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undayen-my.sharepoint.com/personal/ewelina_excelwtwoimbiurze_pl/Documents/9. Spotkania online/5. Live - Wakacyjny Excel/"/>
    </mc:Choice>
  </mc:AlternateContent>
  <xr:revisionPtr revIDLastSave="133" documentId="8_{4E3B6493-6A59-4407-9ACC-3AFCEED48E2A}" xr6:coauthVersionLast="47" xr6:coauthVersionMax="47" xr10:uidLastSave="{ECB0106E-A966-414D-83A4-789518BC3B9B}"/>
  <bookViews>
    <workbookView xWindow="28680" yWindow="-120" windowWidth="29040" windowHeight="16440" activeTab="1" xr2:uid="{8F29147C-2A7F-435A-9B0B-437293FE2712}"/>
  </bookViews>
  <sheets>
    <sheet name="Admin" sheetId="3" r:id="rId1"/>
    <sheet name="Samochody" sheetId="1" r:id="rId2"/>
    <sheet name="Opony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" i="1" l="1"/>
  <c r="P2" i="1"/>
  <c r="Q2" i="1"/>
  <c r="R2" i="1"/>
  <c r="S2" i="1"/>
  <c r="T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" i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3" i="2"/>
  <c r="B4" i="2"/>
  <c r="B5" i="2"/>
  <c r="B6" i="2"/>
  <c r="B2" i="2"/>
  <c r="A2" i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<sst xmlns="http://schemas.openxmlformats.org/spreadsheetml/2006/main" count="152" uniqueCount="66">
  <si>
    <t>Nr. Rej</t>
  </si>
  <si>
    <t>Model</t>
  </si>
  <si>
    <t>Marka</t>
  </si>
  <si>
    <t>Typ</t>
  </si>
  <si>
    <t>Własny/Leasing</t>
  </si>
  <si>
    <t>Rocznik</t>
  </si>
  <si>
    <t>Leasing
Start/Zakup</t>
  </si>
  <si>
    <t>Leasing 
Koniec/Sprzedaż</t>
  </si>
  <si>
    <t>Nr kontraktu</t>
  </si>
  <si>
    <t>ID</t>
  </si>
  <si>
    <t>WT 45772</t>
  </si>
  <si>
    <t>WT 45773</t>
  </si>
  <si>
    <t>EL 99898</t>
  </si>
  <si>
    <t>KK 55555</t>
  </si>
  <si>
    <t>LK 99999</t>
  </si>
  <si>
    <t>KT 45678</t>
  </si>
  <si>
    <t>BS 12596</t>
  </si>
  <si>
    <t>BT 12347</t>
  </si>
  <si>
    <t>BT 78456</t>
  </si>
  <si>
    <t>EL 45931</t>
  </si>
  <si>
    <t>EL 48963</t>
  </si>
  <si>
    <t>BS 48964</t>
  </si>
  <si>
    <t>BS 48965</t>
  </si>
  <si>
    <t>KT 48934</t>
  </si>
  <si>
    <t>BR 48961</t>
  </si>
  <si>
    <t>BR 15897</t>
  </si>
  <si>
    <t>EL 15986</t>
  </si>
  <si>
    <t>BK 15896</t>
  </si>
  <si>
    <t>BD 48796</t>
  </si>
  <si>
    <t>BD 48797</t>
  </si>
  <si>
    <t>Mercedes</t>
  </si>
  <si>
    <t>Vito</t>
  </si>
  <si>
    <t>Diesel</t>
  </si>
  <si>
    <t>Leasing</t>
  </si>
  <si>
    <t>Enter</t>
  </si>
  <si>
    <t>Santander</t>
  </si>
  <si>
    <t>Nissan</t>
  </si>
  <si>
    <t>e-NV200</t>
  </si>
  <si>
    <t>El-Bil</t>
  </si>
  <si>
    <t>Toyota</t>
  </si>
  <si>
    <t>Proace</t>
  </si>
  <si>
    <t>Bensin</t>
  </si>
  <si>
    <t>Volksvagen</t>
  </si>
  <si>
    <t>Touran</t>
  </si>
  <si>
    <t>Citan</t>
  </si>
  <si>
    <t xml:space="preserve">Nissan </t>
  </si>
  <si>
    <t>Leaf</t>
  </si>
  <si>
    <t xml:space="preserve">VW </t>
  </si>
  <si>
    <t>e-golf</t>
  </si>
  <si>
    <t>Transporter</t>
  </si>
  <si>
    <t>Passat</t>
  </si>
  <si>
    <t>Własny</t>
  </si>
  <si>
    <t>Informacja</t>
  </si>
  <si>
    <t>Firma Leasingowa</t>
  </si>
  <si>
    <t>Typ opon</t>
  </si>
  <si>
    <t>Letnie</t>
  </si>
  <si>
    <t>Zimowe</t>
  </si>
  <si>
    <t>Nokian</t>
  </si>
  <si>
    <t>Goodyear</t>
  </si>
  <si>
    <t>Yokohama</t>
  </si>
  <si>
    <t>Continental</t>
  </si>
  <si>
    <t>Marka opon</t>
  </si>
  <si>
    <t>Rozrmiar</t>
  </si>
  <si>
    <t>Całoroczne</t>
  </si>
  <si>
    <t>Status</t>
  </si>
  <si>
    <t>Data sprzedaży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</si>
</sst>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center" vertical="center" wrapText="1"/>
    </xf>
    <xf numFmtId="14" fontId="1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Protection="1">
      <protection locked="0"/>
    </xf>
  </cellXfs>
  <cellStyles count="1">
    <cellStyle name="Normalny" xfId="0" builtinId="0"/>
  </cellStyles>
  <dxfs count="18">
    <dxf>
      <font>
        <b val="0"/>
        <i/>
        <color theme="0" tint="-0.499984740745262"/>
      </font>
      <fill>
        <patternFill>
          <bgColor theme="0" tint="-0.24994659260841701"/>
        </patternFill>
      </fill>
    </dxf>
    <dxf>
      <font>
        <strike val="0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theme="0" tint="-0.499984740745262"/>
      </font>
      <fill>
        <patternFill>
          <bgColor theme="0" tint="-0.24994659260841701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1A2C6-5C3D-4500-8067-7A9C5CCA2A00}">
  <dimension ref="A1:A5"/>
  <sheetViews>
    <sheetView workbookViewId="0">
      <selection activeCell="A2" sqref="A2"/>
    </sheetView>
  </sheetViews>
  <sheetFormatPr defaultRowHeight="15" x14ac:dyDescent="0.25"/>
  <cols>
    <col min="1" max="1" width="10.25" customWidth="1"/>
  </cols>
  <sheetData>
    <row r="1" spans="1:1" x14ac:dyDescent="0.25">
      <c r="A1" t="s">
        <v>61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s="6" t="s">
        <v>59</v>
      </c>
    </row>
    <row r="5" spans="1:1" x14ac:dyDescent="0.25">
      <c r="A5" s="6" t="s">
        <v>60</v>
      </c>
    </row>
  </sheetData>
  <conditionalFormatting sqref="A4:A5">
    <cfRule type="expression" dxfId="17" priority="1">
      <formula>$J4="Inaktiv"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53D8-B547-442D-984D-9210095F3BB8}">
  <dimension ref="A1:U28"/>
  <sheetViews>
    <sheetView tabSelected="1" zoomScale="145" zoomScaleNormal="145" workbookViewId="0">
      <selection activeCell="G6" sqref="G6"/>
    </sheetView>
  </sheetViews>
  <sheetFormatPr defaultRowHeight="15" x14ac:dyDescent="0.25"/>
  <cols>
    <col min="1" max="1" width="2.875" customWidth="1"/>
    <col min="2" max="2" width="10.25" customWidth="1"/>
    <col min="6" max="6" width="12.75" bestFit="1" customWidth="1"/>
    <col min="7" max="7" width="11.625" customWidth="1"/>
    <col min="8" max="8" width="7" bestFit="1" customWidth="1"/>
    <col min="9" max="10" width="9.875" style="1" bestFit="1" customWidth="1"/>
    <col min="11" max="11" width="9.875" style="1" customWidth="1"/>
    <col min="13" max="13" width="9.875" customWidth="1"/>
    <col min="14" max="14" width="9.375" customWidth="1"/>
  </cols>
  <sheetData>
    <row r="1" spans="1:21" s="5" customFormat="1" ht="45" x14ac:dyDescent="0.25">
      <c r="A1" s="3" t="s">
        <v>9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53</v>
      </c>
      <c r="H1" s="3" t="s">
        <v>5</v>
      </c>
      <c r="I1" s="4" t="s">
        <v>6</v>
      </c>
      <c r="J1" s="4" t="s">
        <v>7</v>
      </c>
      <c r="K1" s="4" t="s">
        <v>65</v>
      </c>
      <c r="L1" s="3" t="s">
        <v>8</v>
      </c>
      <c r="M1" s="3" t="s">
        <v>52</v>
      </c>
      <c r="N1" s="3" t="s">
        <v>64</v>
      </c>
    </row>
    <row r="2" spans="1:21" x14ac:dyDescent="0.25">
      <c r="A2" cm="1">
        <f t="array" ref="A2:A21">_xlfn.SEQUENCE(20)</f>
        <v>1</v>
      </c>
      <c r="B2" t="s">
        <v>10</v>
      </c>
      <c r="C2" t="s">
        <v>30</v>
      </c>
      <c r="D2" t="s">
        <v>31</v>
      </c>
      <c r="E2" t="s">
        <v>32</v>
      </c>
      <c r="F2" t="s">
        <v>33</v>
      </c>
      <c r="G2" t="s">
        <v>34</v>
      </c>
      <c r="H2">
        <v>2020</v>
      </c>
      <c r="I2" s="1">
        <v>43997</v>
      </c>
      <c r="J2" s="1">
        <v>45091</v>
      </c>
      <c r="K2" s="1">
        <v>44726</v>
      </c>
      <c r="L2">
        <v>78965442</v>
      </c>
      <c r="N2" t="str">
        <f>IF(K2="","Aktywny","Nieaktywny")</f>
        <v>Nieaktywny</v>
      </c>
      <c r="P2" t="b">
        <f>$N2="Nieaktywny"</f>
        <v>1</v>
      </c>
      <c r="Q2" t="b">
        <f t="shared" ref="P2:T2" si="0">$N2="Nieaktywny"</f>
        <v>1</v>
      </c>
      <c r="R2" t="b">
        <f t="shared" si="0"/>
        <v>1</v>
      </c>
      <c r="S2" t="b">
        <f t="shared" si="0"/>
        <v>1</v>
      </c>
      <c r="T2" t="b">
        <f t="shared" si="0"/>
        <v>1</v>
      </c>
      <c r="U2" t="b">
        <f>$N2="Nieaktywny"</f>
        <v>1</v>
      </c>
    </row>
    <row r="3" spans="1:21" x14ac:dyDescent="0.25">
      <c r="A3">
        <v>2</v>
      </c>
      <c r="B3" t="s">
        <v>11</v>
      </c>
      <c r="C3" t="s">
        <v>30</v>
      </c>
      <c r="D3" t="s">
        <v>31</v>
      </c>
      <c r="E3" t="s">
        <v>32</v>
      </c>
      <c r="F3" t="s">
        <v>33</v>
      </c>
      <c r="G3" t="s">
        <v>35</v>
      </c>
      <c r="H3">
        <v>2017</v>
      </c>
      <c r="I3" s="1">
        <v>43690</v>
      </c>
      <c r="J3" s="1">
        <v>45516</v>
      </c>
      <c r="K3" s="1">
        <v>45516</v>
      </c>
      <c r="L3">
        <v>77984646</v>
      </c>
      <c r="N3" t="str">
        <f t="shared" ref="N3:N28" si="1">IF(K3="","Aktywny","Nieaktywny")</f>
        <v>Nieaktywny</v>
      </c>
      <c r="U3" t="b">
        <f>N3="Nieaktywny"</f>
        <v>1</v>
      </c>
    </row>
    <row r="4" spans="1:21" x14ac:dyDescent="0.25">
      <c r="A4">
        <v>3</v>
      </c>
      <c r="B4" t="s">
        <v>12</v>
      </c>
      <c r="C4" t="s">
        <v>36</v>
      </c>
      <c r="D4" t="s">
        <v>37</v>
      </c>
      <c r="E4" t="s">
        <v>38</v>
      </c>
      <c r="F4" t="s">
        <v>33</v>
      </c>
      <c r="G4" t="s">
        <v>35</v>
      </c>
      <c r="H4">
        <v>2018</v>
      </c>
      <c r="I4" s="1">
        <v>43296</v>
      </c>
      <c r="J4" s="1">
        <v>44391</v>
      </c>
      <c r="L4">
        <v>98455825</v>
      </c>
      <c r="N4" t="str">
        <f t="shared" si="1"/>
        <v>Aktywny</v>
      </c>
      <c r="U4" t="b">
        <f>N4="Nieaktywny"</f>
        <v>0</v>
      </c>
    </row>
    <row r="5" spans="1:21" x14ac:dyDescent="0.25">
      <c r="A5">
        <v>4</v>
      </c>
      <c r="B5" t="s">
        <v>13</v>
      </c>
      <c r="C5" t="s">
        <v>39</v>
      </c>
      <c r="D5" t="s">
        <v>40</v>
      </c>
      <c r="E5" t="s">
        <v>41</v>
      </c>
      <c r="F5" t="s">
        <v>33</v>
      </c>
      <c r="G5" t="s">
        <v>35</v>
      </c>
      <c r="H5">
        <v>2018</v>
      </c>
      <c r="I5" s="1">
        <v>42533</v>
      </c>
      <c r="J5" s="1">
        <v>44358</v>
      </c>
      <c r="L5">
        <v>65211588</v>
      </c>
      <c r="N5" t="str">
        <f t="shared" si="1"/>
        <v>Aktywny</v>
      </c>
      <c r="U5" t="b">
        <f>N5="Nieaktywny"</f>
        <v>0</v>
      </c>
    </row>
    <row r="6" spans="1:21" x14ac:dyDescent="0.25">
      <c r="A6">
        <v>5</v>
      </c>
      <c r="B6" t="s">
        <v>14</v>
      </c>
      <c r="C6" t="s">
        <v>42</v>
      </c>
      <c r="D6" t="s">
        <v>43</v>
      </c>
      <c r="E6" t="s">
        <v>41</v>
      </c>
      <c r="F6" t="s">
        <v>51</v>
      </c>
      <c r="H6">
        <v>2015</v>
      </c>
      <c r="I6" s="1">
        <v>43539</v>
      </c>
      <c r="K6" s="1">
        <v>45149</v>
      </c>
      <c r="N6" t="str">
        <f t="shared" si="1"/>
        <v>Nieaktywny</v>
      </c>
      <c r="U6" t="b">
        <f>N6="Nieaktywny"</f>
        <v>1</v>
      </c>
    </row>
    <row r="7" spans="1:21" x14ac:dyDescent="0.25">
      <c r="A7">
        <v>6</v>
      </c>
      <c r="B7" t="s">
        <v>15</v>
      </c>
      <c r="C7" t="s">
        <v>30</v>
      </c>
      <c r="D7" t="s">
        <v>31</v>
      </c>
      <c r="E7" t="s">
        <v>32</v>
      </c>
      <c r="F7" t="s">
        <v>33</v>
      </c>
      <c r="G7" t="s">
        <v>35</v>
      </c>
      <c r="H7">
        <v>2017</v>
      </c>
      <c r="I7" s="1">
        <v>42961</v>
      </c>
      <c r="J7" s="1">
        <v>44056</v>
      </c>
      <c r="L7">
        <v>66699889</v>
      </c>
      <c r="N7" t="str">
        <f t="shared" si="1"/>
        <v>Aktywny</v>
      </c>
      <c r="U7" t="b">
        <f>N7="Nieaktywny"</f>
        <v>0</v>
      </c>
    </row>
    <row r="8" spans="1:21" x14ac:dyDescent="0.25">
      <c r="A8">
        <v>7</v>
      </c>
      <c r="B8" t="s">
        <v>16</v>
      </c>
      <c r="C8" t="s">
        <v>30</v>
      </c>
      <c r="D8" t="s">
        <v>31</v>
      </c>
      <c r="E8" t="s">
        <v>32</v>
      </c>
      <c r="F8" t="s">
        <v>33</v>
      </c>
      <c r="G8" t="s">
        <v>35</v>
      </c>
      <c r="H8">
        <v>2019</v>
      </c>
      <c r="I8" s="1">
        <v>43633</v>
      </c>
      <c r="J8" s="1">
        <v>44728</v>
      </c>
      <c r="L8">
        <v>88822222</v>
      </c>
      <c r="N8" t="str">
        <f t="shared" si="1"/>
        <v>Aktywny</v>
      </c>
      <c r="U8" t="b">
        <f>N8="Nieaktywny"</f>
        <v>0</v>
      </c>
    </row>
    <row r="9" spans="1:21" x14ac:dyDescent="0.25">
      <c r="A9">
        <v>8</v>
      </c>
      <c r="B9" t="s">
        <v>17</v>
      </c>
      <c r="C9" t="s">
        <v>30</v>
      </c>
      <c r="D9" t="s">
        <v>44</v>
      </c>
      <c r="E9" t="s">
        <v>32</v>
      </c>
      <c r="F9" t="s">
        <v>33</v>
      </c>
      <c r="G9" t="s">
        <v>35</v>
      </c>
      <c r="H9">
        <v>2018</v>
      </c>
      <c r="I9" s="1">
        <v>43136</v>
      </c>
      <c r="J9" s="1">
        <v>44231</v>
      </c>
      <c r="L9">
        <v>77741136</v>
      </c>
      <c r="N9" t="str">
        <f t="shared" si="1"/>
        <v>Aktywny</v>
      </c>
      <c r="U9" t="b">
        <f>N9="Nieaktywny"</f>
        <v>0</v>
      </c>
    </row>
    <row r="10" spans="1:21" x14ac:dyDescent="0.25">
      <c r="A10">
        <v>9</v>
      </c>
      <c r="B10" t="s">
        <v>18</v>
      </c>
      <c r="C10" t="s">
        <v>30</v>
      </c>
      <c r="D10" t="s">
        <v>44</v>
      </c>
      <c r="E10" t="s">
        <v>32</v>
      </c>
      <c r="F10" t="s">
        <v>33</v>
      </c>
      <c r="G10" t="s">
        <v>35</v>
      </c>
      <c r="H10">
        <v>2019</v>
      </c>
      <c r="I10" s="1">
        <v>43468</v>
      </c>
      <c r="J10" s="1">
        <v>44563</v>
      </c>
      <c r="L10">
        <v>65588993</v>
      </c>
      <c r="N10" t="str">
        <f t="shared" si="1"/>
        <v>Aktywny</v>
      </c>
      <c r="U10" t="b">
        <f>N10="Nieaktywny"</f>
        <v>0</v>
      </c>
    </row>
    <row r="11" spans="1:21" x14ac:dyDescent="0.25">
      <c r="A11">
        <v>10</v>
      </c>
      <c r="B11" t="s">
        <v>19</v>
      </c>
      <c r="C11" t="s">
        <v>45</v>
      </c>
      <c r="D11" t="s">
        <v>46</v>
      </c>
      <c r="E11" t="s">
        <v>38</v>
      </c>
      <c r="F11" t="s">
        <v>33</v>
      </c>
      <c r="G11" t="s">
        <v>34</v>
      </c>
      <c r="H11">
        <v>2020</v>
      </c>
      <c r="I11" s="1">
        <v>43833</v>
      </c>
      <c r="J11" s="1">
        <v>44563</v>
      </c>
      <c r="K11" s="1">
        <v>44972</v>
      </c>
      <c r="L11">
        <v>55544753</v>
      </c>
      <c r="N11" t="str">
        <f t="shared" si="1"/>
        <v>Nieaktywny</v>
      </c>
      <c r="U11" t="b">
        <f>N11="Nieaktywny"</f>
        <v>1</v>
      </c>
    </row>
    <row r="12" spans="1:21" x14ac:dyDescent="0.25">
      <c r="A12">
        <v>11</v>
      </c>
      <c r="B12" t="s">
        <v>20</v>
      </c>
      <c r="C12" t="s">
        <v>47</v>
      </c>
      <c r="D12" t="s">
        <v>48</v>
      </c>
      <c r="E12" t="s">
        <v>38</v>
      </c>
      <c r="F12" t="s">
        <v>33</v>
      </c>
      <c r="G12" t="s">
        <v>34</v>
      </c>
      <c r="H12">
        <v>2019</v>
      </c>
      <c r="I12" s="1">
        <v>43497</v>
      </c>
      <c r="J12" s="1">
        <v>44592</v>
      </c>
      <c r="L12">
        <v>33366655</v>
      </c>
      <c r="N12" t="str">
        <f t="shared" si="1"/>
        <v>Aktywny</v>
      </c>
      <c r="U12" t="b">
        <f>N12="Nieaktywny"</f>
        <v>0</v>
      </c>
    </row>
    <row r="13" spans="1:21" x14ac:dyDescent="0.25">
      <c r="A13">
        <v>12</v>
      </c>
      <c r="B13" t="s">
        <v>21</v>
      </c>
      <c r="C13" t="s">
        <v>47</v>
      </c>
      <c r="D13" t="s">
        <v>49</v>
      </c>
      <c r="E13" t="s">
        <v>32</v>
      </c>
      <c r="F13" t="s">
        <v>33</v>
      </c>
      <c r="G13" t="s">
        <v>34</v>
      </c>
      <c r="H13">
        <v>2019</v>
      </c>
      <c r="I13" s="1">
        <v>43497</v>
      </c>
      <c r="J13" s="1">
        <v>44592</v>
      </c>
      <c r="L13">
        <v>66688228</v>
      </c>
      <c r="N13" t="str">
        <f t="shared" si="1"/>
        <v>Aktywny</v>
      </c>
      <c r="U13" t="b">
        <f>N13="Nieaktywny"</f>
        <v>0</v>
      </c>
    </row>
    <row r="14" spans="1:21" x14ac:dyDescent="0.25">
      <c r="A14">
        <v>13</v>
      </c>
      <c r="B14" t="s">
        <v>22</v>
      </c>
      <c r="C14" t="s">
        <v>47</v>
      </c>
      <c r="D14" t="s">
        <v>49</v>
      </c>
      <c r="E14" t="s">
        <v>32</v>
      </c>
      <c r="F14" t="s">
        <v>33</v>
      </c>
      <c r="G14" t="s">
        <v>34</v>
      </c>
      <c r="H14">
        <v>2019</v>
      </c>
      <c r="I14" s="1">
        <v>43497</v>
      </c>
      <c r="J14" s="1">
        <v>44592</v>
      </c>
      <c r="L14">
        <v>15116161</v>
      </c>
      <c r="N14" t="str">
        <f t="shared" si="1"/>
        <v>Aktywny</v>
      </c>
      <c r="U14" t="b">
        <f>N14="Nieaktywny"</f>
        <v>0</v>
      </c>
    </row>
    <row r="15" spans="1:21" x14ac:dyDescent="0.25">
      <c r="A15">
        <v>14</v>
      </c>
      <c r="B15" t="s">
        <v>23</v>
      </c>
      <c r="C15" t="s">
        <v>47</v>
      </c>
      <c r="D15" t="s">
        <v>49</v>
      </c>
      <c r="E15" t="s">
        <v>32</v>
      </c>
      <c r="F15" t="s">
        <v>33</v>
      </c>
      <c r="G15" t="s">
        <v>34</v>
      </c>
      <c r="H15">
        <v>2018</v>
      </c>
      <c r="I15" s="1">
        <v>43497</v>
      </c>
      <c r="J15" s="1">
        <v>44592</v>
      </c>
      <c r="K15" s="1">
        <v>45000</v>
      </c>
      <c r="L15">
        <v>11616651</v>
      </c>
      <c r="N15" t="str">
        <f t="shared" si="1"/>
        <v>Nieaktywny</v>
      </c>
      <c r="U15" t="b">
        <f>N15="Nieaktywny"</f>
        <v>1</v>
      </c>
    </row>
    <row r="16" spans="1:21" x14ac:dyDescent="0.25">
      <c r="A16">
        <v>15</v>
      </c>
      <c r="B16" t="s">
        <v>24</v>
      </c>
      <c r="C16" t="s">
        <v>30</v>
      </c>
      <c r="D16" t="s">
        <v>31</v>
      </c>
      <c r="E16" t="s">
        <v>32</v>
      </c>
      <c r="F16" t="s">
        <v>33</v>
      </c>
      <c r="G16" t="s">
        <v>34</v>
      </c>
      <c r="H16">
        <v>2019</v>
      </c>
      <c r="I16" s="1">
        <v>43497</v>
      </c>
      <c r="J16" s="1">
        <v>44592</v>
      </c>
      <c r="L16">
        <v>26516614</v>
      </c>
      <c r="N16" t="str">
        <f t="shared" si="1"/>
        <v>Aktywny</v>
      </c>
      <c r="U16" t="b">
        <f>N16="Nieaktywny"</f>
        <v>0</v>
      </c>
    </row>
    <row r="17" spans="1:21" x14ac:dyDescent="0.25">
      <c r="A17">
        <v>16</v>
      </c>
      <c r="B17" t="s">
        <v>25</v>
      </c>
      <c r="C17" t="s">
        <v>30</v>
      </c>
      <c r="D17" t="s">
        <v>31</v>
      </c>
      <c r="E17" t="s">
        <v>32</v>
      </c>
      <c r="F17" t="s">
        <v>33</v>
      </c>
      <c r="G17" t="s">
        <v>34</v>
      </c>
      <c r="H17">
        <v>2018</v>
      </c>
      <c r="I17" s="1">
        <v>43191</v>
      </c>
      <c r="J17" s="1">
        <v>44285</v>
      </c>
      <c r="L17">
        <v>15616516</v>
      </c>
      <c r="N17" t="str">
        <f t="shared" si="1"/>
        <v>Aktywny</v>
      </c>
      <c r="U17" t="b">
        <f>N17="Nieaktywny"</f>
        <v>0</v>
      </c>
    </row>
    <row r="18" spans="1:21" x14ac:dyDescent="0.25">
      <c r="A18">
        <v>17</v>
      </c>
      <c r="B18" t="s">
        <v>26</v>
      </c>
      <c r="C18" t="s">
        <v>36</v>
      </c>
      <c r="D18" t="s">
        <v>37</v>
      </c>
      <c r="E18" t="s">
        <v>38</v>
      </c>
      <c r="F18" t="s">
        <v>51</v>
      </c>
      <c r="H18">
        <v>2016</v>
      </c>
      <c r="I18" s="1">
        <v>43084</v>
      </c>
      <c r="N18" t="str">
        <f t="shared" si="1"/>
        <v>Aktywny</v>
      </c>
      <c r="U18" t="b">
        <f>N18="Nieaktywny"</f>
        <v>0</v>
      </c>
    </row>
    <row r="19" spans="1:21" x14ac:dyDescent="0.25">
      <c r="A19">
        <v>18</v>
      </c>
      <c r="B19" t="s">
        <v>27</v>
      </c>
      <c r="C19" t="s">
        <v>47</v>
      </c>
      <c r="D19" t="s">
        <v>50</v>
      </c>
      <c r="E19" t="s">
        <v>41</v>
      </c>
      <c r="F19" t="s">
        <v>51</v>
      </c>
      <c r="H19">
        <v>2015</v>
      </c>
      <c r="I19" s="1">
        <v>43233</v>
      </c>
      <c r="J19" s="1">
        <v>44058</v>
      </c>
      <c r="N19" t="str">
        <f t="shared" si="1"/>
        <v>Aktywny</v>
      </c>
      <c r="U19" t="b">
        <f>N19="Nieaktywny"</f>
        <v>0</v>
      </c>
    </row>
    <row r="20" spans="1:21" x14ac:dyDescent="0.25">
      <c r="A20">
        <v>19</v>
      </c>
      <c r="B20" t="s">
        <v>28</v>
      </c>
      <c r="C20" t="s">
        <v>47</v>
      </c>
      <c r="D20" t="s">
        <v>43</v>
      </c>
      <c r="E20" t="s">
        <v>41</v>
      </c>
      <c r="F20" t="s">
        <v>51</v>
      </c>
      <c r="H20">
        <v>2017</v>
      </c>
      <c r="I20" s="1">
        <v>43925</v>
      </c>
      <c r="N20" t="str">
        <f t="shared" si="1"/>
        <v>Aktywny</v>
      </c>
    </row>
    <row r="21" spans="1:21" x14ac:dyDescent="0.25">
      <c r="A21">
        <v>20</v>
      </c>
      <c r="B21" t="s">
        <v>29</v>
      </c>
      <c r="C21" t="s">
        <v>47</v>
      </c>
      <c r="D21" t="s">
        <v>43</v>
      </c>
      <c r="E21" t="s">
        <v>41</v>
      </c>
      <c r="F21" t="s">
        <v>51</v>
      </c>
      <c r="H21">
        <v>2017</v>
      </c>
      <c r="I21" s="1">
        <v>43864</v>
      </c>
      <c r="N21" t="str">
        <f t="shared" si="1"/>
        <v>Aktywny</v>
      </c>
    </row>
    <row r="22" spans="1:21" x14ac:dyDescent="0.25">
      <c r="N22" t="str">
        <f t="shared" si="1"/>
        <v>Aktywny</v>
      </c>
    </row>
    <row r="23" spans="1:21" x14ac:dyDescent="0.25">
      <c r="N23" t="str">
        <f t="shared" si="1"/>
        <v>Aktywny</v>
      </c>
    </row>
    <row r="24" spans="1:21" x14ac:dyDescent="0.25">
      <c r="N24" t="str">
        <f t="shared" si="1"/>
        <v>Aktywny</v>
      </c>
    </row>
    <row r="25" spans="1:21" x14ac:dyDescent="0.25">
      <c r="N25" t="str">
        <f t="shared" si="1"/>
        <v>Aktywny</v>
      </c>
    </row>
    <row r="26" spans="1:21" x14ac:dyDescent="0.25">
      <c r="N26" t="str">
        <f t="shared" si="1"/>
        <v>Aktywny</v>
      </c>
    </row>
    <row r="27" spans="1:21" x14ac:dyDescent="0.25">
      <c r="N27" t="str">
        <f t="shared" si="1"/>
        <v>Aktywny</v>
      </c>
    </row>
    <row r="28" spans="1:21" x14ac:dyDescent="0.25">
      <c r="N28" t="str">
        <f t="shared" si="1"/>
        <v>Aktywny</v>
      </c>
    </row>
  </sheetData>
  <conditionalFormatting sqref="A2:N50">
    <cfRule type="expression" dxfId="16" priority="1">
      <formula>$N2="Nieaktywny"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0FAF9-9A49-417A-9800-8F8438FA189B}">
  <dimension ref="A1:E21"/>
  <sheetViews>
    <sheetView zoomScale="160" zoomScaleNormal="160" workbookViewId="0">
      <selection activeCell="A9" sqref="A9"/>
    </sheetView>
  </sheetViews>
  <sheetFormatPr defaultRowHeight="15" x14ac:dyDescent="0.25"/>
  <cols>
    <col min="1" max="1" width="8.375" customWidth="1"/>
    <col min="2" max="2" width="10.375" customWidth="1"/>
  </cols>
  <sheetData>
    <row r="1" spans="1:5" x14ac:dyDescent="0.25">
      <c r="A1" s="3" t="s">
        <v>0</v>
      </c>
      <c r="B1" s="3" t="s">
        <v>1</v>
      </c>
      <c r="C1" s="2" t="s">
        <v>54</v>
      </c>
      <c r="D1" s="2" t="s">
        <v>2</v>
      </c>
      <c r="E1" s="2" t="s">
        <v>62</v>
      </c>
    </row>
    <row r="2" spans="1:5" x14ac:dyDescent="0.25">
      <c r="A2" t="s">
        <v>19</v>
      </c>
      <c r="B2" t="str">
        <f>_xlfn.XLOOKUP(A2,Samochody!$B$2:$B$50,Samochody!$C$2:$C$50)</f>
        <v xml:space="preserve">Nissan </v>
      </c>
      <c r="C2" t="s">
        <v>55</v>
      </c>
      <c r="D2" t="s">
        <v>57</v>
      </c>
    </row>
    <row r="3" spans="1:5" x14ac:dyDescent="0.25">
      <c r="A3" t="s">
        <v>19</v>
      </c>
      <c r="B3" t="str">
        <f>_xlfn.XLOOKUP(A3,Samochody!$B$2:$B$50,Samochody!$C$2:$C$50)</f>
        <v xml:space="preserve">Nissan </v>
      </c>
      <c r="C3" t="s">
        <v>56</v>
      </c>
      <c r="D3" t="s">
        <v>59</v>
      </c>
    </row>
    <row r="4" spans="1:5" x14ac:dyDescent="0.25">
      <c r="A4" t="s">
        <v>24</v>
      </c>
      <c r="B4" t="str">
        <f>_xlfn.XLOOKUP(A4,Samochody!$B$2:$B$50,Samochody!$C$2:$C$50)</f>
        <v>Mercedes</v>
      </c>
      <c r="C4" t="s">
        <v>56</v>
      </c>
    </row>
    <row r="5" spans="1:5" x14ac:dyDescent="0.25">
      <c r="A5" t="s">
        <v>25</v>
      </c>
      <c r="B5" t="str">
        <f>_xlfn.XLOOKUP(A5,Samochody!$B$2:$B$50,Samochody!$C$2:$C$50)</f>
        <v>Mercedes</v>
      </c>
      <c r="C5" t="s">
        <v>63</v>
      </c>
    </row>
    <row r="6" spans="1:5" x14ac:dyDescent="0.25">
      <c r="A6" t="s">
        <v>21</v>
      </c>
      <c r="B6" t="str">
        <f>_xlfn.XLOOKUP(A6,Samochody!$B$2:$B$50,Samochody!$C$2:$C$50)</f>
        <v xml:space="preserve">VW </v>
      </c>
      <c r="C6" t="s">
        <v>55</v>
      </c>
    </row>
    <row r="7" spans="1:5" x14ac:dyDescent="0.25">
      <c r="A7" t="s">
        <v>25</v>
      </c>
      <c r="B7" t="str">
        <f>_xlfn.XLOOKUP(A7,Samochody!$B$2:$B$50,Samochody!$C$2:$C$50)</f>
        <v>Mercedes</v>
      </c>
    </row>
    <row r="8" spans="1:5" x14ac:dyDescent="0.25">
      <c r="B8">
        <f>_xlfn.XLOOKUP(A8,Samochody!$B$2:$B$50,Samochody!$C$2:$C$50)</f>
        <v>0</v>
      </c>
    </row>
    <row r="9" spans="1:5" x14ac:dyDescent="0.25">
      <c r="B9">
        <f>_xlfn.XLOOKUP(A9,Samochody!$B$2:$B$50,Samochody!$C$2:$C$50)</f>
        <v>0</v>
      </c>
    </row>
    <row r="10" spans="1:5" x14ac:dyDescent="0.25">
      <c r="B10">
        <f>_xlfn.XLOOKUP(A10,Samochody!$B$2:$B$50,Samochody!$C$2:$C$50)</f>
        <v>0</v>
      </c>
    </row>
    <row r="11" spans="1:5" x14ac:dyDescent="0.25">
      <c r="B11">
        <f>_xlfn.XLOOKUP(A11,Samochody!$B$2:$B$50,Samochody!$C$2:$C$50)</f>
        <v>0</v>
      </c>
    </row>
    <row r="12" spans="1:5" x14ac:dyDescent="0.25">
      <c r="B12">
        <f>_xlfn.XLOOKUP(A12,Samochody!$B$2:$B$50,Samochody!$C$2:$C$50)</f>
        <v>0</v>
      </c>
    </row>
    <row r="13" spans="1:5" x14ac:dyDescent="0.25">
      <c r="B13">
        <f>_xlfn.XLOOKUP(A13,Samochody!$B$2:$B$50,Samochody!$C$2:$C$50)</f>
        <v>0</v>
      </c>
    </row>
    <row r="14" spans="1:5" x14ac:dyDescent="0.25">
      <c r="B14">
        <f>_xlfn.XLOOKUP(A14,Samochody!$B$2:$B$50,Samochody!$C$2:$C$50)</f>
        <v>0</v>
      </c>
    </row>
    <row r="15" spans="1:5" x14ac:dyDescent="0.25">
      <c r="B15">
        <f>_xlfn.XLOOKUP(A15,Samochody!$B$2:$B$50,Samochody!$C$2:$C$50)</f>
        <v>0</v>
      </c>
    </row>
    <row r="16" spans="1:5" x14ac:dyDescent="0.25">
      <c r="B16">
        <f>_xlfn.XLOOKUP(A16,Samochody!$B$2:$B$50,Samochody!$C$2:$C$50)</f>
        <v>0</v>
      </c>
    </row>
    <row r="17" spans="2:2" x14ac:dyDescent="0.25">
      <c r="B17">
        <f>_xlfn.XLOOKUP(A17,Samochody!$B$2:$B$50,Samochody!$C$2:$C$50)</f>
        <v>0</v>
      </c>
    </row>
    <row r="18" spans="2:2" x14ac:dyDescent="0.25">
      <c r="B18">
        <f>_xlfn.XLOOKUP(A18,Samochody!$B$2:$B$50,Samochody!$C$2:$C$50)</f>
        <v>0</v>
      </c>
    </row>
    <row r="19" spans="2:2" x14ac:dyDescent="0.25">
      <c r="B19">
        <f>_xlfn.XLOOKUP(A19,Samochody!$B$2:$B$50,Samochody!$C$2:$C$50)</f>
        <v>0</v>
      </c>
    </row>
    <row r="20" spans="2:2" x14ac:dyDescent="0.25">
      <c r="B20">
        <f>_xlfn.XLOOKUP(A20,Samochody!$B$2:$B$50,Samochody!$C$2:$C$50)</f>
        <v>0</v>
      </c>
    </row>
    <row r="21" spans="2:2" x14ac:dyDescent="0.25">
      <c r="B21">
        <f>_xlfn.XLOOKUP(A21,Samochody!$B$2:$B$50,Samochody!$C$2:$C$50)</f>
        <v>0</v>
      </c>
    </row>
  </sheetData>
  <dataValidations count="1">
    <dataValidation type="list" allowBlank="1" showInputMessage="1" showErrorMessage="1" sqref="C2:C50" xr:uid="{25267035-C773-48FA-B364-944B2E35A3F1}">
      <formula1>"Letnie,Zimowe,Całoroczne"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330F857-E9F0-42C4-845E-2BEC581CD2A4}">
          <x14:formula1>
            <xm:f>Samochody!$B$2:$B$50</xm:f>
          </x14:formula1>
          <xm:sqref>A2:A20</xm:sqref>
        </x14:dataValidation>
        <x14:dataValidation type="list" allowBlank="1" showInputMessage="1" showErrorMessage="1" xr:uid="{102D528C-81F5-4D96-9DB9-961819E0AB54}">
          <x14:formula1>
            <xm:f>Admin!$A$2:$A$18</xm:f>
          </x14:formula1>
          <xm:sqref>D2:D50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Admin</vt:lpstr>
      <vt:lpstr>Samochody</vt:lpstr>
      <vt:lpstr>Opony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Ewelina</dc:creator>
  <cp:lastModifiedBy>Ewelina Niedzielan</cp:lastModifiedBy>
  <dcterms:created xsi:type="dcterms:W3CDTF">2023-08-11T06:54:57Z</dcterms:created>
  <dcterms:modified xsi:type="dcterms:W3CDTF">2023-08-11T07:58:02Z</dcterms:modified>
</cp:coreProperties>
</file>