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ttkampfbericht" sheetId="1" r:id="rId4"/>
  </sheets>
  <definedNames/>
  <calcPr/>
</workbook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.MM.yyyy"/>
  </numFmts>
  <fonts count="8">
    <font>
      <sz val="10.0"/>
      <color rgb="FF000000"/>
      <name val="Arial"/>
    </font>
    <font>
      <b/>
      <u/>
      <sz val="14.0"/>
      <name val="Arial"/>
    </font>
    <font>
      <sz val="12.0"/>
      <color rgb="FFFFFFFF"/>
      <name val="Arial"/>
    </font>
    <font>
      <sz val="12.0"/>
      <name val="Arial"/>
    </font>
    <font>
      <sz val="12.0"/>
      <color rgb="FF000000"/>
      <name val="Arial"/>
    </font>
    <font>
      <b/>
      <sz val="12.0"/>
      <name val="Arial"/>
    </font>
    <font/>
    <font>
      <sz val="12.0"/>
      <color rgb="FF7E3794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36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left style="medium">
        <color rgb="FF000000"/>
      </left>
      <top style="medium">
        <color rgb="FF000000"/>
      </top>
      <bottom style="double">
        <color rgb="FF000000"/>
      </bottom>
    </border>
    <border>
      <right style="thin">
        <color rgb="FF000000"/>
      </right>
      <top style="medium">
        <color rgb="FF000000"/>
      </top>
      <bottom style="double">
        <color rgb="FF000000"/>
      </bottom>
    </border>
    <border>
      <right style="medium">
        <color rgb="FF000000"/>
      </right>
      <top style="medium">
        <color rgb="FF000000"/>
      </top>
      <bottom style="double">
        <color rgb="FF000000"/>
      </bottom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top style="double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</border>
    <border>
      <right style="medium">
        <color rgb="FF000000"/>
      </right>
      <top style="double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0"/>
    </xf>
    <xf borderId="0" fillId="0" fontId="2" numFmtId="0" xfId="0" applyAlignment="1" applyFont="1">
      <alignment shrinkToFit="0" wrapText="0"/>
    </xf>
    <xf borderId="0" fillId="0" fontId="3" numFmtId="0" xfId="0" applyAlignment="1" applyFont="1">
      <alignment shrinkToFit="0" wrapText="0"/>
    </xf>
    <xf borderId="0" fillId="0" fontId="4" numFmtId="0" xfId="0" applyAlignment="1" applyFont="1">
      <alignment shrinkToFit="0" wrapText="0"/>
    </xf>
    <xf borderId="0" fillId="0" fontId="5" numFmtId="0" xfId="0" applyAlignment="1" applyFont="1">
      <alignment shrinkToFit="0" wrapText="0"/>
    </xf>
    <xf borderId="1" fillId="0" fontId="5" numFmtId="0" xfId="0" applyAlignment="1" applyBorder="1" applyFont="1">
      <alignment shrinkToFit="0" wrapText="0"/>
    </xf>
    <xf borderId="2" fillId="0" fontId="3" numFmtId="0" xfId="0" applyAlignment="1" applyBorder="1" applyFont="1">
      <alignment horizontal="left" shrinkToFit="0" wrapText="0"/>
    </xf>
    <xf borderId="2" fillId="0" fontId="6" numFmtId="0" xfId="0" applyBorder="1" applyFont="1"/>
    <xf borderId="3" fillId="0" fontId="6" numFmtId="0" xfId="0" applyBorder="1" applyFont="1"/>
    <xf borderId="1" fillId="0" fontId="5" numFmtId="0" xfId="0" applyAlignment="1" applyBorder="1" applyFont="1">
      <alignment horizontal="left" shrinkToFit="0" wrapText="0"/>
    </xf>
    <xf borderId="2" fillId="0" fontId="3" numFmtId="164" xfId="0" applyAlignment="1" applyBorder="1" applyFont="1" applyNumberFormat="1">
      <alignment horizontal="left" shrinkToFit="0" wrapText="0"/>
    </xf>
    <xf borderId="2" fillId="0" fontId="5" numFmtId="0" xfId="0" applyAlignment="1" applyBorder="1" applyFont="1">
      <alignment horizontal="right" shrinkToFit="0" wrapText="0"/>
    </xf>
    <xf borderId="3" fillId="0" fontId="3" numFmtId="0" xfId="0" applyAlignment="1" applyBorder="1" applyFont="1">
      <alignment horizontal="center" shrinkToFit="0" wrapText="0"/>
    </xf>
    <xf borderId="3" fillId="0" fontId="3" numFmtId="0" xfId="0" applyAlignment="1" applyBorder="1" applyFont="1">
      <alignment shrinkToFit="0" wrapText="0"/>
    </xf>
    <xf borderId="4" fillId="0" fontId="3" numFmtId="0" xfId="0" applyAlignment="1" applyBorder="1" applyFont="1">
      <alignment shrinkToFit="0" wrapText="0"/>
    </xf>
    <xf borderId="5" fillId="0" fontId="3" numFmtId="0" xfId="0" applyAlignment="1" applyBorder="1" applyFont="1">
      <alignment shrinkToFit="0" wrapText="0"/>
    </xf>
    <xf borderId="6" fillId="0" fontId="6" numFmtId="0" xfId="0" applyBorder="1" applyFont="1"/>
    <xf borderId="5" fillId="0" fontId="3" numFmtId="0" xfId="0" applyAlignment="1" applyBorder="1" applyFont="1">
      <alignment horizontal="left" shrinkToFit="0" wrapText="0"/>
    </xf>
    <xf borderId="7" fillId="0" fontId="5" numFmtId="0" xfId="0" applyAlignment="1" applyBorder="1" applyFont="1">
      <alignment horizontal="center" shrinkToFit="0" wrapText="0"/>
    </xf>
    <xf borderId="8" fillId="0" fontId="3" numFmtId="0" xfId="0" applyAlignment="1" applyBorder="1" applyFont="1">
      <alignment shrinkToFit="0" wrapText="0"/>
    </xf>
    <xf borderId="9" fillId="0" fontId="6" numFmtId="0" xfId="0" applyBorder="1" applyFont="1"/>
    <xf borderId="0" fillId="0" fontId="3" numFmtId="0" xfId="0" applyAlignment="1" applyFont="1">
      <alignment horizontal="center" shrinkToFit="0" wrapText="0"/>
    </xf>
    <xf borderId="10" fillId="0" fontId="3" numFmtId="0" xfId="0" applyAlignment="1" applyBorder="1" applyFont="1">
      <alignment horizontal="center" shrinkToFit="0" wrapText="0"/>
    </xf>
    <xf borderId="11" fillId="0" fontId="3" numFmtId="0" xfId="0" applyAlignment="1" applyBorder="1" applyFont="1">
      <alignment shrinkToFit="0" wrapText="0"/>
    </xf>
    <xf borderId="12" fillId="0" fontId="6" numFmtId="0" xfId="0" applyBorder="1" applyFont="1"/>
    <xf borderId="11" fillId="0" fontId="3" numFmtId="0" xfId="0" applyAlignment="1" applyBorder="1" applyFont="1">
      <alignment horizontal="right" shrinkToFit="0" wrapText="0"/>
    </xf>
    <xf borderId="10" fillId="0" fontId="3" numFmtId="0" xfId="0" applyAlignment="1" applyBorder="1" applyFont="1">
      <alignment horizontal="right" shrinkToFit="0" wrapText="0"/>
    </xf>
    <xf borderId="13" fillId="2" fontId="3" numFmtId="0" xfId="0" applyAlignment="1" applyBorder="1" applyFill="1" applyFont="1">
      <alignment shrinkToFit="0" wrapText="0"/>
    </xf>
    <xf borderId="14" fillId="0" fontId="6" numFmtId="0" xfId="0" applyBorder="1" applyFont="1"/>
    <xf borderId="15" fillId="0" fontId="3" numFmtId="0" xfId="0" applyAlignment="1" applyBorder="1" applyFont="1">
      <alignment horizontal="center" shrinkToFit="0" wrapText="0"/>
    </xf>
    <xf borderId="16" fillId="2" fontId="3" numFmtId="0" xfId="0" applyAlignment="1" applyBorder="1" applyFont="1">
      <alignment shrinkToFit="0" wrapText="0"/>
    </xf>
    <xf borderId="17" fillId="0" fontId="6" numFmtId="0" xfId="0" applyBorder="1" applyFont="1"/>
    <xf borderId="16" fillId="0" fontId="3" numFmtId="0" xfId="0" applyAlignment="1" applyBorder="1" applyFont="1">
      <alignment horizontal="right" shrinkToFit="0" wrapText="0"/>
    </xf>
    <xf borderId="18" fillId="0" fontId="6" numFmtId="0" xfId="0" applyBorder="1" applyFont="1"/>
    <xf borderId="15" fillId="0" fontId="3" numFmtId="0" xfId="0" applyAlignment="1" applyBorder="1" applyFont="1">
      <alignment horizontal="right" shrinkToFit="0" wrapText="0"/>
    </xf>
    <xf borderId="19" fillId="2" fontId="3" numFmtId="0" xfId="0" applyAlignment="1" applyBorder="1" applyFont="1">
      <alignment shrinkToFit="0" wrapText="0"/>
    </xf>
    <xf borderId="16" fillId="0" fontId="3" numFmtId="0" xfId="0" applyAlignment="1" applyBorder="1" applyFont="1">
      <alignment shrinkToFit="0" wrapText="0"/>
    </xf>
    <xf borderId="20" fillId="0" fontId="6" numFmtId="0" xfId="0" applyBorder="1" applyFont="1"/>
    <xf borderId="21" fillId="0" fontId="3" numFmtId="0" xfId="0" applyAlignment="1" applyBorder="1" applyFont="1">
      <alignment horizontal="right" shrinkToFit="0" wrapText="0"/>
    </xf>
    <xf borderId="22" fillId="2" fontId="3" numFmtId="0" xfId="0" applyAlignment="1" applyBorder="1" applyFont="1">
      <alignment shrinkToFit="0" wrapText="0"/>
    </xf>
    <xf borderId="23" fillId="0" fontId="3" numFmtId="0" xfId="0" applyAlignment="1" applyBorder="1" applyFont="1">
      <alignment shrinkToFit="0" wrapText="0"/>
    </xf>
    <xf borderId="24" fillId="0" fontId="5" numFmtId="0" xfId="0" applyAlignment="1" applyBorder="1" applyFont="1">
      <alignment horizontal="center" shrinkToFit="0" wrapText="0"/>
    </xf>
    <xf borderId="24" fillId="0" fontId="6" numFmtId="0" xfId="0" applyBorder="1" applyFont="1"/>
    <xf borderId="25" fillId="0" fontId="3" numFmtId="0" xfId="0" applyAlignment="1" applyBorder="1" applyFont="1">
      <alignment shrinkToFit="0" wrapText="0"/>
    </xf>
    <xf borderId="26" fillId="0" fontId="3" numFmtId="0" xfId="0" applyAlignment="1" applyBorder="1" applyFont="1">
      <alignment shrinkToFit="0" wrapText="0"/>
    </xf>
    <xf borderId="27" fillId="0" fontId="5" numFmtId="0" xfId="0" applyAlignment="1" applyBorder="1" applyFont="1">
      <alignment horizontal="right" shrinkToFit="0" wrapText="0"/>
    </xf>
    <xf borderId="28" fillId="0" fontId="3" numFmtId="0" xfId="0" applyAlignment="1" applyBorder="1" applyFont="1">
      <alignment shrinkToFit="0" wrapText="0"/>
    </xf>
    <xf borderId="29" fillId="0" fontId="6" numFmtId="0" xfId="0" applyBorder="1" applyFont="1"/>
    <xf borderId="30" fillId="2" fontId="7" numFmtId="0" xfId="0" applyAlignment="1" applyBorder="1" applyFont="1">
      <alignment shrinkToFit="0" wrapText="0"/>
    </xf>
    <xf borderId="2" fillId="0" fontId="3" numFmtId="0" xfId="0" applyAlignment="1" applyBorder="1" applyFont="1">
      <alignment horizontal="center" shrinkToFit="0" wrapText="0"/>
    </xf>
    <xf borderId="31" fillId="0" fontId="5" numFmtId="0" xfId="0" applyAlignment="1" applyBorder="1" applyFont="1">
      <alignment shrinkToFit="0" wrapText="0"/>
    </xf>
    <xf borderId="32" fillId="0" fontId="3" numFmtId="0" xfId="0" applyAlignment="1" applyBorder="1" applyFont="1">
      <alignment shrinkToFit="0" vertical="top" wrapText="0"/>
    </xf>
    <xf borderId="32" fillId="0" fontId="6" numFmtId="0" xfId="0" applyBorder="1" applyFont="1"/>
    <xf borderId="33" fillId="0" fontId="6" numFmtId="0" xfId="0" applyBorder="1" applyFont="1"/>
    <xf borderId="34" fillId="0" fontId="3" numFmtId="0" xfId="0" applyAlignment="1" applyBorder="1" applyFont="1">
      <alignment shrinkToFit="0" wrapText="0"/>
    </xf>
    <xf borderId="35" fillId="0" fontId="6" numFmtId="0" xfId="0" applyBorder="1" applyFont="1"/>
    <xf borderId="25" fillId="0" fontId="6" numFmtId="0" xfId="0" applyBorder="1" applyFont="1"/>
    <xf borderId="26" fillId="0" fontId="6" numFmtId="0" xfId="0" applyBorder="1" applyFont="1"/>
    <xf borderId="0" fillId="0" fontId="3" numFmtId="0" xfId="0" applyAlignment="1" applyFont="1">
      <alignment shrinkToFit="0" vertical="top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63"/>
    <col customWidth="1" min="2" max="2" width="14.0"/>
    <col customWidth="1" min="3" max="4" width="17.5"/>
    <col customWidth="1" min="5" max="5" width="7.38"/>
    <col customWidth="1" min="6" max="6" width="1.38"/>
    <col customWidth="1" min="7" max="9" width="8.75"/>
    <col customWidth="1" min="10" max="11" width="17.5"/>
    <col customWidth="1" min="12" max="12" width="3.63"/>
  </cols>
  <sheetData>
    <row r="1" ht="21.0" customHeight="1">
      <c r="A1" s="1" t="str">
        <f>IFERROR(__xludf.DUMMYFUNCTION("IMPORTRANGE(""1y_2Yw-fwK86ifTFUA1NkA8rgnLotG8A4990ss_e6sck"", ""13. Januar 2016 LG: SV Igstadt - SV Bierstadt I!A1:L24"")"),"")</f>
        <v/>
      </c>
      <c r="B1" s="1" t="str">
        <f>IFERROR(__xludf.DUMMYFUNCTION("""COMPUTED_VALUE"""),"Wettkampfbericht KREIS 71 Grund- u. Kreisklasse")</f>
        <v>Wettkampfbericht KREIS 71 Grund- u. Kreisklasse</v>
      </c>
    </row>
    <row r="2" ht="20.25" customHeight="1">
      <c r="A2" s="2"/>
      <c r="B2" s="2"/>
      <c r="C2" s="3"/>
      <c r="D2" s="3"/>
      <c r="E2" s="3"/>
      <c r="F2" s="3"/>
      <c r="G2" s="3"/>
      <c r="H2" s="3"/>
      <c r="I2" s="4"/>
      <c r="J2" s="3"/>
      <c r="K2" s="3"/>
    </row>
    <row r="3" ht="20.25" customHeight="1">
      <c r="A3" s="5"/>
      <c r="B3" s="6" t="str">
        <f>IFERROR(__xludf.DUMMYFUNCTION("""COMPUTED_VALUE"""),"Waffenart:")</f>
        <v>Waffenart:</v>
      </c>
      <c r="C3" s="7" t="str">
        <f>IFERROR(__xludf.DUMMYFUNCTION("""COMPUTED_VALUE"""),"Luftgewehr")</f>
        <v>Luftgewehr</v>
      </c>
      <c r="D3" s="8"/>
      <c r="E3" s="9"/>
      <c r="F3" s="3"/>
      <c r="G3" s="10" t="str">
        <f>IFERROR(__xludf.DUMMYFUNCTION("""COMPUTED_VALUE"""),"Wettkampfklasse:")</f>
        <v>Wettkampfklasse:</v>
      </c>
      <c r="H3" s="8"/>
      <c r="I3" s="7" t="str">
        <f>IFERROR(__xludf.DUMMYFUNCTION("""COMPUTED_VALUE"""),"Kreisklasse")</f>
        <v>Kreisklasse</v>
      </c>
      <c r="J3" s="8"/>
      <c r="K3" s="9"/>
    </row>
    <row r="4" ht="20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ht="20.25" customHeight="1">
      <c r="A5" s="5"/>
      <c r="B5" s="6" t="str">
        <f>IFERROR(__xludf.DUMMYFUNCTION("""COMPUTED_VALUE"""),"Ort:")</f>
        <v>Ort:</v>
      </c>
      <c r="C5" s="7" t="str">
        <f>IFERROR(__xludf.DUMMYFUNCTION("""COMPUTED_VALUE"""),"Igstadt")</f>
        <v>Igstadt</v>
      </c>
      <c r="D5" s="8"/>
      <c r="E5" s="9"/>
      <c r="F5" s="3"/>
      <c r="G5" s="6" t="str">
        <f>IFERROR(__xludf.DUMMYFUNCTION("""COMPUTED_VALUE"""),"Datum:")</f>
        <v>Datum:</v>
      </c>
      <c r="H5" s="11">
        <f>IFERROR(__xludf.DUMMYFUNCTION("""COMPUTED_VALUE"""),42382.0)</f>
        <v>42382</v>
      </c>
      <c r="I5" s="8"/>
      <c r="J5" s="8"/>
      <c r="K5" s="9"/>
    </row>
    <row r="6" ht="20.2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ht="20.25" customHeight="1">
      <c r="A7" s="5"/>
      <c r="B7" s="6" t="str">
        <f>IFERROR(__xludf.DUMMYFUNCTION("""COMPUTED_VALUE"""),"Gastgeber:")</f>
        <v>Gastgeber:</v>
      </c>
      <c r="C7" s="7" t="str">
        <f>IFERROR(__xludf.DUMMYFUNCTION("""COMPUTED_VALUE"""),"SV Igstadt")</f>
        <v>SV Igstadt</v>
      </c>
      <c r="D7" s="12" t="str">
        <f>IFERROR(__xludf.DUMMYFUNCTION("""COMPUTED_VALUE"""),"Vereins-Nr.:")</f>
        <v>Vereins-Nr.:</v>
      </c>
      <c r="E7" s="13">
        <f>IFERROR(__xludf.DUMMYFUNCTION("""COMPUTED_VALUE"""),7120.0)</f>
        <v>7120</v>
      </c>
      <c r="F7" s="3"/>
      <c r="G7" s="6" t="str">
        <f>IFERROR(__xludf.DUMMYFUNCTION("""COMPUTED_VALUE"""),"Gast:")</f>
        <v>Gast:</v>
      </c>
      <c r="H7" s="7" t="str">
        <f>IFERROR(__xludf.DUMMYFUNCTION("""COMPUTED_VALUE"""),"SV Bierstadt I")</f>
        <v>SV Bierstadt I</v>
      </c>
      <c r="I7" s="8"/>
      <c r="J7" s="12" t="str">
        <f>IFERROR(__xludf.DUMMYFUNCTION("""COMPUTED_VALUE"""),"Vereins-Nr.:")</f>
        <v>Vereins-Nr.:</v>
      </c>
      <c r="K7" s="14">
        <f>IFERROR(__xludf.DUMMYFUNCTION("""COMPUTED_VALUE"""),7109.0)</f>
        <v>7109</v>
      </c>
    </row>
    <row r="8" ht="20.2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ht="20.25" customHeight="1">
      <c r="A9" s="3"/>
      <c r="B9" s="15"/>
      <c r="C9" s="16" t="str">
        <f>IFERROR(__xludf.DUMMYFUNCTION("""COMPUTED_VALUE"""),"Name")</f>
        <v>Name</v>
      </c>
      <c r="D9" s="17"/>
      <c r="E9" s="18" t="str">
        <f>IFERROR(__xludf.DUMMYFUNCTION("""COMPUTED_VALUE"""),"Ergebnis")</f>
        <v>Ergebnis</v>
      </c>
      <c r="F9" s="17"/>
      <c r="G9" s="19" t="str">
        <f>IFERROR(__xludf.DUMMYFUNCTION("""COMPUTED_VALUE"""),"Wertung")</f>
        <v>Wertung</v>
      </c>
      <c r="H9" s="17"/>
      <c r="I9" s="20" t="str">
        <f>IFERROR(__xludf.DUMMYFUNCTION("""COMPUTED_VALUE"""),"Ergebnis")</f>
        <v>Ergebnis</v>
      </c>
      <c r="J9" s="16" t="str">
        <f>IFERROR(__xludf.DUMMYFUNCTION("""COMPUTED_VALUE"""),"Name")</f>
        <v>Name</v>
      </c>
      <c r="K9" s="21"/>
    </row>
    <row r="10" ht="20.25" customHeight="1">
      <c r="A10" s="22"/>
      <c r="B10" s="23">
        <f>IFERROR(__xludf.DUMMYFUNCTION("""COMPUTED_VALUE"""),1.0)</f>
        <v>1</v>
      </c>
      <c r="C10" s="24" t="str">
        <f>IFERROR(__xludf.DUMMYFUNCTION("""COMPUTED_VALUE"""),"Michael, Christian")</f>
        <v>Michael, Christian</v>
      </c>
      <c r="D10" s="25"/>
      <c r="E10" s="26">
        <f>IFERROR(__xludf.DUMMYFUNCTION("""COMPUTED_VALUE"""),352.0)</f>
        <v>352</v>
      </c>
      <c r="F10" s="25"/>
      <c r="G10" s="27">
        <f>IFERROR(__xludf.DUMMYFUNCTION("""COMPUTED_VALUE"""),352.0)</f>
        <v>352</v>
      </c>
      <c r="H10" s="28">
        <f>IFERROR(__xludf.DUMMYFUNCTION("""COMPUTED_VALUE"""),366.0)</f>
        <v>366</v>
      </c>
      <c r="I10" s="27">
        <f>IFERROR(__xludf.DUMMYFUNCTION("""COMPUTED_VALUE"""),366.0)</f>
        <v>366</v>
      </c>
      <c r="J10" s="24" t="str">
        <f>IFERROR(__xludf.DUMMYFUNCTION("""COMPUTED_VALUE"""),"Heinchen, Johannes")</f>
        <v>Heinchen, Johannes</v>
      </c>
      <c r="K10" s="29"/>
    </row>
    <row r="11" ht="20.25" customHeight="1">
      <c r="A11" s="22"/>
      <c r="B11" s="30">
        <f>IFERROR(__xludf.DUMMYFUNCTION("""COMPUTED_VALUE"""),2.0)</f>
        <v>2</v>
      </c>
      <c r="C11" s="31" t="str">
        <f>IFERROR(__xludf.DUMMYFUNCTION("""COMPUTED_VALUE"""),"Müller, Jonas")</f>
        <v>Müller, Jonas</v>
      </c>
      <c r="D11" s="32"/>
      <c r="E11" s="33">
        <f>IFERROR(__xludf.DUMMYFUNCTION("""COMPUTED_VALUE"""),333.0)</f>
        <v>333</v>
      </c>
      <c r="F11" s="34"/>
      <c r="G11" s="35">
        <f>IFERROR(__xludf.DUMMYFUNCTION("""COMPUTED_VALUE"""),0.0)</f>
        <v>0</v>
      </c>
      <c r="H11" s="36">
        <f>IFERROR(__xludf.DUMMYFUNCTION("""COMPUTED_VALUE"""),371.0)</f>
        <v>371</v>
      </c>
      <c r="I11" s="35">
        <f>IFERROR(__xludf.DUMMYFUNCTION("""COMPUTED_VALUE"""),371.0)</f>
        <v>371</v>
      </c>
      <c r="J11" s="37" t="str">
        <f>IFERROR(__xludf.DUMMYFUNCTION("""COMPUTED_VALUE"""),"Thielke, Joachim")</f>
        <v>Thielke, Joachim</v>
      </c>
      <c r="K11" s="38"/>
    </row>
    <row r="12" ht="20.25" customHeight="1">
      <c r="A12" s="22"/>
      <c r="B12" s="30">
        <f>IFERROR(__xludf.DUMMYFUNCTION("""COMPUTED_VALUE"""),3.0)</f>
        <v>3</v>
      </c>
      <c r="C12" s="37" t="str">
        <f>IFERROR(__xludf.DUMMYFUNCTION("""COMPUTED_VALUE"""),"Neciporenko, Maria")</f>
        <v>Neciporenko, Maria</v>
      </c>
      <c r="D12" s="34"/>
      <c r="E12" s="33">
        <f>IFERROR(__xludf.DUMMYFUNCTION("""COMPUTED_VALUE"""),354.0)</f>
        <v>354</v>
      </c>
      <c r="F12" s="34"/>
      <c r="G12" s="35">
        <f>IFERROR(__xludf.DUMMYFUNCTION("""COMPUTED_VALUE"""),354.0)</f>
        <v>354</v>
      </c>
      <c r="H12" s="36">
        <f>IFERROR(__xludf.DUMMYFUNCTION("""COMPUTED_VALUE"""),329.0)</f>
        <v>329</v>
      </c>
      <c r="I12" s="35">
        <f>IFERROR(__xludf.DUMMYFUNCTION("""COMPUTED_VALUE"""),329.0)</f>
        <v>329</v>
      </c>
      <c r="J12" s="37" t="str">
        <f>IFERROR(__xludf.DUMMYFUNCTION("""COMPUTED_VALUE"""),"Wichelmann, Regina")</f>
        <v>Wichelmann, Regina</v>
      </c>
      <c r="K12" s="38"/>
    </row>
    <row r="13" ht="20.25" customHeight="1">
      <c r="A13" s="22"/>
      <c r="B13" s="30">
        <f>IFERROR(__xludf.DUMMYFUNCTION("""COMPUTED_VALUE"""),4.0)</f>
        <v>4</v>
      </c>
      <c r="C13" s="37" t="str">
        <f>IFERROR(__xludf.DUMMYFUNCTION("""COMPUTED_VALUE"""),"Wall, Jens")</f>
        <v>Wall, Jens</v>
      </c>
      <c r="D13" s="34"/>
      <c r="E13" s="33">
        <f>IFERROR(__xludf.DUMMYFUNCTION("""COMPUTED_VALUE"""),365.0)</f>
        <v>365</v>
      </c>
      <c r="F13" s="34"/>
      <c r="G13" s="39">
        <f>IFERROR(__xludf.DUMMYFUNCTION("""COMPUTED_VALUE"""),365.0)</f>
        <v>365</v>
      </c>
      <c r="H13" s="40"/>
      <c r="I13" s="35"/>
      <c r="J13" s="37"/>
      <c r="K13" s="38"/>
    </row>
    <row r="14" ht="20.25" customHeight="1">
      <c r="A14" s="3"/>
      <c r="B14" s="41"/>
      <c r="C14" s="42" t="str">
        <f>IFERROR(__xludf.DUMMYFUNCTION("""COMPUTED_VALUE"""),"Mannschaftsergebnis")</f>
        <v>Mannschaftsergebnis</v>
      </c>
      <c r="D14" s="43"/>
      <c r="E14" s="44"/>
      <c r="F14" s="45"/>
      <c r="G14" s="46">
        <f>IFERROR(__xludf.DUMMYFUNCTION("""COMPUTED_VALUE"""),1071.0)</f>
        <v>1071</v>
      </c>
      <c r="H14" s="46">
        <f>IFERROR(__xludf.DUMMYFUNCTION("""COMPUTED_VALUE"""),1066.0)</f>
        <v>1066</v>
      </c>
      <c r="I14" s="47"/>
      <c r="J14" s="42" t="str">
        <f>IFERROR(__xludf.DUMMYFUNCTION("""COMPUTED_VALUE"""),"Mannschaftsergebnis")</f>
        <v>Mannschaftsergebnis</v>
      </c>
      <c r="K14" s="48"/>
    </row>
    <row r="15" ht="20.25" customHeight="1">
      <c r="A15" s="3"/>
      <c r="B15" s="3"/>
      <c r="C15" s="3"/>
      <c r="D15" s="3"/>
      <c r="E15" s="3"/>
      <c r="F15" s="3"/>
      <c r="G15" s="3"/>
      <c r="H15" s="3"/>
      <c r="I15" s="4"/>
      <c r="J15" s="3"/>
      <c r="K15" s="3"/>
    </row>
    <row r="16" ht="20.25" customHeight="1">
      <c r="A16" s="3"/>
      <c r="B16" s="3"/>
      <c r="C16" s="3"/>
      <c r="D16" s="3"/>
      <c r="E16" s="3"/>
      <c r="F16" s="3"/>
      <c r="G16" s="49"/>
      <c r="H16" s="3"/>
      <c r="I16" s="4"/>
      <c r="J16" s="3"/>
      <c r="K16" s="3"/>
    </row>
    <row r="17" ht="20.25" customHeight="1">
      <c r="A17" s="5"/>
      <c r="B17" s="6" t="str">
        <f>IFERROR(__xludf.DUMMYFUNCTION("""COMPUTED_VALUE"""),"Punkte:")</f>
        <v>Punkte:</v>
      </c>
      <c r="C17" s="50">
        <f>IFERROR(__xludf.DUMMYFUNCTION("""COMPUTED_VALUE"""),2.0)</f>
        <v>2</v>
      </c>
      <c r="D17" s="9"/>
      <c r="E17" s="3"/>
      <c r="F17" s="3"/>
      <c r="G17" s="3"/>
      <c r="H17" s="3"/>
      <c r="I17" s="3"/>
      <c r="J17" s="6" t="str">
        <f>IFERROR(__xludf.DUMMYFUNCTION("""COMPUTED_VALUE"""),"Punkte:")</f>
        <v>Punkte:</v>
      </c>
      <c r="K17" s="13">
        <f>IFERROR(__xludf.DUMMYFUNCTION("""COMPUTED_VALUE"""),0.0)</f>
        <v>0</v>
      </c>
    </row>
    <row r="18" ht="15.0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ht="12.75" customHeight="1">
      <c r="A20" s="5"/>
      <c r="B20" s="51" t="str">
        <f>IFERROR(__xludf.DUMMYFUNCTION("""COMPUTED_VALUE"""),"Bemerkungen:")</f>
        <v>Bemerkungen:</v>
      </c>
      <c r="C20" s="52"/>
      <c r="D20" s="53"/>
      <c r="E20" s="53"/>
      <c r="F20" s="53"/>
      <c r="G20" s="53"/>
      <c r="H20" s="53"/>
      <c r="I20" s="53"/>
      <c r="J20" s="53"/>
      <c r="K20" s="54"/>
    </row>
    <row r="21" ht="15.0" customHeight="1">
      <c r="A21" s="3"/>
      <c r="B21" s="55"/>
      <c r="K21" s="56"/>
    </row>
    <row r="22" ht="15.0" customHeight="1">
      <c r="A22" s="3"/>
      <c r="B22" s="55"/>
      <c r="K22" s="56"/>
    </row>
    <row r="23">
      <c r="A23" s="3"/>
      <c r="B23" s="41"/>
      <c r="C23" s="57"/>
      <c r="D23" s="57"/>
      <c r="E23" s="57"/>
      <c r="F23" s="57"/>
      <c r="G23" s="57"/>
      <c r="H23" s="57"/>
      <c r="I23" s="57"/>
      <c r="J23" s="57"/>
      <c r="K23" s="58"/>
    </row>
    <row r="24" ht="36.0" customHeight="1">
      <c r="A24" s="3"/>
      <c r="B24" s="3"/>
      <c r="C24" s="59"/>
      <c r="D24" s="59"/>
      <c r="E24" s="59"/>
      <c r="F24" s="59"/>
      <c r="G24" s="59"/>
      <c r="H24" s="59"/>
      <c r="I24" s="59"/>
      <c r="J24" s="59"/>
      <c r="K24" s="59"/>
    </row>
  </sheetData>
  <mergeCells count="27">
    <mergeCell ref="B1:K1"/>
    <mergeCell ref="C3:E3"/>
    <mergeCell ref="G3:H3"/>
    <mergeCell ref="I3:K3"/>
    <mergeCell ref="C5:E5"/>
    <mergeCell ref="H5:K5"/>
    <mergeCell ref="H7:I7"/>
    <mergeCell ref="C9:D9"/>
    <mergeCell ref="E9:F9"/>
    <mergeCell ref="G9:H9"/>
    <mergeCell ref="J9:K9"/>
    <mergeCell ref="C10:D10"/>
    <mergeCell ref="E10:F10"/>
    <mergeCell ref="J10:K10"/>
    <mergeCell ref="J12:K12"/>
    <mergeCell ref="J13:K13"/>
    <mergeCell ref="J11:K11"/>
    <mergeCell ref="J14:K14"/>
    <mergeCell ref="C17:D17"/>
    <mergeCell ref="C20:K23"/>
    <mergeCell ref="C11:D11"/>
    <mergeCell ref="E11:F11"/>
    <mergeCell ref="C12:D12"/>
    <mergeCell ref="E12:F12"/>
    <mergeCell ref="C13:D13"/>
    <mergeCell ref="E13:F13"/>
    <mergeCell ref="C14:D14"/>
  </mergeCells>
  <drawing r:id="rId1"/>
</worksheet>
</file>