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3 DUKCAPIL\LAP\DKB\2023_2\"/>
    </mc:Choice>
  </mc:AlternateContent>
  <bookViews>
    <workbookView xWindow="7155" yWindow="-165" windowWidth="17100" windowHeight="11760" tabRatio="825" firstSheet="5" activeTab="14"/>
  </bookViews>
  <sheets>
    <sheet name="DKB" sheetId="13" r:id="rId1"/>
    <sheet name="AGAMA" sheetId="4" r:id="rId2"/>
    <sheet name="PENDIDIKAN" sheetId="5" r:id="rId3"/>
    <sheet name="STATUS" sheetId="46" r:id="rId4"/>
    <sheet name="GOLONGAN DARAH" sheetId="6" r:id="rId5"/>
    <sheet name="-PEKERJAAN" sheetId="44" r:id="rId6"/>
    <sheet name="HUB_KEL" sheetId="43" r:id="rId7"/>
    <sheet name="KEL_UMUR" sheetId="9" r:id="rId8"/>
    <sheet name="UMUR TUNGGAL" sheetId="40" r:id="rId9"/>
    <sheet name="AGAMA_UT" sheetId="50" r:id="rId10"/>
    <sheet name="PENDIDIKAN_UT" sheetId="52" r:id="rId11"/>
    <sheet name="-STATU_UT" sheetId="49" r:id="rId12"/>
    <sheet name="USIA PRODUKTIF" sheetId="48" r:id="rId13"/>
    <sheet name="CACAT" sheetId="8" r:id="rId14"/>
    <sheet name="e-KTP" sheetId="14" r:id="rId15"/>
    <sheet name="AKTE LAHIR" sheetId="39" r:id="rId16"/>
    <sheet name="AKTA LAHIR 0-5 &amp; 0-18 TAHUN" sheetId="41" r:id="rId17"/>
    <sheet name="AKTA KAWIN" sheetId="47" r:id="rId18"/>
    <sheet name="KIA" sheetId="24" r:id="rId19"/>
    <sheet name="AKTA CERAI" sheetId="53" r:id="rId20"/>
    <sheet name="Sheet3" sheetId="27" state="hidden" r:id="rId21"/>
  </sheets>
  <externalReferences>
    <externalReference r:id="rId22"/>
    <externalReference r:id="rId23"/>
    <externalReference r:id="rId24"/>
  </externalReferences>
  <definedNames>
    <definedName name="_xlnm.Print_Area" localSheetId="1">AGAMA!$A$1:$AA$87</definedName>
    <definedName name="_xlnm.Print_Area" localSheetId="9">AGAMA_UT!$A$1:$W$134</definedName>
    <definedName name="_xlnm.Print_Area" localSheetId="19">'AKTA CERAI'!$A$1:$I$84</definedName>
    <definedName name="_xlnm.Print_Area" localSheetId="17">'AKTA KAWIN'!$A$1:$I$84</definedName>
    <definedName name="_xlnm.Print_Area" localSheetId="16">'AKTA LAHIR 0-5 &amp; 0-18 TAHUN'!$A$1:$K$85</definedName>
    <definedName name="_xlnm.Print_Area" localSheetId="15">'AKTE LAHIR'!$A$1:$I$86</definedName>
    <definedName name="_xlnm.Print_Area" localSheetId="13">CACAT!$A$1:$U$86</definedName>
    <definedName name="_xlnm.Print_Area" localSheetId="0">DKB!$A$1:$I$85</definedName>
    <definedName name="_xlnm.Print_Area" localSheetId="14">'e-KTP'!$A$1:$L$87</definedName>
    <definedName name="_xlnm.Print_Area" localSheetId="4">'GOLONGAN DARAH'!$A$1:$AS$86</definedName>
    <definedName name="_xlnm.Print_Area" localSheetId="6">HUB_KEL!$A$1:$AI$86</definedName>
    <definedName name="_xlnm.Print_Area" localSheetId="7">KEL_UMUR!$A$1:$BH$86</definedName>
    <definedName name="_xlnm.Print_Area" localSheetId="18">KIA!$A$1:$G$85</definedName>
    <definedName name="_xlnm.Print_Area" localSheetId="5">'-PEKERJAAN'!$A$1:$Z$115</definedName>
    <definedName name="_xlnm.Print_Area" localSheetId="2">PENDIDIKAN!$A$1:$AJ$86</definedName>
    <definedName name="_xlnm.Print_Area" localSheetId="10">PENDIDIKAN_UT!$A$1:$AF$134</definedName>
    <definedName name="_xlnm.Print_Area" localSheetId="11">'-STATU_UT'!$A$1:$N$134</definedName>
    <definedName name="_xlnm.Print_Area" localSheetId="3">STATUS!$A$1:$O$84</definedName>
    <definedName name="_xlnm.Print_Area" localSheetId="8">'UMUR TUNGGAL'!$A$1:$Z$133</definedName>
    <definedName name="_xlnm.Print_Area" localSheetId="12">'USIA PRODUKTIF'!$A$1:$F$84</definedName>
    <definedName name="_xlnm.Print_Titles" localSheetId="9">AGAMA_UT!$2:$8</definedName>
    <definedName name="_xlnm.Print_Titles" localSheetId="19">'AKTA CERAI'!$2:$8</definedName>
    <definedName name="_xlnm.Print_Titles" localSheetId="17">'AKTA KAWIN'!$2:$8</definedName>
    <definedName name="_xlnm.Print_Titles" localSheetId="16">'AKTA LAHIR 0-5 &amp; 0-18 TAHUN'!$1:$9</definedName>
    <definedName name="_xlnm.Print_Titles" localSheetId="15">'AKTE LAHIR'!$1:$10</definedName>
    <definedName name="_xlnm.Print_Titles" localSheetId="13">CACAT!$1:$10</definedName>
    <definedName name="_xlnm.Print_Titles" localSheetId="14">'e-KTP'!$1:$10</definedName>
    <definedName name="_xlnm.Print_Titles" localSheetId="4">'GOLONGAN DARAH'!$1:$10</definedName>
    <definedName name="_xlnm.Print_Titles" localSheetId="6">HUB_KEL!$1:$10</definedName>
    <definedName name="_xlnm.Print_Titles" localSheetId="7">KEL_UMUR!$5:$9</definedName>
    <definedName name="_xlnm.Print_Titles" localSheetId="5">'-PEKERJAAN'!$2:$7</definedName>
    <definedName name="_xlnm.Print_Titles" localSheetId="2">PENDIDIKAN!$1:$10</definedName>
    <definedName name="_xlnm.Print_Titles" localSheetId="10">PENDIDIKAN_UT!$2:$8</definedName>
    <definedName name="_xlnm.Print_Titles" localSheetId="11">'-STATU_UT'!$2:$8</definedName>
    <definedName name="_xlnm.Print_Titles" localSheetId="3">STATUS!$2:$8</definedName>
    <definedName name="_xlnm.Print_Titles" localSheetId="8">'UMUR TUNGGAL'!$1:$7</definedName>
    <definedName name="_xlnm.Print_Titles" localSheetId="12">'USIA PRODUKTIF'!$1:$8</definedName>
  </definedNames>
  <calcPr calcId="152511"/>
</workbook>
</file>

<file path=xl/calcChain.xml><?xml version="1.0" encoding="utf-8"?>
<calcChain xmlns="http://schemas.openxmlformats.org/spreadsheetml/2006/main">
  <c r="G36" i="14" l="1"/>
  <c r="H36" i="14"/>
  <c r="I34" i="14"/>
  <c r="I33" i="14"/>
  <c r="I32" i="14"/>
  <c r="I31" i="14"/>
  <c r="I30" i="14"/>
  <c r="I29" i="14"/>
  <c r="I28" i="14"/>
  <c r="I27" i="14"/>
  <c r="I26" i="14"/>
  <c r="I25" i="14"/>
  <c r="G24" i="14"/>
  <c r="H24" i="14"/>
  <c r="G12" i="14"/>
  <c r="H12" i="14"/>
  <c r="I22" i="14"/>
  <c r="I21" i="14"/>
  <c r="I20" i="14"/>
  <c r="I19" i="14"/>
  <c r="I18" i="14"/>
  <c r="I17" i="14"/>
  <c r="I16" i="14"/>
  <c r="I15" i="14"/>
  <c r="I14" i="14"/>
  <c r="I13" i="14"/>
  <c r="BI22" i="9" l="1"/>
  <c r="BI34" i="9"/>
  <c r="BI42" i="9"/>
  <c r="BI49" i="9"/>
  <c r="BI56" i="9"/>
  <c r="BI62" i="9"/>
  <c r="BI70" i="9"/>
  <c r="BH77" i="9"/>
  <c r="BE77" i="9"/>
  <c r="BB77" i="9"/>
  <c r="AY77" i="9"/>
  <c r="BH76" i="9"/>
  <c r="BE76" i="9"/>
  <c r="BB76" i="9"/>
  <c r="AY76" i="9"/>
  <c r="BH75" i="9"/>
  <c r="BE75" i="9"/>
  <c r="BB75" i="9"/>
  <c r="AY75" i="9"/>
  <c r="BH74" i="9"/>
  <c r="BE74" i="9"/>
  <c r="BB74" i="9"/>
  <c r="AY74" i="9"/>
  <c r="BH73" i="9"/>
  <c r="BE73" i="9"/>
  <c r="BB73" i="9"/>
  <c r="AY73" i="9"/>
  <c r="BH72" i="9"/>
  <c r="BE72" i="9"/>
  <c r="BB72" i="9"/>
  <c r="AY72" i="9"/>
  <c r="BH69" i="9"/>
  <c r="BE69" i="9"/>
  <c r="BB69" i="9"/>
  <c r="AY69" i="9"/>
  <c r="BH68" i="9"/>
  <c r="BE68" i="9"/>
  <c r="BB68" i="9"/>
  <c r="AY68" i="9"/>
  <c r="BH67" i="9"/>
  <c r="BE67" i="9"/>
  <c r="BB67" i="9"/>
  <c r="AY67" i="9"/>
  <c r="BH66" i="9"/>
  <c r="BE66" i="9"/>
  <c r="BB66" i="9"/>
  <c r="AY66" i="9"/>
  <c r="BH65" i="9"/>
  <c r="BE65" i="9"/>
  <c r="BB65" i="9"/>
  <c r="AY65" i="9"/>
  <c r="BH64" i="9"/>
  <c r="BE64" i="9"/>
  <c r="BB64" i="9"/>
  <c r="AY64" i="9"/>
  <c r="BH61" i="9"/>
  <c r="BE61" i="9"/>
  <c r="BB61" i="9"/>
  <c r="AY61" i="9"/>
  <c r="BH60" i="9"/>
  <c r="BE60" i="9"/>
  <c r="BB60" i="9"/>
  <c r="AY60" i="9"/>
  <c r="BH59" i="9"/>
  <c r="BE59" i="9"/>
  <c r="BB59" i="9"/>
  <c r="AY59" i="9"/>
  <c r="BH58" i="9"/>
  <c r="BE58" i="9"/>
  <c r="BB58" i="9"/>
  <c r="AY58" i="9"/>
  <c r="BH55" i="9"/>
  <c r="BE55" i="9"/>
  <c r="BB55" i="9"/>
  <c r="AY55" i="9"/>
  <c r="BH54" i="9"/>
  <c r="BE54" i="9"/>
  <c r="BB54" i="9"/>
  <c r="AY54" i="9"/>
  <c r="BH53" i="9"/>
  <c r="BE53" i="9"/>
  <c r="BB53" i="9"/>
  <c r="AY53" i="9"/>
  <c r="BH52" i="9"/>
  <c r="BE52" i="9"/>
  <c r="BB52" i="9"/>
  <c r="AY52" i="9"/>
  <c r="BH51" i="9"/>
  <c r="BE51" i="9"/>
  <c r="BB51" i="9"/>
  <c r="AY51" i="9"/>
  <c r="BH48" i="9"/>
  <c r="BE48" i="9"/>
  <c r="BB48" i="9"/>
  <c r="AY48" i="9"/>
  <c r="BH47" i="9"/>
  <c r="BE47" i="9"/>
  <c r="BB47" i="9"/>
  <c r="AY47" i="9"/>
  <c r="BH46" i="9"/>
  <c r="BE46" i="9"/>
  <c r="BB46" i="9"/>
  <c r="AY46" i="9"/>
  <c r="BH45" i="9"/>
  <c r="BE45" i="9"/>
  <c r="BB45" i="9"/>
  <c r="AY45" i="9"/>
  <c r="BH44" i="9"/>
  <c r="BE44" i="9"/>
  <c r="BB44" i="9"/>
  <c r="AY44" i="9"/>
  <c r="BH41" i="9"/>
  <c r="BE41" i="9"/>
  <c r="BB41" i="9"/>
  <c r="AY41" i="9"/>
  <c r="BH40" i="9"/>
  <c r="BE40" i="9"/>
  <c r="BB40" i="9"/>
  <c r="AY40" i="9"/>
  <c r="BH39" i="9"/>
  <c r="BE39" i="9"/>
  <c r="BB39" i="9"/>
  <c r="AY39" i="9"/>
  <c r="BH38" i="9"/>
  <c r="BE38" i="9"/>
  <c r="BB38" i="9"/>
  <c r="AY38" i="9"/>
  <c r="BH37" i="9"/>
  <c r="BE37" i="9"/>
  <c r="BB37" i="9"/>
  <c r="AY37" i="9"/>
  <c r="BH36" i="9"/>
  <c r="BE36" i="9"/>
  <c r="BB36" i="9"/>
  <c r="AY36" i="9"/>
  <c r="BH33" i="9"/>
  <c r="BE33" i="9"/>
  <c r="BB33" i="9"/>
  <c r="AY33" i="9"/>
  <c r="BH32" i="9"/>
  <c r="BE32" i="9"/>
  <c r="BB32" i="9"/>
  <c r="AY32" i="9"/>
  <c r="BH31" i="9"/>
  <c r="BE31" i="9"/>
  <c r="BB31" i="9"/>
  <c r="AY31" i="9"/>
  <c r="BH30" i="9"/>
  <c r="BE30" i="9"/>
  <c r="BB30" i="9"/>
  <c r="AY30" i="9"/>
  <c r="BH29" i="9"/>
  <c r="BE29" i="9"/>
  <c r="BB29" i="9"/>
  <c r="AY29" i="9"/>
  <c r="BH28" i="9"/>
  <c r="BE28" i="9"/>
  <c r="BB28" i="9"/>
  <c r="AY28" i="9"/>
  <c r="BH27" i="9"/>
  <c r="BE27" i="9"/>
  <c r="BB27" i="9"/>
  <c r="AY27" i="9"/>
  <c r="BH26" i="9"/>
  <c r="BE26" i="9"/>
  <c r="BB26" i="9"/>
  <c r="AY26" i="9"/>
  <c r="BH25" i="9"/>
  <c r="BE25" i="9"/>
  <c r="BB25" i="9"/>
  <c r="AY25" i="9"/>
  <c r="BH24" i="9"/>
  <c r="BE24" i="9"/>
  <c r="BB24" i="9"/>
  <c r="AY24" i="9"/>
  <c r="BH21" i="9"/>
  <c r="BE21" i="9"/>
  <c r="BB21" i="9"/>
  <c r="AY21" i="9"/>
  <c r="BH20" i="9"/>
  <c r="BE20" i="9"/>
  <c r="BB20" i="9"/>
  <c r="AY20" i="9"/>
  <c r="BH19" i="9"/>
  <c r="BE19" i="9"/>
  <c r="BB19" i="9"/>
  <c r="AY19" i="9"/>
  <c r="BH18" i="9"/>
  <c r="BE18" i="9"/>
  <c r="BB18" i="9"/>
  <c r="AY18" i="9"/>
  <c r="BH17" i="9"/>
  <c r="BE17" i="9"/>
  <c r="BB17" i="9"/>
  <c r="AY17" i="9"/>
  <c r="BH16" i="9"/>
  <c r="BE16" i="9"/>
  <c r="BB16" i="9"/>
  <c r="AY16" i="9"/>
  <c r="BH15" i="9"/>
  <c r="BE15" i="9"/>
  <c r="BB15" i="9"/>
  <c r="AY15" i="9"/>
  <c r="BH14" i="9"/>
  <c r="BE14" i="9"/>
  <c r="BB14" i="9"/>
  <c r="AY14" i="9"/>
  <c r="BH13" i="9"/>
  <c r="BE13" i="9"/>
  <c r="BB13" i="9"/>
  <c r="AY13" i="9"/>
  <c r="BH12" i="9"/>
  <c r="BE12" i="9"/>
  <c r="BB12" i="9"/>
  <c r="AY12" i="9"/>
  <c r="AS77" i="9"/>
  <c r="AP77" i="9"/>
  <c r="AM77" i="9"/>
  <c r="AJ77" i="9"/>
  <c r="AS76" i="9"/>
  <c r="AP76" i="9"/>
  <c r="AM76" i="9"/>
  <c r="AJ76" i="9"/>
  <c r="AS75" i="9"/>
  <c r="AP75" i="9"/>
  <c r="AM75" i="9"/>
  <c r="AJ75" i="9"/>
  <c r="AS74" i="9"/>
  <c r="AP74" i="9"/>
  <c r="AM74" i="9"/>
  <c r="AJ74" i="9"/>
  <c r="AS73" i="9"/>
  <c r="AP73" i="9"/>
  <c r="AM73" i="9"/>
  <c r="AJ73" i="9"/>
  <c r="AS72" i="9"/>
  <c r="AP72" i="9"/>
  <c r="AM72" i="9"/>
  <c r="AJ72" i="9"/>
  <c r="AS69" i="9"/>
  <c r="AP69" i="9"/>
  <c r="AM69" i="9"/>
  <c r="AJ69" i="9"/>
  <c r="AS68" i="9"/>
  <c r="AP68" i="9"/>
  <c r="AM68" i="9"/>
  <c r="AJ68" i="9"/>
  <c r="AS67" i="9"/>
  <c r="AP67" i="9"/>
  <c r="AM67" i="9"/>
  <c r="AJ67" i="9"/>
  <c r="AS66" i="9"/>
  <c r="AP66" i="9"/>
  <c r="AM66" i="9"/>
  <c r="AJ66" i="9"/>
  <c r="AS65" i="9"/>
  <c r="AP65" i="9"/>
  <c r="AM65" i="9"/>
  <c r="AJ65" i="9"/>
  <c r="AS64" i="9"/>
  <c r="AP64" i="9"/>
  <c r="AM64" i="9"/>
  <c r="AJ64" i="9"/>
  <c r="AS61" i="9"/>
  <c r="AP61" i="9"/>
  <c r="AM61" i="9"/>
  <c r="AJ61" i="9"/>
  <c r="AS60" i="9"/>
  <c r="AP60" i="9"/>
  <c r="AM60" i="9"/>
  <c r="AJ60" i="9"/>
  <c r="AS59" i="9"/>
  <c r="AP59" i="9"/>
  <c r="AM59" i="9"/>
  <c r="AJ59" i="9"/>
  <c r="AS58" i="9"/>
  <c r="AP58" i="9"/>
  <c r="AM58" i="9"/>
  <c r="AJ58" i="9"/>
  <c r="AS55" i="9"/>
  <c r="AP55" i="9"/>
  <c r="AM55" i="9"/>
  <c r="AJ55" i="9"/>
  <c r="AS54" i="9"/>
  <c r="AP54" i="9"/>
  <c r="AM54" i="9"/>
  <c r="AJ54" i="9"/>
  <c r="AS53" i="9"/>
  <c r="AP53" i="9"/>
  <c r="AM53" i="9"/>
  <c r="AJ53" i="9"/>
  <c r="AS52" i="9"/>
  <c r="AP52" i="9"/>
  <c r="AM52" i="9"/>
  <c r="AJ52" i="9"/>
  <c r="AS51" i="9"/>
  <c r="AP51" i="9"/>
  <c r="AM51" i="9"/>
  <c r="AJ51" i="9"/>
  <c r="AS48" i="9"/>
  <c r="AP48" i="9"/>
  <c r="AM48" i="9"/>
  <c r="AJ48" i="9"/>
  <c r="AS47" i="9"/>
  <c r="AP47" i="9"/>
  <c r="AM47" i="9"/>
  <c r="AJ47" i="9"/>
  <c r="AS46" i="9"/>
  <c r="AP46" i="9"/>
  <c r="AM46" i="9"/>
  <c r="AJ46" i="9"/>
  <c r="AS45" i="9"/>
  <c r="AP45" i="9"/>
  <c r="AM45" i="9"/>
  <c r="AJ45" i="9"/>
  <c r="AS44" i="9"/>
  <c r="AP44" i="9"/>
  <c r="AM44" i="9"/>
  <c r="AJ44" i="9"/>
  <c r="AS41" i="9"/>
  <c r="AP41" i="9"/>
  <c r="AM41" i="9"/>
  <c r="AJ41" i="9"/>
  <c r="AS40" i="9"/>
  <c r="AP40" i="9"/>
  <c r="AM40" i="9"/>
  <c r="AJ40" i="9"/>
  <c r="AS39" i="9"/>
  <c r="AP39" i="9"/>
  <c r="AM39" i="9"/>
  <c r="AJ39" i="9"/>
  <c r="AS38" i="9"/>
  <c r="AP38" i="9"/>
  <c r="AM38" i="9"/>
  <c r="AJ38" i="9"/>
  <c r="AS37" i="9"/>
  <c r="AP37" i="9"/>
  <c r="AM37" i="9"/>
  <c r="AJ37" i="9"/>
  <c r="AS36" i="9"/>
  <c r="AP36" i="9"/>
  <c r="AM36" i="9"/>
  <c r="AJ36" i="9"/>
  <c r="AS33" i="9"/>
  <c r="AP33" i="9"/>
  <c r="AM33" i="9"/>
  <c r="AJ33" i="9"/>
  <c r="AS32" i="9"/>
  <c r="AP32" i="9"/>
  <c r="AM32" i="9"/>
  <c r="AJ32" i="9"/>
  <c r="AS31" i="9"/>
  <c r="AP31" i="9"/>
  <c r="AM31" i="9"/>
  <c r="AJ31" i="9"/>
  <c r="AS30" i="9"/>
  <c r="AP30" i="9"/>
  <c r="AM30" i="9"/>
  <c r="AJ30" i="9"/>
  <c r="AS29" i="9"/>
  <c r="AP29" i="9"/>
  <c r="AM29" i="9"/>
  <c r="AJ29" i="9"/>
  <c r="AS28" i="9"/>
  <c r="AP28" i="9"/>
  <c r="AM28" i="9"/>
  <c r="AJ28" i="9"/>
  <c r="AS27" i="9"/>
  <c r="AP27" i="9"/>
  <c r="AM27" i="9"/>
  <c r="AJ27" i="9"/>
  <c r="AS26" i="9"/>
  <c r="AP26" i="9"/>
  <c r="AM26" i="9"/>
  <c r="AJ26" i="9"/>
  <c r="AS25" i="9"/>
  <c r="AP25" i="9"/>
  <c r="AM25" i="9"/>
  <c r="AJ25" i="9"/>
  <c r="AS24" i="9"/>
  <c r="AP24" i="9"/>
  <c r="AM24" i="9"/>
  <c r="AJ24" i="9"/>
  <c r="AS21" i="9"/>
  <c r="AP21" i="9"/>
  <c r="AM21" i="9"/>
  <c r="AJ21" i="9"/>
  <c r="AS20" i="9"/>
  <c r="AP20" i="9"/>
  <c r="AM20" i="9"/>
  <c r="AJ20" i="9"/>
  <c r="AS19" i="9"/>
  <c r="AP19" i="9"/>
  <c r="AM19" i="9"/>
  <c r="AJ19" i="9"/>
  <c r="AS18" i="9"/>
  <c r="AP18" i="9"/>
  <c r="AM18" i="9"/>
  <c r="AJ18" i="9"/>
  <c r="AS17" i="9"/>
  <c r="AP17" i="9"/>
  <c r="AM17" i="9"/>
  <c r="AJ17" i="9"/>
  <c r="AS16" i="9"/>
  <c r="AP16" i="9"/>
  <c r="AM16" i="9"/>
  <c r="AJ16" i="9"/>
  <c r="AS15" i="9"/>
  <c r="AP15" i="9"/>
  <c r="AM15" i="9"/>
  <c r="AJ15" i="9"/>
  <c r="AS14" i="9"/>
  <c r="AP14" i="9"/>
  <c r="AM14" i="9"/>
  <c r="AJ14" i="9"/>
  <c r="AS13" i="9"/>
  <c r="AP13" i="9"/>
  <c r="AM13" i="9"/>
  <c r="AJ13" i="9"/>
  <c r="AS12" i="9"/>
  <c r="AP12" i="9"/>
  <c r="AM12" i="9"/>
  <c r="AJ12" i="9"/>
  <c r="AD77" i="9"/>
  <c r="AA77" i="9"/>
  <c r="X77" i="9"/>
  <c r="U77" i="9"/>
  <c r="AD76" i="9"/>
  <c r="AA76" i="9"/>
  <c r="X76" i="9"/>
  <c r="U76" i="9"/>
  <c r="AD75" i="9"/>
  <c r="AA75" i="9"/>
  <c r="X75" i="9"/>
  <c r="U75" i="9"/>
  <c r="AD74" i="9"/>
  <c r="AA74" i="9"/>
  <c r="X74" i="9"/>
  <c r="U74" i="9"/>
  <c r="AD73" i="9"/>
  <c r="AA73" i="9"/>
  <c r="X73" i="9"/>
  <c r="U73" i="9"/>
  <c r="AD72" i="9"/>
  <c r="AA72" i="9"/>
  <c r="X72" i="9"/>
  <c r="U72" i="9"/>
  <c r="AD69" i="9"/>
  <c r="AA69" i="9"/>
  <c r="X69" i="9"/>
  <c r="U69" i="9"/>
  <c r="AD68" i="9"/>
  <c r="AA68" i="9"/>
  <c r="X68" i="9"/>
  <c r="U68" i="9"/>
  <c r="AD67" i="9"/>
  <c r="AA67" i="9"/>
  <c r="X67" i="9"/>
  <c r="U67" i="9"/>
  <c r="AD66" i="9"/>
  <c r="AA66" i="9"/>
  <c r="X66" i="9"/>
  <c r="U66" i="9"/>
  <c r="AD65" i="9"/>
  <c r="AA65" i="9"/>
  <c r="X65" i="9"/>
  <c r="U65" i="9"/>
  <c r="AD64" i="9"/>
  <c r="AA64" i="9"/>
  <c r="X64" i="9"/>
  <c r="U64" i="9"/>
  <c r="AD61" i="9"/>
  <c r="AA61" i="9"/>
  <c r="X61" i="9"/>
  <c r="U61" i="9"/>
  <c r="AD60" i="9"/>
  <c r="AA60" i="9"/>
  <c r="X60" i="9"/>
  <c r="U60" i="9"/>
  <c r="AD59" i="9"/>
  <c r="AA59" i="9"/>
  <c r="X59" i="9"/>
  <c r="U59" i="9"/>
  <c r="AD58" i="9"/>
  <c r="AA58" i="9"/>
  <c r="X58" i="9"/>
  <c r="U58" i="9"/>
  <c r="AD55" i="9"/>
  <c r="AA55" i="9"/>
  <c r="X55" i="9"/>
  <c r="U55" i="9"/>
  <c r="AD54" i="9"/>
  <c r="AA54" i="9"/>
  <c r="X54" i="9"/>
  <c r="U54" i="9"/>
  <c r="AD53" i="9"/>
  <c r="AA53" i="9"/>
  <c r="X53" i="9"/>
  <c r="U53" i="9"/>
  <c r="AD52" i="9"/>
  <c r="AA52" i="9"/>
  <c r="X52" i="9"/>
  <c r="U52" i="9"/>
  <c r="AD51" i="9"/>
  <c r="AA51" i="9"/>
  <c r="X51" i="9"/>
  <c r="U51" i="9"/>
  <c r="AD48" i="9"/>
  <c r="AA48" i="9"/>
  <c r="X48" i="9"/>
  <c r="U48" i="9"/>
  <c r="AD47" i="9"/>
  <c r="AA47" i="9"/>
  <c r="X47" i="9"/>
  <c r="U47" i="9"/>
  <c r="AD46" i="9"/>
  <c r="AA46" i="9"/>
  <c r="X46" i="9"/>
  <c r="U46" i="9"/>
  <c r="AD45" i="9"/>
  <c r="AA45" i="9"/>
  <c r="X45" i="9"/>
  <c r="U45" i="9"/>
  <c r="AD44" i="9"/>
  <c r="AA44" i="9"/>
  <c r="X44" i="9"/>
  <c r="U44" i="9"/>
  <c r="AD41" i="9"/>
  <c r="AA41" i="9"/>
  <c r="X41" i="9"/>
  <c r="U41" i="9"/>
  <c r="AD40" i="9"/>
  <c r="AA40" i="9"/>
  <c r="X40" i="9"/>
  <c r="U40" i="9"/>
  <c r="AD39" i="9"/>
  <c r="AA39" i="9"/>
  <c r="X39" i="9"/>
  <c r="U39" i="9"/>
  <c r="AD38" i="9"/>
  <c r="AA38" i="9"/>
  <c r="X38" i="9"/>
  <c r="U38" i="9"/>
  <c r="AD37" i="9"/>
  <c r="AA37" i="9"/>
  <c r="X37" i="9"/>
  <c r="U37" i="9"/>
  <c r="AD36" i="9"/>
  <c r="AA36" i="9"/>
  <c r="X36" i="9"/>
  <c r="U36" i="9"/>
  <c r="AD33" i="9"/>
  <c r="AA33" i="9"/>
  <c r="X33" i="9"/>
  <c r="U33" i="9"/>
  <c r="AD32" i="9"/>
  <c r="AA32" i="9"/>
  <c r="X32" i="9"/>
  <c r="U32" i="9"/>
  <c r="AD31" i="9"/>
  <c r="AA31" i="9"/>
  <c r="X31" i="9"/>
  <c r="U31" i="9"/>
  <c r="AD30" i="9"/>
  <c r="AA30" i="9"/>
  <c r="X30" i="9"/>
  <c r="U30" i="9"/>
  <c r="AD29" i="9"/>
  <c r="AA29" i="9"/>
  <c r="X29" i="9"/>
  <c r="U29" i="9"/>
  <c r="AD28" i="9"/>
  <c r="AA28" i="9"/>
  <c r="X28" i="9"/>
  <c r="U28" i="9"/>
  <c r="AD27" i="9"/>
  <c r="AA27" i="9"/>
  <c r="X27" i="9"/>
  <c r="U27" i="9"/>
  <c r="AD26" i="9"/>
  <c r="AA26" i="9"/>
  <c r="X26" i="9"/>
  <c r="U26" i="9"/>
  <c r="AD25" i="9"/>
  <c r="AA25" i="9"/>
  <c r="X25" i="9"/>
  <c r="U25" i="9"/>
  <c r="AD24" i="9"/>
  <c r="AA24" i="9"/>
  <c r="X24" i="9"/>
  <c r="U24" i="9"/>
  <c r="AD21" i="9"/>
  <c r="AA21" i="9"/>
  <c r="X21" i="9"/>
  <c r="U21" i="9"/>
  <c r="AD20" i="9"/>
  <c r="AA20" i="9"/>
  <c r="X20" i="9"/>
  <c r="U20" i="9"/>
  <c r="AD19" i="9"/>
  <c r="AA19" i="9"/>
  <c r="X19" i="9"/>
  <c r="U19" i="9"/>
  <c r="AD18" i="9"/>
  <c r="AA18" i="9"/>
  <c r="X18" i="9"/>
  <c r="U18" i="9"/>
  <c r="AD17" i="9"/>
  <c r="AA17" i="9"/>
  <c r="X17" i="9"/>
  <c r="U17" i="9"/>
  <c r="AD16" i="9"/>
  <c r="AA16" i="9"/>
  <c r="X16" i="9"/>
  <c r="U16" i="9"/>
  <c r="AD15" i="9"/>
  <c r="AA15" i="9"/>
  <c r="X15" i="9"/>
  <c r="U15" i="9"/>
  <c r="AD14" i="9"/>
  <c r="AA14" i="9"/>
  <c r="X14" i="9"/>
  <c r="U14" i="9"/>
  <c r="AD13" i="9"/>
  <c r="AA13" i="9"/>
  <c r="X13" i="9"/>
  <c r="U13" i="9"/>
  <c r="AD12" i="9"/>
  <c r="AA12" i="9"/>
  <c r="X12" i="9"/>
  <c r="U12" i="9"/>
  <c r="O77" i="9"/>
  <c r="L77" i="9"/>
  <c r="BI77" i="9" s="1"/>
  <c r="I77" i="9"/>
  <c r="F77" i="9"/>
  <c r="O76" i="9"/>
  <c r="L76" i="9"/>
  <c r="BI76" i="9" s="1"/>
  <c r="I76" i="9"/>
  <c r="F76" i="9"/>
  <c r="O75" i="9"/>
  <c r="L75" i="9"/>
  <c r="BI75" i="9" s="1"/>
  <c r="I75" i="9"/>
  <c r="F75" i="9"/>
  <c r="O74" i="9"/>
  <c r="L74" i="9"/>
  <c r="I74" i="9"/>
  <c r="F74" i="9"/>
  <c r="BI74" i="9" s="1"/>
  <c r="O73" i="9"/>
  <c r="L73" i="9"/>
  <c r="I73" i="9"/>
  <c r="F73" i="9"/>
  <c r="BI73" i="9" s="1"/>
  <c r="O72" i="9"/>
  <c r="L72" i="9"/>
  <c r="BI72" i="9" s="1"/>
  <c r="I72" i="9"/>
  <c r="F72" i="9"/>
  <c r="O69" i="9"/>
  <c r="L69" i="9"/>
  <c r="I69" i="9"/>
  <c r="F69" i="9"/>
  <c r="BI69" i="9" s="1"/>
  <c r="O68" i="9"/>
  <c r="L68" i="9"/>
  <c r="I68" i="9"/>
  <c r="F68" i="9"/>
  <c r="BI68" i="9" s="1"/>
  <c r="O67" i="9"/>
  <c r="L67" i="9"/>
  <c r="BI67" i="9" s="1"/>
  <c r="I67" i="9"/>
  <c r="F67" i="9"/>
  <c r="O66" i="9"/>
  <c r="L66" i="9"/>
  <c r="BI66" i="9" s="1"/>
  <c r="I66" i="9"/>
  <c r="F66" i="9"/>
  <c r="O65" i="9"/>
  <c r="L65" i="9"/>
  <c r="I65" i="9"/>
  <c r="F65" i="9"/>
  <c r="BI65" i="9" s="1"/>
  <c r="O64" i="9"/>
  <c r="L64" i="9"/>
  <c r="I64" i="9"/>
  <c r="F64" i="9"/>
  <c r="BI64" i="9" s="1"/>
  <c r="O61" i="9"/>
  <c r="L61" i="9"/>
  <c r="BI61" i="9" s="1"/>
  <c r="I61" i="9"/>
  <c r="F61" i="9"/>
  <c r="O60" i="9"/>
  <c r="L60" i="9"/>
  <c r="I60" i="9"/>
  <c r="F60" i="9"/>
  <c r="BI60" i="9" s="1"/>
  <c r="O59" i="9"/>
  <c r="L59" i="9"/>
  <c r="I59" i="9"/>
  <c r="F59" i="9"/>
  <c r="BI59" i="9" s="1"/>
  <c r="O58" i="9"/>
  <c r="L58" i="9"/>
  <c r="BI58" i="9" s="1"/>
  <c r="I58" i="9"/>
  <c r="F58" i="9"/>
  <c r="O55" i="9"/>
  <c r="L55" i="9"/>
  <c r="I55" i="9"/>
  <c r="F55" i="9"/>
  <c r="BI55" i="9" s="1"/>
  <c r="O54" i="9"/>
  <c r="L54" i="9"/>
  <c r="I54" i="9"/>
  <c r="F54" i="9"/>
  <c r="BI54" i="9" s="1"/>
  <c r="O53" i="9"/>
  <c r="L53" i="9"/>
  <c r="BI53" i="9" s="1"/>
  <c r="I53" i="9"/>
  <c r="F53" i="9"/>
  <c r="O52" i="9"/>
  <c r="L52" i="9"/>
  <c r="BI52" i="9" s="1"/>
  <c r="I52" i="9"/>
  <c r="F52" i="9"/>
  <c r="O51" i="9"/>
  <c r="L51" i="9"/>
  <c r="I51" i="9"/>
  <c r="F51" i="9"/>
  <c r="BI51" i="9" s="1"/>
  <c r="O48" i="9"/>
  <c r="L48" i="9"/>
  <c r="BI48" i="9" s="1"/>
  <c r="I48" i="9"/>
  <c r="F48" i="9"/>
  <c r="O47" i="9"/>
  <c r="L47" i="9"/>
  <c r="BI47" i="9" s="1"/>
  <c r="I47" i="9"/>
  <c r="F47" i="9"/>
  <c r="O46" i="9"/>
  <c r="L46" i="9"/>
  <c r="I46" i="9"/>
  <c r="F46" i="9"/>
  <c r="BI46" i="9" s="1"/>
  <c r="O45" i="9"/>
  <c r="L45" i="9"/>
  <c r="I45" i="9"/>
  <c r="F45" i="9"/>
  <c r="BI45" i="9" s="1"/>
  <c r="O44" i="9"/>
  <c r="L44" i="9"/>
  <c r="BI44" i="9" s="1"/>
  <c r="I44" i="9"/>
  <c r="F44" i="9"/>
  <c r="O41" i="9"/>
  <c r="L41" i="9"/>
  <c r="I41" i="9"/>
  <c r="F41" i="9"/>
  <c r="BI41" i="9" s="1"/>
  <c r="O40" i="9"/>
  <c r="L40" i="9"/>
  <c r="I40" i="9"/>
  <c r="F40" i="9"/>
  <c r="BI40" i="9" s="1"/>
  <c r="O39" i="9"/>
  <c r="L39" i="9"/>
  <c r="BI39" i="9" s="1"/>
  <c r="I39" i="9"/>
  <c r="F39" i="9"/>
  <c r="O38" i="9"/>
  <c r="L38" i="9"/>
  <c r="BI38" i="9" s="1"/>
  <c r="I38" i="9"/>
  <c r="F38" i="9"/>
  <c r="O37" i="9"/>
  <c r="L37" i="9"/>
  <c r="I37" i="9"/>
  <c r="F37" i="9"/>
  <c r="BI37" i="9" s="1"/>
  <c r="O36" i="9"/>
  <c r="L36" i="9"/>
  <c r="I36" i="9"/>
  <c r="F36" i="9"/>
  <c r="BI36" i="9" s="1"/>
  <c r="O33" i="9"/>
  <c r="L33" i="9"/>
  <c r="BI33" i="9" s="1"/>
  <c r="I33" i="9"/>
  <c r="F33" i="9"/>
  <c r="O32" i="9"/>
  <c r="L32" i="9"/>
  <c r="I32" i="9"/>
  <c r="F32" i="9"/>
  <c r="BI32" i="9" s="1"/>
  <c r="O31" i="9"/>
  <c r="L31" i="9"/>
  <c r="I31" i="9"/>
  <c r="F31" i="9"/>
  <c r="BI31" i="9" s="1"/>
  <c r="O30" i="9"/>
  <c r="L30" i="9"/>
  <c r="BI30" i="9" s="1"/>
  <c r="I30" i="9"/>
  <c r="F30" i="9"/>
  <c r="O29" i="9"/>
  <c r="L29" i="9"/>
  <c r="BI29" i="9" s="1"/>
  <c r="I29" i="9"/>
  <c r="F29" i="9"/>
  <c r="O28" i="9"/>
  <c r="L28" i="9"/>
  <c r="I28" i="9"/>
  <c r="F28" i="9"/>
  <c r="BI28" i="9" s="1"/>
  <c r="O27" i="9"/>
  <c r="L27" i="9"/>
  <c r="I27" i="9"/>
  <c r="F27" i="9"/>
  <c r="BI27" i="9" s="1"/>
  <c r="O26" i="9"/>
  <c r="L26" i="9"/>
  <c r="BI26" i="9" s="1"/>
  <c r="I26" i="9"/>
  <c r="F26" i="9"/>
  <c r="O25" i="9"/>
  <c r="L25" i="9"/>
  <c r="BI25" i="9" s="1"/>
  <c r="I25" i="9"/>
  <c r="F25" i="9"/>
  <c r="O24" i="9"/>
  <c r="L24" i="9"/>
  <c r="I24" i="9"/>
  <c r="F24" i="9"/>
  <c r="BI24" i="9" s="1"/>
  <c r="O21" i="9"/>
  <c r="L21" i="9"/>
  <c r="BI21" i="9" s="1"/>
  <c r="I21" i="9"/>
  <c r="F21" i="9"/>
  <c r="O20" i="9"/>
  <c r="L20" i="9"/>
  <c r="BI20" i="9" s="1"/>
  <c r="I20" i="9"/>
  <c r="F20" i="9"/>
  <c r="O19" i="9"/>
  <c r="L19" i="9"/>
  <c r="I19" i="9"/>
  <c r="F19" i="9"/>
  <c r="BI19" i="9" s="1"/>
  <c r="O18" i="9"/>
  <c r="L18" i="9"/>
  <c r="I18" i="9"/>
  <c r="F18" i="9"/>
  <c r="BI18" i="9" s="1"/>
  <c r="O17" i="9"/>
  <c r="L17" i="9"/>
  <c r="BI17" i="9" s="1"/>
  <c r="I17" i="9"/>
  <c r="F17" i="9"/>
  <c r="O16" i="9"/>
  <c r="L16" i="9"/>
  <c r="BI16" i="9" s="1"/>
  <c r="I16" i="9"/>
  <c r="F16" i="9"/>
  <c r="O15" i="9"/>
  <c r="L15" i="9"/>
  <c r="I15" i="9"/>
  <c r="F15" i="9"/>
  <c r="BI15" i="9" s="1"/>
  <c r="O14" i="9"/>
  <c r="L14" i="9"/>
  <c r="I14" i="9"/>
  <c r="F14" i="9"/>
  <c r="BI14" i="9" s="1"/>
  <c r="O13" i="9"/>
  <c r="L13" i="9"/>
  <c r="BI13" i="9" s="1"/>
  <c r="I13" i="9"/>
  <c r="F13" i="9"/>
  <c r="O12" i="9"/>
  <c r="L12" i="9"/>
  <c r="I12" i="9"/>
  <c r="F12" i="9"/>
  <c r="BI12" i="9" s="1"/>
  <c r="BI8" i="9" s="1"/>
  <c r="K125" i="50"/>
  <c r="H125" i="50"/>
  <c r="E125" i="50"/>
  <c r="K124" i="50"/>
  <c r="H124" i="50"/>
  <c r="E124" i="50"/>
  <c r="K123" i="50"/>
  <c r="H123" i="50"/>
  <c r="E123" i="50"/>
  <c r="K122" i="50"/>
  <c r="H122" i="50"/>
  <c r="E122" i="50"/>
  <c r="K121" i="50"/>
  <c r="H121" i="50"/>
  <c r="E121" i="50"/>
  <c r="K120" i="50"/>
  <c r="H120" i="50"/>
  <c r="E120" i="50"/>
  <c r="K119" i="50"/>
  <c r="H119" i="50"/>
  <c r="E119" i="50"/>
  <c r="K118" i="50"/>
  <c r="H118" i="50"/>
  <c r="E118" i="50"/>
  <c r="K117" i="50"/>
  <c r="H117" i="50"/>
  <c r="E117" i="50"/>
  <c r="K116" i="50"/>
  <c r="H116" i="50"/>
  <c r="E116" i="50"/>
  <c r="K115" i="50"/>
  <c r="H115" i="50"/>
  <c r="E115" i="50"/>
  <c r="K114" i="50"/>
  <c r="H114" i="50"/>
  <c r="E114" i="50"/>
  <c r="K113" i="50"/>
  <c r="H113" i="50"/>
  <c r="E113" i="50"/>
  <c r="K112" i="50"/>
  <c r="H112" i="50"/>
  <c r="E112" i="50"/>
  <c r="K111" i="50"/>
  <c r="H111" i="50"/>
  <c r="E111" i="50"/>
  <c r="K110" i="50"/>
  <c r="H110" i="50"/>
  <c r="E110" i="50"/>
  <c r="K109" i="50"/>
  <c r="H109" i="50"/>
  <c r="E109" i="50"/>
  <c r="K108" i="50"/>
  <c r="H108" i="50"/>
  <c r="E108" i="50"/>
  <c r="K107" i="50"/>
  <c r="H107" i="50"/>
  <c r="E107" i="50"/>
  <c r="K106" i="50"/>
  <c r="H106" i="50"/>
  <c r="E106" i="50"/>
  <c r="K105" i="50"/>
  <c r="H105" i="50"/>
  <c r="E105" i="50"/>
  <c r="K104" i="50"/>
  <c r="H104" i="50"/>
  <c r="E104" i="50"/>
  <c r="K103" i="50"/>
  <c r="H103" i="50"/>
  <c r="E103" i="50"/>
  <c r="K102" i="50"/>
  <c r="H102" i="50"/>
  <c r="E102" i="50"/>
  <c r="K101" i="50"/>
  <c r="H101" i="50"/>
  <c r="E101" i="50"/>
  <c r="K100" i="50"/>
  <c r="H100" i="50"/>
  <c r="E100" i="50"/>
  <c r="K99" i="50"/>
  <c r="H99" i="50"/>
  <c r="E99" i="50"/>
  <c r="K98" i="50"/>
  <c r="H98" i="50"/>
  <c r="E98" i="50"/>
  <c r="K97" i="50"/>
  <c r="H97" i="50"/>
  <c r="E97" i="50"/>
  <c r="K96" i="50"/>
  <c r="H96" i="50"/>
  <c r="E96" i="50"/>
  <c r="K95" i="50"/>
  <c r="H95" i="50"/>
  <c r="E95" i="50"/>
  <c r="K94" i="50"/>
  <c r="H94" i="50"/>
  <c r="E94" i="50"/>
  <c r="K93" i="50"/>
  <c r="H93" i="50"/>
  <c r="E93" i="50"/>
  <c r="K92" i="50"/>
  <c r="H92" i="50"/>
  <c r="E92" i="50"/>
  <c r="K91" i="50"/>
  <c r="H91" i="50"/>
  <c r="E91" i="50"/>
  <c r="K90" i="50"/>
  <c r="H90" i="50"/>
  <c r="E90" i="50"/>
  <c r="K89" i="50"/>
  <c r="H89" i="50"/>
  <c r="E89" i="50"/>
  <c r="K88" i="50"/>
  <c r="H88" i="50"/>
  <c r="E88" i="50"/>
  <c r="K87" i="50"/>
  <c r="H87" i="50"/>
  <c r="E87" i="50"/>
  <c r="K86" i="50"/>
  <c r="H86" i="50"/>
  <c r="E86" i="50"/>
  <c r="K85" i="50"/>
  <c r="H85" i="50"/>
  <c r="E85" i="50"/>
  <c r="K84" i="50"/>
  <c r="H84" i="50"/>
  <c r="E84" i="50"/>
  <c r="K83" i="50"/>
  <c r="H83" i="50"/>
  <c r="E83" i="50"/>
  <c r="K82" i="50"/>
  <c r="H82" i="50"/>
  <c r="E82" i="50"/>
  <c r="K81" i="50"/>
  <c r="H81" i="50"/>
  <c r="E81" i="50"/>
  <c r="K80" i="50"/>
  <c r="H80" i="50"/>
  <c r="E80" i="50"/>
  <c r="K79" i="50"/>
  <c r="H79" i="50"/>
  <c r="E79" i="50"/>
  <c r="K78" i="50"/>
  <c r="H78" i="50"/>
  <c r="E78" i="50"/>
  <c r="K77" i="50"/>
  <c r="H77" i="50"/>
  <c r="E77" i="50"/>
  <c r="K76" i="50"/>
  <c r="H76" i="50"/>
  <c r="E76" i="50"/>
  <c r="K75" i="50"/>
  <c r="H75" i="50"/>
  <c r="E75" i="50"/>
  <c r="K74" i="50"/>
  <c r="H74" i="50"/>
  <c r="E74" i="50"/>
  <c r="K73" i="50"/>
  <c r="H73" i="50"/>
  <c r="E73" i="50"/>
  <c r="K72" i="50"/>
  <c r="H72" i="50"/>
  <c r="E72" i="50"/>
  <c r="K71" i="50"/>
  <c r="H71" i="50"/>
  <c r="E71" i="50"/>
  <c r="K70" i="50"/>
  <c r="H70" i="50"/>
  <c r="E70" i="50"/>
  <c r="K69" i="50"/>
  <c r="H69" i="50"/>
  <c r="E69" i="50"/>
  <c r="K68" i="50"/>
  <c r="H68" i="50"/>
  <c r="E68" i="50"/>
  <c r="K67" i="50"/>
  <c r="H67" i="50"/>
  <c r="E67" i="50"/>
  <c r="K66" i="50"/>
  <c r="H66" i="50"/>
  <c r="E66" i="50"/>
  <c r="K65" i="50"/>
  <c r="H65" i="50"/>
  <c r="E65" i="50"/>
  <c r="K64" i="50"/>
  <c r="H64" i="50"/>
  <c r="E64" i="50"/>
  <c r="K63" i="50"/>
  <c r="H63" i="50"/>
  <c r="E63" i="50"/>
  <c r="K62" i="50"/>
  <c r="H62" i="50"/>
  <c r="E62" i="50"/>
  <c r="K61" i="50"/>
  <c r="H61" i="50"/>
  <c r="E61" i="50"/>
  <c r="K60" i="50"/>
  <c r="H60" i="50"/>
  <c r="E60" i="50"/>
  <c r="K59" i="50"/>
  <c r="H59" i="50"/>
  <c r="E59" i="50"/>
  <c r="K58" i="50"/>
  <c r="H58" i="50"/>
  <c r="E58" i="50"/>
  <c r="K57" i="50"/>
  <c r="H57" i="50"/>
  <c r="E57" i="50"/>
  <c r="K56" i="50"/>
  <c r="H56" i="50"/>
  <c r="E56" i="50"/>
  <c r="K55" i="50"/>
  <c r="H55" i="50"/>
  <c r="E55" i="50"/>
  <c r="K54" i="50"/>
  <c r="H54" i="50"/>
  <c r="E54" i="50"/>
  <c r="K53" i="50"/>
  <c r="H53" i="50"/>
  <c r="E53" i="50"/>
  <c r="K52" i="50"/>
  <c r="H52" i="50"/>
  <c r="E52" i="50"/>
  <c r="K51" i="50"/>
  <c r="H51" i="50"/>
  <c r="E51" i="50"/>
  <c r="K50" i="50"/>
  <c r="H50" i="50"/>
  <c r="E50" i="50"/>
  <c r="K49" i="50"/>
  <c r="H49" i="50"/>
  <c r="E49" i="50"/>
  <c r="K48" i="50"/>
  <c r="H48" i="50"/>
  <c r="E48" i="50"/>
  <c r="K47" i="50"/>
  <c r="H47" i="50"/>
  <c r="E47" i="50"/>
  <c r="K46" i="50"/>
  <c r="H46" i="50"/>
  <c r="E46" i="50"/>
  <c r="K45" i="50"/>
  <c r="H45" i="50"/>
  <c r="E45" i="50"/>
  <c r="K44" i="50"/>
  <c r="H44" i="50"/>
  <c r="E44" i="50"/>
  <c r="K43" i="50"/>
  <c r="H43" i="50"/>
  <c r="E43" i="50"/>
  <c r="K42" i="50"/>
  <c r="H42" i="50"/>
  <c r="E42" i="50"/>
  <c r="K41" i="50"/>
  <c r="H41" i="50"/>
  <c r="E41" i="50"/>
  <c r="K40" i="50"/>
  <c r="H40" i="50"/>
  <c r="E40" i="50"/>
  <c r="K39" i="50"/>
  <c r="H39" i="50"/>
  <c r="E39" i="50"/>
  <c r="K38" i="50"/>
  <c r="H38" i="50"/>
  <c r="E38" i="50"/>
  <c r="K37" i="50"/>
  <c r="H37" i="50"/>
  <c r="E37" i="50"/>
  <c r="K36" i="50"/>
  <c r="H36" i="50"/>
  <c r="E36" i="50"/>
  <c r="K35" i="50"/>
  <c r="H35" i="50"/>
  <c r="E35" i="50"/>
  <c r="K34" i="50"/>
  <c r="H34" i="50"/>
  <c r="E34" i="50"/>
  <c r="K33" i="50"/>
  <c r="H33" i="50"/>
  <c r="E33" i="50"/>
  <c r="K32" i="50"/>
  <c r="H32" i="50"/>
  <c r="E32" i="50"/>
  <c r="K31" i="50"/>
  <c r="H31" i="50"/>
  <c r="E31" i="50"/>
  <c r="K30" i="50"/>
  <c r="H30" i="50"/>
  <c r="E30" i="50"/>
  <c r="K29" i="50"/>
  <c r="H29" i="50"/>
  <c r="E29" i="50"/>
  <c r="K28" i="50"/>
  <c r="H28" i="50"/>
  <c r="E28" i="50"/>
  <c r="K27" i="50"/>
  <c r="H27" i="50"/>
  <c r="E27" i="50"/>
  <c r="K26" i="50"/>
  <c r="H26" i="50"/>
  <c r="E26" i="50"/>
  <c r="K25" i="50"/>
  <c r="H25" i="50"/>
  <c r="E25" i="50"/>
  <c r="K24" i="50"/>
  <c r="H24" i="50"/>
  <c r="E24" i="50"/>
  <c r="K23" i="50"/>
  <c r="H23" i="50"/>
  <c r="E23" i="50"/>
  <c r="K22" i="50"/>
  <c r="H22" i="50"/>
  <c r="E22" i="50"/>
  <c r="K21" i="50"/>
  <c r="H21" i="50"/>
  <c r="E21" i="50"/>
  <c r="K20" i="50"/>
  <c r="H20" i="50"/>
  <c r="E20" i="50"/>
  <c r="K19" i="50"/>
  <c r="H19" i="50"/>
  <c r="E19" i="50"/>
  <c r="K18" i="50"/>
  <c r="H18" i="50"/>
  <c r="E18" i="50"/>
  <c r="K17" i="50"/>
  <c r="H17" i="50"/>
  <c r="E17" i="50"/>
  <c r="K16" i="50"/>
  <c r="H16" i="50"/>
  <c r="E16" i="50"/>
  <c r="K15" i="50"/>
  <c r="H15" i="50"/>
  <c r="E15" i="50"/>
  <c r="K14" i="50"/>
  <c r="H14" i="50"/>
  <c r="E14" i="50"/>
  <c r="K13" i="50"/>
  <c r="H13" i="50"/>
  <c r="E13" i="50"/>
  <c r="K12" i="50"/>
  <c r="H12" i="50"/>
  <c r="E12" i="50"/>
  <c r="K11" i="50"/>
  <c r="H11" i="50"/>
  <c r="E11" i="50"/>
  <c r="K10" i="50"/>
  <c r="H10" i="50"/>
  <c r="E10" i="50"/>
  <c r="K9" i="50"/>
  <c r="H9" i="50"/>
  <c r="E9" i="50"/>
  <c r="Z124" i="40"/>
  <c r="W124" i="40"/>
  <c r="T124" i="40"/>
  <c r="Q124" i="40"/>
  <c r="N124" i="40"/>
  <c r="K124" i="40"/>
  <c r="H124" i="40"/>
  <c r="E124" i="40"/>
  <c r="Z123" i="40"/>
  <c r="W123" i="40"/>
  <c r="T123" i="40"/>
  <c r="Q123" i="40"/>
  <c r="N123" i="40"/>
  <c r="K123" i="40"/>
  <c r="H123" i="40"/>
  <c r="E123" i="40"/>
  <c r="Z122" i="40"/>
  <c r="W122" i="40"/>
  <c r="T122" i="40"/>
  <c r="Q122" i="40"/>
  <c r="N122" i="40"/>
  <c r="K122" i="40"/>
  <c r="H122" i="40"/>
  <c r="E122" i="40"/>
  <c r="Z121" i="40"/>
  <c r="W121" i="40"/>
  <c r="T121" i="40"/>
  <c r="Q121" i="40"/>
  <c r="N121" i="40"/>
  <c r="K121" i="40"/>
  <c r="H121" i="40"/>
  <c r="E121" i="40"/>
  <c r="Z120" i="40"/>
  <c r="W120" i="40"/>
  <c r="T120" i="40"/>
  <c r="Q120" i="40"/>
  <c r="N120" i="40"/>
  <c r="K120" i="40"/>
  <c r="H120" i="40"/>
  <c r="E120" i="40"/>
  <c r="Z119" i="40"/>
  <c r="W119" i="40"/>
  <c r="T119" i="40"/>
  <c r="Q119" i="40"/>
  <c r="N119" i="40"/>
  <c r="K119" i="40"/>
  <c r="H119" i="40"/>
  <c r="E119" i="40"/>
  <c r="Z118" i="40"/>
  <c r="W118" i="40"/>
  <c r="T118" i="40"/>
  <c r="Q118" i="40"/>
  <c r="N118" i="40"/>
  <c r="K118" i="40"/>
  <c r="H118" i="40"/>
  <c r="E118" i="40"/>
  <c r="Z117" i="40"/>
  <c r="W117" i="40"/>
  <c r="T117" i="40"/>
  <c r="Q117" i="40"/>
  <c r="N117" i="40"/>
  <c r="K117" i="40"/>
  <c r="H117" i="40"/>
  <c r="E117" i="40"/>
  <c r="Z116" i="40"/>
  <c r="W116" i="40"/>
  <c r="T116" i="40"/>
  <c r="Q116" i="40"/>
  <c r="N116" i="40"/>
  <c r="K116" i="40"/>
  <c r="H116" i="40"/>
  <c r="E116" i="40"/>
  <c r="Z115" i="40"/>
  <c r="W115" i="40"/>
  <c r="T115" i="40"/>
  <c r="Q115" i="40"/>
  <c r="N115" i="40"/>
  <c r="K115" i="40"/>
  <c r="H115" i="40"/>
  <c r="E115" i="40"/>
  <c r="Z114" i="40"/>
  <c r="W114" i="40"/>
  <c r="T114" i="40"/>
  <c r="Q114" i="40"/>
  <c r="N114" i="40"/>
  <c r="K114" i="40"/>
  <c r="H114" i="40"/>
  <c r="E114" i="40"/>
  <c r="Z113" i="40"/>
  <c r="W113" i="40"/>
  <c r="T113" i="40"/>
  <c r="Q113" i="40"/>
  <c r="N113" i="40"/>
  <c r="K113" i="40"/>
  <c r="H113" i="40"/>
  <c r="E113" i="40"/>
  <c r="Z112" i="40"/>
  <c r="W112" i="40"/>
  <c r="T112" i="40"/>
  <c r="Q112" i="40"/>
  <c r="N112" i="40"/>
  <c r="K112" i="40"/>
  <c r="H112" i="40"/>
  <c r="E112" i="40"/>
  <c r="Z111" i="40"/>
  <c r="W111" i="40"/>
  <c r="T111" i="40"/>
  <c r="Q111" i="40"/>
  <c r="N111" i="40"/>
  <c r="K111" i="40"/>
  <c r="H111" i="40"/>
  <c r="E111" i="40"/>
  <c r="Z110" i="40"/>
  <c r="W110" i="40"/>
  <c r="T110" i="40"/>
  <c r="Q110" i="40"/>
  <c r="N110" i="40"/>
  <c r="K110" i="40"/>
  <c r="H110" i="40"/>
  <c r="E110" i="40"/>
  <c r="Z109" i="40"/>
  <c r="W109" i="40"/>
  <c r="T109" i="40"/>
  <c r="Q109" i="40"/>
  <c r="N109" i="40"/>
  <c r="K109" i="40"/>
  <c r="H109" i="40"/>
  <c r="E109" i="40"/>
  <c r="Z108" i="40"/>
  <c r="W108" i="40"/>
  <c r="T108" i="40"/>
  <c r="Q108" i="40"/>
  <c r="N108" i="40"/>
  <c r="K108" i="40"/>
  <c r="H108" i="40"/>
  <c r="E108" i="40"/>
  <c r="Z107" i="40"/>
  <c r="W107" i="40"/>
  <c r="T107" i="40"/>
  <c r="Q107" i="40"/>
  <c r="N107" i="40"/>
  <c r="K107" i="40"/>
  <c r="H107" i="40"/>
  <c r="E107" i="40"/>
  <c r="Z106" i="40"/>
  <c r="W106" i="40"/>
  <c r="T106" i="40"/>
  <c r="Q106" i="40"/>
  <c r="N106" i="40"/>
  <c r="K106" i="40"/>
  <c r="H106" i="40"/>
  <c r="E106" i="40"/>
  <c r="Z105" i="40"/>
  <c r="W105" i="40"/>
  <c r="T105" i="40"/>
  <c r="Q105" i="40"/>
  <c r="N105" i="40"/>
  <c r="K105" i="40"/>
  <c r="H105" i="40"/>
  <c r="E105" i="40"/>
  <c r="Z104" i="40"/>
  <c r="W104" i="40"/>
  <c r="T104" i="40"/>
  <c r="Q104" i="40"/>
  <c r="N104" i="40"/>
  <c r="K104" i="40"/>
  <c r="H104" i="40"/>
  <c r="E104" i="40"/>
  <c r="Z103" i="40"/>
  <c r="W103" i="40"/>
  <c r="T103" i="40"/>
  <c r="Q103" i="40"/>
  <c r="N103" i="40"/>
  <c r="K103" i="40"/>
  <c r="H103" i="40"/>
  <c r="E103" i="40"/>
  <c r="Z102" i="40"/>
  <c r="W102" i="40"/>
  <c r="T102" i="40"/>
  <c r="Q102" i="40"/>
  <c r="N102" i="40"/>
  <c r="K102" i="40"/>
  <c r="H102" i="40"/>
  <c r="E102" i="40"/>
  <c r="Z101" i="40"/>
  <c r="W101" i="40"/>
  <c r="T101" i="40"/>
  <c r="Q101" i="40"/>
  <c r="N101" i="40"/>
  <c r="K101" i="40"/>
  <c r="H101" i="40"/>
  <c r="E101" i="40"/>
  <c r="Z100" i="40"/>
  <c r="W100" i="40"/>
  <c r="T100" i="40"/>
  <c r="Q100" i="40"/>
  <c r="N100" i="40"/>
  <c r="K100" i="40"/>
  <c r="H100" i="40"/>
  <c r="E100" i="40"/>
  <c r="Z99" i="40"/>
  <c r="W99" i="40"/>
  <c r="T99" i="40"/>
  <c r="Q99" i="40"/>
  <c r="N99" i="40"/>
  <c r="K99" i="40"/>
  <c r="H99" i="40"/>
  <c r="E99" i="40"/>
  <c r="Z98" i="40"/>
  <c r="W98" i="40"/>
  <c r="T98" i="40"/>
  <c r="Q98" i="40"/>
  <c r="N98" i="40"/>
  <c r="K98" i="40"/>
  <c r="H98" i="40"/>
  <c r="E98" i="40"/>
  <c r="Z97" i="40"/>
  <c r="W97" i="40"/>
  <c r="T97" i="40"/>
  <c r="Q97" i="40"/>
  <c r="N97" i="40"/>
  <c r="K97" i="40"/>
  <c r="H97" i="40"/>
  <c r="E97" i="40"/>
  <c r="Z96" i="40"/>
  <c r="W96" i="40"/>
  <c r="T96" i="40"/>
  <c r="Q96" i="40"/>
  <c r="N96" i="40"/>
  <c r="K96" i="40"/>
  <c r="H96" i="40"/>
  <c r="E96" i="40"/>
  <c r="Z95" i="40"/>
  <c r="W95" i="40"/>
  <c r="T95" i="40"/>
  <c r="Q95" i="40"/>
  <c r="N95" i="40"/>
  <c r="K95" i="40"/>
  <c r="H95" i="40"/>
  <c r="E95" i="40"/>
  <c r="Z94" i="40"/>
  <c r="W94" i="40"/>
  <c r="T94" i="40"/>
  <c r="Q94" i="40"/>
  <c r="N94" i="40"/>
  <c r="K94" i="40"/>
  <c r="H94" i="40"/>
  <c r="E94" i="40"/>
  <c r="Z93" i="40"/>
  <c r="W93" i="40"/>
  <c r="T93" i="40"/>
  <c r="Q93" i="40"/>
  <c r="N93" i="40"/>
  <c r="K93" i="40"/>
  <c r="H93" i="40"/>
  <c r="E93" i="40"/>
  <c r="Z92" i="40"/>
  <c r="W92" i="40"/>
  <c r="T92" i="40"/>
  <c r="Q92" i="40"/>
  <c r="N92" i="40"/>
  <c r="K92" i="40"/>
  <c r="H92" i="40"/>
  <c r="E92" i="40"/>
  <c r="Z91" i="40"/>
  <c r="W91" i="40"/>
  <c r="T91" i="40"/>
  <c r="Q91" i="40"/>
  <c r="N91" i="40"/>
  <c r="K91" i="40"/>
  <c r="H91" i="40"/>
  <c r="E91" i="40"/>
  <c r="Z90" i="40"/>
  <c r="W90" i="40"/>
  <c r="T90" i="40"/>
  <c r="Q90" i="40"/>
  <c r="N90" i="40"/>
  <c r="K90" i="40"/>
  <c r="H90" i="40"/>
  <c r="E90" i="40"/>
  <c r="Z89" i="40"/>
  <c r="W89" i="40"/>
  <c r="T89" i="40"/>
  <c r="Q89" i="40"/>
  <c r="N89" i="40"/>
  <c r="K89" i="40"/>
  <c r="H89" i="40"/>
  <c r="E89" i="40"/>
  <c r="Z88" i="40"/>
  <c r="W88" i="40"/>
  <c r="T88" i="40"/>
  <c r="Q88" i="40"/>
  <c r="N88" i="40"/>
  <c r="K88" i="40"/>
  <c r="H88" i="40"/>
  <c r="E88" i="40"/>
  <c r="Z87" i="40"/>
  <c r="W87" i="40"/>
  <c r="T87" i="40"/>
  <c r="Q87" i="40"/>
  <c r="N87" i="40"/>
  <c r="K87" i="40"/>
  <c r="H87" i="40"/>
  <c r="E87" i="40"/>
  <c r="Z86" i="40"/>
  <c r="W86" i="40"/>
  <c r="T86" i="40"/>
  <c r="Q86" i="40"/>
  <c r="N86" i="40"/>
  <c r="K86" i="40"/>
  <c r="H86" i="40"/>
  <c r="E86" i="40"/>
  <c r="Z85" i="40"/>
  <c r="W85" i="40"/>
  <c r="T85" i="40"/>
  <c r="Q85" i="40"/>
  <c r="N85" i="40"/>
  <c r="K85" i="40"/>
  <c r="H85" i="40"/>
  <c r="E85" i="40"/>
  <c r="Z84" i="40"/>
  <c r="W84" i="40"/>
  <c r="T84" i="40"/>
  <c r="Q84" i="40"/>
  <c r="N84" i="40"/>
  <c r="K84" i="40"/>
  <c r="H84" i="40"/>
  <c r="E84" i="40"/>
  <c r="Z83" i="40"/>
  <c r="W83" i="40"/>
  <c r="T83" i="40"/>
  <c r="Q83" i="40"/>
  <c r="N83" i="40"/>
  <c r="K83" i="40"/>
  <c r="H83" i="40"/>
  <c r="E83" i="40"/>
  <c r="Z82" i="40"/>
  <c r="W82" i="40"/>
  <c r="T82" i="40"/>
  <c r="Q82" i="40"/>
  <c r="N82" i="40"/>
  <c r="K82" i="40"/>
  <c r="H82" i="40"/>
  <c r="E82" i="40"/>
  <c r="Z81" i="40"/>
  <c r="W81" i="40"/>
  <c r="T81" i="40"/>
  <c r="Q81" i="40"/>
  <c r="N81" i="40"/>
  <c r="K81" i="40"/>
  <c r="H81" i="40"/>
  <c r="E81" i="40"/>
  <c r="Z80" i="40"/>
  <c r="W80" i="40"/>
  <c r="T80" i="40"/>
  <c r="Q80" i="40"/>
  <c r="N80" i="40"/>
  <c r="K80" i="40"/>
  <c r="H80" i="40"/>
  <c r="E80" i="40"/>
  <c r="Z79" i="40"/>
  <c r="W79" i="40"/>
  <c r="T79" i="40"/>
  <c r="Q79" i="40"/>
  <c r="N79" i="40"/>
  <c r="K79" i="40"/>
  <c r="H79" i="40"/>
  <c r="E79" i="40"/>
  <c r="Z78" i="40"/>
  <c r="W78" i="40"/>
  <c r="T78" i="40"/>
  <c r="Q78" i="40"/>
  <c r="N78" i="40"/>
  <c r="K78" i="40"/>
  <c r="H78" i="40"/>
  <c r="E78" i="40"/>
  <c r="Z77" i="40"/>
  <c r="W77" i="40"/>
  <c r="T77" i="40"/>
  <c r="Q77" i="40"/>
  <c r="N77" i="40"/>
  <c r="K77" i="40"/>
  <c r="H77" i="40"/>
  <c r="E77" i="40"/>
  <c r="Z76" i="40"/>
  <c r="W76" i="40"/>
  <c r="T76" i="40"/>
  <c r="Q76" i="40"/>
  <c r="N76" i="40"/>
  <c r="K76" i="40"/>
  <c r="H76" i="40"/>
  <c r="E76" i="40"/>
  <c r="Z75" i="40"/>
  <c r="W75" i="40"/>
  <c r="T75" i="40"/>
  <c r="Q75" i="40"/>
  <c r="N75" i="40"/>
  <c r="K75" i="40"/>
  <c r="H75" i="40"/>
  <c r="E75" i="40"/>
  <c r="Z74" i="40"/>
  <c r="W74" i="40"/>
  <c r="T74" i="40"/>
  <c r="Q74" i="40"/>
  <c r="N74" i="40"/>
  <c r="K74" i="40"/>
  <c r="H74" i="40"/>
  <c r="E74" i="40"/>
  <c r="Z73" i="40"/>
  <c r="W73" i="40"/>
  <c r="T73" i="40"/>
  <c r="Q73" i="40"/>
  <c r="N73" i="40"/>
  <c r="K73" i="40"/>
  <c r="H73" i="40"/>
  <c r="E73" i="40"/>
  <c r="Z72" i="40"/>
  <c r="W72" i="40"/>
  <c r="T72" i="40"/>
  <c r="Q72" i="40"/>
  <c r="N72" i="40"/>
  <c r="K72" i="40"/>
  <c r="H72" i="40"/>
  <c r="E72" i="40"/>
  <c r="Z71" i="40"/>
  <c r="W71" i="40"/>
  <c r="T71" i="40"/>
  <c r="Q71" i="40"/>
  <c r="N71" i="40"/>
  <c r="K71" i="40"/>
  <c r="H71" i="40"/>
  <c r="E71" i="40"/>
  <c r="Z70" i="40"/>
  <c r="W70" i="40"/>
  <c r="T70" i="40"/>
  <c r="Q70" i="40"/>
  <c r="N70" i="40"/>
  <c r="K70" i="40"/>
  <c r="H70" i="40"/>
  <c r="E70" i="40"/>
  <c r="Z69" i="40"/>
  <c r="W69" i="40"/>
  <c r="T69" i="40"/>
  <c r="Q69" i="40"/>
  <c r="N69" i="40"/>
  <c r="K69" i="40"/>
  <c r="H69" i="40"/>
  <c r="E69" i="40"/>
  <c r="Z68" i="40"/>
  <c r="W68" i="40"/>
  <c r="T68" i="40"/>
  <c r="Q68" i="40"/>
  <c r="N68" i="40"/>
  <c r="K68" i="40"/>
  <c r="H68" i="40"/>
  <c r="E68" i="40"/>
  <c r="Z67" i="40"/>
  <c r="W67" i="40"/>
  <c r="T67" i="40"/>
  <c r="Q67" i="40"/>
  <c r="N67" i="40"/>
  <c r="K67" i="40"/>
  <c r="H67" i="40"/>
  <c r="E67" i="40"/>
  <c r="Z66" i="40"/>
  <c r="W66" i="40"/>
  <c r="T66" i="40"/>
  <c r="Q66" i="40"/>
  <c r="N66" i="40"/>
  <c r="K66" i="40"/>
  <c r="H66" i="40"/>
  <c r="E66" i="40"/>
  <c r="Z65" i="40"/>
  <c r="W65" i="40"/>
  <c r="T65" i="40"/>
  <c r="Q65" i="40"/>
  <c r="N65" i="40"/>
  <c r="K65" i="40"/>
  <c r="H65" i="40"/>
  <c r="E65" i="40"/>
  <c r="Z64" i="40"/>
  <c r="W64" i="40"/>
  <c r="T64" i="40"/>
  <c r="Q64" i="40"/>
  <c r="N64" i="40"/>
  <c r="K64" i="40"/>
  <c r="H64" i="40"/>
  <c r="E64" i="40"/>
  <c r="Z63" i="40"/>
  <c r="W63" i="40"/>
  <c r="T63" i="40"/>
  <c r="Q63" i="40"/>
  <c r="N63" i="40"/>
  <c r="K63" i="40"/>
  <c r="H63" i="40"/>
  <c r="E63" i="40"/>
  <c r="Z62" i="40"/>
  <c r="W62" i="40"/>
  <c r="T62" i="40"/>
  <c r="Q62" i="40"/>
  <c r="N62" i="40"/>
  <c r="K62" i="40"/>
  <c r="H62" i="40"/>
  <c r="E62" i="40"/>
  <c r="Z61" i="40"/>
  <c r="W61" i="40"/>
  <c r="T61" i="40"/>
  <c r="Q61" i="40"/>
  <c r="N61" i="40"/>
  <c r="K61" i="40"/>
  <c r="H61" i="40"/>
  <c r="E61" i="40"/>
  <c r="Z60" i="40"/>
  <c r="W60" i="40"/>
  <c r="T60" i="40"/>
  <c r="Q60" i="40"/>
  <c r="N60" i="40"/>
  <c r="K60" i="40"/>
  <c r="H60" i="40"/>
  <c r="E60" i="40"/>
  <c r="Z59" i="40"/>
  <c r="W59" i="40"/>
  <c r="T59" i="40"/>
  <c r="Q59" i="40"/>
  <c r="N59" i="40"/>
  <c r="K59" i="40"/>
  <c r="H59" i="40"/>
  <c r="E59" i="40"/>
  <c r="Z58" i="40"/>
  <c r="W58" i="40"/>
  <c r="T58" i="40"/>
  <c r="Q58" i="40"/>
  <c r="N58" i="40"/>
  <c r="K58" i="40"/>
  <c r="H58" i="40"/>
  <c r="E58" i="40"/>
  <c r="Z57" i="40"/>
  <c r="W57" i="40"/>
  <c r="T57" i="40"/>
  <c r="Q57" i="40"/>
  <c r="N57" i="40"/>
  <c r="K57" i="40"/>
  <c r="H57" i="40"/>
  <c r="E57" i="40"/>
  <c r="Z56" i="40"/>
  <c r="W56" i="40"/>
  <c r="T56" i="40"/>
  <c r="Q56" i="40"/>
  <c r="N56" i="40"/>
  <c r="K56" i="40"/>
  <c r="H56" i="40"/>
  <c r="E56" i="40"/>
  <c r="Z55" i="40"/>
  <c r="W55" i="40"/>
  <c r="T55" i="40"/>
  <c r="Q55" i="40"/>
  <c r="N55" i="40"/>
  <c r="K55" i="40"/>
  <c r="H55" i="40"/>
  <c r="E55" i="40"/>
  <c r="Z54" i="40"/>
  <c r="W54" i="40"/>
  <c r="T54" i="40"/>
  <c r="Q54" i="40"/>
  <c r="N54" i="40"/>
  <c r="K54" i="40"/>
  <c r="H54" i="40"/>
  <c r="E54" i="40"/>
  <c r="Z53" i="40"/>
  <c r="W53" i="40"/>
  <c r="T53" i="40"/>
  <c r="Q53" i="40"/>
  <c r="N53" i="40"/>
  <c r="K53" i="40"/>
  <c r="H53" i="40"/>
  <c r="E53" i="40"/>
  <c r="Z52" i="40"/>
  <c r="W52" i="40"/>
  <c r="T52" i="40"/>
  <c r="Q52" i="40"/>
  <c r="N52" i="40"/>
  <c r="K52" i="40"/>
  <c r="H52" i="40"/>
  <c r="E52" i="40"/>
  <c r="Z51" i="40"/>
  <c r="W51" i="40"/>
  <c r="T51" i="40"/>
  <c r="Q51" i="40"/>
  <c r="N51" i="40"/>
  <c r="K51" i="40"/>
  <c r="H51" i="40"/>
  <c r="E51" i="40"/>
  <c r="Z50" i="40"/>
  <c r="W50" i="40"/>
  <c r="T50" i="40"/>
  <c r="Q50" i="40"/>
  <c r="N50" i="40"/>
  <c r="K50" i="40"/>
  <c r="H50" i="40"/>
  <c r="E50" i="40"/>
  <c r="Z49" i="40"/>
  <c r="W49" i="40"/>
  <c r="T49" i="40"/>
  <c r="Q49" i="40"/>
  <c r="N49" i="40"/>
  <c r="K49" i="40"/>
  <c r="H49" i="40"/>
  <c r="E49" i="40"/>
  <c r="Z48" i="40"/>
  <c r="W48" i="40"/>
  <c r="T48" i="40"/>
  <c r="Q48" i="40"/>
  <c r="N48" i="40"/>
  <c r="K48" i="40"/>
  <c r="H48" i="40"/>
  <c r="E48" i="40"/>
  <c r="Z47" i="40"/>
  <c r="W47" i="40"/>
  <c r="T47" i="40"/>
  <c r="Q47" i="40"/>
  <c r="N47" i="40"/>
  <c r="K47" i="40"/>
  <c r="H47" i="40"/>
  <c r="E47" i="40"/>
  <c r="Z46" i="40"/>
  <c r="W46" i="40"/>
  <c r="T46" i="40"/>
  <c r="Q46" i="40"/>
  <c r="N46" i="40"/>
  <c r="K46" i="40"/>
  <c r="H46" i="40"/>
  <c r="E46" i="40"/>
  <c r="Z45" i="40"/>
  <c r="W45" i="40"/>
  <c r="T45" i="40"/>
  <c r="Q45" i="40"/>
  <c r="N45" i="40"/>
  <c r="K45" i="40"/>
  <c r="H45" i="40"/>
  <c r="E45" i="40"/>
  <c r="Z44" i="40"/>
  <c r="W44" i="40"/>
  <c r="T44" i="40"/>
  <c r="Q44" i="40"/>
  <c r="N44" i="40"/>
  <c r="K44" i="40"/>
  <c r="H44" i="40"/>
  <c r="E44" i="40"/>
  <c r="Z43" i="40"/>
  <c r="W43" i="40"/>
  <c r="T43" i="40"/>
  <c r="Q43" i="40"/>
  <c r="N43" i="40"/>
  <c r="K43" i="40"/>
  <c r="H43" i="40"/>
  <c r="E43" i="40"/>
  <c r="Z42" i="40"/>
  <c r="W42" i="40"/>
  <c r="T42" i="40"/>
  <c r="Q42" i="40"/>
  <c r="N42" i="40"/>
  <c r="K42" i="40"/>
  <c r="H42" i="40"/>
  <c r="E42" i="40"/>
  <c r="Z41" i="40"/>
  <c r="W41" i="40"/>
  <c r="T41" i="40"/>
  <c r="Q41" i="40"/>
  <c r="N41" i="40"/>
  <c r="K41" i="40"/>
  <c r="H41" i="40"/>
  <c r="E41" i="40"/>
  <c r="Z40" i="40"/>
  <c r="W40" i="40"/>
  <c r="T40" i="40"/>
  <c r="Q40" i="40"/>
  <c r="N40" i="40"/>
  <c r="K40" i="40"/>
  <c r="H40" i="40"/>
  <c r="E40" i="40"/>
  <c r="Z39" i="40"/>
  <c r="W39" i="40"/>
  <c r="T39" i="40"/>
  <c r="Q39" i="40"/>
  <c r="N39" i="40"/>
  <c r="K39" i="40"/>
  <c r="H39" i="40"/>
  <c r="E39" i="40"/>
  <c r="Z38" i="40"/>
  <c r="W38" i="40"/>
  <c r="T38" i="40"/>
  <c r="Q38" i="40"/>
  <c r="N38" i="40"/>
  <c r="K38" i="40"/>
  <c r="H38" i="40"/>
  <c r="E38" i="40"/>
  <c r="Z37" i="40"/>
  <c r="W37" i="40"/>
  <c r="T37" i="40"/>
  <c r="Q37" i="40"/>
  <c r="N37" i="40"/>
  <c r="K37" i="40"/>
  <c r="H37" i="40"/>
  <c r="E37" i="40"/>
  <c r="Z36" i="40"/>
  <c r="W36" i="40"/>
  <c r="T36" i="40"/>
  <c r="Q36" i="40"/>
  <c r="N36" i="40"/>
  <c r="K36" i="40"/>
  <c r="H36" i="40"/>
  <c r="E36" i="40"/>
  <c r="Z35" i="40"/>
  <c r="W35" i="40"/>
  <c r="T35" i="40"/>
  <c r="Q35" i="40"/>
  <c r="N35" i="40"/>
  <c r="K35" i="40"/>
  <c r="H35" i="40"/>
  <c r="E35" i="40"/>
  <c r="Z34" i="40"/>
  <c r="W34" i="40"/>
  <c r="T34" i="40"/>
  <c r="Q34" i="40"/>
  <c r="N34" i="40"/>
  <c r="K34" i="40"/>
  <c r="H34" i="40"/>
  <c r="E34" i="40"/>
  <c r="Z33" i="40"/>
  <c r="W33" i="40"/>
  <c r="T33" i="40"/>
  <c r="Q33" i="40"/>
  <c r="N33" i="40"/>
  <c r="K33" i="40"/>
  <c r="H33" i="40"/>
  <c r="E33" i="40"/>
  <c r="Z32" i="40"/>
  <c r="W32" i="40"/>
  <c r="T32" i="40"/>
  <c r="Q32" i="40"/>
  <c r="N32" i="40"/>
  <c r="K32" i="40"/>
  <c r="H32" i="40"/>
  <c r="E32" i="40"/>
  <c r="Z31" i="40"/>
  <c r="W31" i="40"/>
  <c r="T31" i="40"/>
  <c r="Q31" i="40"/>
  <c r="N31" i="40"/>
  <c r="K31" i="40"/>
  <c r="H31" i="40"/>
  <c r="E31" i="40"/>
  <c r="Z30" i="40"/>
  <c r="W30" i="40"/>
  <c r="T30" i="40"/>
  <c r="Q30" i="40"/>
  <c r="N30" i="40"/>
  <c r="K30" i="40"/>
  <c r="H30" i="40"/>
  <c r="E30" i="40"/>
  <c r="Z29" i="40"/>
  <c r="W29" i="40"/>
  <c r="T29" i="40"/>
  <c r="Q29" i="40"/>
  <c r="N29" i="40"/>
  <c r="K29" i="40"/>
  <c r="H29" i="40"/>
  <c r="E29" i="40"/>
  <c r="Z28" i="40"/>
  <c r="W28" i="40"/>
  <c r="T28" i="40"/>
  <c r="Q28" i="40"/>
  <c r="N28" i="40"/>
  <c r="K28" i="40"/>
  <c r="H28" i="40"/>
  <c r="E28" i="40"/>
  <c r="Z27" i="40"/>
  <c r="W27" i="40"/>
  <c r="T27" i="40"/>
  <c r="Q27" i="40"/>
  <c r="N27" i="40"/>
  <c r="K27" i="40"/>
  <c r="H27" i="40"/>
  <c r="E27" i="40"/>
  <c r="Z26" i="40"/>
  <c r="W26" i="40"/>
  <c r="T26" i="40"/>
  <c r="Q26" i="40"/>
  <c r="N26" i="40"/>
  <c r="K26" i="40"/>
  <c r="H26" i="40"/>
  <c r="E26" i="40"/>
  <c r="Z25" i="40"/>
  <c r="W25" i="40"/>
  <c r="T25" i="40"/>
  <c r="Q25" i="40"/>
  <c r="N25" i="40"/>
  <c r="K25" i="40"/>
  <c r="H25" i="40"/>
  <c r="E25" i="40"/>
  <c r="Z24" i="40"/>
  <c r="W24" i="40"/>
  <c r="T24" i="40"/>
  <c r="Q24" i="40"/>
  <c r="N24" i="40"/>
  <c r="K24" i="40"/>
  <c r="H24" i="40"/>
  <c r="E24" i="40"/>
  <c r="Z23" i="40"/>
  <c r="W23" i="40"/>
  <c r="T23" i="40"/>
  <c r="Q23" i="40"/>
  <c r="N23" i="40"/>
  <c r="K23" i="40"/>
  <c r="H23" i="40"/>
  <c r="E23" i="40"/>
  <c r="Z22" i="40"/>
  <c r="W22" i="40"/>
  <c r="T22" i="40"/>
  <c r="Q22" i="40"/>
  <c r="N22" i="40"/>
  <c r="K22" i="40"/>
  <c r="H22" i="40"/>
  <c r="E22" i="40"/>
  <c r="Z21" i="40"/>
  <c r="W21" i="40"/>
  <c r="T21" i="40"/>
  <c r="Q21" i="40"/>
  <c r="N21" i="40"/>
  <c r="K21" i="40"/>
  <c r="H21" i="40"/>
  <c r="E21" i="40"/>
  <c r="Z20" i="40"/>
  <c r="W20" i="40"/>
  <c r="T20" i="40"/>
  <c r="Q20" i="40"/>
  <c r="N20" i="40"/>
  <c r="K20" i="40"/>
  <c r="H20" i="40"/>
  <c r="E20" i="40"/>
  <c r="Z19" i="40"/>
  <c r="W19" i="40"/>
  <c r="T19" i="40"/>
  <c r="Q19" i="40"/>
  <c r="N19" i="40"/>
  <c r="K19" i="40"/>
  <c r="H19" i="40"/>
  <c r="E19" i="40"/>
  <c r="Z18" i="40"/>
  <c r="W18" i="40"/>
  <c r="T18" i="40"/>
  <c r="Q18" i="40"/>
  <c r="N18" i="40"/>
  <c r="K18" i="40"/>
  <c r="H18" i="40"/>
  <c r="E18" i="40"/>
  <c r="Z17" i="40"/>
  <c r="W17" i="40"/>
  <c r="T17" i="40"/>
  <c r="Q17" i="40"/>
  <c r="N17" i="40"/>
  <c r="K17" i="40"/>
  <c r="H17" i="40"/>
  <c r="E17" i="40"/>
  <c r="Z16" i="40"/>
  <c r="W16" i="40"/>
  <c r="T16" i="40"/>
  <c r="Q16" i="40"/>
  <c r="N16" i="40"/>
  <c r="K16" i="40"/>
  <c r="H16" i="40"/>
  <c r="E16" i="40"/>
  <c r="Z15" i="40"/>
  <c r="W15" i="40"/>
  <c r="T15" i="40"/>
  <c r="Q15" i="40"/>
  <c r="N15" i="40"/>
  <c r="K15" i="40"/>
  <c r="H15" i="40"/>
  <c r="E15" i="40"/>
  <c r="Z14" i="40"/>
  <c r="W14" i="40"/>
  <c r="T14" i="40"/>
  <c r="Q14" i="40"/>
  <c r="N14" i="40"/>
  <c r="K14" i="40"/>
  <c r="H14" i="40"/>
  <c r="E14" i="40"/>
  <c r="Z13" i="40"/>
  <c r="W13" i="40"/>
  <c r="T13" i="40"/>
  <c r="Q13" i="40"/>
  <c r="N13" i="40"/>
  <c r="K13" i="40"/>
  <c r="H13" i="40"/>
  <c r="E13" i="40"/>
  <c r="Z12" i="40"/>
  <c r="W12" i="40"/>
  <c r="T12" i="40"/>
  <c r="Q12" i="40"/>
  <c r="N12" i="40"/>
  <c r="K12" i="40"/>
  <c r="H12" i="40"/>
  <c r="E12" i="40"/>
  <c r="Z11" i="40"/>
  <c r="W11" i="40"/>
  <c r="T11" i="40"/>
  <c r="Q11" i="40"/>
  <c r="N11" i="40"/>
  <c r="K11" i="40"/>
  <c r="H11" i="40"/>
  <c r="E11" i="40"/>
  <c r="Z10" i="40"/>
  <c r="W10" i="40"/>
  <c r="T10" i="40"/>
  <c r="Q10" i="40"/>
  <c r="N10" i="40"/>
  <c r="K10" i="40"/>
  <c r="H10" i="40"/>
  <c r="E10" i="40"/>
  <c r="Z9" i="40"/>
  <c r="W9" i="40"/>
  <c r="T9" i="40"/>
  <c r="Q9" i="40"/>
  <c r="N9" i="40"/>
  <c r="K9" i="40"/>
  <c r="H9" i="40"/>
  <c r="E9" i="40"/>
  <c r="Z8" i="40"/>
  <c r="W8" i="40"/>
  <c r="T8" i="40"/>
  <c r="Q8" i="40"/>
  <c r="N8" i="40"/>
  <c r="K8" i="40"/>
  <c r="H8" i="40"/>
  <c r="E8" i="40"/>
  <c r="AI77" i="43"/>
  <c r="AC77" i="43"/>
  <c r="Z77" i="43"/>
  <c r="W77" i="43"/>
  <c r="T77" i="43"/>
  <c r="AI76" i="43"/>
  <c r="AC76" i="43"/>
  <c r="Z76" i="43"/>
  <c r="W76" i="43"/>
  <c r="T76" i="43"/>
  <c r="AI75" i="43"/>
  <c r="AC75" i="43"/>
  <c r="Z75" i="43"/>
  <c r="W75" i="43"/>
  <c r="T75" i="43"/>
  <c r="AI74" i="43"/>
  <c r="AC74" i="43"/>
  <c r="Z74" i="43"/>
  <c r="W74" i="43"/>
  <c r="T74" i="43"/>
  <c r="AI73" i="43"/>
  <c r="AC73" i="43"/>
  <c r="Z73" i="43"/>
  <c r="W73" i="43"/>
  <c r="T73" i="43"/>
  <c r="AI72" i="43"/>
  <c r="AC72" i="43"/>
  <c r="Z72" i="43"/>
  <c r="W72" i="43"/>
  <c r="T72" i="43"/>
  <c r="AI69" i="43"/>
  <c r="AC69" i="43"/>
  <c r="Z69" i="43"/>
  <c r="W69" i="43"/>
  <c r="T69" i="43"/>
  <c r="AI68" i="43"/>
  <c r="AC68" i="43"/>
  <c r="Z68" i="43"/>
  <c r="W68" i="43"/>
  <c r="T68" i="43"/>
  <c r="AI67" i="43"/>
  <c r="AC67" i="43"/>
  <c r="Z67" i="43"/>
  <c r="W67" i="43"/>
  <c r="T67" i="43"/>
  <c r="AI66" i="43"/>
  <c r="AC66" i="43"/>
  <c r="Z66" i="43"/>
  <c r="W66" i="43"/>
  <c r="T66" i="43"/>
  <c r="AI65" i="43"/>
  <c r="AC65" i="43"/>
  <c r="Z65" i="43"/>
  <c r="W65" i="43"/>
  <c r="T65" i="43"/>
  <c r="AI64" i="43"/>
  <c r="AC64" i="43"/>
  <c r="Z64" i="43"/>
  <c r="W64" i="43"/>
  <c r="T64" i="43"/>
  <c r="AI61" i="43"/>
  <c r="AC61" i="43"/>
  <c r="Z61" i="43"/>
  <c r="W61" i="43"/>
  <c r="T61" i="43"/>
  <c r="AI60" i="43"/>
  <c r="AC60" i="43"/>
  <c r="Z60" i="43"/>
  <c r="W60" i="43"/>
  <c r="T60" i="43"/>
  <c r="AI59" i="43"/>
  <c r="AC59" i="43"/>
  <c r="Z59" i="43"/>
  <c r="W59" i="43"/>
  <c r="T59" i="43"/>
  <c r="AI58" i="43"/>
  <c r="AC58" i="43"/>
  <c r="Z58" i="43"/>
  <c r="W58" i="43"/>
  <c r="T58" i="43"/>
  <c r="AI55" i="43"/>
  <c r="AC55" i="43"/>
  <c r="Z55" i="43"/>
  <c r="W55" i="43"/>
  <c r="T55" i="43"/>
  <c r="AI54" i="43"/>
  <c r="AC54" i="43"/>
  <c r="Z54" i="43"/>
  <c r="W54" i="43"/>
  <c r="T54" i="43"/>
  <c r="AI53" i="43"/>
  <c r="AC53" i="43"/>
  <c r="Z53" i="43"/>
  <c r="W53" i="43"/>
  <c r="T53" i="43"/>
  <c r="AI52" i="43"/>
  <c r="AC52" i="43"/>
  <c r="Z52" i="43"/>
  <c r="W52" i="43"/>
  <c r="T52" i="43"/>
  <c r="AI51" i="43"/>
  <c r="AC51" i="43"/>
  <c r="Z51" i="43"/>
  <c r="W51" i="43"/>
  <c r="T51" i="43"/>
  <c r="AI48" i="43"/>
  <c r="AC48" i="43"/>
  <c r="Z48" i="43"/>
  <c r="W48" i="43"/>
  <c r="T48" i="43"/>
  <c r="AI47" i="43"/>
  <c r="AC47" i="43"/>
  <c r="Z47" i="43"/>
  <c r="W47" i="43"/>
  <c r="T47" i="43"/>
  <c r="AI46" i="43"/>
  <c r="AC46" i="43"/>
  <c r="Z46" i="43"/>
  <c r="W46" i="43"/>
  <c r="T46" i="43"/>
  <c r="AI45" i="43"/>
  <c r="AC45" i="43"/>
  <c r="Z45" i="43"/>
  <c r="W45" i="43"/>
  <c r="T45" i="43"/>
  <c r="AI44" i="43"/>
  <c r="AC44" i="43"/>
  <c r="Z44" i="43"/>
  <c r="W44" i="43"/>
  <c r="T44" i="43"/>
  <c r="AI41" i="43"/>
  <c r="AC41" i="43"/>
  <c r="Z41" i="43"/>
  <c r="W41" i="43"/>
  <c r="T41" i="43"/>
  <c r="AI40" i="43"/>
  <c r="AC40" i="43"/>
  <c r="Z40" i="43"/>
  <c r="W40" i="43"/>
  <c r="T40" i="43"/>
  <c r="AI39" i="43"/>
  <c r="AC39" i="43"/>
  <c r="Z39" i="43"/>
  <c r="W39" i="43"/>
  <c r="T39" i="43"/>
  <c r="AI38" i="43"/>
  <c r="AC38" i="43"/>
  <c r="Z38" i="43"/>
  <c r="W38" i="43"/>
  <c r="T38" i="43"/>
  <c r="AI37" i="43"/>
  <c r="AC37" i="43"/>
  <c r="Z37" i="43"/>
  <c r="W37" i="43"/>
  <c r="T37" i="43"/>
  <c r="AI36" i="43"/>
  <c r="AC36" i="43"/>
  <c r="Z36" i="43"/>
  <c r="W36" i="43"/>
  <c r="T36" i="43"/>
  <c r="AI33" i="43"/>
  <c r="AC33" i="43"/>
  <c r="Z33" i="43"/>
  <c r="W33" i="43"/>
  <c r="T33" i="43"/>
  <c r="AI32" i="43"/>
  <c r="AC32" i="43"/>
  <c r="Z32" i="43"/>
  <c r="W32" i="43"/>
  <c r="T32" i="43"/>
  <c r="AI31" i="43"/>
  <c r="AC31" i="43"/>
  <c r="Z31" i="43"/>
  <c r="W31" i="43"/>
  <c r="T31" i="43"/>
  <c r="AI30" i="43"/>
  <c r="AC30" i="43"/>
  <c r="Z30" i="43"/>
  <c r="W30" i="43"/>
  <c r="T30" i="43"/>
  <c r="AI29" i="43"/>
  <c r="AC29" i="43"/>
  <c r="Z29" i="43"/>
  <c r="W29" i="43"/>
  <c r="T29" i="43"/>
  <c r="AI28" i="43"/>
  <c r="AC28" i="43"/>
  <c r="Z28" i="43"/>
  <c r="W28" i="43"/>
  <c r="T28" i="43"/>
  <c r="AI27" i="43"/>
  <c r="AC27" i="43"/>
  <c r="Z27" i="43"/>
  <c r="W27" i="43"/>
  <c r="T27" i="43"/>
  <c r="AI26" i="43"/>
  <c r="AC26" i="43"/>
  <c r="Z26" i="43"/>
  <c r="W26" i="43"/>
  <c r="T26" i="43"/>
  <c r="AI25" i="43"/>
  <c r="AC25" i="43"/>
  <c r="Z25" i="43"/>
  <c r="W25" i="43"/>
  <c r="T25" i="43"/>
  <c r="AI24" i="43"/>
  <c r="AC24" i="43"/>
  <c r="Z24" i="43"/>
  <c r="W24" i="43"/>
  <c r="T24" i="43"/>
  <c r="AI21" i="43"/>
  <c r="AC21" i="43"/>
  <c r="Z21" i="43"/>
  <c r="W21" i="43"/>
  <c r="T21" i="43"/>
  <c r="AI20" i="43"/>
  <c r="AC20" i="43"/>
  <c r="Z20" i="43"/>
  <c r="W20" i="43"/>
  <c r="T20" i="43"/>
  <c r="AI19" i="43"/>
  <c r="AC19" i="43"/>
  <c r="Z19" i="43"/>
  <c r="W19" i="43"/>
  <c r="T19" i="43"/>
  <c r="AI18" i="43"/>
  <c r="AC18" i="43"/>
  <c r="Z18" i="43"/>
  <c r="W18" i="43"/>
  <c r="T18" i="43"/>
  <c r="AI17" i="43"/>
  <c r="AC17" i="43"/>
  <c r="Z17" i="43"/>
  <c r="W17" i="43"/>
  <c r="T17" i="43"/>
  <c r="AI16" i="43"/>
  <c r="AC16" i="43"/>
  <c r="Z16" i="43"/>
  <c r="W16" i="43"/>
  <c r="T16" i="43"/>
  <c r="AI15" i="43"/>
  <c r="AC15" i="43"/>
  <c r="Z15" i="43"/>
  <c r="W15" i="43"/>
  <c r="T15" i="43"/>
  <c r="AI14" i="43"/>
  <c r="AC14" i="43"/>
  <c r="Z14" i="43"/>
  <c r="W14" i="43"/>
  <c r="T14" i="43"/>
  <c r="AI13" i="43"/>
  <c r="AC13" i="43"/>
  <c r="Z13" i="43"/>
  <c r="W13" i="43"/>
  <c r="T13" i="43"/>
  <c r="AI12" i="43"/>
  <c r="AC12" i="43"/>
  <c r="Z12" i="43"/>
  <c r="W12" i="43"/>
  <c r="T12" i="43"/>
  <c r="K77" i="43"/>
  <c r="F77" i="43"/>
  <c r="K76" i="43"/>
  <c r="F76" i="43"/>
  <c r="K75" i="43"/>
  <c r="F75" i="43"/>
  <c r="K74" i="43"/>
  <c r="F74" i="43"/>
  <c r="K73" i="43"/>
  <c r="F73" i="43"/>
  <c r="K72" i="43"/>
  <c r="F72" i="43"/>
  <c r="K69" i="43"/>
  <c r="F69" i="43"/>
  <c r="K68" i="43"/>
  <c r="F68" i="43"/>
  <c r="K67" i="43"/>
  <c r="F67" i="43"/>
  <c r="K66" i="43"/>
  <c r="F66" i="43"/>
  <c r="K65" i="43"/>
  <c r="F65" i="43"/>
  <c r="K64" i="43"/>
  <c r="F64" i="43"/>
  <c r="K61" i="43"/>
  <c r="F61" i="43"/>
  <c r="K60" i="43"/>
  <c r="F60" i="43"/>
  <c r="K59" i="43"/>
  <c r="F59" i="43"/>
  <c r="K58" i="43"/>
  <c r="F58" i="43"/>
  <c r="K55" i="43"/>
  <c r="F55" i="43"/>
  <c r="K54" i="43"/>
  <c r="F54" i="43"/>
  <c r="K53" i="43"/>
  <c r="F53" i="43"/>
  <c r="K52" i="43"/>
  <c r="F52" i="43"/>
  <c r="K51" i="43"/>
  <c r="F51" i="43"/>
  <c r="K48" i="43"/>
  <c r="F48" i="43"/>
  <c r="K47" i="43"/>
  <c r="F47" i="43"/>
  <c r="K46" i="43"/>
  <c r="F46" i="43"/>
  <c r="K45" i="43"/>
  <c r="F45" i="43"/>
  <c r="K44" i="43"/>
  <c r="F44" i="43"/>
  <c r="K41" i="43"/>
  <c r="F41" i="43"/>
  <c r="K40" i="43"/>
  <c r="F40" i="43"/>
  <c r="K39" i="43"/>
  <c r="F39" i="43"/>
  <c r="K38" i="43"/>
  <c r="F38" i="43"/>
  <c r="K37" i="43"/>
  <c r="F37" i="43"/>
  <c r="K36" i="43"/>
  <c r="F36" i="43"/>
  <c r="K33" i="43"/>
  <c r="F33" i="43"/>
  <c r="K32" i="43"/>
  <c r="F32" i="43"/>
  <c r="K31" i="43"/>
  <c r="F31" i="43"/>
  <c r="K30" i="43"/>
  <c r="F30" i="43"/>
  <c r="K29" i="43"/>
  <c r="F29" i="43"/>
  <c r="K28" i="43"/>
  <c r="F28" i="43"/>
  <c r="K27" i="43"/>
  <c r="F27" i="43"/>
  <c r="K26" i="43"/>
  <c r="F26" i="43"/>
  <c r="K25" i="43"/>
  <c r="F25" i="43"/>
  <c r="K24" i="43"/>
  <c r="F24" i="43"/>
  <c r="K21" i="43"/>
  <c r="F21" i="43"/>
  <c r="K20" i="43"/>
  <c r="F20" i="43"/>
  <c r="K19" i="43"/>
  <c r="F19" i="43"/>
  <c r="K18" i="43"/>
  <c r="F18" i="43"/>
  <c r="K17" i="43"/>
  <c r="F17" i="43"/>
  <c r="K16" i="43"/>
  <c r="F16" i="43"/>
  <c r="K15" i="43"/>
  <c r="F15" i="43"/>
  <c r="K14" i="43"/>
  <c r="F14" i="43"/>
  <c r="K13" i="43"/>
  <c r="F13" i="43"/>
  <c r="K12" i="43"/>
  <c r="F12" i="43"/>
  <c r="AS77" i="6"/>
  <c r="AP77" i="6"/>
  <c r="AM77" i="6"/>
  <c r="AJ77" i="6"/>
  <c r="AG77" i="6"/>
  <c r="AD77" i="6"/>
  <c r="AA77" i="6"/>
  <c r="AS76" i="6"/>
  <c r="AP76" i="6"/>
  <c r="AM76" i="6"/>
  <c r="AJ76" i="6"/>
  <c r="AG76" i="6"/>
  <c r="AD76" i="6"/>
  <c r="AA76" i="6"/>
  <c r="AS75" i="6"/>
  <c r="AP75" i="6"/>
  <c r="AM75" i="6"/>
  <c r="AJ75" i="6"/>
  <c r="AG75" i="6"/>
  <c r="AD75" i="6"/>
  <c r="AA75" i="6"/>
  <c r="AS74" i="6"/>
  <c r="AP74" i="6"/>
  <c r="AM74" i="6"/>
  <c r="AJ74" i="6"/>
  <c r="AG74" i="6"/>
  <c r="AD74" i="6"/>
  <c r="AA74" i="6"/>
  <c r="AS73" i="6"/>
  <c r="AP73" i="6"/>
  <c r="AM73" i="6"/>
  <c r="AJ73" i="6"/>
  <c r="AG73" i="6"/>
  <c r="AD73" i="6"/>
  <c r="AA73" i="6"/>
  <c r="AS72" i="6"/>
  <c r="AP72" i="6"/>
  <c r="AM72" i="6"/>
  <c r="AJ72" i="6"/>
  <c r="AG72" i="6"/>
  <c r="AD72" i="6"/>
  <c r="AA72" i="6"/>
  <c r="AS69" i="6"/>
  <c r="AP69" i="6"/>
  <c r="AM69" i="6"/>
  <c r="AJ69" i="6"/>
  <c r="AG69" i="6"/>
  <c r="AD69" i="6"/>
  <c r="AA69" i="6"/>
  <c r="AS68" i="6"/>
  <c r="AP68" i="6"/>
  <c r="AM68" i="6"/>
  <c r="AJ68" i="6"/>
  <c r="AG68" i="6"/>
  <c r="AD68" i="6"/>
  <c r="AA68" i="6"/>
  <c r="AS67" i="6"/>
  <c r="AP67" i="6"/>
  <c r="AM67" i="6"/>
  <c r="AJ67" i="6"/>
  <c r="AG67" i="6"/>
  <c r="AD67" i="6"/>
  <c r="AA67" i="6"/>
  <c r="AS66" i="6"/>
  <c r="AP66" i="6"/>
  <c r="AM66" i="6"/>
  <c r="AJ66" i="6"/>
  <c r="AG66" i="6"/>
  <c r="AD66" i="6"/>
  <c r="AA66" i="6"/>
  <c r="AS65" i="6"/>
  <c r="AP65" i="6"/>
  <c r="AM65" i="6"/>
  <c r="AJ65" i="6"/>
  <c r="AG65" i="6"/>
  <c r="AD65" i="6"/>
  <c r="AA65" i="6"/>
  <c r="AS64" i="6"/>
  <c r="AP64" i="6"/>
  <c r="AM64" i="6"/>
  <c r="AJ64" i="6"/>
  <c r="AG64" i="6"/>
  <c r="AD64" i="6"/>
  <c r="AA64" i="6"/>
  <c r="AS61" i="6"/>
  <c r="AP61" i="6"/>
  <c r="AM61" i="6"/>
  <c r="AJ61" i="6"/>
  <c r="AG61" i="6"/>
  <c r="AD61" i="6"/>
  <c r="AA61" i="6"/>
  <c r="AS60" i="6"/>
  <c r="AP60" i="6"/>
  <c r="AM60" i="6"/>
  <c r="AJ60" i="6"/>
  <c r="AG60" i="6"/>
  <c r="AD60" i="6"/>
  <c r="AA60" i="6"/>
  <c r="AS59" i="6"/>
  <c r="AP59" i="6"/>
  <c r="AM59" i="6"/>
  <c r="AJ59" i="6"/>
  <c r="AG59" i="6"/>
  <c r="AD59" i="6"/>
  <c r="AA59" i="6"/>
  <c r="AS58" i="6"/>
  <c r="AP58" i="6"/>
  <c r="AM58" i="6"/>
  <c r="AJ58" i="6"/>
  <c r="AG58" i="6"/>
  <c r="AD58" i="6"/>
  <c r="AA58" i="6"/>
  <c r="AS55" i="6"/>
  <c r="AP55" i="6"/>
  <c r="AM55" i="6"/>
  <c r="AJ55" i="6"/>
  <c r="AG55" i="6"/>
  <c r="AD55" i="6"/>
  <c r="AA55" i="6"/>
  <c r="AS54" i="6"/>
  <c r="AP54" i="6"/>
  <c r="AM54" i="6"/>
  <c r="AJ54" i="6"/>
  <c r="AG54" i="6"/>
  <c r="AD54" i="6"/>
  <c r="AA54" i="6"/>
  <c r="AS53" i="6"/>
  <c r="AP53" i="6"/>
  <c r="AM53" i="6"/>
  <c r="AJ53" i="6"/>
  <c r="AG53" i="6"/>
  <c r="AD53" i="6"/>
  <c r="AA53" i="6"/>
  <c r="AS52" i="6"/>
  <c r="AP52" i="6"/>
  <c r="AM52" i="6"/>
  <c r="AJ52" i="6"/>
  <c r="AG52" i="6"/>
  <c r="AD52" i="6"/>
  <c r="AA52" i="6"/>
  <c r="AS51" i="6"/>
  <c r="AP51" i="6"/>
  <c r="AM51" i="6"/>
  <c r="AJ51" i="6"/>
  <c r="AG51" i="6"/>
  <c r="AD51" i="6"/>
  <c r="AA51" i="6"/>
  <c r="AS48" i="6"/>
  <c r="AP48" i="6"/>
  <c r="AM48" i="6"/>
  <c r="AJ48" i="6"/>
  <c r="AG48" i="6"/>
  <c r="AD48" i="6"/>
  <c r="AA48" i="6"/>
  <c r="AS47" i="6"/>
  <c r="AP47" i="6"/>
  <c r="AM47" i="6"/>
  <c r="AJ47" i="6"/>
  <c r="AG47" i="6"/>
  <c r="AD47" i="6"/>
  <c r="AA47" i="6"/>
  <c r="AS46" i="6"/>
  <c r="AP46" i="6"/>
  <c r="AM46" i="6"/>
  <c r="AJ46" i="6"/>
  <c r="AG46" i="6"/>
  <c r="AD46" i="6"/>
  <c r="AA46" i="6"/>
  <c r="AS45" i="6"/>
  <c r="AP45" i="6"/>
  <c r="AM45" i="6"/>
  <c r="AJ45" i="6"/>
  <c r="AG45" i="6"/>
  <c r="AD45" i="6"/>
  <c r="AA45" i="6"/>
  <c r="AS44" i="6"/>
  <c r="AP44" i="6"/>
  <c r="AM44" i="6"/>
  <c r="AJ44" i="6"/>
  <c r="AG44" i="6"/>
  <c r="AD44" i="6"/>
  <c r="AA44" i="6"/>
  <c r="AS41" i="6"/>
  <c r="AP41" i="6"/>
  <c r="AM41" i="6"/>
  <c r="AJ41" i="6"/>
  <c r="AG41" i="6"/>
  <c r="AD41" i="6"/>
  <c r="AA41" i="6"/>
  <c r="AS40" i="6"/>
  <c r="AP40" i="6"/>
  <c r="AM40" i="6"/>
  <c r="AJ40" i="6"/>
  <c r="AG40" i="6"/>
  <c r="AD40" i="6"/>
  <c r="AA40" i="6"/>
  <c r="AS39" i="6"/>
  <c r="AP39" i="6"/>
  <c r="AM39" i="6"/>
  <c r="AJ39" i="6"/>
  <c r="AG39" i="6"/>
  <c r="AD39" i="6"/>
  <c r="AA39" i="6"/>
  <c r="AS38" i="6"/>
  <c r="AP38" i="6"/>
  <c r="AM38" i="6"/>
  <c r="AJ38" i="6"/>
  <c r="AG38" i="6"/>
  <c r="AD38" i="6"/>
  <c r="AA38" i="6"/>
  <c r="AS37" i="6"/>
  <c r="AP37" i="6"/>
  <c r="AM37" i="6"/>
  <c r="AJ37" i="6"/>
  <c r="AG37" i="6"/>
  <c r="AD37" i="6"/>
  <c r="AA37" i="6"/>
  <c r="AS36" i="6"/>
  <c r="AP36" i="6"/>
  <c r="AM36" i="6"/>
  <c r="AJ36" i="6"/>
  <c r="AG36" i="6"/>
  <c r="AD36" i="6"/>
  <c r="AA36" i="6"/>
  <c r="AS33" i="6"/>
  <c r="AP33" i="6"/>
  <c r="AM33" i="6"/>
  <c r="AJ33" i="6"/>
  <c r="AG33" i="6"/>
  <c r="AD33" i="6"/>
  <c r="AA33" i="6"/>
  <c r="AS32" i="6"/>
  <c r="AP32" i="6"/>
  <c r="AM32" i="6"/>
  <c r="AJ32" i="6"/>
  <c r="AG32" i="6"/>
  <c r="AD32" i="6"/>
  <c r="AA32" i="6"/>
  <c r="AS31" i="6"/>
  <c r="AP31" i="6"/>
  <c r="AM31" i="6"/>
  <c r="AJ31" i="6"/>
  <c r="AG31" i="6"/>
  <c r="AD31" i="6"/>
  <c r="AA31" i="6"/>
  <c r="AS30" i="6"/>
  <c r="AP30" i="6"/>
  <c r="AM30" i="6"/>
  <c r="AJ30" i="6"/>
  <c r="AG30" i="6"/>
  <c r="AD30" i="6"/>
  <c r="AA30" i="6"/>
  <c r="AS29" i="6"/>
  <c r="AP29" i="6"/>
  <c r="AM29" i="6"/>
  <c r="AJ29" i="6"/>
  <c r="AG29" i="6"/>
  <c r="AD29" i="6"/>
  <c r="AA29" i="6"/>
  <c r="AS28" i="6"/>
  <c r="AP28" i="6"/>
  <c r="AM28" i="6"/>
  <c r="AJ28" i="6"/>
  <c r="AG28" i="6"/>
  <c r="AD28" i="6"/>
  <c r="AA28" i="6"/>
  <c r="AS27" i="6"/>
  <c r="AP27" i="6"/>
  <c r="AM27" i="6"/>
  <c r="AJ27" i="6"/>
  <c r="AG27" i="6"/>
  <c r="AD27" i="6"/>
  <c r="AA27" i="6"/>
  <c r="AS26" i="6"/>
  <c r="AP26" i="6"/>
  <c r="AM26" i="6"/>
  <c r="AJ26" i="6"/>
  <c r="AG26" i="6"/>
  <c r="AD26" i="6"/>
  <c r="AA26" i="6"/>
  <c r="AS25" i="6"/>
  <c r="AP25" i="6"/>
  <c r="AM25" i="6"/>
  <c r="AJ25" i="6"/>
  <c r="AG25" i="6"/>
  <c r="AD25" i="6"/>
  <c r="AA25" i="6"/>
  <c r="AS24" i="6"/>
  <c r="AP24" i="6"/>
  <c r="AM24" i="6"/>
  <c r="AJ24" i="6"/>
  <c r="AG24" i="6"/>
  <c r="AD24" i="6"/>
  <c r="AA24" i="6"/>
  <c r="AS21" i="6"/>
  <c r="AP21" i="6"/>
  <c r="AM21" i="6"/>
  <c r="AJ21" i="6"/>
  <c r="AG21" i="6"/>
  <c r="AD21" i="6"/>
  <c r="AA21" i="6"/>
  <c r="AS20" i="6"/>
  <c r="AP20" i="6"/>
  <c r="AM20" i="6"/>
  <c r="AJ20" i="6"/>
  <c r="AG20" i="6"/>
  <c r="AD20" i="6"/>
  <c r="AA20" i="6"/>
  <c r="AS19" i="6"/>
  <c r="AP19" i="6"/>
  <c r="AM19" i="6"/>
  <c r="AJ19" i="6"/>
  <c r="AG19" i="6"/>
  <c r="AD19" i="6"/>
  <c r="AA19" i="6"/>
  <c r="AS18" i="6"/>
  <c r="AP18" i="6"/>
  <c r="AM18" i="6"/>
  <c r="AJ18" i="6"/>
  <c r="AG18" i="6"/>
  <c r="AD18" i="6"/>
  <c r="AA18" i="6"/>
  <c r="AS17" i="6"/>
  <c r="AP17" i="6"/>
  <c r="AM17" i="6"/>
  <c r="AJ17" i="6"/>
  <c r="AG17" i="6"/>
  <c r="AD17" i="6"/>
  <c r="AA17" i="6"/>
  <c r="AS16" i="6"/>
  <c r="AP16" i="6"/>
  <c r="AM16" i="6"/>
  <c r="AJ16" i="6"/>
  <c r="AG16" i="6"/>
  <c r="AD16" i="6"/>
  <c r="AA16" i="6"/>
  <c r="AS15" i="6"/>
  <c r="AP15" i="6"/>
  <c r="AM15" i="6"/>
  <c r="AJ15" i="6"/>
  <c r="AG15" i="6"/>
  <c r="AD15" i="6"/>
  <c r="AA15" i="6"/>
  <c r="AS14" i="6"/>
  <c r="AP14" i="6"/>
  <c r="AM14" i="6"/>
  <c r="AJ14" i="6"/>
  <c r="AG14" i="6"/>
  <c r="AD14" i="6"/>
  <c r="AA14" i="6"/>
  <c r="AS13" i="6"/>
  <c r="AP13" i="6"/>
  <c r="AM13" i="6"/>
  <c r="AJ13" i="6"/>
  <c r="AG13" i="6"/>
  <c r="AD13" i="6"/>
  <c r="AA13" i="6"/>
  <c r="AS12" i="6"/>
  <c r="AP12" i="6"/>
  <c r="AM12" i="6"/>
  <c r="AJ12" i="6"/>
  <c r="AG12" i="6"/>
  <c r="AD12" i="6"/>
  <c r="AA12" i="6"/>
  <c r="U77" i="6"/>
  <c r="R77" i="6"/>
  <c r="O77" i="6"/>
  <c r="L77" i="6"/>
  <c r="I77" i="6"/>
  <c r="F77" i="6"/>
  <c r="U76" i="6"/>
  <c r="R76" i="6"/>
  <c r="O76" i="6"/>
  <c r="L76" i="6"/>
  <c r="I76" i="6"/>
  <c r="F76" i="6"/>
  <c r="U75" i="6"/>
  <c r="R75" i="6"/>
  <c r="O75" i="6"/>
  <c r="L75" i="6"/>
  <c r="I75" i="6"/>
  <c r="F75" i="6"/>
  <c r="U74" i="6"/>
  <c r="R74" i="6"/>
  <c r="O74" i="6"/>
  <c r="L74" i="6"/>
  <c r="I74" i="6"/>
  <c r="F74" i="6"/>
  <c r="U73" i="6"/>
  <c r="R73" i="6"/>
  <c r="O73" i="6"/>
  <c r="L73" i="6"/>
  <c r="I73" i="6"/>
  <c r="F73" i="6"/>
  <c r="U72" i="6"/>
  <c r="R72" i="6"/>
  <c r="O72" i="6"/>
  <c r="L72" i="6"/>
  <c r="I72" i="6"/>
  <c r="F72" i="6"/>
  <c r="U69" i="6"/>
  <c r="R69" i="6"/>
  <c r="O69" i="6"/>
  <c r="L69" i="6"/>
  <c r="I69" i="6"/>
  <c r="F69" i="6"/>
  <c r="U68" i="6"/>
  <c r="R68" i="6"/>
  <c r="O68" i="6"/>
  <c r="L68" i="6"/>
  <c r="I68" i="6"/>
  <c r="F68" i="6"/>
  <c r="U67" i="6"/>
  <c r="R67" i="6"/>
  <c r="O67" i="6"/>
  <c r="L67" i="6"/>
  <c r="I67" i="6"/>
  <c r="F67" i="6"/>
  <c r="U66" i="6"/>
  <c r="R66" i="6"/>
  <c r="O66" i="6"/>
  <c r="L66" i="6"/>
  <c r="I66" i="6"/>
  <c r="F66" i="6"/>
  <c r="U65" i="6"/>
  <c r="R65" i="6"/>
  <c r="O65" i="6"/>
  <c r="L65" i="6"/>
  <c r="I65" i="6"/>
  <c r="F65" i="6"/>
  <c r="U64" i="6"/>
  <c r="R64" i="6"/>
  <c r="O64" i="6"/>
  <c r="L64" i="6"/>
  <c r="I64" i="6"/>
  <c r="F64" i="6"/>
  <c r="U61" i="6"/>
  <c r="R61" i="6"/>
  <c r="O61" i="6"/>
  <c r="L61" i="6"/>
  <c r="I61" i="6"/>
  <c r="F61" i="6"/>
  <c r="U60" i="6"/>
  <c r="R60" i="6"/>
  <c r="O60" i="6"/>
  <c r="L60" i="6"/>
  <c r="I60" i="6"/>
  <c r="F60" i="6"/>
  <c r="U59" i="6"/>
  <c r="R59" i="6"/>
  <c r="O59" i="6"/>
  <c r="L59" i="6"/>
  <c r="I59" i="6"/>
  <c r="F59" i="6"/>
  <c r="U58" i="6"/>
  <c r="R58" i="6"/>
  <c r="O58" i="6"/>
  <c r="L58" i="6"/>
  <c r="I58" i="6"/>
  <c r="F58" i="6"/>
  <c r="U55" i="6"/>
  <c r="R55" i="6"/>
  <c r="O55" i="6"/>
  <c r="L55" i="6"/>
  <c r="I55" i="6"/>
  <c r="F55" i="6"/>
  <c r="U54" i="6"/>
  <c r="R54" i="6"/>
  <c r="O54" i="6"/>
  <c r="L54" i="6"/>
  <c r="I54" i="6"/>
  <c r="F54" i="6"/>
  <c r="U53" i="6"/>
  <c r="R53" i="6"/>
  <c r="O53" i="6"/>
  <c r="L53" i="6"/>
  <c r="I53" i="6"/>
  <c r="F53" i="6"/>
  <c r="U52" i="6"/>
  <c r="R52" i="6"/>
  <c r="O52" i="6"/>
  <c r="L52" i="6"/>
  <c r="I52" i="6"/>
  <c r="F52" i="6"/>
  <c r="U51" i="6"/>
  <c r="R51" i="6"/>
  <c r="O51" i="6"/>
  <c r="L51" i="6"/>
  <c r="I51" i="6"/>
  <c r="F51" i="6"/>
  <c r="U48" i="6"/>
  <c r="R48" i="6"/>
  <c r="O48" i="6"/>
  <c r="L48" i="6"/>
  <c r="I48" i="6"/>
  <c r="F48" i="6"/>
  <c r="U47" i="6"/>
  <c r="R47" i="6"/>
  <c r="O47" i="6"/>
  <c r="L47" i="6"/>
  <c r="I47" i="6"/>
  <c r="F47" i="6"/>
  <c r="U46" i="6"/>
  <c r="R46" i="6"/>
  <c r="O46" i="6"/>
  <c r="L46" i="6"/>
  <c r="I46" i="6"/>
  <c r="F46" i="6"/>
  <c r="U45" i="6"/>
  <c r="R45" i="6"/>
  <c r="O45" i="6"/>
  <c r="L45" i="6"/>
  <c r="I45" i="6"/>
  <c r="F45" i="6"/>
  <c r="U44" i="6"/>
  <c r="R44" i="6"/>
  <c r="O44" i="6"/>
  <c r="L44" i="6"/>
  <c r="I44" i="6"/>
  <c r="F44" i="6"/>
  <c r="U41" i="6"/>
  <c r="R41" i="6"/>
  <c r="O41" i="6"/>
  <c r="L41" i="6"/>
  <c r="I41" i="6"/>
  <c r="F41" i="6"/>
  <c r="U40" i="6"/>
  <c r="R40" i="6"/>
  <c r="O40" i="6"/>
  <c r="L40" i="6"/>
  <c r="I40" i="6"/>
  <c r="F40" i="6"/>
  <c r="U39" i="6"/>
  <c r="R39" i="6"/>
  <c r="O39" i="6"/>
  <c r="L39" i="6"/>
  <c r="I39" i="6"/>
  <c r="F39" i="6"/>
  <c r="U38" i="6"/>
  <c r="R38" i="6"/>
  <c r="O38" i="6"/>
  <c r="L38" i="6"/>
  <c r="I38" i="6"/>
  <c r="F38" i="6"/>
  <c r="U37" i="6"/>
  <c r="R37" i="6"/>
  <c r="O37" i="6"/>
  <c r="L37" i="6"/>
  <c r="I37" i="6"/>
  <c r="F37" i="6"/>
  <c r="U36" i="6"/>
  <c r="R36" i="6"/>
  <c r="O36" i="6"/>
  <c r="L36" i="6"/>
  <c r="I36" i="6"/>
  <c r="F36" i="6"/>
  <c r="U33" i="6"/>
  <c r="R33" i="6"/>
  <c r="O33" i="6"/>
  <c r="L33" i="6"/>
  <c r="I33" i="6"/>
  <c r="F33" i="6"/>
  <c r="U32" i="6"/>
  <c r="R32" i="6"/>
  <c r="O32" i="6"/>
  <c r="L32" i="6"/>
  <c r="I32" i="6"/>
  <c r="F32" i="6"/>
  <c r="U31" i="6"/>
  <c r="R31" i="6"/>
  <c r="O31" i="6"/>
  <c r="L31" i="6"/>
  <c r="I31" i="6"/>
  <c r="F31" i="6"/>
  <c r="U30" i="6"/>
  <c r="R30" i="6"/>
  <c r="O30" i="6"/>
  <c r="L30" i="6"/>
  <c r="I30" i="6"/>
  <c r="F30" i="6"/>
  <c r="U29" i="6"/>
  <c r="R29" i="6"/>
  <c r="O29" i="6"/>
  <c r="L29" i="6"/>
  <c r="I29" i="6"/>
  <c r="F29" i="6"/>
  <c r="U28" i="6"/>
  <c r="R28" i="6"/>
  <c r="O28" i="6"/>
  <c r="L28" i="6"/>
  <c r="I28" i="6"/>
  <c r="F28" i="6"/>
  <c r="U27" i="6"/>
  <c r="R27" i="6"/>
  <c r="O27" i="6"/>
  <c r="L27" i="6"/>
  <c r="I27" i="6"/>
  <c r="F27" i="6"/>
  <c r="U26" i="6"/>
  <c r="R26" i="6"/>
  <c r="O26" i="6"/>
  <c r="L26" i="6"/>
  <c r="I26" i="6"/>
  <c r="F26" i="6"/>
  <c r="U25" i="6"/>
  <c r="R25" i="6"/>
  <c r="O25" i="6"/>
  <c r="L25" i="6"/>
  <c r="I25" i="6"/>
  <c r="F25" i="6"/>
  <c r="U24" i="6"/>
  <c r="R24" i="6"/>
  <c r="O24" i="6"/>
  <c r="L24" i="6"/>
  <c r="I24" i="6"/>
  <c r="F24" i="6"/>
  <c r="U21" i="6"/>
  <c r="R21" i="6"/>
  <c r="O21" i="6"/>
  <c r="L21" i="6"/>
  <c r="I21" i="6"/>
  <c r="F21" i="6"/>
  <c r="U20" i="6"/>
  <c r="R20" i="6"/>
  <c r="O20" i="6"/>
  <c r="L20" i="6"/>
  <c r="I20" i="6"/>
  <c r="F20" i="6"/>
  <c r="U19" i="6"/>
  <c r="R19" i="6"/>
  <c r="O19" i="6"/>
  <c r="L19" i="6"/>
  <c r="I19" i="6"/>
  <c r="F19" i="6"/>
  <c r="U18" i="6"/>
  <c r="R18" i="6"/>
  <c r="O18" i="6"/>
  <c r="L18" i="6"/>
  <c r="I18" i="6"/>
  <c r="F18" i="6"/>
  <c r="U17" i="6"/>
  <c r="R17" i="6"/>
  <c r="O17" i="6"/>
  <c r="L17" i="6"/>
  <c r="I17" i="6"/>
  <c r="F17" i="6"/>
  <c r="U16" i="6"/>
  <c r="R16" i="6"/>
  <c r="O16" i="6"/>
  <c r="L16" i="6"/>
  <c r="I16" i="6"/>
  <c r="F16" i="6"/>
  <c r="U15" i="6"/>
  <c r="R15" i="6"/>
  <c r="O15" i="6"/>
  <c r="L15" i="6"/>
  <c r="I15" i="6"/>
  <c r="F15" i="6"/>
  <c r="U14" i="6"/>
  <c r="R14" i="6"/>
  <c r="O14" i="6"/>
  <c r="L14" i="6"/>
  <c r="I14" i="6"/>
  <c r="F14" i="6"/>
  <c r="U13" i="6"/>
  <c r="R13" i="6"/>
  <c r="O13" i="6"/>
  <c r="L13" i="6"/>
  <c r="I13" i="6"/>
  <c r="F13" i="6"/>
  <c r="U12" i="6"/>
  <c r="R12" i="6"/>
  <c r="O12" i="6"/>
  <c r="L12" i="6"/>
  <c r="I12" i="6"/>
  <c r="F12" i="6"/>
  <c r="O75" i="46"/>
  <c r="L75" i="46"/>
  <c r="I75" i="46"/>
  <c r="F75" i="46"/>
  <c r="O74" i="46"/>
  <c r="L74" i="46"/>
  <c r="I74" i="46"/>
  <c r="F74" i="46"/>
  <c r="O73" i="46"/>
  <c r="L73" i="46"/>
  <c r="I73" i="46"/>
  <c r="F73" i="46"/>
  <c r="O72" i="46"/>
  <c r="L72" i="46"/>
  <c r="I72" i="46"/>
  <c r="F72" i="46"/>
  <c r="O71" i="46"/>
  <c r="L71" i="46"/>
  <c r="I71" i="46"/>
  <c r="F71" i="46"/>
  <c r="O70" i="46"/>
  <c r="L70" i="46"/>
  <c r="I70" i="46"/>
  <c r="F70" i="46"/>
  <c r="O67" i="46"/>
  <c r="L67" i="46"/>
  <c r="I67" i="46"/>
  <c r="F67" i="46"/>
  <c r="O66" i="46"/>
  <c r="L66" i="46"/>
  <c r="I66" i="46"/>
  <c r="F66" i="46"/>
  <c r="O65" i="46"/>
  <c r="L65" i="46"/>
  <c r="I65" i="46"/>
  <c r="F65" i="46"/>
  <c r="O64" i="46"/>
  <c r="L64" i="46"/>
  <c r="I64" i="46"/>
  <c r="F64" i="46"/>
  <c r="O63" i="46"/>
  <c r="L63" i="46"/>
  <c r="I63" i="46"/>
  <c r="F63" i="46"/>
  <c r="O62" i="46"/>
  <c r="L62" i="46"/>
  <c r="I62" i="46"/>
  <c r="F62" i="46"/>
  <c r="O59" i="46"/>
  <c r="L59" i="46"/>
  <c r="I59" i="46"/>
  <c r="F59" i="46"/>
  <c r="O58" i="46"/>
  <c r="L58" i="46"/>
  <c r="I58" i="46"/>
  <c r="F58" i="46"/>
  <c r="O57" i="46"/>
  <c r="L57" i="46"/>
  <c r="I57" i="46"/>
  <c r="F57" i="46"/>
  <c r="O56" i="46"/>
  <c r="L56" i="46"/>
  <c r="I56" i="46"/>
  <c r="F56" i="46"/>
  <c r="O53" i="46"/>
  <c r="L53" i="46"/>
  <c r="I53" i="46"/>
  <c r="F53" i="46"/>
  <c r="O52" i="46"/>
  <c r="L52" i="46"/>
  <c r="I52" i="46"/>
  <c r="F52" i="46"/>
  <c r="O51" i="46"/>
  <c r="L51" i="46"/>
  <c r="I51" i="46"/>
  <c r="F51" i="46"/>
  <c r="O50" i="46"/>
  <c r="L50" i="46"/>
  <c r="I50" i="46"/>
  <c r="F50" i="46"/>
  <c r="O49" i="46"/>
  <c r="L49" i="46"/>
  <c r="I49" i="46"/>
  <c r="F49" i="46"/>
  <c r="O46" i="46"/>
  <c r="L46" i="46"/>
  <c r="I46" i="46"/>
  <c r="F46" i="46"/>
  <c r="O45" i="46"/>
  <c r="L45" i="46"/>
  <c r="I45" i="46"/>
  <c r="F45" i="46"/>
  <c r="O44" i="46"/>
  <c r="L44" i="46"/>
  <c r="I44" i="46"/>
  <c r="F44" i="46"/>
  <c r="O43" i="46"/>
  <c r="L43" i="46"/>
  <c r="I43" i="46"/>
  <c r="F43" i="46"/>
  <c r="O42" i="46"/>
  <c r="L42" i="46"/>
  <c r="I42" i="46"/>
  <c r="F42" i="46"/>
  <c r="O39" i="46"/>
  <c r="L39" i="46"/>
  <c r="I39" i="46"/>
  <c r="F39" i="46"/>
  <c r="O38" i="46"/>
  <c r="L38" i="46"/>
  <c r="I38" i="46"/>
  <c r="F38" i="46"/>
  <c r="O37" i="46"/>
  <c r="L37" i="46"/>
  <c r="I37" i="46"/>
  <c r="F37" i="46"/>
  <c r="O36" i="46"/>
  <c r="L36" i="46"/>
  <c r="I36" i="46"/>
  <c r="F36" i="46"/>
  <c r="O35" i="46"/>
  <c r="L35" i="46"/>
  <c r="I35" i="46"/>
  <c r="F35" i="46"/>
  <c r="O34" i="46"/>
  <c r="L34" i="46"/>
  <c r="I34" i="46"/>
  <c r="F34" i="46"/>
  <c r="O31" i="46"/>
  <c r="L31" i="46"/>
  <c r="I31" i="46"/>
  <c r="F31" i="46"/>
  <c r="O30" i="46"/>
  <c r="L30" i="46"/>
  <c r="I30" i="46"/>
  <c r="F30" i="46"/>
  <c r="O29" i="46"/>
  <c r="L29" i="46"/>
  <c r="I29" i="46"/>
  <c r="F29" i="46"/>
  <c r="O28" i="46"/>
  <c r="L28" i="46"/>
  <c r="I28" i="46"/>
  <c r="F28" i="46"/>
  <c r="O27" i="46"/>
  <c r="L27" i="46"/>
  <c r="I27" i="46"/>
  <c r="F27" i="46"/>
  <c r="O26" i="46"/>
  <c r="L26" i="46"/>
  <c r="I26" i="46"/>
  <c r="F26" i="46"/>
  <c r="O25" i="46"/>
  <c r="L25" i="46"/>
  <c r="I25" i="46"/>
  <c r="F25" i="46"/>
  <c r="O24" i="46"/>
  <c r="L24" i="46"/>
  <c r="I24" i="46"/>
  <c r="F24" i="46"/>
  <c r="O23" i="46"/>
  <c r="L23" i="46"/>
  <c r="I23" i="46"/>
  <c r="F23" i="46"/>
  <c r="O22" i="46"/>
  <c r="L22" i="46"/>
  <c r="I22" i="46"/>
  <c r="F22" i="46"/>
  <c r="O19" i="46"/>
  <c r="L19" i="46"/>
  <c r="I19" i="46"/>
  <c r="F19" i="46"/>
  <c r="O18" i="46"/>
  <c r="L18" i="46"/>
  <c r="I18" i="46"/>
  <c r="F18" i="46"/>
  <c r="O17" i="46"/>
  <c r="L17" i="46"/>
  <c r="I17" i="46"/>
  <c r="F17" i="46"/>
  <c r="O16" i="46"/>
  <c r="L16" i="46"/>
  <c r="I16" i="46"/>
  <c r="F16" i="46"/>
  <c r="O15" i="46"/>
  <c r="L15" i="46"/>
  <c r="I15" i="46"/>
  <c r="F15" i="46"/>
  <c r="O14" i="46"/>
  <c r="L14" i="46"/>
  <c r="I14" i="46"/>
  <c r="F14" i="46"/>
  <c r="O13" i="46"/>
  <c r="L13" i="46"/>
  <c r="I13" i="46"/>
  <c r="F13" i="46"/>
  <c r="O12" i="46"/>
  <c r="L12" i="46"/>
  <c r="I12" i="46"/>
  <c r="F12" i="46"/>
  <c r="O11" i="46"/>
  <c r="L11" i="46"/>
  <c r="I11" i="46"/>
  <c r="F11" i="46"/>
  <c r="O10" i="46"/>
  <c r="L10" i="46"/>
  <c r="I10" i="46"/>
  <c r="F10" i="46"/>
  <c r="AJ77" i="5"/>
  <c r="AG77" i="5"/>
  <c r="AD77" i="5"/>
  <c r="AA77" i="5"/>
  <c r="X77" i="5"/>
  <c r="AJ76" i="5"/>
  <c r="AG76" i="5"/>
  <c r="AD76" i="5"/>
  <c r="AA76" i="5"/>
  <c r="X76" i="5"/>
  <c r="AJ75" i="5"/>
  <c r="AG75" i="5"/>
  <c r="AD75" i="5"/>
  <c r="AA75" i="5"/>
  <c r="X75" i="5"/>
  <c r="AJ74" i="5"/>
  <c r="AG74" i="5"/>
  <c r="AD74" i="5"/>
  <c r="AA74" i="5"/>
  <c r="X74" i="5"/>
  <c r="AJ73" i="5"/>
  <c r="AG73" i="5"/>
  <c r="AD73" i="5"/>
  <c r="AA73" i="5"/>
  <c r="X73" i="5"/>
  <c r="AJ72" i="5"/>
  <c r="AG72" i="5"/>
  <c r="AD72" i="5"/>
  <c r="AA72" i="5"/>
  <c r="X72" i="5"/>
  <c r="AJ69" i="5"/>
  <c r="AG69" i="5"/>
  <c r="AD69" i="5"/>
  <c r="AA69" i="5"/>
  <c r="X69" i="5"/>
  <c r="AJ68" i="5"/>
  <c r="AG68" i="5"/>
  <c r="AD68" i="5"/>
  <c r="AA68" i="5"/>
  <c r="X68" i="5"/>
  <c r="AJ67" i="5"/>
  <c r="AG67" i="5"/>
  <c r="AD67" i="5"/>
  <c r="AA67" i="5"/>
  <c r="X67" i="5"/>
  <c r="AJ66" i="5"/>
  <c r="AG66" i="5"/>
  <c r="AD66" i="5"/>
  <c r="AA66" i="5"/>
  <c r="X66" i="5"/>
  <c r="AJ65" i="5"/>
  <c r="AG65" i="5"/>
  <c r="AD65" i="5"/>
  <c r="AA65" i="5"/>
  <c r="X65" i="5"/>
  <c r="AJ64" i="5"/>
  <c r="AG64" i="5"/>
  <c r="AD64" i="5"/>
  <c r="AA64" i="5"/>
  <c r="X64" i="5"/>
  <c r="AJ61" i="5"/>
  <c r="AG61" i="5"/>
  <c r="AD61" i="5"/>
  <c r="AA61" i="5"/>
  <c r="X61" i="5"/>
  <c r="AJ60" i="5"/>
  <c r="AG60" i="5"/>
  <c r="AD60" i="5"/>
  <c r="AA60" i="5"/>
  <c r="X60" i="5"/>
  <c r="AJ59" i="5"/>
  <c r="AG59" i="5"/>
  <c r="AD59" i="5"/>
  <c r="AA59" i="5"/>
  <c r="X59" i="5"/>
  <c r="AJ58" i="5"/>
  <c r="AG58" i="5"/>
  <c r="AD58" i="5"/>
  <c r="AA58" i="5"/>
  <c r="X58" i="5"/>
  <c r="AJ55" i="5"/>
  <c r="AG55" i="5"/>
  <c r="AD55" i="5"/>
  <c r="AA55" i="5"/>
  <c r="X55" i="5"/>
  <c r="AJ54" i="5"/>
  <c r="AG54" i="5"/>
  <c r="AD54" i="5"/>
  <c r="AA54" i="5"/>
  <c r="X54" i="5"/>
  <c r="AJ53" i="5"/>
  <c r="AG53" i="5"/>
  <c r="AD53" i="5"/>
  <c r="AA53" i="5"/>
  <c r="X53" i="5"/>
  <c r="AJ52" i="5"/>
  <c r="AG52" i="5"/>
  <c r="AD52" i="5"/>
  <c r="AA52" i="5"/>
  <c r="X52" i="5"/>
  <c r="AJ51" i="5"/>
  <c r="AG51" i="5"/>
  <c r="AD51" i="5"/>
  <c r="AA51" i="5"/>
  <c r="X51" i="5"/>
  <c r="V57" i="5"/>
  <c r="W57" i="5"/>
  <c r="Y57" i="5"/>
  <c r="Z57" i="5"/>
  <c r="AA57" i="5" s="1"/>
  <c r="AB57" i="5"/>
  <c r="AC57" i="5"/>
  <c r="AE57" i="5"/>
  <c r="AF57" i="5"/>
  <c r="AH57" i="5"/>
  <c r="AI57" i="5"/>
  <c r="AJ57" i="5" s="1"/>
  <c r="AJ48" i="5"/>
  <c r="AG48" i="5"/>
  <c r="AD48" i="5"/>
  <c r="AA48" i="5"/>
  <c r="X48" i="5"/>
  <c r="AJ47" i="5"/>
  <c r="AG47" i="5"/>
  <c r="AD47" i="5"/>
  <c r="AA47" i="5"/>
  <c r="X47" i="5"/>
  <c r="AJ46" i="5"/>
  <c r="AG46" i="5"/>
  <c r="AD46" i="5"/>
  <c r="AA46" i="5"/>
  <c r="X46" i="5"/>
  <c r="AJ45" i="5"/>
  <c r="AG45" i="5"/>
  <c r="AD45" i="5"/>
  <c r="AA45" i="5"/>
  <c r="X45" i="5"/>
  <c r="AJ44" i="5"/>
  <c r="AG44" i="5"/>
  <c r="AD44" i="5"/>
  <c r="AA44" i="5"/>
  <c r="X44" i="5"/>
  <c r="AJ41" i="5"/>
  <c r="AG41" i="5"/>
  <c r="AD41" i="5"/>
  <c r="AA41" i="5"/>
  <c r="X41" i="5"/>
  <c r="AJ40" i="5"/>
  <c r="AG40" i="5"/>
  <c r="AD40" i="5"/>
  <c r="AA40" i="5"/>
  <c r="X40" i="5"/>
  <c r="AJ39" i="5"/>
  <c r="AG39" i="5"/>
  <c r="AD39" i="5"/>
  <c r="AA39" i="5"/>
  <c r="X39" i="5"/>
  <c r="AJ38" i="5"/>
  <c r="AG38" i="5"/>
  <c r="AD38" i="5"/>
  <c r="AA38" i="5"/>
  <c r="X38" i="5"/>
  <c r="AJ37" i="5"/>
  <c r="AG37" i="5"/>
  <c r="AD37" i="5"/>
  <c r="AA37" i="5"/>
  <c r="X37" i="5"/>
  <c r="AJ36" i="5"/>
  <c r="AG36" i="5"/>
  <c r="AD36" i="5"/>
  <c r="AA36" i="5"/>
  <c r="X36" i="5"/>
  <c r="AJ33" i="5"/>
  <c r="AG33" i="5"/>
  <c r="AD33" i="5"/>
  <c r="AA33" i="5"/>
  <c r="X33" i="5"/>
  <c r="AJ32" i="5"/>
  <c r="AG32" i="5"/>
  <c r="AD32" i="5"/>
  <c r="AA32" i="5"/>
  <c r="X32" i="5"/>
  <c r="AJ31" i="5"/>
  <c r="AG31" i="5"/>
  <c r="AD31" i="5"/>
  <c r="AA31" i="5"/>
  <c r="X31" i="5"/>
  <c r="AJ30" i="5"/>
  <c r="AG30" i="5"/>
  <c r="AD30" i="5"/>
  <c r="AA30" i="5"/>
  <c r="X30" i="5"/>
  <c r="AJ29" i="5"/>
  <c r="AG29" i="5"/>
  <c r="AD29" i="5"/>
  <c r="AA29" i="5"/>
  <c r="X29" i="5"/>
  <c r="AJ28" i="5"/>
  <c r="AG28" i="5"/>
  <c r="AD28" i="5"/>
  <c r="AA28" i="5"/>
  <c r="X28" i="5"/>
  <c r="AJ27" i="5"/>
  <c r="AG27" i="5"/>
  <c r="AD27" i="5"/>
  <c r="AA27" i="5"/>
  <c r="X27" i="5"/>
  <c r="AJ26" i="5"/>
  <c r="AG26" i="5"/>
  <c r="AD26" i="5"/>
  <c r="AA26" i="5"/>
  <c r="X26" i="5"/>
  <c r="AJ25" i="5"/>
  <c r="AG25" i="5"/>
  <c r="AD25" i="5"/>
  <c r="AA25" i="5"/>
  <c r="X25" i="5"/>
  <c r="AJ24" i="5"/>
  <c r="AG24" i="5"/>
  <c r="AD24" i="5"/>
  <c r="AA24" i="5"/>
  <c r="X24" i="5"/>
  <c r="AJ21" i="5"/>
  <c r="AG21" i="5"/>
  <c r="AD21" i="5"/>
  <c r="AA21" i="5"/>
  <c r="X21" i="5"/>
  <c r="AJ20" i="5"/>
  <c r="AG20" i="5"/>
  <c r="AD20" i="5"/>
  <c r="AA20" i="5"/>
  <c r="X20" i="5"/>
  <c r="AJ19" i="5"/>
  <c r="AG19" i="5"/>
  <c r="AD19" i="5"/>
  <c r="AA19" i="5"/>
  <c r="X19" i="5"/>
  <c r="AJ18" i="5"/>
  <c r="AG18" i="5"/>
  <c r="AD18" i="5"/>
  <c r="AA18" i="5"/>
  <c r="X18" i="5"/>
  <c r="AJ17" i="5"/>
  <c r="AG17" i="5"/>
  <c r="AD17" i="5"/>
  <c r="AA17" i="5"/>
  <c r="X17" i="5"/>
  <c r="AJ16" i="5"/>
  <c r="AG16" i="5"/>
  <c r="AD16" i="5"/>
  <c r="AA16" i="5"/>
  <c r="X16" i="5"/>
  <c r="AJ15" i="5"/>
  <c r="AG15" i="5"/>
  <c r="AD15" i="5"/>
  <c r="AA15" i="5"/>
  <c r="X15" i="5"/>
  <c r="AJ14" i="5"/>
  <c r="AG14" i="5"/>
  <c r="AD14" i="5"/>
  <c r="AA14" i="5"/>
  <c r="X14" i="5"/>
  <c r="AJ13" i="5"/>
  <c r="AG13" i="5"/>
  <c r="AD13" i="5"/>
  <c r="AA13" i="5"/>
  <c r="X13" i="5"/>
  <c r="AJ12" i="5"/>
  <c r="AG12" i="5"/>
  <c r="AD12" i="5"/>
  <c r="AA12" i="5"/>
  <c r="X12" i="5"/>
  <c r="R77" i="5"/>
  <c r="O77" i="5"/>
  <c r="L77" i="5"/>
  <c r="I77" i="5"/>
  <c r="F77" i="5"/>
  <c r="R76" i="5"/>
  <c r="O76" i="5"/>
  <c r="L76" i="5"/>
  <c r="I76" i="5"/>
  <c r="F76" i="5"/>
  <c r="R75" i="5"/>
  <c r="O75" i="5"/>
  <c r="L75" i="5"/>
  <c r="I75" i="5"/>
  <c r="F75" i="5"/>
  <c r="R74" i="5"/>
  <c r="O74" i="5"/>
  <c r="L74" i="5"/>
  <c r="I74" i="5"/>
  <c r="F74" i="5"/>
  <c r="R73" i="5"/>
  <c r="O73" i="5"/>
  <c r="L73" i="5"/>
  <c r="I73" i="5"/>
  <c r="F73" i="5"/>
  <c r="R72" i="5"/>
  <c r="O72" i="5"/>
  <c r="L72" i="5"/>
  <c r="I72" i="5"/>
  <c r="F72" i="5"/>
  <c r="R69" i="5"/>
  <c r="O69" i="5"/>
  <c r="L69" i="5"/>
  <c r="I69" i="5"/>
  <c r="F69" i="5"/>
  <c r="R68" i="5"/>
  <c r="O68" i="5"/>
  <c r="L68" i="5"/>
  <c r="I68" i="5"/>
  <c r="F68" i="5"/>
  <c r="R67" i="5"/>
  <c r="O67" i="5"/>
  <c r="L67" i="5"/>
  <c r="I67" i="5"/>
  <c r="F67" i="5"/>
  <c r="R66" i="5"/>
  <c r="O66" i="5"/>
  <c r="L66" i="5"/>
  <c r="I66" i="5"/>
  <c r="F66" i="5"/>
  <c r="R65" i="5"/>
  <c r="O65" i="5"/>
  <c r="L65" i="5"/>
  <c r="I65" i="5"/>
  <c r="F65" i="5"/>
  <c r="R64" i="5"/>
  <c r="O64" i="5"/>
  <c r="L64" i="5"/>
  <c r="I64" i="5"/>
  <c r="F64" i="5"/>
  <c r="R61" i="5"/>
  <c r="O61" i="5"/>
  <c r="L61" i="5"/>
  <c r="I61" i="5"/>
  <c r="F61" i="5"/>
  <c r="R60" i="5"/>
  <c r="O60" i="5"/>
  <c r="L60" i="5"/>
  <c r="I60" i="5"/>
  <c r="F60" i="5"/>
  <c r="R59" i="5"/>
  <c r="O59" i="5"/>
  <c r="L59" i="5"/>
  <c r="I59" i="5"/>
  <c r="F59" i="5"/>
  <c r="R58" i="5"/>
  <c r="O58" i="5"/>
  <c r="L58" i="5"/>
  <c r="I58" i="5"/>
  <c r="F58" i="5"/>
  <c r="R55" i="5"/>
  <c r="O55" i="5"/>
  <c r="L55" i="5"/>
  <c r="I55" i="5"/>
  <c r="F55" i="5"/>
  <c r="R54" i="5"/>
  <c r="O54" i="5"/>
  <c r="L54" i="5"/>
  <c r="I54" i="5"/>
  <c r="F54" i="5"/>
  <c r="R53" i="5"/>
  <c r="O53" i="5"/>
  <c r="L53" i="5"/>
  <c r="I53" i="5"/>
  <c r="F53" i="5"/>
  <c r="R52" i="5"/>
  <c r="O52" i="5"/>
  <c r="L52" i="5"/>
  <c r="I52" i="5"/>
  <c r="F52" i="5"/>
  <c r="R51" i="5"/>
  <c r="O51" i="5"/>
  <c r="L51" i="5"/>
  <c r="I51" i="5"/>
  <c r="F51" i="5"/>
  <c r="R48" i="5"/>
  <c r="O48" i="5"/>
  <c r="L48" i="5"/>
  <c r="I48" i="5"/>
  <c r="F48" i="5"/>
  <c r="R47" i="5"/>
  <c r="O47" i="5"/>
  <c r="L47" i="5"/>
  <c r="I47" i="5"/>
  <c r="F47" i="5"/>
  <c r="R46" i="5"/>
  <c r="O46" i="5"/>
  <c r="L46" i="5"/>
  <c r="I46" i="5"/>
  <c r="F46" i="5"/>
  <c r="R45" i="5"/>
  <c r="O45" i="5"/>
  <c r="L45" i="5"/>
  <c r="I45" i="5"/>
  <c r="F45" i="5"/>
  <c r="R44" i="5"/>
  <c r="O44" i="5"/>
  <c r="L44" i="5"/>
  <c r="I44" i="5"/>
  <c r="F44" i="5"/>
  <c r="R41" i="5"/>
  <c r="O41" i="5"/>
  <c r="L41" i="5"/>
  <c r="I41" i="5"/>
  <c r="F41" i="5"/>
  <c r="R40" i="5"/>
  <c r="O40" i="5"/>
  <c r="L40" i="5"/>
  <c r="I40" i="5"/>
  <c r="F40" i="5"/>
  <c r="R39" i="5"/>
  <c r="O39" i="5"/>
  <c r="L39" i="5"/>
  <c r="I39" i="5"/>
  <c r="F39" i="5"/>
  <c r="R38" i="5"/>
  <c r="O38" i="5"/>
  <c r="L38" i="5"/>
  <c r="I38" i="5"/>
  <c r="F38" i="5"/>
  <c r="R37" i="5"/>
  <c r="O37" i="5"/>
  <c r="L37" i="5"/>
  <c r="I37" i="5"/>
  <c r="F37" i="5"/>
  <c r="R36" i="5"/>
  <c r="O36" i="5"/>
  <c r="L36" i="5"/>
  <c r="I36" i="5"/>
  <c r="F36" i="5"/>
  <c r="R33" i="5"/>
  <c r="O33" i="5"/>
  <c r="L33" i="5"/>
  <c r="I33" i="5"/>
  <c r="F33" i="5"/>
  <c r="R32" i="5"/>
  <c r="O32" i="5"/>
  <c r="L32" i="5"/>
  <c r="I32" i="5"/>
  <c r="F32" i="5"/>
  <c r="R31" i="5"/>
  <c r="O31" i="5"/>
  <c r="L31" i="5"/>
  <c r="I31" i="5"/>
  <c r="F31" i="5"/>
  <c r="R30" i="5"/>
  <c r="O30" i="5"/>
  <c r="L30" i="5"/>
  <c r="I30" i="5"/>
  <c r="F30" i="5"/>
  <c r="R29" i="5"/>
  <c r="O29" i="5"/>
  <c r="L29" i="5"/>
  <c r="I29" i="5"/>
  <c r="F29" i="5"/>
  <c r="R28" i="5"/>
  <c r="O28" i="5"/>
  <c r="L28" i="5"/>
  <c r="I28" i="5"/>
  <c r="F28" i="5"/>
  <c r="R27" i="5"/>
  <c r="O27" i="5"/>
  <c r="L27" i="5"/>
  <c r="I27" i="5"/>
  <c r="F27" i="5"/>
  <c r="R26" i="5"/>
  <c r="O26" i="5"/>
  <c r="L26" i="5"/>
  <c r="I26" i="5"/>
  <c r="F26" i="5"/>
  <c r="R25" i="5"/>
  <c r="O25" i="5"/>
  <c r="L25" i="5"/>
  <c r="I25" i="5"/>
  <c r="F25" i="5"/>
  <c r="R24" i="5"/>
  <c r="O24" i="5"/>
  <c r="L24" i="5"/>
  <c r="I24" i="5"/>
  <c r="F24" i="5"/>
  <c r="R21" i="5"/>
  <c r="O21" i="5"/>
  <c r="L21" i="5"/>
  <c r="I21" i="5"/>
  <c r="F21" i="5"/>
  <c r="R20" i="5"/>
  <c r="O20" i="5"/>
  <c r="L20" i="5"/>
  <c r="I20" i="5"/>
  <c r="F20" i="5"/>
  <c r="R19" i="5"/>
  <c r="O19" i="5"/>
  <c r="L19" i="5"/>
  <c r="I19" i="5"/>
  <c r="F19" i="5"/>
  <c r="R18" i="5"/>
  <c r="O18" i="5"/>
  <c r="L18" i="5"/>
  <c r="I18" i="5"/>
  <c r="F18" i="5"/>
  <c r="R17" i="5"/>
  <c r="O17" i="5"/>
  <c r="L17" i="5"/>
  <c r="I17" i="5"/>
  <c r="F17" i="5"/>
  <c r="R16" i="5"/>
  <c r="O16" i="5"/>
  <c r="L16" i="5"/>
  <c r="I16" i="5"/>
  <c r="F16" i="5"/>
  <c r="R15" i="5"/>
  <c r="O15" i="5"/>
  <c r="L15" i="5"/>
  <c r="I15" i="5"/>
  <c r="F15" i="5"/>
  <c r="R14" i="5"/>
  <c r="O14" i="5"/>
  <c r="L14" i="5"/>
  <c r="I14" i="5"/>
  <c r="F14" i="5"/>
  <c r="R13" i="5"/>
  <c r="O13" i="5"/>
  <c r="L13" i="5"/>
  <c r="I13" i="5"/>
  <c r="F13" i="5"/>
  <c r="R12" i="5"/>
  <c r="O12" i="5"/>
  <c r="L12" i="5"/>
  <c r="I12" i="5"/>
  <c r="F12" i="5"/>
  <c r="L77" i="4"/>
  <c r="I77" i="4"/>
  <c r="F77" i="4"/>
  <c r="L76" i="4"/>
  <c r="I76" i="4"/>
  <c r="F76" i="4"/>
  <c r="L75" i="4"/>
  <c r="I75" i="4"/>
  <c r="F75" i="4"/>
  <c r="L74" i="4"/>
  <c r="I74" i="4"/>
  <c r="F74" i="4"/>
  <c r="L73" i="4"/>
  <c r="I73" i="4"/>
  <c r="F73" i="4"/>
  <c r="L72" i="4"/>
  <c r="I72" i="4"/>
  <c r="F72" i="4"/>
  <c r="L69" i="4"/>
  <c r="I69" i="4"/>
  <c r="F69" i="4"/>
  <c r="L68" i="4"/>
  <c r="I68" i="4"/>
  <c r="F68" i="4"/>
  <c r="L67" i="4"/>
  <c r="I67" i="4"/>
  <c r="F67" i="4"/>
  <c r="L66" i="4"/>
  <c r="I66" i="4"/>
  <c r="F66" i="4"/>
  <c r="L65" i="4"/>
  <c r="I65" i="4"/>
  <c r="F65" i="4"/>
  <c r="L64" i="4"/>
  <c r="I64" i="4"/>
  <c r="F64" i="4"/>
  <c r="L61" i="4"/>
  <c r="I61" i="4"/>
  <c r="F61" i="4"/>
  <c r="L60" i="4"/>
  <c r="I60" i="4"/>
  <c r="F60" i="4"/>
  <c r="L59" i="4"/>
  <c r="I59" i="4"/>
  <c r="F59" i="4"/>
  <c r="L58" i="4"/>
  <c r="I58" i="4"/>
  <c r="F58" i="4"/>
  <c r="L55" i="4"/>
  <c r="I55" i="4"/>
  <c r="F55" i="4"/>
  <c r="L54" i="4"/>
  <c r="I54" i="4"/>
  <c r="F54" i="4"/>
  <c r="L53" i="4"/>
  <c r="I53" i="4"/>
  <c r="F53" i="4"/>
  <c r="L52" i="4"/>
  <c r="I52" i="4"/>
  <c r="F52" i="4"/>
  <c r="L51" i="4"/>
  <c r="I51" i="4"/>
  <c r="F51" i="4"/>
  <c r="L48" i="4"/>
  <c r="I48" i="4"/>
  <c r="F48" i="4"/>
  <c r="L47" i="4"/>
  <c r="I47" i="4"/>
  <c r="F47" i="4"/>
  <c r="L46" i="4"/>
  <c r="I46" i="4"/>
  <c r="F46" i="4"/>
  <c r="L45" i="4"/>
  <c r="I45" i="4"/>
  <c r="F45" i="4"/>
  <c r="L44" i="4"/>
  <c r="I44" i="4"/>
  <c r="F44" i="4"/>
  <c r="L41" i="4"/>
  <c r="I41" i="4"/>
  <c r="F41" i="4"/>
  <c r="L40" i="4"/>
  <c r="I40" i="4"/>
  <c r="F40" i="4"/>
  <c r="L39" i="4"/>
  <c r="I39" i="4"/>
  <c r="F39" i="4"/>
  <c r="L38" i="4"/>
  <c r="I38" i="4"/>
  <c r="F38" i="4"/>
  <c r="L37" i="4"/>
  <c r="I37" i="4"/>
  <c r="F37" i="4"/>
  <c r="L36" i="4"/>
  <c r="I36" i="4"/>
  <c r="F36" i="4"/>
  <c r="L33" i="4"/>
  <c r="I33" i="4"/>
  <c r="F33" i="4"/>
  <c r="L32" i="4"/>
  <c r="I32" i="4"/>
  <c r="F32" i="4"/>
  <c r="L31" i="4"/>
  <c r="I31" i="4"/>
  <c r="F31" i="4"/>
  <c r="L30" i="4"/>
  <c r="I30" i="4"/>
  <c r="F30" i="4"/>
  <c r="L29" i="4"/>
  <c r="I29" i="4"/>
  <c r="F29" i="4"/>
  <c r="L28" i="4"/>
  <c r="I28" i="4"/>
  <c r="F28" i="4"/>
  <c r="L27" i="4"/>
  <c r="I27" i="4"/>
  <c r="F27" i="4"/>
  <c r="L26" i="4"/>
  <c r="I26" i="4"/>
  <c r="F26" i="4"/>
  <c r="L25" i="4"/>
  <c r="I25" i="4"/>
  <c r="F25" i="4"/>
  <c r="L24" i="4"/>
  <c r="I24" i="4"/>
  <c r="F24" i="4"/>
  <c r="L21" i="4"/>
  <c r="I21" i="4"/>
  <c r="F21" i="4"/>
  <c r="L20" i="4"/>
  <c r="I20" i="4"/>
  <c r="F20" i="4"/>
  <c r="L19" i="4"/>
  <c r="I19" i="4"/>
  <c r="F19" i="4"/>
  <c r="L18" i="4"/>
  <c r="I18" i="4"/>
  <c r="F18" i="4"/>
  <c r="L17" i="4"/>
  <c r="I17" i="4"/>
  <c r="F17" i="4"/>
  <c r="L16" i="4"/>
  <c r="I16" i="4"/>
  <c r="F16" i="4"/>
  <c r="L15" i="4"/>
  <c r="I15" i="4"/>
  <c r="F15" i="4"/>
  <c r="L14" i="4"/>
  <c r="I14" i="4"/>
  <c r="F14" i="4"/>
  <c r="L13" i="4"/>
  <c r="I13" i="4"/>
  <c r="F13" i="4"/>
  <c r="L12" i="4"/>
  <c r="I12" i="4"/>
  <c r="F12" i="4"/>
  <c r="I76" i="13"/>
  <c r="I75" i="13"/>
  <c r="I74" i="13"/>
  <c r="I73" i="13"/>
  <c r="I72" i="13"/>
  <c r="I71" i="13"/>
  <c r="I68" i="13"/>
  <c r="I67" i="13"/>
  <c r="I66" i="13"/>
  <c r="I65" i="13"/>
  <c r="I64" i="13"/>
  <c r="I63" i="13"/>
  <c r="I60" i="13"/>
  <c r="I59" i="13"/>
  <c r="I58" i="13"/>
  <c r="I57" i="13"/>
  <c r="I54" i="13"/>
  <c r="I53" i="13"/>
  <c r="I52" i="13"/>
  <c r="I51" i="13"/>
  <c r="I50" i="13"/>
  <c r="I47" i="13"/>
  <c r="I46" i="13"/>
  <c r="I45" i="13"/>
  <c r="I44" i="13"/>
  <c r="I43" i="13"/>
  <c r="I40" i="13"/>
  <c r="I39" i="13"/>
  <c r="I38" i="13"/>
  <c r="I37" i="13"/>
  <c r="I36" i="13"/>
  <c r="I35" i="13"/>
  <c r="I32" i="13"/>
  <c r="I31" i="13"/>
  <c r="I30" i="13"/>
  <c r="I29" i="13"/>
  <c r="I28" i="13"/>
  <c r="I27" i="13"/>
  <c r="I26" i="13"/>
  <c r="I25" i="13"/>
  <c r="I24" i="13"/>
  <c r="I23" i="13"/>
  <c r="I20" i="13"/>
  <c r="I19" i="13"/>
  <c r="I18" i="13"/>
  <c r="I17" i="13"/>
  <c r="I16" i="13"/>
  <c r="I15" i="13"/>
  <c r="I14" i="13"/>
  <c r="I13" i="13"/>
  <c r="I12" i="13"/>
  <c r="I11" i="13"/>
  <c r="F47" i="13"/>
  <c r="F46" i="13"/>
  <c r="F45" i="13"/>
  <c r="F44" i="13"/>
  <c r="F43" i="13"/>
  <c r="F76" i="13"/>
  <c r="F75" i="13"/>
  <c r="F74" i="13"/>
  <c r="F73" i="13"/>
  <c r="F72" i="13"/>
  <c r="F71" i="13"/>
  <c r="F68" i="13"/>
  <c r="F67" i="13"/>
  <c r="F66" i="13"/>
  <c r="F65" i="13"/>
  <c r="F64" i="13"/>
  <c r="F63" i="13"/>
  <c r="F60" i="13"/>
  <c r="F59" i="13"/>
  <c r="F58" i="13"/>
  <c r="F57" i="13"/>
  <c r="F54" i="13"/>
  <c r="F53" i="13"/>
  <c r="F52" i="13"/>
  <c r="F51" i="13"/>
  <c r="F50" i="13"/>
  <c r="F40" i="13"/>
  <c r="F39" i="13"/>
  <c r="F38" i="13"/>
  <c r="F37" i="13"/>
  <c r="F36" i="13"/>
  <c r="F35" i="13"/>
  <c r="F32" i="13"/>
  <c r="F31" i="13"/>
  <c r="F30" i="13"/>
  <c r="F29" i="13"/>
  <c r="F28" i="13"/>
  <c r="F27" i="13"/>
  <c r="F26" i="13"/>
  <c r="F25" i="13"/>
  <c r="F24" i="13"/>
  <c r="F23" i="13"/>
  <c r="F20" i="13"/>
  <c r="F19" i="13"/>
  <c r="F18" i="13"/>
  <c r="F17" i="13"/>
  <c r="F16" i="13"/>
  <c r="F15" i="13"/>
  <c r="F14" i="13"/>
  <c r="F13" i="13"/>
  <c r="F12" i="13"/>
  <c r="F11" i="13"/>
  <c r="X57" i="5" l="1"/>
  <c r="AD57" i="5"/>
  <c r="AG57" i="5"/>
  <c r="F84" i="53"/>
  <c r="F83" i="53"/>
  <c r="F79" i="53"/>
  <c r="F78" i="53"/>
  <c r="F77" i="53"/>
  <c r="F75" i="53"/>
  <c r="H75" i="53" s="1"/>
  <c r="E75" i="53"/>
  <c r="D75" i="53"/>
  <c r="F74" i="53"/>
  <c r="H74" i="53" s="1"/>
  <c r="E74" i="53"/>
  <c r="D74" i="53"/>
  <c r="F73" i="53"/>
  <c r="I73" i="53" s="1"/>
  <c r="E73" i="53"/>
  <c r="D73" i="53"/>
  <c r="F72" i="53"/>
  <c r="I72" i="53" s="1"/>
  <c r="E72" i="53"/>
  <c r="D72" i="53"/>
  <c r="F71" i="53"/>
  <c r="H71" i="53" s="1"/>
  <c r="E71" i="53"/>
  <c r="D71" i="53"/>
  <c r="F70" i="53"/>
  <c r="H70" i="53" s="1"/>
  <c r="E70" i="53"/>
  <c r="D70" i="53"/>
  <c r="D69" i="53" s="1"/>
  <c r="G69" i="53"/>
  <c r="F67" i="53"/>
  <c r="H67" i="53" s="1"/>
  <c r="E67" i="53"/>
  <c r="D67" i="53"/>
  <c r="F66" i="53"/>
  <c r="H66" i="53" s="1"/>
  <c r="E66" i="53"/>
  <c r="D66" i="53"/>
  <c r="F65" i="53"/>
  <c r="I65" i="53" s="1"/>
  <c r="E65" i="53"/>
  <c r="D65" i="53"/>
  <c r="I64" i="53"/>
  <c r="F64" i="53"/>
  <c r="H64" i="53" s="1"/>
  <c r="E64" i="53"/>
  <c r="D64" i="53"/>
  <c r="F63" i="53"/>
  <c r="H63" i="53" s="1"/>
  <c r="E63" i="53"/>
  <c r="D63" i="53"/>
  <c r="F62" i="53"/>
  <c r="H62" i="53" s="1"/>
  <c r="E62" i="53"/>
  <c r="D62" i="53"/>
  <c r="D61" i="53" s="1"/>
  <c r="G61" i="53"/>
  <c r="F59" i="53"/>
  <c r="H59" i="53" s="1"/>
  <c r="E59" i="53"/>
  <c r="D59" i="53"/>
  <c r="F58" i="53"/>
  <c r="H58" i="53" s="1"/>
  <c r="E58" i="53"/>
  <c r="D58" i="53"/>
  <c r="F57" i="53"/>
  <c r="I57" i="53" s="1"/>
  <c r="E57" i="53"/>
  <c r="D57" i="53"/>
  <c r="I56" i="53"/>
  <c r="F56" i="53"/>
  <c r="H56" i="53" s="1"/>
  <c r="E56" i="53"/>
  <c r="D56" i="53"/>
  <c r="D55" i="53" s="1"/>
  <c r="G55" i="53"/>
  <c r="F53" i="53"/>
  <c r="I53" i="53" s="1"/>
  <c r="E53" i="53"/>
  <c r="D53" i="53"/>
  <c r="F52" i="53"/>
  <c r="I52" i="53" s="1"/>
  <c r="E52" i="53"/>
  <c r="D52" i="53"/>
  <c r="F51" i="53"/>
  <c r="H51" i="53" s="1"/>
  <c r="E51" i="53"/>
  <c r="D51" i="53"/>
  <c r="F50" i="53"/>
  <c r="I50" i="53" s="1"/>
  <c r="E50" i="53"/>
  <c r="D50" i="53"/>
  <c r="F49" i="53"/>
  <c r="I49" i="53" s="1"/>
  <c r="E49" i="53"/>
  <c r="E48" i="53" s="1"/>
  <c r="D49" i="53"/>
  <c r="G48" i="53"/>
  <c r="F46" i="53"/>
  <c r="H46" i="53" s="1"/>
  <c r="E46" i="53"/>
  <c r="D46" i="53"/>
  <c r="F45" i="53"/>
  <c r="I45" i="53" s="1"/>
  <c r="E45" i="53"/>
  <c r="D45" i="53"/>
  <c r="F44" i="53"/>
  <c r="H44" i="53" s="1"/>
  <c r="E44" i="53"/>
  <c r="D44" i="53"/>
  <c r="F43" i="53"/>
  <c r="H43" i="53" s="1"/>
  <c r="E43" i="53"/>
  <c r="D43" i="53"/>
  <c r="F42" i="53"/>
  <c r="I42" i="53" s="1"/>
  <c r="E42" i="53"/>
  <c r="D42" i="53"/>
  <c r="G41" i="53"/>
  <c r="F39" i="53"/>
  <c r="H39" i="53" s="1"/>
  <c r="E39" i="53"/>
  <c r="D39" i="53"/>
  <c r="F38" i="53"/>
  <c r="I38" i="53" s="1"/>
  <c r="E38" i="53"/>
  <c r="D38" i="53"/>
  <c r="F37" i="53"/>
  <c r="I37" i="53" s="1"/>
  <c r="E37" i="53"/>
  <c r="D37" i="53"/>
  <c r="F36" i="53"/>
  <c r="I36" i="53" s="1"/>
  <c r="E36" i="53"/>
  <c r="D36" i="53"/>
  <c r="F35" i="53"/>
  <c r="H35" i="53" s="1"/>
  <c r="E35" i="53"/>
  <c r="D35" i="53"/>
  <c r="F34" i="53"/>
  <c r="I34" i="53" s="1"/>
  <c r="E34" i="53"/>
  <c r="D34" i="53"/>
  <c r="G33" i="53"/>
  <c r="F31" i="53"/>
  <c r="H31" i="53" s="1"/>
  <c r="E31" i="53"/>
  <c r="D31" i="53"/>
  <c r="F30" i="53"/>
  <c r="I30" i="53" s="1"/>
  <c r="E30" i="53"/>
  <c r="D30" i="53"/>
  <c r="F29" i="53"/>
  <c r="I29" i="53" s="1"/>
  <c r="E29" i="53"/>
  <c r="D29" i="53"/>
  <c r="H28" i="53"/>
  <c r="F28" i="53"/>
  <c r="I28" i="53" s="1"/>
  <c r="E28" i="53"/>
  <c r="D28" i="53"/>
  <c r="I27" i="53"/>
  <c r="F27" i="53"/>
  <c r="H27" i="53" s="1"/>
  <c r="E27" i="53"/>
  <c r="D27" i="53"/>
  <c r="F26" i="53"/>
  <c r="I26" i="53" s="1"/>
  <c r="E26" i="53"/>
  <c r="D26" i="53"/>
  <c r="F25" i="53"/>
  <c r="I25" i="53" s="1"/>
  <c r="E25" i="53"/>
  <c r="D25" i="53"/>
  <c r="F24" i="53"/>
  <c r="I24" i="53" s="1"/>
  <c r="E24" i="53"/>
  <c r="D24" i="53"/>
  <c r="F23" i="53"/>
  <c r="H23" i="53" s="1"/>
  <c r="E23" i="53"/>
  <c r="D23" i="53"/>
  <c r="F22" i="53"/>
  <c r="H22" i="53" s="1"/>
  <c r="E22" i="53"/>
  <c r="D22" i="53"/>
  <c r="G21" i="53"/>
  <c r="F19" i="53"/>
  <c r="H19" i="53" s="1"/>
  <c r="E19" i="53"/>
  <c r="D19" i="53"/>
  <c r="F18" i="53"/>
  <c r="I18" i="53" s="1"/>
  <c r="E18" i="53"/>
  <c r="D18" i="53"/>
  <c r="F17" i="53"/>
  <c r="I17" i="53" s="1"/>
  <c r="E17" i="53"/>
  <c r="D17" i="53"/>
  <c r="F16" i="53"/>
  <c r="I16" i="53" s="1"/>
  <c r="E16" i="53"/>
  <c r="D16" i="53"/>
  <c r="F15" i="53"/>
  <c r="H15" i="53" s="1"/>
  <c r="E15" i="53"/>
  <c r="D15" i="53"/>
  <c r="F14" i="53"/>
  <c r="I14" i="53" s="1"/>
  <c r="E14" i="53"/>
  <c r="D14" i="53"/>
  <c r="F13" i="53"/>
  <c r="H13" i="53" s="1"/>
  <c r="E13" i="53"/>
  <c r="D13" i="53"/>
  <c r="F12" i="53"/>
  <c r="I12" i="53" s="1"/>
  <c r="E12" i="53"/>
  <c r="D12" i="53"/>
  <c r="F11" i="53"/>
  <c r="H11" i="53" s="1"/>
  <c r="E11" i="53"/>
  <c r="D11" i="53"/>
  <c r="F10" i="53"/>
  <c r="I10" i="53" s="1"/>
  <c r="E10" i="53"/>
  <c r="D10" i="53"/>
  <c r="G9" i="53"/>
  <c r="A3" i="53"/>
  <c r="A1" i="53"/>
  <c r="D76" i="24"/>
  <c r="D75" i="24"/>
  <c r="D74" i="24"/>
  <c r="D73" i="24"/>
  <c r="D72" i="24"/>
  <c r="D71" i="24"/>
  <c r="D68" i="24"/>
  <c r="D67" i="24"/>
  <c r="D66" i="24"/>
  <c r="D65" i="24"/>
  <c r="D64" i="24"/>
  <c r="D63" i="24"/>
  <c r="D60" i="24"/>
  <c r="D59" i="24"/>
  <c r="D58" i="24"/>
  <c r="D57" i="24"/>
  <c r="D54" i="24"/>
  <c r="D53" i="24"/>
  <c r="D52" i="24"/>
  <c r="D51" i="24"/>
  <c r="D50" i="24"/>
  <c r="D47" i="24"/>
  <c r="D46" i="24"/>
  <c r="D45" i="24"/>
  <c r="D44" i="24"/>
  <c r="D43" i="24"/>
  <c r="D40" i="24"/>
  <c r="D39" i="24"/>
  <c r="D38" i="24"/>
  <c r="D37" i="24"/>
  <c r="D36" i="24"/>
  <c r="D35" i="24"/>
  <c r="D32" i="24"/>
  <c r="D31" i="24"/>
  <c r="D30" i="24"/>
  <c r="D29" i="24"/>
  <c r="D28" i="24"/>
  <c r="D27" i="24"/>
  <c r="D26" i="24"/>
  <c r="D25" i="24"/>
  <c r="D24" i="24"/>
  <c r="D23" i="24"/>
  <c r="D20" i="24"/>
  <c r="D19" i="24"/>
  <c r="D18" i="24"/>
  <c r="D17" i="24"/>
  <c r="D16" i="24"/>
  <c r="D15" i="24"/>
  <c r="D14" i="24"/>
  <c r="D13" i="24"/>
  <c r="D12" i="24"/>
  <c r="D11" i="24"/>
  <c r="E9" i="53" l="1"/>
  <c r="D21" i="53"/>
  <c r="I15" i="53"/>
  <c r="H16" i="53"/>
  <c r="D41" i="53"/>
  <c r="I51" i="53"/>
  <c r="H52" i="53"/>
  <c r="I59" i="53"/>
  <c r="I67" i="53"/>
  <c r="E69" i="53"/>
  <c r="G8" i="53"/>
  <c r="E21" i="53"/>
  <c r="D33" i="53"/>
  <c r="I44" i="53"/>
  <c r="H45" i="53"/>
  <c r="I63" i="53"/>
  <c r="I71" i="53"/>
  <c r="H72" i="53"/>
  <c r="I75" i="53"/>
  <c r="H73" i="53"/>
  <c r="H65" i="53"/>
  <c r="E61" i="53"/>
  <c r="H57" i="53"/>
  <c r="E55" i="53"/>
  <c r="F55" i="53"/>
  <c r="I55" i="53" s="1"/>
  <c r="H49" i="53"/>
  <c r="D48" i="53"/>
  <c r="H53" i="53"/>
  <c r="E41" i="53"/>
  <c r="I43" i="53"/>
  <c r="E33" i="53"/>
  <c r="I35" i="53"/>
  <c r="H36" i="53"/>
  <c r="I39" i="53"/>
  <c r="H37" i="53"/>
  <c r="I23" i="53"/>
  <c r="H24" i="53"/>
  <c r="I31" i="53"/>
  <c r="I11" i="53"/>
  <c r="H12" i="53"/>
  <c r="D9" i="53"/>
  <c r="I19" i="53"/>
  <c r="D8" i="53"/>
  <c r="H55" i="53"/>
  <c r="H17" i="53"/>
  <c r="H25" i="53"/>
  <c r="H29" i="53"/>
  <c r="H10" i="53"/>
  <c r="I13" i="53"/>
  <c r="H14" i="53"/>
  <c r="H18" i="53"/>
  <c r="H26" i="53"/>
  <c r="H30" i="53"/>
  <c r="H34" i="53"/>
  <c r="H38" i="53"/>
  <c r="H42" i="53"/>
  <c r="H41" i="53" s="1"/>
  <c r="F48" i="53"/>
  <c r="I48" i="53" s="1"/>
  <c r="H50" i="53"/>
  <c r="F9" i="53"/>
  <c r="I9" i="53" s="1"/>
  <c r="F21" i="53"/>
  <c r="I21" i="53" s="1"/>
  <c r="I22" i="53"/>
  <c r="F33" i="53"/>
  <c r="I33" i="53" s="1"/>
  <c r="F41" i="53"/>
  <c r="I41" i="53" s="1"/>
  <c r="I46" i="53"/>
  <c r="I58" i="53"/>
  <c r="F61" i="53"/>
  <c r="H61" i="53" s="1"/>
  <c r="I62" i="53"/>
  <c r="I66" i="53"/>
  <c r="F69" i="53"/>
  <c r="H69" i="53" s="1"/>
  <c r="I70" i="53"/>
  <c r="I74" i="53"/>
  <c r="D71" i="47"/>
  <c r="E71" i="47"/>
  <c r="F71" i="47"/>
  <c r="D72" i="47"/>
  <c r="E72" i="47"/>
  <c r="F72" i="47"/>
  <c r="D73" i="47"/>
  <c r="E73" i="47"/>
  <c r="F73" i="47"/>
  <c r="D74" i="47"/>
  <c r="E74" i="47"/>
  <c r="F74" i="47"/>
  <c r="D75" i="47"/>
  <c r="E75" i="47"/>
  <c r="F75" i="47"/>
  <c r="E70" i="47"/>
  <c r="F70" i="47"/>
  <c r="D70" i="47"/>
  <c r="D63" i="47"/>
  <c r="E63" i="47"/>
  <c r="F63" i="47"/>
  <c r="D64" i="47"/>
  <c r="E64" i="47"/>
  <c r="F64" i="47"/>
  <c r="D65" i="47"/>
  <c r="E65" i="47"/>
  <c r="F65" i="47"/>
  <c r="D66" i="47"/>
  <c r="E66" i="47"/>
  <c r="F66" i="47"/>
  <c r="D67" i="47"/>
  <c r="E67" i="47"/>
  <c r="F67" i="47"/>
  <c r="E62" i="47"/>
  <c r="F62" i="47"/>
  <c r="D62" i="47"/>
  <c r="D57" i="47"/>
  <c r="E57" i="47"/>
  <c r="F57" i="47"/>
  <c r="D58" i="47"/>
  <c r="E58" i="47"/>
  <c r="F58" i="47"/>
  <c r="D59" i="47"/>
  <c r="E59" i="47"/>
  <c r="F59" i="47"/>
  <c r="E56" i="47"/>
  <c r="F56" i="47"/>
  <c r="D56" i="47"/>
  <c r="D50" i="47"/>
  <c r="E50" i="47"/>
  <c r="F50" i="47"/>
  <c r="D51" i="47"/>
  <c r="E51" i="47"/>
  <c r="F51" i="47"/>
  <c r="D52" i="47"/>
  <c r="E52" i="47"/>
  <c r="F52" i="47"/>
  <c r="D53" i="47"/>
  <c r="E53" i="47"/>
  <c r="F53" i="47"/>
  <c r="E49" i="47"/>
  <c r="F49" i="47"/>
  <c r="D49" i="47"/>
  <c r="D43" i="47"/>
  <c r="E43" i="47"/>
  <c r="F43" i="47"/>
  <c r="D44" i="47"/>
  <c r="E44" i="47"/>
  <c r="F44" i="47"/>
  <c r="D45" i="47"/>
  <c r="E45" i="47"/>
  <c r="F45" i="47"/>
  <c r="D46" i="47"/>
  <c r="E46" i="47"/>
  <c r="F46" i="47"/>
  <c r="E42" i="47"/>
  <c r="F42" i="47"/>
  <c r="D42" i="47"/>
  <c r="D23" i="47"/>
  <c r="E23" i="47"/>
  <c r="F23" i="47"/>
  <c r="D24" i="47"/>
  <c r="E24" i="47"/>
  <c r="F24" i="47"/>
  <c r="D25" i="47"/>
  <c r="E25" i="47"/>
  <c r="F25" i="47"/>
  <c r="D26" i="47"/>
  <c r="E26" i="47"/>
  <c r="F26" i="47"/>
  <c r="D27" i="47"/>
  <c r="E27" i="47"/>
  <c r="F27" i="47"/>
  <c r="D28" i="47"/>
  <c r="E28" i="47"/>
  <c r="F28" i="47"/>
  <c r="D29" i="47"/>
  <c r="E29" i="47"/>
  <c r="F29" i="47"/>
  <c r="D30" i="47"/>
  <c r="E30" i="47"/>
  <c r="F30" i="47"/>
  <c r="D31" i="47"/>
  <c r="E31" i="47"/>
  <c r="F31" i="47"/>
  <c r="E22" i="47"/>
  <c r="F22" i="47"/>
  <c r="D22" i="47"/>
  <c r="D35" i="47"/>
  <c r="E35" i="47"/>
  <c r="F35" i="47"/>
  <c r="D36" i="47"/>
  <c r="E36" i="47"/>
  <c r="F36" i="47"/>
  <c r="D37" i="47"/>
  <c r="E37" i="47"/>
  <c r="F37" i="47"/>
  <c r="D38" i="47"/>
  <c r="E38" i="47"/>
  <c r="F38" i="47"/>
  <c r="D39" i="47"/>
  <c r="E39" i="47"/>
  <c r="F39" i="47"/>
  <c r="E34" i="47"/>
  <c r="F34" i="47"/>
  <c r="D34" i="47"/>
  <c r="D11" i="47"/>
  <c r="E11" i="47"/>
  <c r="F11" i="47"/>
  <c r="D12" i="47"/>
  <c r="E12" i="47"/>
  <c r="F12" i="47"/>
  <c r="D13" i="47"/>
  <c r="E13" i="47"/>
  <c r="F13" i="47"/>
  <c r="D14" i="47"/>
  <c r="E14" i="47"/>
  <c r="F14" i="47"/>
  <c r="D15" i="47"/>
  <c r="E15" i="47"/>
  <c r="F15" i="47"/>
  <c r="D16" i="47"/>
  <c r="E16" i="47"/>
  <c r="F16" i="47"/>
  <c r="D17" i="47"/>
  <c r="E17" i="47"/>
  <c r="F17" i="47"/>
  <c r="D18" i="47"/>
  <c r="E18" i="47"/>
  <c r="F18" i="47"/>
  <c r="D19" i="47"/>
  <c r="E19" i="47"/>
  <c r="F19" i="47"/>
  <c r="E10" i="47"/>
  <c r="F10" i="47"/>
  <c r="D10" i="47"/>
  <c r="H76" i="41"/>
  <c r="H75" i="41"/>
  <c r="H74" i="41"/>
  <c r="H73" i="41"/>
  <c r="H72" i="41"/>
  <c r="H71" i="41"/>
  <c r="H68" i="41"/>
  <c r="H67" i="41"/>
  <c r="H66" i="41"/>
  <c r="H65" i="41"/>
  <c r="H64" i="41"/>
  <c r="H63" i="41"/>
  <c r="H60" i="41"/>
  <c r="H59" i="41"/>
  <c r="H58" i="41"/>
  <c r="H57" i="41"/>
  <c r="H54" i="41"/>
  <c r="H53" i="41"/>
  <c r="H52" i="41"/>
  <c r="H51" i="41"/>
  <c r="H50" i="41"/>
  <c r="H47" i="41"/>
  <c r="H46" i="41"/>
  <c r="H45" i="41"/>
  <c r="H44" i="41"/>
  <c r="H43" i="41"/>
  <c r="H40" i="41"/>
  <c r="H39" i="41"/>
  <c r="H38" i="41"/>
  <c r="H37" i="41"/>
  <c r="H36" i="41"/>
  <c r="H35" i="41"/>
  <c r="H32" i="41"/>
  <c r="H31" i="41"/>
  <c r="H30" i="41"/>
  <c r="H29" i="41"/>
  <c r="H28" i="41"/>
  <c r="H27" i="41"/>
  <c r="H26" i="41"/>
  <c r="H25" i="41"/>
  <c r="H24" i="41"/>
  <c r="H23" i="41"/>
  <c r="H20" i="41"/>
  <c r="H19" i="41"/>
  <c r="H18" i="41"/>
  <c r="H17" i="41"/>
  <c r="H16" i="41"/>
  <c r="H15" i="41"/>
  <c r="H14" i="41"/>
  <c r="H13" i="41"/>
  <c r="H12" i="41"/>
  <c r="H11" i="41"/>
  <c r="H48" i="53" l="1"/>
  <c r="E8" i="53"/>
  <c r="F8" i="53" s="1"/>
  <c r="I7" i="53" s="1"/>
  <c r="H21" i="53"/>
  <c r="H33" i="53"/>
  <c r="I61" i="53"/>
  <c r="I69" i="53"/>
  <c r="H9" i="53"/>
  <c r="D76" i="41"/>
  <c r="D75" i="41"/>
  <c r="D74" i="41"/>
  <c r="D73" i="41"/>
  <c r="D72" i="41"/>
  <c r="D71" i="41"/>
  <c r="D68" i="41"/>
  <c r="D67" i="41"/>
  <c r="D66" i="41"/>
  <c r="D65" i="41"/>
  <c r="D64" i="41"/>
  <c r="D63" i="41"/>
  <c r="D60" i="41"/>
  <c r="D59" i="41"/>
  <c r="D58" i="41"/>
  <c r="D57" i="41"/>
  <c r="D54" i="41"/>
  <c r="D53" i="41"/>
  <c r="D52" i="41"/>
  <c r="D51" i="41"/>
  <c r="D50" i="41"/>
  <c r="D47" i="41"/>
  <c r="D46" i="41"/>
  <c r="D45" i="41"/>
  <c r="D44" i="41"/>
  <c r="D43" i="41"/>
  <c r="D40" i="41"/>
  <c r="D39" i="41"/>
  <c r="D38" i="41"/>
  <c r="D37" i="41"/>
  <c r="D36" i="41"/>
  <c r="D35" i="41"/>
  <c r="D32" i="41"/>
  <c r="D31" i="41"/>
  <c r="D30" i="41"/>
  <c r="D29" i="41"/>
  <c r="D28" i="41"/>
  <c r="D27" i="41"/>
  <c r="D26" i="41"/>
  <c r="D25" i="41"/>
  <c r="D24" i="41"/>
  <c r="D23" i="41"/>
  <c r="D20" i="41"/>
  <c r="D19" i="41"/>
  <c r="D18" i="41"/>
  <c r="D17" i="41"/>
  <c r="D16" i="41"/>
  <c r="D15" i="41"/>
  <c r="D14" i="41"/>
  <c r="D13" i="41"/>
  <c r="D12" i="41"/>
  <c r="D11" i="41"/>
  <c r="U77" i="8"/>
  <c r="R77" i="8"/>
  <c r="O77" i="8"/>
  <c r="L77" i="8"/>
  <c r="I77" i="8"/>
  <c r="F77" i="8"/>
  <c r="U76" i="8"/>
  <c r="R76" i="8"/>
  <c r="O76" i="8"/>
  <c r="L76" i="8"/>
  <c r="I76" i="8"/>
  <c r="F76" i="8"/>
  <c r="U75" i="8"/>
  <c r="R75" i="8"/>
  <c r="O75" i="8"/>
  <c r="L75" i="8"/>
  <c r="I75" i="8"/>
  <c r="F75" i="8"/>
  <c r="U74" i="8"/>
  <c r="R74" i="8"/>
  <c r="O74" i="8"/>
  <c r="L74" i="8"/>
  <c r="I74" i="8"/>
  <c r="F74" i="8"/>
  <c r="U73" i="8"/>
  <c r="R73" i="8"/>
  <c r="O73" i="8"/>
  <c r="L73" i="8"/>
  <c r="I73" i="8"/>
  <c r="F73" i="8"/>
  <c r="U69" i="8"/>
  <c r="R69" i="8"/>
  <c r="O69" i="8"/>
  <c r="L69" i="8"/>
  <c r="I69" i="8"/>
  <c r="F69" i="8"/>
  <c r="U68" i="8"/>
  <c r="R68" i="8"/>
  <c r="O68" i="8"/>
  <c r="L68" i="8"/>
  <c r="I68" i="8"/>
  <c r="F68" i="8"/>
  <c r="U67" i="8"/>
  <c r="R67" i="8"/>
  <c r="O67" i="8"/>
  <c r="L67" i="8"/>
  <c r="I67" i="8"/>
  <c r="F67" i="8"/>
  <c r="U66" i="8"/>
  <c r="R66" i="8"/>
  <c r="O66" i="8"/>
  <c r="L66" i="8"/>
  <c r="I66" i="8"/>
  <c r="F66" i="8"/>
  <c r="U65" i="8"/>
  <c r="R65" i="8"/>
  <c r="O65" i="8"/>
  <c r="L65" i="8"/>
  <c r="I65" i="8"/>
  <c r="F65" i="8"/>
  <c r="U64" i="8"/>
  <c r="R64" i="8"/>
  <c r="O64" i="8"/>
  <c r="L64" i="8"/>
  <c r="I64" i="8"/>
  <c r="F64" i="8"/>
  <c r="U61" i="8"/>
  <c r="R61" i="8"/>
  <c r="O61" i="8"/>
  <c r="L61" i="8"/>
  <c r="I61" i="8"/>
  <c r="F61" i="8"/>
  <c r="U60" i="8"/>
  <c r="R60" i="8"/>
  <c r="O60" i="8"/>
  <c r="L60" i="8"/>
  <c r="I60" i="8"/>
  <c r="F60" i="8"/>
  <c r="U59" i="8"/>
  <c r="R59" i="8"/>
  <c r="O59" i="8"/>
  <c r="L59" i="8"/>
  <c r="I59" i="8"/>
  <c r="F59" i="8"/>
  <c r="U58" i="8"/>
  <c r="R58" i="8"/>
  <c r="O58" i="8"/>
  <c r="L58" i="8"/>
  <c r="I58" i="8"/>
  <c r="F58" i="8"/>
  <c r="U55" i="8"/>
  <c r="R55" i="8"/>
  <c r="O55" i="8"/>
  <c r="L55" i="8"/>
  <c r="I55" i="8"/>
  <c r="F55" i="8"/>
  <c r="U53" i="8"/>
  <c r="R53" i="8"/>
  <c r="O53" i="8"/>
  <c r="L53" i="8"/>
  <c r="I53" i="8"/>
  <c r="F53" i="8"/>
  <c r="U52" i="8"/>
  <c r="R52" i="8"/>
  <c r="O52" i="8"/>
  <c r="L52" i="8"/>
  <c r="I52" i="8"/>
  <c r="F52" i="8"/>
  <c r="U51" i="8"/>
  <c r="R51" i="8"/>
  <c r="O51" i="8"/>
  <c r="L51" i="8"/>
  <c r="I51" i="8"/>
  <c r="F51" i="8"/>
  <c r="U48" i="8"/>
  <c r="R48" i="8"/>
  <c r="O48" i="8"/>
  <c r="L48" i="8"/>
  <c r="I48" i="8"/>
  <c r="F48" i="8"/>
  <c r="U47" i="8"/>
  <c r="R47" i="8"/>
  <c r="O47" i="8"/>
  <c r="L47" i="8"/>
  <c r="I47" i="8"/>
  <c r="F47" i="8"/>
  <c r="U46" i="8"/>
  <c r="R46" i="8"/>
  <c r="O46" i="8"/>
  <c r="L46" i="8"/>
  <c r="I46" i="8"/>
  <c r="F46" i="8"/>
  <c r="U44" i="8"/>
  <c r="R44" i="8"/>
  <c r="O44" i="8"/>
  <c r="L44" i="8"/>
  <c r="I44" i="8"/>
  <c r="F44" i="8"/>
  <c r="U41" i="8"/>
  <c r="R41" i="8"/>
  <c r="O41" i="8"/>
  <c r="L41" i="8"/>
  <c r="I41" i="8"/>
  <c r="F41" i="8"/>
  <c r="U40" i="8"/>
  <c r="R40" i="8"/>
  <c r="O40" i="8"/>
  <c r="L40" i="8"/>
  <c r="I40" i="8"/>
  <c r="F40" i="8"/>
  <c r="U39" i="8"/>
  <c r="R39" i="8"/>
  <c r="O39" i="8"/>
  <c r="L39" i="8"/>
  <c r="I39" i="8"/>
  <c r="F39" i="8"/>
  <c r="U38" i="8"/>
  <c r="R38" i="8"/>
  <c r="O38" i="8"/>
  <c r="L38" i="8"/>
  <c r="I38" i="8"/>
  <c r="F38" i="8"/>
  <c r="U37" i="8"/>
  <c r="R37" i="8"/>
  <c r="O37" i="8"/>
  <c r="L37" i="8"/>
  <c r="I37" i="8"/>
  <c r="F37" i="8"/>
  <c r="U36" i="8"/>
  <c r="R36" i="8"/>
  <c r="O36" i="8"/>
  <c r="L36" i="8"/>
  <c r="I36" i="8"/>
  <c r="F36" i="8"/>
  <c r="U33" i="8"/>
  <c r="R33" i="8"/>
  <c r="O33" i="8"/>
  <c r="L33" i="8"/>
  <c r="I33" i="8"/>
  <c r="F33" i="8"/>
  <c r="U32" i="8"/>
  <c r="R32" i="8"/>
  <c r="O32" i="8"/>
  <c r="L32" i="8"/>
  <c r="I32" i="8"/>
  <c r="F32" i="8"/>
  <c r="U31" i="8"/>
  <c r="R31" i="8"/>
  <c r="O31" i="8"/>
  <c r="L31" i="8"/>
  <c r="I31" i="8"/>
  <c r="F31" i="8"/>
  <c r="U30" i="8"/>
  <c r="R30" i="8"/>
  <c r="O30" i="8"/>
  <c r="L30" i="8"/>
  <c r="I30" i="8"/>
  <c r="F30" i="8"/>
  <c r="U29" i="8"/>
  <c r="R29" i="8"/>
  <c r="O29" i="8"/>
  <c r="L29" i="8"/>
  <c r="I29" i="8"/>
  <c r="F29" i="8"/>
  <c r="U28" i="8"/>
  <c r="R28" i="8"/>
  <c r="O28" i="8"/>
  <c r="L28" i="8"/>
  <c r="I28" i="8"/>
  <c r="F28" i="8"/>
  <c r="U27" i="8"/>
  <c r="R27" i="8"/>
  <c r="O27" i="8"/>
  <c r="L27" i="8"/>
  <c r="I27" i="8"/>
  <c r="F27" i="8"/>
  <c r="U26" i="8"/>
  <c r="R26" i="8"/>
  <c r="O26" i="8"/>
  <c r="L26" i="8"/>
  <c r="I26" i="8"/>
  <c r="F26" i="8"/>
  <c r="U24" i="8"/>
  <c r="R24" i="8"/>
  <c r="O24" i="8"/>
  <c r="L24" i="8"/>
  <c r="I24" i="8"/>
  <c r="F24" i="8"/>
  <c r="U20" i="8"/>
  <c r="R20" i="8"/>
  <c r="O20" i="8"/>
  <c r="L20" i="8"/>
  <c r="I20" i="8"/>
  <c r="F20" i="8"/>
  <c r="U19" i="8"/>
  <c r="R19" i="8"/>
  <c r="O19" i="8"/>
  <c r="L19" i="8"/>
  <c r="I19" i="8"/>
  <c r="F19" i="8"/>
  <c r="U18" i="8"/>
  <c r="R18" i="8"/>
  <c r="O18" i="8"/>
  <c r="L18" i="8"/>
  <c r="I18" i="8"/>
  <c r="F18" i="8"/>
  <c r="U17" i="8"/>
  <c r="R17" i="8"/>
  <c r="O17" i="8"/>
  <c r="L17" i="8"/>
  <c r="I17" i="8"/>
  <c r="F17" i="8"/>
  <c r="U16" i="8"/>
  <c r="R16" i="8"/>
  <c r="O16" i="8"/>
  <c r="L16" i="8"/>
  <c r="I16" i="8"/>
  <c r="F16" i="8"/>
  <c r="U15" i="8"/>
  <c r="R15" i="8"/>
  <c r="O15" i="8"/>
  <c r="L15" i="8"/>
  <c r="I15" i="8"/>
  <c r="F15" i="8"/>
  <c r="U14" i="8"/>
  <c r="R14" i="8"/>
  <c r="O14" i="8"/>
  <c r="L14" i="8"/>
  <c r="I14" i="8"/>
  <c r="F14" i="8"/>
  <c r="U13" i="8"/>
  <c r="R13" i="8"/>
  <c r="O13" i="8"/>
  <c r="L13" i="8"/>
  <c r="I13" i="8"/>
  <c r="F13" i="8"/>
  <c r="U12" i="8"/>
  <c r="R12" i="8"/>
  <c r="O12" i="8"/>
  <c r="L12" i="8"/>
  <c r="I12" i="8"/>
  <c r="F12" i="8"/>
  <c r="A1" i="43"/>
  <c r="Z106" i="44"/>
  <c r="W106" i="44"/>
  <c r="T106" i="44"/>
  <c r="Q106" i="44"/>
  <c r="N106" i="44"/>
  <c r="K106" i="44"/>
  <c r="H106" i="44"/>
  <c r="E106" i="44"/>
  <c r="Z105" i="44"/>
  <c r="W105" i="44"/>
  <c r="T105" i="44"/>
  <c r="Q105" i="44"/>
  <c r="N105" i="44"/>
  <c r="K105" i="44"/>
  <c r="H105" i="44"/>
  <c r="E105" i="44"/>
  <c r="Z104" i="44"/>
  <c r="W104" i="44"/>
  <c r="T104" i="44"/>
  <c r="Q104" i="44"/>
  <c r="N104" i="44"/>
  <c r="K104" i="44"/>
  <c r="H104" i="44"/>
  <c r="E104" i="44"/>
  <c r="Z103" i="44"/>
  <c r="W103" i="44"/>
  <c r="T103" i="44"/>
  <c r="Q103" i="44"/>
  <c r="N103" i="44"/>
  <c r="K103" i="44"/>
  <c r="H103" i="44"/>
  <c r="E103" i="44"/>
  <c r="Z102" i="44"/>
  <c r="W102" i="44"/>
  <c r="T102" i="44"/>
  <c r="Q102" i="44"/>
  <c r="N102" i="44"/>
  <c r="K102" i="44"/>
  <c r="H102" i="44"/>
  <c r="E102" i="44"/>
  <c r="Z101" i="44"/>
  <c r="W101" i="44"/>
  <c r="T101" i="44"/>
  <c r="Q101" i="44"/>
  <c r="N101" i="44"/>
  <c r="K101" i="44"/>
  <c r="H101" i="44"/>
  <c r="E101" i="44"/>
  <c r="Z100" i="44"/>
  <c r="W100" i="44"/>
  <c r="T100" i="44"/>
  <c r="Q100" i="44"/>
  <c r="N100" i="44"/>
  <c r="K100" i="44"/>
  <c r="H100" i="44"/>
  <c r="E100" i="44"/>
  <c r="Z99" i="44"/>
  <c r="W99" i="44"/>
  <c r="T99" i="44"/>
  <c r="Q99" i="44"/>
  <c r="N99" i="44"/>
  <c r="K99" i="44"/>
  <c r="H99" i="44"/>
  <c r="E99" i="44"/>
  <c r="Z98" i="44"/>
  <c r="W98" i="44"/>
  <c r="T98" i="44"/>
  <c r="Q98" i="44"/>
  <c r="N98" i="44"/>
  <c r="K98" i="44"/>
  <c r="H98" i="44"/>
  <c r="E98" i="44"/>
  <c r="Z97" i="44"/>
  <c r="W97" i="44"/>
  <c r="T97" i="44"/>
  <c r="Q97" i="44"/>
  <c r="N97" i="44"/>
  <c r="K97" i="44"/>
  <c r="H97" i="44"/>
  <c r="E97" i="44"/>
  <c r="Z96" i="44"/>
  <c r="W96" i="44"/>
  <c r="T96" i="44"/>
  <c r="Q96" i="44"/>
  <c r="N96" i="44"/>
  <c r="K96" i="44"/>
  <c r="H96" i="44"/>
  <c r="E96" i="44"/>
  <c r="Z95" i="44"/>
  <c r="W95" i="44"/>
  <c r="T95" i="44"/>
  <c r="Q95" i="44"/>
  <c r="N95" i="44"/>
  <c r="K95" i="44"/>
  <c r="H95" i="44"/>
  <c r="E95" i="44"/>
  <c r="Z94" i="44"/>
  <c r="W94" i="44"/>
  <c r="T94" i="44"/>
  <c r="Q94" i="44"/>
  <c r="N94" i="44"/>
  <c r="K94" i="44"/>
  <c r="H94" i="44"/>
  <c r="E94" i="44"/>
  <c r="Z93" i="44"/>
  <c r="W93" i="44"/>
  <c r="T93" i="44"/>
  <c r="Q93" i="44"/>
  <c r="N93" i="44"/>
  <c r="K93" i="44"/>
  <c r="H93" i="44"/>
  <c r="E93" i="44"/>
  <c r="Z92" i="44"/>
  <c r="W92" i="44"/>
  <c r="T92" i="44"/>
  <c r="Q92" i="44"/>
  <c r="N92" i="44"/>
  <c r="K92" i="44"/>
  <c r="H92" i="44"/>
  <c r="E92" i="44"/>
  <c r="Z91" i="44"/>
  <c r="W91" i="44"/>
  <c r="T91" i="44"/>
  <c r="Q91" i="44"/>
  <c r="N91" i="44"/>
  <c r="K91" i="44"/>
  <c r="H91" i="44"/>
  <c r="E91" i="44"/>
  <c r="Z90" i="44"/>
  <c r="W90" i="44"/>
  <c r="T90" i="44"/>
  <c r="Q90" i="44"/>
  <c r="N90" i="44"/>
  <c r="K90" i="44"/>
  <c r="H90" i="44"/>
  <c r="E90" i="44"/>
  <c r="Z89" i="44"/>
  <c r="W89" i="44"/>
  <c r="T89" i="44"/>
  <c r="Q89" i="44"/>
  <c r="N89" i="44"/>
  <c r="K89" i="44"/>
  <c r="H89" i="44"/>
  <c r="E89" i="44"/>
  <c r="Z88" i="44"/>
  <c r="W88" i="44"/>
  <c r="T88" i="44"/>
  <c r="Q88" i="44"/>
  <c r="N88" i="44"/>
  <c r="K88" i="44"/>
  <c r="H88" i="44"/>
  <c r="E88" i="44"/>
  <c r="Z87" i="44"/>
  <c r="W87" i="44"/>
  <c r="T87" i="44"/>
  <c r="Q87" i="44"/>
  <c r="N87" i="44"/>
  <c r="K87" i="44"/>
  <c r="H87" i="44"/>
  <c r="E87" i="44"/>
  <c r="Z86" i="44"/>
  <c r="W86" i="44"/>
  <c r="T86" i="44"/>
  <c r="Q86" i="44"/>
  <c r="N86" i="44"/>
  <c r="K86" i="44"/>
  <c r="H86" i="44"/>
  <c r="E86" i="44"/>
  <c r="Z85" i="44"/>
  <c r="W85" i="44"/>
  <c r="T85" i="44"/>
  <c r="Q85" i="44"/>
  <c r="N85" i="44"/>
  <c r="K85" i="44"/>
  <c r="H85" i="44"/>
  <c r="E85" i="44"/>
  <c r="Z84" i="44"/>
  <c r="W84" i="44"/>
  <c r="T84" i="44"/>
  <c r="Q84" i="44"/>
  <c r="N84" i="44"/>
  <c r="K84" i="44"/>
  <c r="H84" i="44"/>
  <c r="E84" i="44"/>
  <c r="Z83" i="44"/>
  <c r="W83" i="44"/>
  <c r="T83" i="44"/>
  <c r="Q83" i="44"/>
  <c r="N83" i="44"/>
  <c r="K83" i="44"/>
  <c r="H83" i="44"/>
  <c r="E83" i="44"/>
  <c r="Z82" i="44"/>
  <c r="W82" i="44"/>
  <c r="T82" i="44"/>
  <c r="Q82" i="44"/>
  <c r="N82" i="44"/>
  <c r="K82" i="44"/>
  <c r="H82" i="44"/>
  <c r="E82" i="44"/>
  <c r="Z81" i="44"/>
  <c r="W81" i="44"/>
  <c r="T81" i="44"/>
  <c r="Q81" i="44"/>
  <c r="N81" i="44"/>
  <c r="K81" i="44"/>
  <c r="H81" i="44"/>
  <c r="E81" i="44"/>
  <c r="Z80" i="44"/>
  <c r="W80" i="44"/>
  <c r="T80" i="44"/>
  <c r="Q80" i="44"/>
  <c r="N80" i="44"/>
  <c r="K80" i="44"/>
  <c r="H80" i="44"/>
  <c r="E80" i="44"/>
  <c r="Z79" i="44"/>
  <c r="W79" i="44"/>
  <c r="T79" i="44"/>
  <c r="Q79" i="44"/>
  <c r="N79" i="44"/>
  <c r="K79" i="44"/>
  <c r="H79" i="44"/>
  <c r="E79" i="44"/>
  <c r="Z78" i="44"/>
  <c r="W78" i="44"/>
  <c r="T78" i="44"/>
  <c r="Q78" i="44"/>
  <c r="N78" i="44"/>
  <c r="K78" i="44"/>
  <c r="H78" i="44"/>
  <c r="E78" i="44"/>
  <c r="Z77" i="44"/>
  <c r="W77" i="44"/>
  <c r="T77" i="44"/>
  <c r="Q77" i="44"/>
  <c r="N77" i="44"/>
  <c r="K77" i="44"/>
  <c r="H77" i="44"/>
  <c r="E77" i="44"/>
  <c r="Z76" i="44"/>
  <c r="W76" i="44"/>
  <c r="T76" i="44"/>
  <c r="Q76" i="44"/>
  <c r="N76" i="44"/>
  <c r="K76" i="44"/>
  <c r="H76" i="44"/>
  <c r="E76" i="44"/>
  <c r="Z75" i="44"/>
  <c r="W75" i="44"/>
  <c r="T75" i="44"/>
  <c r="Q75" i="44"/>
  <c r="N75" i="44"/>
  <c r="K75" i="44"/>
  <c r="H75" i="44"/>
  <c r="E75" i="44"/>
  <c r="Z74" i="44"/>
  <c r="W74" i="44"/>
  <c r="T74" i="44"/>
  <c r="Q74" i="44"/>
  <c r="N74" i="44"/>
  <c r="K74" i="44"/>
  <c r="H74" i="44"/>
  <c r="E74" i="44"/>
  <c r="Z73" i="44"/>
  <c r="W73" i="44"/>
  <c r="T73" i="44"/>
  <c r="Q73" i="44"/>
  <c r="N73" i="44"/>
  <c r="K73" i="44"/>
  <c r="H73" i="44"/>
  <c r="E73" i="44"/>
  <c r="Z72" i="44"/>
  <c r="W72" i="44"/>
  <c r="T72" i="44"/>
  <c r="Q72" i="44"/>
  <c r="N72" i="44"/>
  <c r="K72" i="44"/>
  <c r="H72" i="44"/>
  <c r="E72" i="44"/>
  <c r="Z71" i="44"/>
  <c r="W71" i="44"/>
  <c r="T71" i="44"/>
  <c r="Q71" i="44"/>
  <c r="N71" i="44"/>
  <c r="K71" i="44"/>
  <c r="H71" i="44"/>
  <c r="E71" i="44"/>
  <c r="Z70" i="44"/>
  <c r="W70" i="44"/>
  <c r="T70" i="44"/>
  <c r="Q70" i="44"/>
  <c r="N70" i="44"/>
  <c r="K70" i="44"/>
  <c r="H70" i="44"/>
  <c r="E70" i="44"/>
  <c r="Z69" i="44"/>
  <c r="W69" i="44"/>
  <c r="T69" i="44"/>
  <c r="Q69" i="44"/>
  <c r="N69" i="44"/>
  <c r="K69" i="44"/>
  <c r="H69" i="44"/>
  <c r="E69" i="44"/>
  <c r="Z68" i="44"/>
  <c r="W68" i="44"/>
  <c r="T68" i="44"/>
  <c r="Q68" i="44"/>
  <c r="N68" i="44"/>
  <c r="K68" i="44"/>
  <c r="H68" i="44"/>
  <c r="E68" i="44"/>
  <c r="Z67" i="44"/>
  <c r="W67" i="44"/>
  <c r="T67" i="44"/>
  <c r="Q67" i="44"/>
  <c r="N67" i="44"/>
  <c r="K67" i="44"/>
  <c r="H67" i="44"/>
  <c r="E67" i="44"/>
  <c r="Z66" i="44"/>
  <c r="W66" i="44"/>
  <c r="T66" i="44"/>
  <c r="Q66" i="44"/>
  <c r="N66" i="44"/>
  <c r="K66" i="44"/>
  <c r="H66" i="44"/>
  <c r="E66" i="44"/>
  <c r="Z65" i="44"/>
  <c r="W65" i="44"/>
  <c r="T65" i="44"/>
  <c r="Q65" i="44"/>
  <c r="N65" i="44"/>
  <c r="K65" i="44"/>
  <c r="H65" i="44"/>
  <c r="E65" i="44"/>
  <c r="Z64" i="44"/>
  <c r="W64" i="44"/>
  <c r="T64" i="44"/>
  <c r="Q64" i="44"/>
  <c r="N64" i="44"/>
  <c r="K64" i="44"/>
  <c r="H64" i="44"/>
  <c r="E64" i="44"/>
  <c r="Z63" i="44"/>
  <c r="W63" i="44"/>
  <c r="T63" i="44"/>
  <c r="Q63" i="44"/>
  <c r="N63" i="44"/>
  <c r="K63" i="44"/>
  <c r="H63" i="44"/>
  <c r="E63" i="44"/>
  <c r="Z62" i="44"/>
  <c r="W62" i="44"/>
  <c r="T62" i="44"/>
  <c r="Q62" i="44"/>
  <c r="N62" i="44"/>
  <c r="K62" i="44"/>
  <c r="H62" i="44"/>
  <c r="E62" i="44"/>
  <c r="Z61" i="44"/>
  <c r="W61" i="44"/>
  <c r="T61" i="44"/>
  <c r="Q61" i="44"/>
  <c r="N61" i="44"/>
  <c r="K61" i="44"/>
  <c r="H61" i="44"/>
  <c r="E61" i="44"/>
  <c r="Z60" i="44"/>
  <c r="W60" i="44"/>
  <c r="T60" i="44"/>
  <c r="Q60" i="44"/>
  <c r="N60" i="44"/>
  <c r="K60" i="44"/>
  <c r="H60" i="44"/>
  <c r="E60" i="44"/>
  <c r="Z59" i="44"/>
  <c r="W59" i="44"/>
  <c r="T59" i="44"/>
  <c r="Q59" i="44"/>
  <c r="N59" i="44"/>
  <c r="K59" i="44"/>
  <c r="H59" i="44"/>
  <c r="E59" i="44"/>
  <c r="Z58" i="44"/>
  <c r="W58" i="44"/>
  <c r="T58" i="44"/>
  <c r="Q58" i="44"/>
  <c r="N58" i="44"/>
  <c r="K58" i="44"/>
  <c r="H58" i="44"/>
  <c r="E58" i="44"/>
  <c r="Z57" i="44"/>
  <c r="W57" i="44"/>
  <c r="T57" i="44"/>
  <c r="Q57" i="44"/>
  <c r="N57" i="44"/>
  <c r="K57" i="44"/>
  <c r="H57" i="44"/>
  <c r="E57" i="44"/>
  <c r="Z56" i="44"/>
  <c r="W56" i="44"/>
  <c r="T56" i="44"/>
  <c r="Q56" i="44"/>
  <c r="N56" i="44"/>
  <c r="K56" i="44"/>
  <c r="H56" i="44"/>
  <c r="E56" i="44"/>
  <c r="Z55" i="44"/>
  <c r="W55" i="44"/>
  <c r="T55" i="44"/>
  <c r="Q55" i="44"/>
  <c r="N55" i="44"/>
  <c r="K55" i="44"/>
  <c r="H55" i="44"/>
  <c r="E55" i="44"/>
  <c r="Z54" i="44"/>
  <c r="W54" i="44"/>
  <c r="T54" i="44"/>
  <c r="Q54" i="44"/>
  <c r="N54" i="44"/>
  <c r="K54" i="44"/>
  <c r="H54" i="44"/>
  <c r="E54" i="44"/>
  <c r="Z53" i="44"/>
  <c r="W53" i="44"/>
  <c r="T53" i="44"/>
  <c r="Q53" i="44"/>
  <c r="N53" i="44"/>
  <c r="K53" i="44"/>
  <c r="H53" i="44"/>
  <c r="E53" i="44"/>
  <c r="Z52" i="44"/>
  <c r="W52" i="44"/>
  <c r="T52" i="44"/>
  <c r="Q52" i="44"/>
  <c r="N52" i="44"/>
  <c r="K52" i="44"/>
  <c r="H52" i="44"/>
  <c r="E52" i="44"/>
  <c r="Z51" i="44"/>
  <c r="W51" i="44"/>
  <c r="T51" i="44"/>
  <c r="Q51" i="44"/>
  <c r="N51" i="44"/>
  <c r="K51" i="44"/>
  <c r="H51" i="44"/>
  <c r="E51" i="44"/>
  <c r="Z50" i="44"/>
  <c r="W50" i="44"/>
  <c r="T50" i="44"/>
  <c r="Q50" i="44"/>
  <c r="N50" i="44"/>
  <c r="K50" i="44"/>
  <c r="H50" i="44"/>
  <c r="E50" i="44"/>
  <c r="Z49" i="44"/>
  <c r="W49" i="44"/>
  <c r="T49" i="44"/>
  <c r="Q49" i="44"/>
  <c r="N49" i="44"/>
  <c r="K49" i="44"/>
  <c r="H49" i="44"/>
  <c r="E49" i="44"/>
  <c r="Z48" i="44"/>
  <c r="W48" i="44"/>
  <c r="T48" i="44"/>
  <c r="Q48" i="44"/>
  <c r="N48" i="44"/>
  <c r="K48" i="44"/>
  <c r="H48" i="44"/>
  <c r="E48" i="44"/>
  <c r="Z47" i="44"/>
  <c r="W47" i="44"/>
  <c r="T47" i="44"/>
  <c r="Q47" i="44"/>
  <c r="N47" i="44"/>
  <c r="K47" i="44"/>
  <c r="H47" i="44"/>
  <c r="E47" i="44"/>
  <c r="Z46" i="44"/>
  <c r="W46" i="44"/>
  <c r="T46" i="44"/>
  <c r="Q46" i="44"/>
  <c r="N46" i="44"/>
  <c r="K46" i="44"/>
  <c r="H46" i="44"/>
  <c r="E46" i="44"/>
  <c r="Z45" i="44"/>
  <c r="W45" i="44"/>
  <c r="T45" i="44"/>
  <c r="Q45" i="44"/>
  <c r="N45" i="44"/>
  <c r="K45" i="44"/>
  <c r="H45" i="44"/>
  <c r="E45" i="44"/>
  <c r="Z44" i="44"/>
  <c r="W44" i="44"/>
  <c r="T44" i="44"/>
  <c r="Q44" i="44"/>
  <c r="N44" i="44"/>
  <c r="K44" i="44"/>
  <c r="H44" i="44"/>
  <c r="E44" i="44"/>
  <c r="Z43" i="44"/>
  <c r="W43" i="44"/>
  <c r="T43" i="44"/>
  <c r="Q43" i="44"/>
  <c r="N43" i="44"/>
  <c r="K43" i="44"/>
  <c r="H43" i="44"/>
  <c r="E43" i="44"/>
  <c r="Z42" i="44"/>
  <c r="W42" i="44"/>
  <c r="T42" i="44"/>
  <c r="Q42" i="44"/>
  <c r="N42" i="44"/>
  <c r="K42" i="44"/>
  <c r="H42" i="44"/>
  <c r="E42" i="44"/>
  <c r="Z41" i="44"/>
  <c r="W41" i="44"/>
  <c r="T41" i="44"/>
  <c r="Q41" i="44"/>
  <c r="N41" i="44"/>
  <c r="K41" i="44"/>
  <c r="H41" i="44"/>
  <c r="E41" i="44"/>
  <c r="Z40" i="44"/>
  <c r="W40" i="44"/>
  <c r="T40" i="44"/>
  <c r="Q40" i="44"/>
  <c r="N40" i="44"/>
  <c r="K40" i="44"/>
  <c r="H40" i="44"/>
  <c r="E40" i="44"/>
  <c r="Z39" i="44"/>
  <c r="W39" i="44"/>
  <c r="T39" i="44"/>
  <c r="Q39" i="44"/>
  <c r="N39" i="44"/>
  <c r="K39" i="44"/>
  <c r="H39" i="44"/>
  <c r="E39" i="44"/>
  <c r="Z38" i="44"/>
  <c r="W38" i="44"/>
  <c r="T38" i="44"/>
  <c r="Q38" i="44"/>
  <c r="N38" i="44"/>
  <c r="K38" i="44"/>
  <c r="H38" i="44"/>
  <c r="E38" i="44"/>
  <c r="Z37" i="44"/>
  <c r="W37" i="44"/>
  <c r="T37" i="44"/>
  <c r="Q37" i="44"/>
  <c r="N37" i="44"/>
  <c r="K37" i="44"/>
  <c r="H37" i="44"/>
  <c r="E37" i="44"/>
  <c r="Z36" i="44"/>
  <c r="W36" i="44"/>
  <c r="T36" i="44"/>
  <c r="Q36" i="44"/>
  <c r="N36" i="44"/>
  <c r="K36" i="44"/>
  <c r="H36" i="44"/>
  <c r="E36" i="44"/>
  <c r="Z35" i="44"/>
  <c r="W35" i="44"/>
  <c r="T35" i="44"/>
  <c r="Q35" i="44"/>
  <c r="N35" i="44"/>
  <c r="K35" i="44"/>
  <c r="H35" i="44"/>
  <c r="E35" i="44"/>
  <c r="Z34" i="44"/>
  <c r="W34" i="44"/>
  <c r="T34" i="44"/>
  <c r="Q34" i="44"/>
  <c r="N34" i="44"/>
  <c r="K34" i="44"/>
  <c r="H34" i="44"/>
  <c r="E34" i="44"/>
  <c r="Z33" i="44"/>
  <c r="W33" i="44"/>
  <c r="T33" i="44"/>
  <c r="Q33" i="44"/>
  <c r="N33" i="44"/>
  <c r="K33" i="44"/>
  <c r="H33" i="44"/>
  <c r="E33" i="44"/>
  <c r="Z32" i="44"/>
  <c r="W32" i="44"/>
  <c r="T32" i="44"/>
  <c r="Q32" i="44"/>
  <c r="N32" i="44"/>
  <c r="K32" i="44"/>
  <c r="H32" i="44"/>
  <c r="E32" i="44"/>
  <c r="Z31" i="44"/>
  <c r="W31" i="44"/>
  <c r="T31" i="44"/>
  <c r="Q31" i="44"/>
  <c r="N31" i="44"/>
  <c r="K31" i="44"/>
  <c r="H31" i="44"/>
  <c r="E31" i="44"/>
  <c r="Z30" i="44"/>
  <c r="W30" i="44"/>
  <c r="T30" i="44"/>
  <c r="Q30" i="44"/>
  <c r="N30" i="44"/>
  <c r="K30" i="44"/>
  <c r="H30" i="44"/>
  <c r="E30" i="44"/>
  <c r="Z29" i="44"/>
  <c r="W29" i="44"/>
  <c r="T29" i="44"/>
  <c r="Q29" i="44"/>
  <c r="N29" i="44"/>
  <c r="K29" i="44"/>
  <c r="H29" i="44"/>
  <c r="E29" i="44"/>
  <c r="Z28" i="44"/>
  <c r="W28" i="44"/>
  <c r="T28" i="44"/>
  <c r="Q28" i="44"/>
  <c r="N28" i="44"/>
  <c r="K28" i="44"/>
  <c r="H28" i="44"/>
  <c r="E28" i="44"/>
  <c r="Z27" i="44"/>
  <c r="W27" i="44"/>
  <c r="T27" i="44"/>
  <c r="Q27" i="44"/>
  <c r="N27" i="44"/>
  <c r="K27" i="44"/>
  <c r="H27" i="44"/>
  <c r="E27" i="44"/>
  <c r="Z26" i="44"/>
  <c r="W26" i="44"/>
  <c r="T26" i="44"/>
  <c r="Q26" i="44"/>
  <c r="N26" i="44"/>
  <c r="K26" i="44"/>
  <c r="H26" i="44"/>
  <c r="E26" i="44"/>
  <c r="Z25" i="44"/>
  <c r="W25" i="44"/>
  <c r="T25" i="44"/>
  <c r="Q25" i="44"/>
  <c r="N25" i="44"/>
  <c r="K25" i="44"/>
  <c r="H25" i="44"/>
  <c r="E25" i="44"/>
  <c r="Z24" i="44"/>
  <c r="W24" i="44"/>
  <c r="T24" i="44"/>
  <c r="Q24" i="44"/>
  <c r="N24" i="44"/>
  <c r="K24" i="44"/>
  <c r="H24" i="44"/>
  <c r="E24" i="44"/>
  <c r="Z23" i="44"/>
  <c r="W23" i="44"/>
  <c r="T23" i="44"/>
  <c r="Q23" i="44"/>
  <c r="N23" i="44"/>
  <c r="K23" i="44"/>
  <c r="H23" i="44"/>
  <c r="E23" i="44"/>
  <c r="Z22" i="44"/>
  <c r="W22" i="44"/>
  <c r="T22" i="44"/>
  <c r="Q22" i="44"/>
  <c r="N22" i="44"/>
  <c r="K22" i="44"/>
  <c r="H22" i="44"/>
  <c r="E22" i="44"/>
  <c r="Z21" i="44"/>
  <c r="W21" i="44"/>
  <c r="T21" i="44"/>
  <c r="Q21" i="44"/>
  <c r="N21" i="44"/>
  <c r="K21" i="44"/>
  <c r="H21" i="44"/>
  <c r="E21" i="44"/>
  <c r="Z20" i="44"/>
  <c r="W20" i="44"/>
  <c r="T20" i="44"/>
  <c r="Q20" i="44"/>
  <c r="N20" i="44"/>
  <c r="K20" i="44"/>
  <c r="H20" i="44"/>
  <c r="E20" i="44"/>
  <c r="Z19" i="44"/>
  <c r="W19" i="44"/>
  <c r="T19" i="44"/>
  <c r="Q19" i="44"/>
  <c r="N19" i="44"/>
  <c r="K19" i="44"/>
  <c r="H19" i="44"/>
  <c r="E19" i="44"/>
  <c r="Z18" i="44"/>
  <c r="W18" i="44"/>
  <c r="T18" i="44"/>
  <c r="Q18" i="44"/>
  <c r="N18" i="44"/>
  <c r="K18" i="44"/>
  <c r="H18" i="44"/>
  <c r="E18" i="44"/>
  <c r="Z17" i="44"/>
  <c r="W17" i="44"/>
  <c r="T17" i="44"/>
  <c r="Q17" i="44"/>
  <c r="N17" i="44"/>
  <c r="K17" i="44"/>
  <c r="H17" i="44"/>
  <c r="E17" i="44"/>
  <c r="Z16" i="44"/>
  <c r="W16" i="44"/>
  <c r="T16" i="44"/>
  <c r="Q16" i="44"/>
  <c r="N16" i="44"/>
  <c r="K16" i="44"/>
  <c r="H16" i="44"/>
  <c r="E16" i="44"/>
  <c r="Z15" i="44"/>
  <c r="W15" i="44"/>
  <c r="T15" i="44"/>
  <c r="Q15" i="44"/>
  <c r="N15" i="44"/>
  <c r="K15" i="44"/>
  <c r="H15" i="44"/>
  <c r="E15" i="44"/>
  <c r="Z14" i="44"/>
  <c r="W14" i="44"/>
  <c r="T14" i="44"/>
  <c r="Q14" i="44"/>
  <c r="N14" i="44"/>
  <c r="K14" i="44"/>
  <c r="H14" i="44"/>
  <c r="E14" i="44"/>
  <c r="Z13" i="44"/>
  <c r="W13" i="44"/>
  <c r="T13" i="44"/>
  <c r="Q13" i="44"/>
  <c r="N13" i="44"/>
  <c r="K13" i="44"/>
  <c r="H13" i="44"/>
  <c r="E13" i="44"/>
  <c r="Z12" i="44"/>
  <c r="W12" i="44"/>
  <c r="T12" i="44"/>
  <c r="Q12" i="44"/>
  <c r="N12" i="44"/>
  <c r="K12" i="44"/>
  <c r="H12" i="44"/>
  <c r="E12" i="44"/>
  <c r="Z11" i="44"/>
  <c r="W11" i="44"/>
  <c r="T11" i="44"/>
  <c r="Q11" i="44"/>
  <c r="N11" i="44"/>
  <c r="K11" i="44"/>
  <c r="H11" i="44"/>
  <c r="E11" i="44"/>
  <c r="Z10" i="44"/>
  <c r="W10" i="44"/>
  <c r="T10" i="44"/>
  <c r="Q10" i="44"/>
  <c r="N10" i="44"/>
  <c r="K10" i="44"/>
  <c r="H10" i="44"/>
  <c r="E10" i="44"/>
  <c r="Z9" i="44"/>
  <c r="W9" i="44"/>
  <c r="T9" i="44"/>
  <c r="Q9" i="44"/>
  <c r="N9" i="44"/>
  <c r="K9" i="44"/>
  <c r="H9" i="44"/>
  <c r="E9" i="44"/>
  <c r="Z8" i="44"/>
  <c r="W8" i="44"/>
  <c r="T8" i="44"/>
  <c r="Q8" i="44"/>
  <c r="N8" i="44"/>
  <c r="K8" i="44"/>
  <c r="H8" i="44"/>
  <c r="E8" i="44"/>
  <c r="H8" i="53" l="1"/>
  <c r="M2" i="4"/>
  <c r="AE2" i="9"/>
  <c r="AT2" i="9" s="1"/>
  <c r="P2" i="9"/>
  <c r="AD7" i="52" l="1"/>
  <c r="AA7" i="52"/>
  <c r="X7" i="52"/>
  <c r="A126" i="52"/>
  <c r="C7" i="52"/>
  <c r="U7" i="52"/>
  <c r="R7" i="52"/>
  <c r="O7" i="52"/>
  <c r="L7" i="52"/>
  <c r="I7" i="52"/>
  <c r="F7" i="52"/>
  <c r="A3" i="52"/>
  <c r="A1" i="52"/>
  <c r="I7" i="50"/>
  <c r="F7" i="50"/>
  <c r="C7" i="50"/>
  <c r="A126" i="50"/>
  <c r="A3" i="50"/>
  <c r="A1" i="50"/>
  <c r="AG7" i="52" l="1"/>
  <c r="N125" i="49"/>
  <c r="K125" i="49"/>
  <c r="H125" i="49"/>
  <c r="E125" i="49"/>
  <c r="N112" i="49"/>
  <c r="K112" i="49"/>
  <c r="H112" i="49"/>
  <c r="E112" i="49"/>
  <c r="N111" i="49"/>
  <c r="K111" i="49"/>
  <c r="H111" i="49"/>
  <c r="E111" i="49"/>
  <c r="N110" i="49"/>
  <c r="K110" i="49"/>
  <c r="H110" i="49"/>
  <c r="E110" i="49"/>
  <c r="N109" i="49"/>
  <c r="K109" i="49"/>
  <c r="H109" i="49"/>
  <c r="E109" i="49"/>
  <c r="N108" i="49"/>
  <c r="K108" i="49"/>
  <c r="H108" i="49"/>
  <c r="E108" i="49"/>
  <c r="N107" i="49"/>
  <c r="K107" i="49"/>
  <c r="H107" i="49"/>
  <c r="E107" i="49"/>
  <c r="N106" i="49"/>
  <c r="K106" i="49"/>
  <c r="H106" i="49"/>
  <c r="E106" i="49"/>
  <c r="N105" i="49"/>
  <c r="K105" i="49"/>
  <c r="H105" i="49"/>
  <c r="E105" i="49"/>
  <c r="N104" i="49"/>
  <c r="K104" i="49"/>
  <c r="H104" i="49"/>
  <c r="E104" i="49"/>
  <c r="N103" i="49"/>
  <c r="K103" i="49"/>
  <c r="H103" i="49"/>
  <c r="E103" i="49"/>
  <c r="N102" i="49"/>
  <c r="K102" i="49"/>
  <c r="H102" i="49"/>
  <c r="E102" i="49"/>
  <c r="N101" i="49"/>
  <c r="K101" i="49"/>
  <c r="H101" i="49"/>
  <c r="E101" i="49"/>
  <c r="N100" i="49"/>
  <c r="K100" i="49"/>
  <c r="H100" i="49"/>
  <c r="E100" i="49"/>
  <c r="N99" i="49"/>
  <c r="K99" i="49"/>
  <c r="H99" i="49"/>
  <c r="E99" i="49"/>
  <c r="N98" i="49"/>
  <c r="K98" i="49"/>
  <c r="H98" i="49"/>
  <c r="E98" i="49"/>
  <c r="N97" i="49"/>
  <c r="K97" i="49"/>
  <c r="H97" i="49"/>
  <c r="E97" i="49"/>
  <c r="N96" i="49"/>
  <c r="K96" i="49"/>
  <c r="H96" i="49"/>
  <c r="E96" i="49"/>
  <c r="N95" i="49"/>
  <c r="K95" i="49"/>
  <c r="H95" i="49"/>
  <c r="E95" i="49"/>
  <c r="N94" i="49"/>
  <c r="K94" i="49"/>
  <c r="H94" i="49"/>
  <c r="E94" i="49"/>
  <c r="N93" i="49"/>
  <c r="K93" i="49"/>
  <c r="H93" i="49"/>
  <c r="E93" i="49"/>
  <c r="N92" i="49"/>
  <c r="K92" i="49"/>
  <c r="H92" i="49"/>
  <c r="E92" i="49"/>
  <c r="N91" i="49"/>
  <c r="K91" i="49"/>
  <c r="H91" i="49"/>
  <c r="E91" i="49"/>
  <c r="N90" i="49"/>
  <c r="K90" i="49"/>
  <c r="H90" i="49"/>
  <c r="E90" i="49"/>
  <c r="N89" i="49"/>
  <c r="K89" i="49"/>
  <c r="H89" i="49"/>
  <c r="E89" i="49"/>
  <c r="N88" i="49"/>
  <c r="K88" i="49"/>
  <c r="H88" i="49"/>
  <c r="E88" i="49"/>
  <c r="N87" i="49"/>
  <c r="K87" i="49"/>
  <c r="H87" i="49"/>
  <c r="E87" i="49"/>
  <c r="N86" i="49"/>
  <c r="K86" i="49"/>
  <c r="H86" i="49"/>
  <c r="E86" i="49"/>
  <c r="N85" i="49"/>
  <c r="K85" i="49"/>
  <c r="H85" i="49"/>
  <c r="E85" i="49"/>
  <c r="N84" i="49"/>
  <c r="K84" i="49"/>
  <c r="H84" i="49"/>
  <c r="E84" i="49"/>
  <c r="N83" i="49"/>
  <c r="K83" i="49"/>
  <c r="H83" i="49"/>
  <c r="E83" i="49"/>
  <c r="N82" i="49"/>
  <c r="K82" i="49"/>
  <c r="H82" i="49"/>
  <c r="E82" i="49"/>
  <c r="N81" i="49"/>
  <c r="K81" i="49"/>
  <c r="H81" i="49"/>
  <c r="E81" i="49"/>
  <c r="N80" i="49"/>
  <c r="K80" i="49"/>
  <c r="H80" i="49"/>
  <c r="E80" i="49"/>
  <c r="N79" i="49"/>
  <c r="K79" i="49"/>
  <c r="H79" i="49"/>
  <c r="E79" i="49"/>
  <c r="N78" i="49"/>
  <c r="K78" i="49"/>
  <c r="H78" i="49"/>
  <c r="E78" i="49"/>
  <c r="N77" i="49"/>
  <c r="K77" i="49"/>
  <c r="H77" i="49"/>
  <c r="E77" i="49"/>
  <c r="N76" i="49"/>
  <c r="K76" i="49"/>
  <c r="H76" i="49"/>
  <c r="E76" i="49"/>
  <c r="N75" i="49"/>
  <c r="K75" i="49"/>
  <c r="H75" i="49"/>
  <c r="E75" i="49"/>
  <c r="N74" i="49"/>
  <c r="K74" i="49"/>
  <c r="H74" i="49"/>
  <c r="E74" i="49"/>
  <c r="N73" i="49"/>
  <c r="K73" i="49"/>
  <c r="H73" i="49"/>
  <c r="E73" i="49"/>
  <c r="N72" i="49"/>
  <c r="K72" i="49"/>
  <c r="H72" i="49"/>
  <c r="E72" i="49"/>
  <c r="N71" i="49"/>
  <c r="K71" i="49"/>
  <c r="H71" i="49"/>
  <c r="E71" i="49"/>
  <c r="N70" i="49"/>
  <c r="K70" i="49"/>
  <c r="H70" i="49"/>
  <c r="E70" i="49"/>
  <c r="N69" i="49"/>
  <c r="K69" i="49"/>
  <c r="H69" i="49"/>
  <c r="E69" i="49"/>
  <c r="N68" i="49"/>
  <c r="K68" i="49"/>
  <c r="H68" i="49"/>
  <c r="E68" i="49"/>
  <c r="N67" i="49"/>
  <c r="K67" i="49"/>
  <c r="H67" i="49"/>
  <c r="E67" i="49"/>
  <c r="N66" i="49"/>
  <c r="K66" i="49"/>
  <c r="H66" i="49"/>
  <c r="E66" i="49"/>
  <c r="N65" i="49"/>
  <c r="K65" i="49"/>
  <c r="H65" i="49"/>
  <c r="E65" i="49"/>
  <c r="N64" i="49"/>
  <c r="K64" i="49"/>
  <c r="H64" i="49"/>
  <c r="E64" i="49"/>
  <c r="N63" i="49"/>
  <c r="K63" i="49"/>
  <c r="H63" i="49"/>
  <c r="E63" i="49"/>
  <c r="N62" i="49"/>
  <c r="K62" i="49"/>
  <c r="H62" i="49"/>
  <c r="E62" i="49"/>
  <c r="N61" i="49"/>
  <c r="K61" i="49"/>
  <c r="H61" i="49"/>
  <c r="E61" i="49"/>
  <c r="N60" i="49"/>
  <c r="K60" i="49"/>
  <c r="H60" i="49"/>
  <c r="E60" i="49"/>
  <c r="N59" i="49"/>
  <c r="K59" i="49"/>
  <c r="H59" i="49"/>
  <c r="E59" i="49"/>
  <c r="N58" i="49"/>
  <c r="K58" i="49"/>
  <c r="H58" i="49"/>
  <c r="E58" i="49"/>
  <c r="N57" i="49"/>
  <c r="K57" i="49"/>
  <c r="H57" i="49"/>
  <c r="E57" i="49"/>
  <c r="N56" i="49"/>
  <c r="K56" i="49"/>
  <c r="H56" i="49"/>
  <c r="E56" i="49"/>
  <c r="N55" i="49"/>
  <c r="K55" i="49"/>
  <c r="H55" i="49"/>
  <c r="E55" i="49"/>
  <c r="N54" i="49"/>
  <c r="K54" i="49"/>
  <c r="H54" i="49"/>
  <c r="E54" i="49"/>
  <c r="N53" i="49"/>
  <c r="K53" i="49"/>
  <c r="H53" i="49"/>
  <c r="E53" i="49"/>
  <c r="N52" i="49"/>
  <c r="K52" i="49"/>
  <c r="H52" i="49"/>
  <c r="E52" i="49"/>
  <c r="N51" i="49"/>
  <c r="K51" i="49"/>
  <c r="H51" i="49"/>
  <c r="E51" i="49"/>
  <c r="N50" i="49"/>
  <c r="K50" i="49"/>
  <c r="H50" i="49"/>
  <c r="E50" i="49"/>
  <c r="N49" i="49"/>
  <c r="K49" i="49"/>
  <c r="H49" i="49"/>
  <c r="E49" i="49"/>
  <c r="N48" i="49"/>
  <c r="K48" i="49"/>
  <c r="H48" i="49"/>
  <c r="E48" i="49"/>
  <c r="N47" i="49"/>
  <c r="K47" i="49"/>
  <c r="H47" i="49"/>
  <c r="E47" i="49"/>
  <c r="N46" i="49"/>
  <c r="K46" i="49"/>
  <c r="H46" i="49"/>
  <c r="E46" i="49"/>
  <c r="N45" i="49"/>
  <c r="K45" i="49"/>
  <c r="H45" i="49"/>
  <c r="E45" i="49"/>
  <c r="N44" i="49"/>
  <c r="K44" i="49"/>
  <c r="H44" i="49"/>
  <c r="E44" i="49"/>
  <c r="N43" i="49"/>
  <c r="K43" i="49"/>
  <c r="H43" i="49"/>
  <c r="E43" i="49"/>
  <c r="N42" i="49"/>
  <c r="K42" i="49"/>
  <c r="H42" i="49"/>
  <c r="E42" i="49"/>
  <c r="N41" i="49"/>
  <c r="K41" i="49"/>
  <c r="H41" i="49"/>
  <c r="E41" i="49"/>
  <c r="N40" i="49"/>
  <c r="K40" i="49"/>
  <c r="H40" i="49"/>
  <c r="E40" i="49"/>
  <c r="N39" i="49"/>
  <c r="K39" i="49"/>
  <c r="H39" i="49"/>
  <c r="E39" i="49"/>
  <c r="N38" i="49"/>
  <c r="K38" i="49"/>
  <c r="H38" i="49"/>
  <c r="E38" i="49"/>
  <c r="N37" i="49"/>
  <c r="K37" i="49"/>
  <c r="H37" i="49"/>
  <c r="E37" i="49"/>
  <c r="N36" i="49"/>
  <c r="K36" i="49"/>
  <c r="H36" i="49"/>
  <c r="E36" i="49"/>
  <c r="N35" i="49"/>
  <c r="K35" i="49"/>
  <c r="H35" i="49"/>
  <c r="E35" i="49"/>
  <c r="N34" i="49"/>
  <c r="K34" i="49"/>
  <c r="H34" i="49"/>
  <c r="E34" i="49"/>
  <c r="N33" i="49"/>
  <c r="K33" i="49"/>
  <c r="H33" i="49"/>
  <c r="E33" i="49"/>
  <c r="N32" i="49"/>
  <c r="K32" i="49"/>
  <c r="H32" i="49"/>
  <c r="E32" i="49"/>
  <c r="N31" i="49"/>
  <c r="K31" i="49"/>
  <c r="H31" i="49"/>
  <c r="E31" i="49"/>
  <c r="N30" i="49"/>
  <c r="K30" i="49"/>
  <c r="H30" i="49"/>
  <c r="E30" i="49"/>
  <c r="N29" i="49"/>
  <c r="K29" i="49"/>
  <c r="H29" i="49"/>
  <c r="E29" i="49"/>
  <c r="N28" i="49"/>
  <c r="K28" i="49"/>
  <c r="H28" i="49"/>
  <c r="E28" i="49"/>
  <c r="N27" i="49"/>
  <c r="K27" i="49"/>
  <c r="H27" i="49"/>
  <c r="E27" i="49"/>
  <c r="N26" i="49"/>
  <c r="K26" i="49"/>
  <c r="H26" i="49"/>
  <c r="E26" i="49"/>
  <c r="N25" i="49"/>
  <c r="K25" i="49"/>
  <c r="H25" i="49"/>
  <c r="E25" i="49"/>
  <c r="N24" i="49"/>
  <c r="K24" i="49"/>
  <c r="H24" i="49"/>
  <c r="E24" i="49"/>
  <c r="N23" i="49"/>
  <c r="K23" i="49"/>
  <c r="H23" i="49"/>
  <c r="E23" i="49"/>
  <c r="N22" i="49"/>
  <c r="K22" i="49"/>
  <c r="H22" i="49"/>
  <c r="E22" i="49"/>
  <c r="N21" i="49"/>
  <c r="K21" i="49"/>
  <c r="H21" i="49"/>
  <c r="E21" i="49"/>
  <c r="N20" i="49"/>
  <c r="K20" i="49"/>
  <c r="H20" i="49"/>
  <c r="E20" i="49"/>
  <c r="N19" i="49"/>
  <c r="K19" i="49"/>
  <c r="H19" i="49"/>
  <c r="E19" i="49"/>
  <c r="N18" i="49"/>
  <c r="K18" i="49"/>
  <c r="H18" i="49"/>
  <c r="E18" i="49"/>
  <c r="N17" i="49"/>
  <c r="K17" i="49"/>
  <c r="H17" i="49"/>
  <c r="E17" i="49"/>
  <c r="N16" i="49"/>
  <c r="K16" i="49"/>
  <c r="H16" i="49"/>
  <c r="E16" i="49"/>
  <c r="N15" i="49"/>
  <c r="K15" i="49"/>
  <c r="H15" i="49"/>
  <c r="E15" i="49"/>
  <c r="N14" i="49"/>
  <c r="K14" i="49"/>
  <c r="H14" i="49"/>
  <c r="E14" i="49"/>
  <c r="N13" i="49"/>
  <c r="K13" i="49"/>
  <c r="H13" i="49"/>
  <c r="E13" i="49"/>
  <c r="N12" i="49"/>
  <c r="K12" i="49"/>
  <c r="H12" i="49"/>
  <c r="E12" i="49"/>
  <c r="N11" i="49"/>
  <c r="K11" i="49"/>
  <c r="H11" i="49"/>
  <c r="E11" i="49"/>
  <c r="N10" i="49"/>
  <c r="K10" i="49"/>
  <c r="H10" i="49"/>
  <c r="E10" i="49"/>
  <c r="N9" i="49"/>
  <c r="L7" i="49" s="1"/>
  <c r="K9" i="49"/>
  <c r="I7" i="49" s="1"/>
  <c r="H9" i="49"/>
  <c r="F7" i="49" s="1"/>
  <c r="E9" i="49"/>
  <c r="A126" i="49"/>
  <c r="C7" i="49"/>
  <c r="A3" i="49"/>
  <c r="A1" i="49"/>
  <c r="L7" i="50" l="1"/>
  <c r="X7" i="50" s="1"/>
  <c r="O7" i="49"/>
  <c r="O7" i="50" l="1"/>
  <c r="R7" i="50" l="1"/>
  <c r="F69" i="48"/>
  <c r="F61" i="48"/>
  <c r="F55" i="48"/>
  <c r="F48" i="48"/>
  <c r="F41" i="48"/>
  <c r="F33" i="48"/>
  <c r="F21" i="48"/>
  <c r="F9" i="48"/>
  <c r="E84" i="48"/>
  <c r="E78" i="48"/>
  <c r="E79" i="48"/>
  <c r="E83" i="48"/>
  <c r="E69" i="48"/>
  <c r="D69" i="48"/>
  <c r="E61" i="48"/>
  <c r="D61" i="48"/>
  <c r="E55" i="48"/>
  <c r="D55" i="48"/>
  <c r="E48" i="48"/>
  <c r="D48" i="48"/>
  <c r="E41" i="48"/>
  <c r="D41" i="48"/>
  <c r="E33" i="48"/>
  <c r="D33" i="48"/>
  <c r="E21" i="48"/>
  <c r="D21" i="48"/>
  <c r="E9" i="48"/>
  <c r="D9" i="48"/>
  <c r="A3" i="48"/>
  <c r="A1" i="48"/>
  <c r="F8" i="48" l="1"/>
  <c r="D8" i="48"/>
  <c r="E8" i="48"/>
  <c r="I62" i="47"/>
  <c r="I63" i="47"/>
  <c r="I64" i="47"/>
  <c r="I65" i="47"/>
  <c r="I66" i="47"/>
  <c r="I67" i="47"/>
  <c r="I70" i="47"/>
  <c r="I71" i="47"/>
  <c r="I72" i="47"/>
  <c r="I73" i="47"/>
  <c r="I74" i="47"/>
  <c r="I75" i="47"/>
  <c r="H62" i="47"/>
  <c r="H63" i="47"/>
  <c r="H64" i="47"/>
  <c r="H65" i="47"/>
  <c r="H66" i="47"/>
  <c r="H67" i="47"/>
  <c r="H70" i="47"/>
  <c r="H71" i="47"/>
  <c r="H72" i="47"/>
  <c r="H73" i="47"/>
  <c r="H74" i="47"/>
  <c r="H75" i="47"/>
  <c r="I56" i="47"/>
  <c r="I57" i="47"/>
  <c r="I58" i="47"/>
  <c r="I59" i="47"/>
  <c r="H57" i="47"/>
  <c r="H58" i="47"/>
  <c r="H59" i="47"/>
  <c r="H56" i="47"/>
  <c r="I49" i="47"/>
  <c r="I50" i="47"/>
  <c r="I51" i="47"/>
  <c r="I52" i="47"/>
  <c r="I53" i="47"/>
  <c r="H50" i="47"/>
  <c r="H51" i="47"/>
  <c r="H52" i="47"/>
  <c r="H53" i="47"/>
  <c r="H49" i="47"/>
  <c r="I43" i="47"/>
  <c r="I44" i="47"/>
  <c r="I45" i="47"/>
  <c r="I46" i="47"/>
  <c r="I42" i="47"/>
  <c r="H43" i="47"/>
  <c r="H44" i="47"/>
  <c r="H45" i="47"/>
  <c r="H46" i="47"/>
  <c r="H42" i="47"/>
  <c r="I34" i="47"/>
  <c r="I35" i="47"/>
  <c r="I36" i="47"/>
  <c r="I37" i="47"/>
  <c r="I38" i="47"/>
  <c r="I39" i="47"/>
  <c r="H35" i="47"/>
  <c r="H36" i="47"/>
  <c r="H37" i="47"/>
  <c r="H38" i="47"/>
  <c r="H39" i="47"/>
  <c r="H34" i="47"/>
  <c r="H23" i="47"/>
  <c r="H24" i="47"/>
  <c r="H25" i="47"/>
  <c r="H26" i="47"/>
  <c r="H27" i="47"/>
  <c r="H28" i="47"/>
  <c r="H29" i="47"/>
  <c r="H30" i="47"/>
  <c r="H31" i="47"/>
  <c r="H22" i="47"/>
  <c r="I23" i="47"/>
  <c r="I24" i="47"/>
  <c r="I25" i="47"/>
  <c r="I26" i="47"/>
  <c r="I27" i="47"/>
  <c r="I28" i="47"/>
  <c r="I29" i="47"/>
  <c r="I30" i="47"/>
  <c r="I31" i="47"/>
  <c r="I22" i="47"/>
  <c r="I10" i="47"/>
  <c r="I11" i="47"/>
  <c r="I12" i="47"/>
  <c r="I13" i="47"/>
  <c r="I14" i="47"/>
  <c r="I15" i="47"/>
  <c r="I16" i="47"/>
  <c r="I17" i="47"/>
  <c r="I18" i="47"/>
  <c r="I19" i="47"/>
  <c r="H11" i="47"/>
  <c r="H12" i="47"/>
  <c r="H13" i="47"/>
  <c r="H14" i="47"/>
  <c r="H15" i="47"/>
  <c r="H16" i="47"/>
  <c r="H17" i="47"/>
  <c r="H18" i="47"/>
  <c r="H19" i="47"/>
  <c r="H10" i="47"/>
  <c r="H8" i="48" l="1"/>
  <c r="U7" i="50"/>
  <c r="F84" i="47"/>
  <c r="F83" i="47"/>
  <c r="F79" i="47"/>
  <c r="F78" i="47"/>
  <c r="F77" i="47"/>
  <c r="G69" i="47"/>
  <c r="F69" i="47"/>
  <c r="E69" i="47"/>
  <c r="D69" i="47"/>
  <c r="G61" i="47"/>
  <c r="F61" i="47"/>
  <c r="E61" i="47"/>
  <c r="D61" i="47"/>
  <c r="H55" i="47"/>
  <c r="G55" i="47"/>
  <c r="F55" i="47"/>
  <c r="E55" i="47"/>
  <c r="D55" i="47"/>
  <c r="H48" i="47"/>
  <c r="G48" i="47"/>
  <c r="F48" i="47"/>
  <c r="I48" i="47" s="1"/>
  <c r="E48" i="47"/>
  <c r="D48" i="47"/>
  <c r="H41" i="47"/>
  <c r="G41" i="47"/>
  <c r="F41" i="47"/>
  <c r="E41" i="47"/>
  <c r="D41" i="47"/>
  <c r="H33" i="47"/>
  <c r="G33" i="47"/>
  <c r="F33" i="47"/>
  <c r="E33" i="47"/>
  <c r="D33" i="47"/>
  <c r="H21" i="47"/>
  <c r="G21" i="47"/>
  <c r="F21" i="47"/>
  <c r="I21" i="47" s="1"/>
  <c r="E21" i="47"/>
  <c r="D21" i="47"/>
  <c r="H9" i="47"/>
  <c r="G9" i="47"/>
  <c r="F9" i="47"/>
  <c r="I9" i="47" s="1"/>
  <c r="E9" i="47"/>
  <c r="D9" i="47"/>
  <c r="A3" i="47"/>
  <c r="A1" i="47"/>
  <c r="I33" i="47" l="1"/>
  <c r="I41" i="47"/>
  <c r="I55" i="47"/>
  <c r="D8" i="47"/>
  <c r="H69" i="47"/>
  <c r="I69" i="47"/>
  <c r="H61" i="47"/>
  <c r="I61" i="47"/>
  <c r="G8" i="47"/>
  <c r="E8" i="47"/>
  <c r="F6" i="44"/>
  <c r="I6" i="44"/>
  <c r="L6" i="44"/>
  <c r="O6" i="44"/>
  <c r="R6" i="44"/>
  <c r="U6" i="44"/>
  <c r="X6" i="44"/>
  <c r="C6" i="44"/>
  <c r="U115" i="44"/>
  <c r="U109" i="44"/>
  <c r="U110" i="44"/>
  <c r="U114" i="44"/>
  <c r="U108" i="44"/>
  <c r="A3" i="44"/>
  <c r="A1" i="44"/>
  <c r="A3" i="46"/>
  <c r="A1" i="46"/>
  <c r="D61" i="46"/>
  <c r="E61" i="46"/>
  <c r="G61" i="46"/>
  <c r="H61" i="46"/>
  <c r="J61" i="46"/>
  <c r="K61" i="46"/>
  <c r="M61" i="46"/>
  <c r="N61" i="46"/>
  <c r="I84" i="46"/>
  <c r="I83" i="46"/>
  <c r="I79" i="46"/>
  <c r="I78" i="46"/>
  <c r="I77" i="46"/>
  <c r="N69" i="46"/>
  <c r="M69" i="46"/>
  <c r="K69" i="46"/>
  <c r="J69" i="46"/>
  <c r="H69" i="46"/>
  <c r="G69" i="46"/>
  <c r="E69" i="46"/>
  <c r="D69" i="46"/>
  <c r="I69" i="46"/>
  <c r="I61" i="46"/>
  <c r="N55" i="46"/>
  <c r="M55" i="46"/>
  <c r="K55" i="46"/>
  <c r="J55" i="46"/>
  <c r="H55" i="46"/>
  <c r="G55" i="46"/>
  <c r="E55" i="46"/>
  <c r="D55" i="46"/>
  <c r="I55" i="46"/>
  <c r="N48" i="46"/>
  <c r="M48" i="46"/>
  <c r="K48" i="46"/>
  <c r="J48" i="46"/>
  <c r="H48" i="46"/>
  <c r="G48" i="46"/>
  <c r="E48" i="46"/>
  <c r="D48" i="46"/>
  <c r="I48" i="46"/>
  <c r="N41" i="46"/>
  <c r="M41" i="46"/>
  <c r="K41" i="46"/>
  <c r="J41" i="46"/>
  <c r="H41" i="46"/>
  <c r="G41" i="46"/>
  <c r="E41" i="46"/>
  <c r="D41" i="46"/>
  <c r="I41" i="46"/>
  <c r="N33" i="46"/>
  <c r="M33" i="46"/>
  <c r="K33" i="46"/>
  <c r="J33" i="46"/>
  <c r="H33" i="46"/>
  <c r="G33" i="46"/>
  <c r="E33" i="46"/>
  <c r="D33" i="46"/>
  <c r="I33" i="46"/>
  <c r="N21" i="46"/>
  <c r="M21" i="46"/>
  <c r="K21" i="46"/>
  <c r="J21" i="46"/>
  <c r="H21" i="46"/>
  <c r="G21" i="46"/>
  <c r="E21" i="46"/>
  <c r="D21" i="46"/>
  <c r="I21" i="46"/>
  <c r="N9" i="46"/>
  <c r="M9" i="46"/>
  <c r="K9" i="46"/>
  <c r="J9" i="46"/>
  <c r="H9" i="46"/>
  <c r="G9" i="46"/>
  <c r="E9" i="46"/>
  <c r="D9" i="46"/>
  <c r="I9" i="46"/>
  <c r="F9" i="46"/>
  <c r="L61" i="46" l="1"/>
  <c r="F8" i="47"/>
  <c r="I7" i="47" s="1"/>
  <c r="H8" i="47"/>
  <c r="AA6" i="44"/>
  <c r="F61" i="46"/>
  <c r="G8" i="46"/>
  <c r="J8" i="46"/>
  <c r="M8" i="46"/>
  <c r="D8" i="46"/>
  <c r="E8" i="46"/>
  <c r="K8" i="46"/>
  <c r="O61" i="46"/>
  <c r="H8" i="46"/>
  <c r="N8" i="46"/>
  <c r="L9" i="46"/>
  <c r="O9" i="46"/>
  <c r="F21" i="46"/>
  <c r="L21" i="46"/>
  <c r="O21" i="46"/>
  <c r="F33" i="46"/>
  <c r="L33" i="46"/>
  <c r="O33" i="46"/>
  <c r="F41" i="46"/>
  <c r="L41" i="46"/>
  <c r="O41" i="46"/>
  <c r="F48" i="46"/>
  <c r="L48" i="46"/>
  <c r="O48" i="46"/>
  <c r="F55" i="46"/>
  <c r="L55" i="46"/>
  <c r="O55" i="46"/>
  <c r="F69" i="46"/>
  <c r="L69" i="46"/>
  <c r="O69" i="46"/>
  <c r="I8" i="46" l="1"/>
  <c r="F8" i="46"/>
  <c r="O8" i="46"/>
  <c r="L8" i="46"/>
  <c r="Q8" i="46" l="1"/>
  <c r="A1" i="41"/>
  <c r="D57" i="8" l="1"/>
  <c r="E57" i="8"/>
  <c r="G57" i="8"/>
  <c r="H57" i="8"/>
  <c r="J57" i="8"/>
  <c r="K57" i="8"/>
  <c r="M57" i="8"/>
  <c r="N57" i="8"/>
  <c r="P57" i="8"/>
  <c r="Q57" i="8"/>
  <c r="S57" i="8"/>
  <c r="T57" i="8"/>
  <c r="G71" i="43"/>
  <c r="G63" i="43"/>
  <c r="G57" i="43"/>
  <c r="G50" i="43"/>
  <c r="G43" i="43"/>
  <c r="G35" i="43"/>
  <c r="G23" i="43"/>
  <c r="G11" i="43"/>
  <c r="AH71" i="43"/>
  <c r="AG71" i="43"/>
  <c r="AH63" i="43"/>
  <c r="AG63" i="43"/>
  <c r="AH57" i="43"/>
  <c r="AG57" i="43"/>
  <c r="AH50" i="43"/>
  <c r="AG50" i="43"/>
  <c r="AH43" i="43"/>
  <c r="AG43" i="43"/>
  <c r="AH35" i="43"/>
  <c r="AG35" i="43"/>
  <c r="AH23" i="43"/>
  <c r="AG23" i="43"/>
  <c r="AH11" i="43"/>
  <c r="AG11" i="43"/>
  <c r="AE71" i="43"/>
  <c r="AD71" i="43"/>
  <c r="AE63" i="43"/>
  <c r="AD63" i="43"/>
  <c r="AE57" i="43"/>
  <c r="AD57" i="43"/>
  <c r="AE50" i="43"/>
  <c r="AD50" i="43"/>
  <c r="AE43" i="43"/>
  <c r="AD43" i="43"/>
  <c r="AE35" i="43"/>
  <c r="AD35" i="43"/>
  <c r="AE23" i="43"/>
  <c r="AD23" i="43"/>
  <c r="AE11" i="43"/>
  <c r="AD11" i="43"/>
  <c r="AB71" i="43"/>
  <c r="AA71" i="43"/>
  <c r="AB63" i="43"/>
  <c r="AA63" i="43"/>
  <c r="AB57" i="43"/>
  <c r="AA57" i="43"/>
  <c r="AB50" i="43"/>
  <c r="AA50" i="43"/>
  <c r="AB43" i="43"/>
  <c r="AA43" i="43"/>
  <c r="AB35" i="43"/>
  <c r="AA35" i="43"/>
  <c r="AB23" i="43"/>
  <c r="AA23" i="43"/>
  <c r="AB11" i="43"/>
  <c r="AA11" i="43"/>
  <c r="AC86" i="43"/>
  <c r="AC85" i="43"/>
  <c r="AC81" i="43"/>
  <c r="AC80" i="43"/>
  <c r="AC79" i="43"/>
  <c r="Y71" i="43"/>
  <c r="X71" i="43"/>
  <c r="V71" i="43"/>
  <c r="U71" i="43"/>
  <c r="S71" i="43"/>
  <c r="R71" i="43"/>
  <c r="M71" i="43"/>
  <c r="L71" i="43"/>
  <c r="J71" i="43"/>
  <c r="I71" i="43"/>
  <c r="H71" i="43"/>
  <c r="E71" i="43"/>
  <c r="D71" i="43"/>
  <c r="Y63" i="43"/>
  <c r="X63" i="43"/>
  <c r="V63" i="43"/>
  <c r="U63" i="43"/>
  <c r="S63" i="43"/>
  <c r="R63" i="43"/>
  <c r="M63" i="43"/>
  <c r="L63" i="43"/>
  <c r="J63" i="43"/>
  <c r="I63" i="43"/>
  <c r="H63" i="43"/>
  <c r="E63" i="43"/>
  <c r="D63" i="43"/>
  <c r="Y57" i="43"/>
  <c r="X57" i="43"/>
  <c r="V57" i="43"/>
  <c r="U57" i="43"/>
  <c r="S57" i="43"/>
  <c r="R57" i="43"/>
  <c r="M57" i="43"/>
  <c r="L57" i="43"/>
  <c r="J57" i="43"/>
  <c r="I57" i="43"/>
  <c r="H57" i="43"/>
  <c r="E57" i="43"/>
  <c r="D57" i="43"/>
  <c r="Y50" i="43"/>
  <c r="X50" i="43"/>
  <c r="V50" i="43"/>
  <c r="U50" i="43"/>
  <c r="S50" i="43"/>
  <c r="R50" i="43"/>
  <c r="M50" i="43"/>
  <c r="L50" i="43"/>
  <c r="J50" i="43"/>
  <c r="I50" i="43"/>
  <c r="H50" i="43"/>
  <c r="E50" i="43"/>
  <c r="D50" i="43"/>
  <c r="Y43" i="43"/>
  <c r="X43" i="43"/>
  <c r="V43" i="43"/>
  <c r="U43" i="43"/>
  <c r="S43" i="43"/>
  <c r="R43" i="43"/>
  <c r="M43" i="43"/>
  <c r="L43" i="43"/>
  <c r="J43" i="43"/>
  <c r="I43" i="43"/>
  <c r="H43" i="43"/>
  <c r="E43" i="43"/>
  <c r="D43" i="43"/>
  <c r="Y35" i="43"/>
  <c r="X35" i="43"/>
  <c r="V35" i="43"/>
  <c r="U35" i="43"/>
  <c r="S35" i="43"/>
  <c r="R35" i="43"/>
  <c r="M35" i="43"/>
  <c r="L35" i="43"/>
  <c r="J35" i="43"/>
  <c r="I35" i="43"/>
  <c r="H35" i="43"/>
  <c r="E35" i="43"/>
  <c r="D35" i="43"/>
  <c r="Y23" i="43"/>
  <c r="X23" i="43"/>
  <c r="V23" i="43"/>
  <c r="U23" i="43"/>
  <c r="S23" i="43"/>
  <c r="R23" i="43"/>
  <c r="M23" i="43"/>
  <c r="L23" i="43"/>
  <c r="J23" i="43"/>
  <c r="I23" i="43"/>
  <c r="H23" i="43"/>
  <c r="E23" i="43"/>
  <c r="D23" i="43"/>
  <c r="Y11" i="43"/>
  <c r="X11" i="43"/>
  <c r="V11" i="43"/>
  <c r="U11" i="43"/>
  <c r="S11" i="43"/>
  <c r="R11" i="43"/>
  <c r="M11" i="43"/>
  <c r="L11" i="43"/>
  <c r="J11" i="43"/>
  <c r="I11" i="43"/>
  <c r="H11" i="43"/>
  <c r="E11" i="43"/>
  <c r="D11" i="43"/>
  <c r="A3" i="43"/>
  <c r="O3" i="43" s="1"/>
  <c r="A3" i="41"/>
  <c r="G76" i="24"/>
  <c r="G75" i="24"/>
  <c r="G74" i="24"/>
  <c r="G73" i="24"/>
  <c r="G72" i="24"/>
  <c r="G71" i="24"/>
  <c r="G68" i="24"/>
  <c r="G67" i="24"/>
  <c r="G66" i="24"/>
  <c r="G65" i="24"/>
  <c r="G64" i="24"/>
  <c r="G63" i="24"/>
  <c r="G60" i="24"/>
  <c r="G59" i="24"/>
  <c r="G58" i="24"/>
  <c r="G57" i="24"/>
  <c r="G54" i="24"/>
  <c r="G53" i="24"/>
  <c r="G52" i="24"/>
  <c r="G51" i="24"/>
  <c r="G50" i="24"/>
  <c r="G47" i="24"/>
  <c r="G46" i="24"/>
  <c r="G45" i="24"/>
  <c r="G44" i="24"/>
  <c r="G43" i="24"/>
  <c r="G40" i="24"/>
  <c r="G39" i="24"/>
  <c r="G38" i="24"/>
  <c r="G37" i="24"/>
  <c r="G36" i="24"/>
  <c r="G35" i="24"/>
  <c r="G32" i="24"/>
  <c r="G31" i="24"/>
  <c r="G30" i="24"/>
  <c r="G29" i="24"/>
  <c r="G28" i="24"/>
  <c r="G27" i="24"/>
  <c r="G26" i="24"/>
  <c r="G25" i="24"/>
  <c r="G24" i="24"/>
  <c r="G23" i="24"/>
  <c r="G20" i="24"/>
  <c r="G19" i="24"/>
  <c r="G18" i="24"/>
  <c r="G17" i="24"/>
  <c r="G16" i="24"/>
  <c r="G15" i="24"/>
  <c r="G14" i="24"/>
  <c r="G13" i="24"/>
  <c r="G12" i="24"/>
  <c r="G11" i="24"/>
  <c r="A77" i="41"/>
  <c r="G76" i="41"/>
  <c r="G75" i="41"/>
  <c r="G74" i="41"/>
  <c r="G73" i="41"/>
  <c r="G72" i="41"/>
  <c r="G71" i="41"/>
  <c r="G68" i="41"/>
  <c r="G67" i="41"/>
  <c r="G66" i="41"/>
  <c r="G65" i="41"/>
  <c r="G64" i="41"/>
  <c r="G63" i="41"/>
  <c r="G60" i="41"/>
  <c r="G59" i="41"/>
  <c r="G58" i="41"/>
  <c r="G57" i="41"/>
  <c r="G54" i="41"/>
  <c r="G53" i="41"/>
  <c r="G52" i="41"/>
  <c r="G51" i="41"/>
  <c r="G50" i="41"/>
  <c r="G47" i="41"/>
  <c r="G46" i="41"/>
  <c r="G45" i="41"/>
  <c r="G44" i="41"/>
  <c r="G43" i="41"/>
  <c r="G40" i="41"/>
  <c r="G39" i="41"/>
  <c r="G38" i="41"/>
  <c r="G37" i="41"/>
  <c r="G36" i="41"/>
  <c r="G35" i="41"/>
  <c r="G32" i="41"/>
  <c r="G31" i="41"/>
  <c r="G30" i="41"/>
  <c r="G29" i="41"/>
  <c r="G28" i="41"/>
  <c r="G27" i="41"/>
  <c r="G26" i="41"/>
  <c r="G25" i="41"/>
  <c r="G24" i="41"/>
  <c r="G23" i="41"/>
  <c r="K76" i="41"/>
  <c r="K75" i="41"/>
  <c r="K74" i="41"/>
  <c r="K73" i="41"/>
  <c r="K72" i="41"/>
  <c r="K71" i="41"/>
  <c r="K68" i="41"/>
  <c r="K67" i="41"/>
  <c r="K66" i="41"/>
  <c r="K65" i="41"/>
  <c r="K64" i="41"/>
  <c r="K63" i="41"/>
  <c r="K60" i="41"/>
  <c r="K59" i="41"/>
  <c r="K58" i="41"/>
  <c r="K57" i="41"/>
  <c r="K54" i="41"/>
  <c r="K53" i="41"/>
  <c r="K52" i="41"/>
  <c r="K51" i="41"/>
  <c r="K50" i="41"/>
  <c r="K47" i="41"/>
  <c r="K46" i="41"/>
  <c r="K45" i="41"/>
  <c r="K44" i="41"/>
  <c r="K43" i="41"/>
  <c r="K40" i="41"/>
  <c r="K39" i="41"/>
  <c r="K38" i="41"/>
  <c r="K37" i="41"/>
  <c r="K36" i="41"/>
  <c r="K35" i="41"/>
  <c r="K32" i="41"/>
  <c r="K31" i="41"/>
  <c r="K30" i="41"/>
  <c r="K29" i="41"/>
  <c r="K28" i="41"/>
  <c r="K27" i="41"/>
  <c r="K26" i="41"/>
  <c r="K25" i="41"/>
  <c r="K24" i="41"/>
  <c r="K23" i="41"/>
  <c r="K20" i="41"/>
  <c r="K19" i="41"/>
  <c r="K18" i="41"/>
  <c r="K17" i="41"/>
  <c r="K16" i="41"/>
  <c r="K15" i="41"/>
  <c r="K14" i="41"/>
  <c r="K13" i="41"/>
  <c r="K12" i="41"/>
  <c r="K11" i="41"/>
  <c r="I70" i="41"/>
  <c r="H70" i="41"/>
  <c r="E70" i="41"/>
  <c r="D70" i="41"/>
  <c r="I62" i="41"/>
  <c r="H62" i="41"/>
  <c r="E62" i="41"/>
  <c r="D62" i="41"/>
  <c r="I56" i="41"/>
  <c r="H56" i="41"/>
  <c r="E56" i="41"/>
  <c r="D56" i="41"/>
  <c r="I49" i="41"/>
  <c r="H49" i="41"/>
  <c r="E49" i="41"/>
  <c r="D49" i="41"/>
  <c r="I42" i="41"/>
  <c r="H42" i="41"/>
  <c r="E42" i="41"/>
  <c r="D42" i="41"/>
  <c r="I34" i="41"/>
  <c r="H34" i="41"/>
  <c r="E34" i="41"/>
  <c r="D34" i="41"/>
  <c r="I22" i="41"/>
  <c r="H22" i="41"/>
  <c r="E22" i="41"/>
  <c r="D22" i="41"/>
  <c r="I10" i="41"/>
  <c r="H10" i="41"/>
  <c r="E10" i="41"/>
  <c r="A76" i="47" l="1"/>
  <c r="A76" i="53"/>
  <c r="K22" i="41"/>
  <c r="K49" i="41"/>
  <c r="K62" i="41"/>
  <c r="K70" i="41"/>
  <c r="G34" i="41"/>
  <c r="G22" i="41"/>
  <c r="G56" i="41"/>
  <c r="G42" i="41"/>
  <c r="G49" i="41"/>
  <c r="G70" i="41"/>
  <c r="K56" i="41"/>
  <c r="K42" i="41"/>
  <c r="K34" i="41"/>
  <c r="K10" i="41"/>
  <c r="G62" i="41"/>
  <c r="U57" i="8"/>
  <c r="L57" i="8"/>
  <c r="R57" i="8"/>
  <c r="I57" i="8"/>
  <c r="K11" i="43"/>
  <c r="O57" i="8"/>
  <c r="F57" i="8"/>
  <c r="T50" i="43"/>
  <c r="W11" i="43"/>
  <c r="F23" i="43"/>
  <c r="T35" i="43"/>
  <c r="T63" i="43"/>
  <c r="N57" i="43"/>
  <c r="AC35" i="43"/>
  <c r="AC63" i="43"/>
  <c r="AF11" i="43"/>
  <c r="AF35" i="43"/>
  <c r="AI11" i="43"/>
  <c r="F63" i="43"/>
  <c r="S10" i="43"/>
  <c r="Y10" i="43"/>
  <c r="N43" i="43"/>
  <c r="K57" i="43"/>
  <c r="T57" i="43"/>
  <c r="AC23" i="43"/>
  <c r="AC43" i="43"/>
  <c r="AC57" i="43"/>
  <c r="AC71" i="43"/>
  <c r="AF23" i="43"/>
  <c r="AF43" i="43"/>
  <c r="W50" i="43"/>
  <c r="T71" i="43"/>
  <c r="AF71" i="43"/>
  <c r="AC50" i="43"/>
  <c r="N71" i="43"/>
  <c r="AA10" i="43"/>
  <c r="W57" i="43"/>
  <c r="AI57" i="43"/>
  <c r="K50" i="43"/>
  <c r="AI50" i="43"/>
  <c r="AH10" i="43"/>
  <c r="L10" i="43"/>
  <c r="AI23" i="43"/>
  <c r="K23" i="43"/>
  <c r="Z23" i="43"/>
  <c r="R10" i="43"/>
  <c r="Z11" i="43"/>
  <c r="N23" i="43"/>
  <c r="W23" i="43"/>
  <c r="F35" i="43"/>
  <c r="T43" i="43"/>
  <c r="Z43" i="43"/>
  <c r="F50" i="43"/>
  <c r="F57" i="43"/>
  <c r="W71" i="43"/>
  <c r="AF57" i="43"/>
  <c r="W35" i="43"/>
  <c r="N50" i="43"/>
  <c r="W63" i="43"/>
  <c r="F71" i="43"/>
  <c r="AF50" i="43"/>
  <c r="M10" i="43"/>
  <c r="AE10" i="43"/>
  <c r="N11" i="43"/>
  <c r="V10" i="43"/>
  <c r="T23" i="43"/>
  <c r="N35" i="43"/>
  <c r="Z35" i="43"/>
  <c r="F43" i="43"/>
  <c r="K43" i="43"/>
  <c r="W43" i="43"/>
  <c r="Z57" i="43"/>
  <c r="Z71" i="43"/>
  <c r="AC11" i="43"/>
  <c r="AI35" i="43"/>
  <c r="AI43" i="43"/>
  <c r="AI63" i="43"/>
  <c r="AI71" i="43"/>
  <c r="Z50" i="43"/>
  <c r="N63" i="43"/>
  <c r="Z63" i="43"/>
  <c r="AF63" i="43"/>
  <c r="E10" i="43"/>
  <c r="AD10" i="43"/>
  <c r="AG10" i="43"/>
  <c r="AI10" i="43" s="1"/>
  <c r="AG8" i="43" s="1"/>
  <c r="D10" i="43"/>
  <c r="G10" i="43"/>
  <c r="J10" i="43"/>
  <c r="I10" i="43"/>
  <c r="K71" i="43"/>
  <c r="H10" i="43"/>
  <c r="H8" i="43" s="1"/>
  <c r="K63" i="43"/>
  <c r="AB10" i="43"/>
  <c r="X10" i="43"/>
  <c r="U10" i="43"/>
  <c r="F11" i="43"/>
  <c r="T11" i="43"/>
  <c r="K35" i="43"/>
  <c r="F49" i="41"/>
  <c r="F70" i="41"/>
  <c r="F42" i="41"/>
  <c r="J62" i="41"/>
  <c r="E9" i="41"/>
  <c r="I9" i="41"/>
  <c r="J70" i="41"/>
  <c r="J34" i="41"/>
  <c r="J42" i="41"/>
  <c r="F56" i="41"/>
  <c r="F22" i="41"/>
  <c r="J22" i="41"/>
  <c r="F62" i="41"/>
  <c r="J10" i="41"/>
  <c r="F34" i="41"/>
  <c r="J49" i="41"/>
  <c r="H9" i="41"/>
  <c r="J56" i="41"/>
  <c r="K9" i="41" l="1"/>
  <c r="N10" i="43"/>
  <c r="L8" i="43" s="1"/>
  <c r="AC10" i="43"/>
  <c r="AA8" i="43" s="1"/>
  <c r="Z10" i="43"/>
  <c r="X8" i="43" s="1"/>
  <c r="T10" i="43"/>
  <c r="R8" i="43" s="1"/>
  <c r="K10" i="43"/>
  <c r="I8" i="43" s="1"/>
  <c r="F10" i="43"/>
  <c r="D8" i="43" s="1"/>
  <c r="AF10" i="43"/>
  <c r="AD8" i="43" s="1"/>
  <c r="W10" i="43"/>
  <c r="U8" i="43" s="1"/>
  <c r="J9" i="41"/>
  <c r="F86" i="39"/>
  <c r="F80" i="39"/>
  <c r="F81" i="39"/>
  <c r="F85" i="39"/>
  <c r="F79" i="39"/>
  <c r="H49" i="39"/>
  <c r="A1" i="40"/>
  <c r="A3" i="40"/>
  <c r="S133" i="40"/>
  <c r="S132" i="40"/>
  <c r="S128" i="40"/>
  <c r="S127" i="40"/>
  <c r="S126" i="40"/>
  <c r="A125" i="40"/>
  <c r="AK7" i="43" l="1"/>
  <c r="F6" i="40"/>
  <c r="C6" i="40"/>
  <c r="O6" i="40"/>
  <c r="L6" i="40"/>
  <c r="R6" i="40"/>
  <c r="I6" i="40"/>
  <c r="U6" i="40"/>
  <c r="X6" i="40"/>
  <c r="G11" i="39"/>
  <c r="G23" i="39"/>
  <c r="G35" i="39"/>
  <c r="G43" i="39"/>
  <c r="G50" i="39"/>
  <c r="G57" i="39"/>
  <c r="G63" i="39"/>
  <c r="G71" i="39"/>
  <c r="A78" i="39"/>
  <c r="D73" i="39"/>
  <c r="E73" i="39"/>
  <c r="D74" i="39"/>
  <c r="E74" i="39"/>
  <c r="D75" i="39"/>
  <c r="E75" i="39"/>
  <c r="D76" i="39"/>
  <c r="E76" i="39"/>
  <c r="D77" i="39"/>
  <c r="E77" i="39"/>
  <c r="E72" i="39"/>
  <c r="D72" i="39"/>
  <c r="D65" i="39"/>
  <c r="E65" i="39"/>
  <c r="D66" i="39"/>
  <c r="E66" i="39"/>
  <c r="D67" i="39"/>
  <c r="E67" i="39"/>
  <c r="D68" i="39"/>
  <c r="E68" i="39"/>
  <c r="D69" i="39"/>
  <c r="E69" i="39"/>
  <c r="E64" i="39"/>
  <c r="D64" i="39"/>
  <c r="D59" i="39"/>
  <c r="E59" i="39"/>
  <c r="D60" i="39"/>
  <c r="E60" i="39"/>
  <c r="D61" i="39"/>
  <c r="E61" i="39"/>
  <c r="E58" i="39"/>
  <c r="D58" i="39"/>
  <c r="D52" i="39"/>
  <c r="E52" i="39"/>
  <c r="D53" i="39"/>
  <c r="E53" i="39"/>
  <c r="D54" i="39"/>
  <c r="E54" i="39"/>
  <c r="D55" i="39"/>
  <c r="E55" i="39"/>
  <c r="E51" i="39"/>
  <c r="D51" i="39"/>
  <c r="D45" i="39"/>
  <c r="E45" i="39"/>
  <c r="D46" i="39"/>
  <c r="E46" i="39"/>
  <c r="D47" i="39"/>
  <c r="E47" i="39"/>
  <c r="D48" i="39"/>
  <c r="E48" i="39"/>
  <c r="E44" i="39"/>
  <c r="D44" i="39"/>
  <c r="D37" i="39"/>
  <c r="E37" i="39"/>
  <c r="D38" i="39"/>
  <c r="E38" i="39"/>
  <c r="D39" i="39"/>
  <c r="E39" i="39"/>
  <c r="D40" i="39"/>
  <c r="E40" i="39"/>
  <c r="D41" i="39"/>
  <c r="E41" i="39"/>
  <c r="E36" i="39"/>
  <c r="D36" i="39"/>
  <c r="E25" i="39"/>
  <c r="E26" i="39"/>
  <c r="E27" i="39"/>
  <c r="E28" i="39"/>
  <c r="E29" i="39"/>
  <c r="E30" i="39"/>
  <c r="E31" i="39"/>
  <c r="E32" i="39"/>
  <c r="E33" i="39"/>
  <c r="D25" i="39"/>
  <c r="D26" i="39"/>
  <c r="D27" i="39"/>
  <c r="D28" i="39"/>
  <c r="D29" i="39"/>
  <c r="D30" i="39"/>
  <c r="D31" i="39"/>
  <c r="D32" i="39"/>
  <c r="D33" i="39"/>
  <c r="E24" i="39"/>
  <c r="D24" i="39"/>
  <c r="E13" i="39"/>
  <c r="E14" i="39"/>
  <c r="E15" i="39"/>
  <c r="E16" i="39"/>
  <c r="E17" i="39"/>
  <c r="E18" i="39"/>
  <c r="E19" i="39"/>
  <c r="E20" i="39"/>
  <c r="E21" i="39"/>
  <c r="D13" i="39"/>
  <c r="D14" i="39"/>
  <c r="D15" i="39"/>
  <c r="D16" i="39"/>
  <c r="D17" i="39"/>
  <c r="D18" i="39"/>
  <c r="D19" i="39"/>
  <c r="D20" i="39"/>
  <c r="D21" i="39"/>
  <c r="E12" i="39"/>
  <c r="D12" i="39"/>
  <c r="A3" i="39"/>
  <c r="A1" i="39"/>
  <c r="AA6" i="40" l="1"/>
  <c r="G8" i="39"/>
  <c r="F64" i="39"/>
  <c r="F59" i="39"/>
  <c r="F13" i="39"/>
  <c r="F46" i="39"/>
  <c r="F52" i="39"/>
  <c r="F69" i="39"/>
  <c r="F67" i="39"/>
  <c r="G10" i="39"/>
  <c r="F17" i="39"/>
  <c r="F33" i="39"/>
  <c r="F27" i="39"/>
  <c r="D43" i="39"/>
  <c r="E71" i="39"/>
  <c r="F21" i="39"/>
  <c r="F25" i="39"/>
  <c r="F48" i="39"/>
  <c r="F58" i="39"/>
  <c r="F65" i="39"/>
  <c r="F47" i="39"/>
  <c r="F45" i="39"/>
  <c r="F30" i="39"/>
  <c r="F29" i="39"/>
  <c r="F68" i="39"/>
  <c r="F66" i="39"/>
  <c r="E35" i="39"/>
  <c r="E50" i="39"/>
  <c r="D23" i="39"/>
  <c r="E57" i="39"/>
  <c r="F44" i="39"/>
  <c r="D35" i="39"/>
  <c r="E23" i="39"/>
  <c r="F26" i="39"/>
  <c r="F24" i="39"/>
  <c r="F15" i="39"/>
  <c r="F19" i="39"/>
  <c r="F41" i="39"/>
  <c r="F28" i="39"/>
  <c r="F32" i="39"/>
  <c r="F55" i="39"/>
  <c r="F31" i="39"/>
  <c r="F36" i="39"/>
  <c r="F38" i="39"/>
  <c r="F40" i="39"/>
  <c r="E43" i="39"/>
  <c r="F54" i="39"/>
  <c r="D57" i="39"/>
  <c r="F61" i="39"/>
  <c r="F72" i="39"/>
  <c r="D71" i="39"/>
  <c r="F73" i="39"/>
  <c r="F74" i="39"/>
  <c r="F75" i="39"/>
  <c r="F76" i="39"/>
  <c r="F77" i="39"/>
  <c r="D11" i="39"/>
  <c r="F12" i="39"/>
  <c r="F14" i="39"/>
  <c r="F16" i="39"/>
  <c r="F18" i="39"/>
  <c r="F20" i="39"/>
  <c r="D50" i="39"/>
  <c r="F53" i="39"/>
  <c r="F60" i="39"/>
  <c r="D63" i="39"/>
  <c r="E63" i="39"/>
  <c r="E11" i="39"/>
  <c r="F39" i="39"/>
  <c r="F37" i="39"/>
  <c r="F51" i="39"/>
  <c r="H75" i="39" l="1"/>
  <c r="I75" i="39"/>
  <c r="H72" i="39"/>
  <c r="I72" i="39"/>
  <c r="H74" i="39"/>
  <c r="I74" i="39"/>
  <c r="I77" i="39"/>
  <c r="H77" i="39"/>
  <c r="I73" i="39"/>
  <c r="H73" i="39"/>
  <c r="H76" i="39"/>
  <c r="I76" i="39"/>
  <c r="H66" i="39"/>
  <c r="I66" i="39"/>
  <c r="H69" i="39"/>
  <c r="I69" i="39"/>
  <c r="I68" i="39"/>
  <c r="H68" i="39"/>
  <c r="H64" i="39"/>
  <c r="I64" i="39"/>
  <c r="I65" i="39"/>
  <c r="H65" i="39"/>
  <c r="I67" i="39"/>
  <c r="H67" i="39"/>
  <c r="I58" i="39"/>
  <c r="H58" i="39"/>
  <c r="H60" i="39"/>
  <c r="I60" i="39"/>
  <c r="H61" i="39"/>
  <c r="I61" i="39"/>
  <c r="I59" i="39"/>
  <c r="H59" i="39"/>
  <c r="I51" i="39"/>
  <c r="H51" i="39"/>
  <c r="H54" i="39"/>
  <c r="I54" i="39"/>
  <c r="I55" i="39"/>
  <c r="H55" i="39"/>
  <c r="H53" i="39"/>
  <c r="I53" i="39"/>
  <c r="I52" i="39"/>
  <c r="H52" i="39"/>
  <c r="H47" i="39"/>
  <c r="I47" i="39"/>
  <c r="H46" i="39"/>
  <c r="I46" i="39"/>
  <c r="H44" i="39"/>
  <c r="I44" i="39"/>
  <c r="H45" i="39"/>
  <c r="I45" i="39"/>
  <c r="H48" i="39"/>
  <c r="I48" i="39"/>
  <c r="I39" i="39"/>
  <c r="H39" i="39"/>
  <c r="H40" i="39"/>
  <c r="I40" i="39"/>
  <c r="I38" i="39"/>
  <c r="H38" i="39"/>
  <c r="H36" i="39"/>
  <c r="I36" i="39"/>
  <c r="H37" i="39"/>
  <c r="I37" i="39"/>
  <c r="I41" i="39"/>
  <c r="H41" i="39"/>
  <c r="H21" i="39"/>
  <c r="I21" i="39"/>
  <c r="I27" i="39"/>
  <c r="H27" i="39"/>
  <c r="I25" i="39"/>
  <c r="H25" i="39"/>
  <c r="I32" i="39"/>
  <c r="H32" i="39"/>
  <c r="H29" i="39"/>
  <c r="I29" i="39"/>
  <c r="I33" i="39"/>
  <c r="H33" i="39"/>
  <c r="I28" i="39"/>
  <c r="H28" i="39"/>
  <c r="I24" i="39"/>
  <c r="H24" i="39"/>
  <c r="I30" i="39"/>
  <c r="H30" i="39"/>
  <c r="I31" i="39"/>
  <c r="H31" i="39"/>
  <c r="I26" i="39"/>
  <c r="H26" i="39"/>
  <c r="I19" i="39"/>
  <c r="H19" i="39"/>
  <c r="I13" i="39"/>
  <c r="H13" i="39"/>
  <c r="H16" i="39"/>
  <c r="I16" i="39"/>
  <c r="H15" i="39"/>
  <c r="I15" i="39"/>
  <c r="H18" i="39"/>
  <c r="I18" i="39"/>
  <c r="H14" i="39"/>
  <c r="I14" i="39"/>
  <c r="I20" i="39"/>
  <c r="H20" i="39"/>
  <c r="H12" i="39"/>
  <c r="I12" i="39"/>
  <c r="I17" i="39"/>
  <c r="H17" i="39"/>
  <c r="F43" i="39"/>
  <c r="I43" i="39" s="1"/>
  <c r="F71" i="39"/>
  <c r="I71" i="39" s="1"/>
  <c r="F23" i="39"/>
  <c r="I23" i="39" s="1"/>
  <c r="F50" i="39"/>
  <c r="I50" i="39" s="1"/>
  <c r="F35" i="39"/>
  <c r="I35" i="39" s="1"/>
  <c r="F57" i="39"/>
  <c r="I57" i="39" s="1"/>
  <c r="F11" i="39"/>
  <c r="I11" i="39" s="1"/>
  <c r="D10" i="39"/>
  <c r="E10" i="39"/>
  <c r="F63" i="39"/>
  <c r="I63" i="39" s="1"/>
  <c r="H63" i="39" l="1"/>
  <c r="H71" i="39"/>
  <c r="H57" i="39"/>
  <c r="H50" i="39"/>
  <c r="H43" i="39"/>
  <c r="H35" i="39"/>
  <c r="H23" i="39"/>
  <c r="H11" i="39"/>
  <c r="F10" i="39"/>
  <c r="I10" i="39" s="1"/>
  <c r="AA77" i="4"/>
  <c r="X77" i="4"/>
  <c r="U77" i="4"/>
  <c r="R77" i="4"/>
  <c r="AA76" i="4"/>
  <c r="X76" i="4"/>
  <c r="U76" i="4"/>
  <c r="R76" i="4"/>
  <c r="AA75" i="4"/>
  <c r="X75" i="4"/>
  <c r="U75" i="4"/>
  <c r="R75" i="4"/>
  <c r="AA74" i="4"/>
  <c r="X74" i="4"/>
  <c r="U74" i="4"/>
  <c r="R74" i="4"/>
  <c r="AA73" i="4"/>
  <c r="X73" i="4"/>
  <c r="U73" i="4"/>
  <c r="R73" i="4"/>
  <c r="AA72" i="4"/>
  <c r="X72" i="4"/>
  <c r="U72" i="4"/>
  <c r="R72" i="4"/>
  <c r="AA69" i="4"/>
  <c r="X69" i="4"/>
  <c r="U69" i="4"/>
  <c r="R69" i="4"/>
  <c r="AA68" i="4"/>
  <c r="X68" i="4"/>
  <c r="U68" i="4"/>
  <c r="R68" i="4"/>
  <c r="AA67" i="4"/>
  <c r="X67" i="4"/>
  <c r="U67" i="4"/>
  <c r="R67" i="4"/>
  <c r="AA66" i="4"/>
  <c r="X66" i="4"/>
  <c r="U66" i="4"/>
  <c r="R66" i="4"/>
  <c r="AA65" i="4"/>
  <c r="X65" i="4"/>
  <c r="U65" i="4"/>
  <c r="R65" i="4"/>
  <c r="AA64" i="4"/>
  <c r="X64" i="4"/>
  <c r="U64" i="4"/>
  <c r="R64" i="4"/>
  <c r="AA61" i="4"/>
  <c r="X61" i="4"/>
  <c r="U61" i="4"/>
  <c r="R61" i="4"/>
  <c r="AA60" i="4"/>
  <c r="X60" i="4"/>
  <c r="U60" i="4"/>
  <c r="R60" i="4"/>
  <c r="AA59" i="4"/>
  <c r="X59" i="4"/>
  <c r="U59" i="4"/>
  <c r="R59" i="4"/>
  <c r="AA58" i="4"/>
  <c r="X58" i="4"/>
  <c r="U58" i="4"/>
  <c r="R58" i="4"/>
  <c r="AA55" i="4"/>
  <c r="X55" i="4"/>
  <c r="U55" i="4"/>
  <c r="R55" i="4"/>
  <c r="AA54" i="4"/>
  <c r="X54" i="4"/>
  <c r="U54" i="4"/>
  <c r="R54" i="4"/>
  <c r="AA53" i="4"/>
  <c r="X53" i="4"/>
  <c r="U53" i="4"/>
  <c r="R53" i="4"/>
  <c r="AA52" i="4"/>
  <c r="X52" i="4"/>
  <c r="U52" i="4"/>
  <c r="R52" i="4"/>
  <c r="AA51" i="4"/>
  <c r="X51" i="4"/>
  <c r="U51" i="4"/>
  <c r="R51" i="4"/>
  <c r="AA48" i="4"/>
  <c r="X48" i="4"/>
  <c r="U48" i="4"/>
  <c r="R48" i="4"/>
  <c r="AA47" i="4"/>
  <c r="X47" i="4"/>
  <c r="U47" i="4"/>
  <c r="R47" i="4"/>
  <c r="AA46" i="4"/>
  <c r="X46" i="4"/>
  <c r="U46" i="4"/>
  <c r="R46" i="4"/>
  <c r="AA45" i="4"/>
  <c r="X45" i="4"/>
  <c r="U45" i="4"/>
  <c r="R45" i="4"/>
  <c r="AA44" i="4"/>
  <c r="X44" i="4"/>
  <c r="U44" i="4"/>
  <c r="R44" i="4"/>
  <c r="AA41" i="4"/>
  <c r="X41" i="4"/>
  <c r="U41" i="4"/>
  <c r="R41" i="4"/>
  <c r="AA40" i="4"/>
  <c r="X40" i="4"/>
  <c r="U40" i="4"/>
  <c r="R40" i="4"/>
  <c r="AA39" i="4"/>
  <c r="X39" i="4"/>
  <c r="U39" i="4"/>
  <c r="R39" i="4"/>
  <c r="AA38" i="4"/>
  <c r="X38" i="4"/>
  <c r="U38" i="4"/>
  <c r="R38" i="4"/>
  <c r="AA37" i="4"/>
  <c r="X37" i="4"/>
  <c r="U37" i="4"/>
  <c r="R37" i="4"/>
  <c r="AA36" i="4"/>
  <c r="X36" i="4"/>
  <c r="U36" i="4"/>
  <c r="R36" i="4"/>
  <c r="AA33" i="4"/>
  <c r="X33" i="4"/>
  <c r="U33" i="4"/>
  <c r="R33" i="4"/>
  <c r="AA32" i="4"/>
  <c r="X32" i="4"/>
  <c r="U32" i="4"/>
  <c r="R32" i="4"/>
  <c r="AA31" i="4"/>
  <c r="X31" i="4"/>
  <c r="U31" i="4"/>
  <c r="R31" i="4"/>
  <c r="AA30" i="4"/>
  <c r="X30" i="4"/>
  <c r="U30" i="4"/>
  <c r="R30" i="4"/>
  <c r="AA29" i="4"/>
  <c r="X29" i="4"/>
  <c r="U29" i="4"/>
  <c r="R29" i="4"/>
  <c r="AA28" i="4"/>
  <c r="X28" i="4"/>
  <c r="U28" i="4"/>
  <c r="R28" i="4"/>
  <c r="AA27" i="4"/>
  <c r="X27" i="4"/>
  <c r="U27" i="4"/>
  <c r="R27" i="4"/>
  <c r="AA26" i="4"/>
  <c r="X26" i="4"/>
  <c r="U26" i="4"/>
  <c r="R26" i="4"/>
  <c r="AA25" i="4"/>
  <c r="X25" i="4"/>
  <c r="U25" i="4"/>
  <c r="R25" i="4"/>
  <c r="AA24" i="4"/>
  <c r="X24" i="4"/>
  <c r="U24" i="4"/>
  <c r="R24" i="4"/>
  <c r="AA21" i="4"/>
  <c r="X21" i="4"/>
  <c r="U21" i="4"/>
  <c r="R21" i="4"/>
  <c r="AA20" i="4"/>
  <c r="X20" i="4"/>
  <c r="U20" i="4"/>
  <c r="R20" i="4"/>
  <c r="AA19" i="4"/>
  <c r="X19" i="4"/>
  <c r="U19" i="4"/>
  <c r="R19" i="4"/>
  <c r="AA18" i="4"/>
  <c r="X18" i="4"/>
  <c r="U18" i="4"/>
  <c r="R18" i="4"/>
  <c r="AA17" i="4"/>
  <c r="X17" i="4"/>
  <c r="U17" i="4"/>
  <c r="R17" i="4"/>
  <c r="AA16" i="4"/>
  <c r="X16" i="4"/>
  <c r="U16" i="4"/>
  <c r="R16" i="4"/>
  <c r="AA15" i="4"/>
  <c r="X15" i="4"/>
  <c r="U15" i="4"/>
  <c r="R15" i="4"/>
  <c r="AA14" i="4"/>
  <c r="X14" i="4"/>
  <c r="U14" i="4"/>
  <c r="R14" i="4"/>
  <c r="AA13" i="4"/>
  <c r="X13" i="4"/>
  <c r="U13" i="4"/>
  <c r="R13" i="4"/>
  <c r="AA12" i="4"/>
  <c r="X12" i="4"/>
  <c r="U12" i="4"/>
  <c r="R12" i="4"/>
  <c r="H10" i="39" l="1"/>
  <c r="H8" i="39"/>
  <c r="L8" i="39" s="1"/>
  <c r="D8" i="39"/>
  <c r="I8" i="39" s="1"/>
  <c r="O80" i="8" l="1"/>
  <c r="O81" i="8"/>
  <c r="O85" i="8"/>
  <c r="O86" i="8"/>
  <c r="O79" i="8"/>
  <c r="BB80" i="9"/>
  <c r="BB81" i="9"/>
  <c r="BB85" i="9"/>
  <c r="BB86" i="9"/>
  <c r="BB79" i="9"/>
  <c r="AE80" i="5"/>
  <c r="AE81" i="5"/>
  <c r="AE85" i="5"/>
  <c r="AE86" i="5"/>
  <c r="AE79" i="5"/>
  <c r="U81" i="4"/>
  <c r="U82" i="4"/>
  <c r="U86" i="4"/>
  <c r="U87" i="4"/>
  <c r="U80" i="4"/>
  <c r="AM80" i="6"/>
  <c r="AM81" i="6"/>
  <c r="AM85" i="6"/>
  <c r="AM86" i="6"/>
  <c r="AM79" i="6"/>
  <c r="E79" i="24"/>
  <c r="E80" i="24"/>
  <c r="E84" i="24"/>
  <c r="E85" i="24"/>
  <c r="E78" i="24"/>
  <c r="I87" i="14" l="1"/>
  <c r="I81" i="14"/>
  <c r="I82" i="14"/>
  <c r="I86" i="14"/>
  <c r="I80" i="14"/>
  <c r="K74" i="14"/>
  <c r="K75" i="14"/>
  <c r="K76" i="14"/>
  <c r="K77" i="14"/>
  <c r="K78" i="14"/>
  <c r="K73" i="14"/>
  <c r="K66" i="14"/>
  <c r="K67" i="14"/>
  <c r="K68" i="14"/>
  <c r="K69" i="14"/>
  <c r="K70" i="14"/>
  <c r="K65" i="14"/>
  <c r="K60" i="14"/>
  <c r="K61" i="14"/>
  <c r="K62" i="14"/>
  <c r="K59" i="14"/>
  <c r="K53" i="14"/>
  <c r="K54" i="14"/>
  <c r="K55" i="14"/>
  <c r="K56" i="14"/>
  <c r="K52" i="14"/>
  <c r="K46" i="14"/>
  <c r="K47" i="14"/>
  <c r="K48" i="14"/>
  <c r="K49" i="14"/>
  <c r="K45" i="14"/>
  <c r="K38" i="14"/>
  <c r="K39" i="14"/>
  <c r="K40" i="14"/>
  <c r="K41" i="14"/>
  <c r="K42" i="14"/>
  <c r="K37" i="14"/>
  <c r="K26" i="14"/>
  <c r="K27" i="14"/>
  <c r="K28" i="14"/>
  <c r="K29" i="14"/>
  <c r="K30" i="14"/>
  <c r="K31" i="14"/>
  <c r="K32" i="14"/>
  <c r="K33" i="14"/>
  <c r="K34" i="14"/>
  <c r="K25" i="14"/>
  <c r="K14" i="14"/>
  <c r="K15" i="14"/>
  <c r="K16" i="14"/>
  <c r="K17" i="14"/>
  <c r="K18" i="14"/>
  <c r="K19" i="14"/>
  <c r="K20" i="14"/>
  <c r="K21" i="14"/>
  <c r="K22" i="14"/>
  <c r="K13" i="14"/>
  <c r="L74" i="14"/>
  <c r="L75" i="14"/>
  <c r="L76" i="14"/>
  <c r="L77" i="14"/>
  <c r="L78" i="14"/>
  <c r="L73" i="14"/>
  <c r="L66" i="14"/>
  <c r="L67" i="14"/>
  <c r="L68" i="14"/>
  <c r="L69" i="14"/>
  <c r="L70" i="14"/>
  <c r="L65" i="14"/>
  <c r="L53" i="14"/>
  <c r="L54" i="14"/>
  <c r="L55" i="14"/>
  <c r="L56" i="14"/>
  <c r="L60" i="14"/>
  <c r="L61" i="14"/>
  <c r="L62" i="14"/>
  <c r="L59" i="14"/>
  <c r="L52" i="14"/>
  <c r="L46" i="14"/>
  <c r="L47" i="14"/>
  <c r="L48" i="14"/>
  <c r="L49" i="14"/>
  <c r="L45" i="14"/>
  <c r="L38" i="14"/>
  <c r="L39" i="14"/>
  <c r="L40" i="14"/>
  <c r="L41" i="14"/>
  <c r="L42" i="14"/>
  <c r="L37" i="14"/>
  <c r="D42" i="13" l="1"/>
  <c r="E42" i="13"/>
  <c r="A1" i="24" l="1"/>
  <c r="A1" i="9"/>
  <c r="A1" i="8"/>
  <c r="A1" i="6"/>
  <c r="A1" i="5"/>
  <c r="A1" i="4"/>
  <c r="A1" i="14"/>
  <c r="BK12" i="9" l="1"/>
  <c r="AT34" i="6"/>
  <c r="AT42" i="6"/>
  <c r="AT49" i="6"/>
  <c r="AT56" i="6"/>
  <c r="AT62" i="6"/>
  <c r="AT70" i="6"/>
  <c r="AT22" i="6"/>
  <c r="I24" i="14" l="1"/>
  <c r="D66" i="14"/>
  <c r="E66" i="14"/>
  <c r="D67" i="14"/>
  <c r="E67" i="14"/>
  <c r="D68" i="14"/>
  <c r="E68" i="14"/>
  <c r="D69" i="14"/>
  <c r="E69" i="14"/>
  <c r="D70" i="14"/>
  <c r="E70" i="14"/>
  <c r="E65" i="14"/>
  <c r="D60" i="14"/>
  <c r="E60" i="14"/>
  <c r="D61" i="14"/>
  <c r="E61" i="14"/>
  <c r="D62" i="14"/>
  <c r="E62" i="14"/>
  <c r="E59" i="14"/>
  <c r="D53" i="14"/>
  <c r="E53" i="14"/>
  <c r="D54" i="14"/>
  <c r="E54" i="14"/>
  <c r="D55" i="14"/>
  <c r="E55" i="14"/>
  <c r="D56" i="14"/>
  <c r="E56" i="14"/>
  <c r="E52" i="14"/>
  <c r="D46" i="14"/>
  <c r="E46" i="14"/>
  <c r="D47" i="14"/>
  <c r="E47" i="14"/>
  <c r="D48" i="14"/>
  <c r="E48" i="14"/>
  <c r="D49" i="14"/>
  <c r="E49" i="14"/>
  <c r="E45" i="14"/>
  <c r="D38" i="14"/>
  <c r="E38" i="14"/>
  <c r="D39" i="14"/>
  <c r="E39" i="14"/>
  <c r="D40" i="14"/>
  <c r="E40" i="14"/>
  <c r="D41" i="14"/>
  <c r="E41" i="14"/>
  <c r="D42" i="14"/>
  <c r="E42" i="14"/>
  <c r="E37" i="14"/>
  <c r="E26" i="14"/>
  <c r="E27" i="14"/>
  <c r="E28" i="14"/>
  <c r="E29" i="14"/>
  <c r="E30" i="14"/>
  <c r="E31" i="14"/>
  <c r="E32" i="14"/>
  <c r="E33" i="14"/>
  <c r="E34" i="14"/>
  <c r="D26" i="14"/>
  <c r="D27" i="14"/>
  <c r="D28" i="14"/>
  <c r="D29" i="14"/>
  <c r="D30" i="14"/>
  <c r="D31" i="14"/>
  <c r="D32" i="14"/>
  <c r="D33" i="14"/>
  <c r="D34" i="14"/>
  <c r="E14" i="14"/>
  <c r="E15" i="14"/>
  <c r="E16" i="14"/>
  <c r="E17" i="14"/>
  <c r="E18" i="14"/>
  <c r="E19" i="14"/>
  <c r="E20" i="14"/>
  <c r="E21" i="14"/>
  <c r="E22" i="14"/>
  <c r="D14" i="14"/>
  <c r="D15" i="14"/>
  <c r="D16" i="14"/>
  <c r="D17" i="14"/>
  <c r="D18" i="14"/>
  <c r="D19" i="14"/>
  <c r="D20" i="14"/>
  <c r="D21" i="14"/>
  <c r="D22" i="14"/>
  <c r="D74" i="14"/>
  <c r="E74" i="14"/>
  <c r="D75" i="14"/>
  <c r="E75" i="14"/>
  <c r="D76" i="14"/>
  <c r="E76" i="14"/>
  <c r="D77" i="14"/>
  <c r="E77" i="14"/>
  <c r="D78" i="14"/>
  <c r="E78" i="14"/>
  <c r="E73" i="14"/>
  <c r="D73" i="14"/>
  <c r="D59" i="14"/>
  <c r="D65" i="14"/>
  <c r="D52" i="14"/>
  <c r="D45" i="14"/>
  <c r="D37" i="14"/>
  <c r="E25" i="14"/>
  <c r="D25" i="14"/>
  <c r="E13" i="14"/>
  <c r="D13" i="14"/>
  <c r="V63" i="5" l="1"/>
  <c r="W63" i="5"/>
  <c r="L14" i="14"/>
  <c r="L15" i="14"/>
  <c r="L16" i="14"/>
  <c r="L17" i="14"/>
  <c r="L18" i="14"/>
  <c r="L19" i="14"/>
  <c r="L20" i="14"/>
  <c r="L21" i="14"/>
  <c r="L22" i="14"/>
  <c r="A3" i="6" l="1"/>
  <c r="V3" i="6" s="1"/>
  <c r="A3" i="5"/>
  <c r="S3" i="5" s="1"/>
  <c r="A3" i="4"/>
  <c r="M3" i="4" s="1"/>
  <c r="A3" i="14"/>
  <c r="A3" i="24"/>
  <c r="A3" i="9"/>
  <c r="P3" i="9" s="1"/>
  <c r="AE3" i="9" s="1"/>
  <c r="AT3" i="9" s="1"/>
  <c r="A3" i="8"/>
  <c r="F74" i="14" l="1"/>
  <c r="F75" i="14"/>
  <c r="F76" i="14"/>
  <c r="F77" i="14"/>
  <c r="F78" i="14"/>
  <c r="F73" i="14"/>
  <c r="F66" i="14"/>
  <c r="F67" i="14"/>
  <c r="F68" i="14"/>
  <c r="F69" i="14"/>
  <c r="F70" i="14"/>
  <c r="F65" i="14"/>
  <c r="F60" i="14"/>
  <c r="F61" i="14"/>
  <c r="F62" i="14"/>
  <c r="F59" i="14"/>
  <c r="F53" i="14"/>
  <c r="F54" i="14"/>
  <c r="F55" i="14"/>
  <c r="F56" i="14"/>
  <c r="F52" i="14"/>
  <c r="F46" i="14"/>
  <c r="F47" i="14"/>
  <c r="F48" i="14"/>
  <c r="F49" i="14"/>
  <c r="F45" i="14"/>
  <c r="F38" i="14"/>
  <c r="F39" i="14"/>
  <c r="F40" i="14"/>
  <c r="F41" i="14"/>
  <c r="F42" i="14"/>
  <c r="F37" i="14"/>
  <c r="F26" i="14"/>
  <c r="F27" i="14"/>
  <c r="F28" i="14"/>
  <c r="F29" i="14"/>
  <c r="F30" i="14"/>
  <c r="F31" i="14"/>
  <c r="F32" i="14"/>
  <c r="F33" i="14"/>
  <c r="F34" i="14"/>
  <c r="F25" i="14"/>
  <c r="F14" i="14"/>
  <c r="F15" i="14"/>
  <c r="F16" i="14"/>
  <c r="F17" i="14"/>
  <c r="F18" i="14"/>
  <c r="F19" i="14"/>
  <c r="F20" i="14"/>
  <c r="F21" i="14"/>
  <c r="F22" i="14"/>
  <c r="F13" i="14"/>
  <c r="D22" i="13" l="1"/>
  <c r="E72" i="14" l="1"/>
  <c r="D72" i="14"/>
  <c r="E64" i="14"/>
  <c r="D64" i="14"/>
  <c r="E58" i="14"/>
  <c r="D58" i="14"/>
  <c r="E51" i="14"/>
  <c r="D51" i="14"/>
  <c r="E44" i="14"/>
  <c r="D44" i="14"/>
  <c r="E36" i="14"/>
  <c r="D36" i="14"/>
  <c r="E24" i="14"/>
  <c r="D24" i="14"/>
  <c r="E12" i="14"/>
  <c r="D12" i="14"/>
  <c r="AT17" i="6" l="1"/>
  <c r="AT21" i="6"/>
  <c r="AT27" i="6"/>
  <c r="AT31" i="6"/>
  <c r="AT44" i="6"/>
  <c r="AT45" i="6"/>
  <c r="AT46" i="6"/>
  <c r="AT47" i="6"/>
  <c r="AT48" i="6"/>
  <c r="AT51" i="6"/>
  <c r="AT52" i="6"/>
  <c r="AT53" i="6"/>
  <c r="AT54" i="6"/>
  <c r="AT55" i="6"/>
  <c r="AT61" i="6"/>
  <c r="AT67" i="6"/>
  <c r="AT12" i="6"/>
  <c r="AT16" i="6"/>
  <c r="AT20" i="6"/>
  <c r="AT24" i="6"/>
  <c r="AT28" i="6"/>
  <c r="AT32" i="6"/>
  <c r="AT58" i="6"/>
  <c r="AT66" i="6"/>
  <c r="AT13" i="6"/>
  <c r="AT15" i="6"/>
  <c r="AT19" i="6"/>
  <c r="AT25" i="6"/>
  <c r="AT29" i="6"/>
  <c r="AT33" i="6"/>
  <c r="AT59" i="6"/>
  <c r="AT65" i="6"/>
  <c r="AT69" i="6"/>
  <c r="AT14" i="6"/>
  <c r="AT18" i="6"/>
  <c r="AT26" i="6"/>
  <c r="AT30" i="6"/>
  <c r="AT60" i="6"/>
  <c r="AT64" i="6"/>
  <c r="AT68" i="6"/>
  <c r="AT72" i="6"/>
  <c r="AT73" i="6"/>
  <c r="AT74" i="6"/>
  <c r="AT75" i="6"/>
  <c r="AT76" i="6"/>
  <c r="AT77" i="6"/>
  <c r="AT36" i="6"/>
  <c r="AT40" i="6"/>
  <c r="AT41" i="6"/>
  <c r="AT37" i="6"/>
  <c r="AT38" i="6"/>
  <c r="AT39" i="6"/>
  <c r="F72" i="14"/>
  <c r="F44" i="14"/>
  <c r="F24" i="14"/>
  <c r="F58" i="14"/>
  <c r="F36" i="14"/>
  <c r="F51" i="14"/>
  <c r="F12" i="14"/>
  <c r="F64" i="14"/>
  <c r="G10" i="13" l="1"/>
  <c r="AH50" i="5" l="1"/>
  <c r="AI50" i="5"/>
  <c r="L26" i="14" l="1"/>
  <c r="L27" i="14"/>
  <c r="L28" i="14"/>
  <c r="L29" i="14"/>
  <c r="L30" i="14"/>
  <c r="L31" i="14"/>
  <c r="L32" i="14"/>
  <c r="L33" i="14"/>
  <c r="L34" i="14"/>
  <c r="E10" i="14" l="1"/>
  <c r="D10" i="14" l="1"/>
  <c r="F10" i="14" s="1"/>
  <c r="D8" i="14" s="1"/>
  <c r="D22" i="24" l="1"/>
  <c r="E22" i="24"/>
  <c r="G22" i="24" s="1"/>
  <c r="D34" i="24"/>
  <c r="E34" i="24"/>
  <c r="G34" i="24" s="1"/>
  <c r="D42" i="24"/>
  <c r="E42" i="24"/>
  <c r="G42" i="24" s="1"/>
  <c r="D49" i="24"/>
  <c r="E49" i="24"/>
  <c r="D56" i="24"/>
  <c r="E56" i="24"/>
  <c r="G56" i="24" s="1"/>
  <c r="D62" i="24"/>
  <c r="E62" i="24"/>
  <c r="G62" i="24" s="1"/>
  <c r="D70" i="24"/>
  <c r="E70" i="24"/>
  <c r="G70" i="24" s="1"/>
  <c r="G49" i="24" l="1"/>
  <c r="U53" i="27"/>
  <c r="U52" i="27"/>
  <c r="U51" i="27"/>
  <c r="U50" i="27"/>
  <c r="U49" i="27"/>
  <c r="U48" i="27"/>
  <c r="U47" i="27"/>
  <c r="U46" i="27"/>
  <c r="U45" i="27"/>
  <c r="U44" i="27"/>
  <c r="U43" i="27"/>
  <c r="U42" i="27"/>
  <c r="U41" i="27"/>
  <c r="U40" i="27"/>
  <c r="U39" i="27"/>
  <c r="U38" i="27"/>
  <c r="U37" i="27"/>
  <c r="U36" i="27"/>
  <c r="U35" i="27"/>
  <c r="U34" i="27"/>
  <c r="U33" i="27"/>
  <c r="U32" i="27"/>
  <c r="U31" i="27"/>
  <c r="U30" i="27"/>
  <c r="U29" i="27"/>
  <c r="U28" i="27"/>
  <c r="U27" i="27"/>
  <c r="U26" i="27"/>
  <c r="U25" i="27"/>
  <c r="U24" i="27"/>
  <c r="U23" i="27"/>
  <c r="U22" i="27"/>
  <c r="U21" i="27"/>
  <c r="U20" i="27"/>
  <c r="U19" i="27"/>
  <c r="U18" i="27"/>
  <c r="U17" i="27"/>
  <c r="U16" i="27"/>
  <c r="U15" i="27"/>
  <c r="U14" i="27"/>
  <c r="U13" i="27"/>
  <c r="U12" i="27"/>
  <c r="U11" i="27"/>
  <c r="U10" i="27"/>
  <c r="U9" i="27"/>
  <c r="U8" i="27"/>
  <c r="U7" i="27"/>
  <c r="U6" i="27"/>
  <c r="U5" i="27"/>
  <c r="U4" i="27"/>
  <c r="U3" i="27"/>
  <c r="U2" i="27"/>
  <c r="U54" i="27" l="1"/>
  <c r="E10" i="24" l="1"/>
  <c r="D10" i="24"/>
  <c r="D9" i="24" l="1"/>
  <c r="G10" i="24"/>
  <c r="F70" i="24"/>
  <c r="F56" i="24"/>
  <c r="F49" i="24"/>
  <c r="F22" i="24"/>
  <c r="F42" i="24"/>
  <c r="F10" i="24"/>
  <c r="F62" i="24"/>
  <c r="E9" i="24"/>
  <c r="F34" i="24"/>
  <c r="G9" i="24" l="1"/>
  <c r="F9" i="24"/>
  <c r="A79" i="14" l="1"/>
  <c r="A78" i="4" l="1"/>
  <c r="A78" i="43"/>
  <c r="O78" i="43" s="1"/>
  <c r="H71" i="9"/>
  <c r="G71" i="9"/>
  <c r="E11" i="9"/>
  <c r="G11" i="9"/>
  <c r="H11" i="9"/>
  <c r="J11" i="9"/>
  <c r="K11" i="9"/>
  <c r="M11" i="9"/>
  <c r="N11" i="9"/>
  <c r="S11" i="9"/>
  <c r="T11" i="9"/>
  <c r="V11" i="9"/>
  <c r="W11" i="9"/>
  <c r="Y11" i="9"/>
  <c r="Z11" i="9"/>
  <c r="AB11" i="9"/>
  <c r="AC11" i="9"/>
  <c r="AH11" i="9"/>
  <c r="AI11" i="9"/>
  <c r="AK11" i="9"/>
  <c r="AL11" i="9"/>
  <c r="AN11" i="9"/>
  <c r="AO11" i="9"/>
  <c r="AQ11" i="9"/>
  <c r="AR11" i="9"/>
  <c r="AW11" i="9"/>
  <c r="AX11" i="9"/>
  <c r="AZ11" i="9"/>
  <c r="BA11" i="9"/>
  <c r="BC11" i="9"/>
  <c r="BD11" i="9"/>
  <c r="BF11" i="9"/>
  <c r="BG11" i="9"/>
  <c r="E23" i="9"/>
  <c r="G23" i="9"/>
  <c r="H23" i="9"/>
  <c r="J23" i="9"/>
  <c r="K23" i="9"/>
  <c r="M23" i="9"/>
  <c r="N23" i="9"/>
  <c r="S23" i="9"/>
  <c r="T23" i="9"/>
  <c r="V23" i="9"/>
  <c r="W23" i="9"/>
  <c r="Y23" i="9"/>
  <c r="Z23" i="9"/>
  <c r="AB23" i="9"/>
  <c r="AC23" i="9"/>
  <c r="AH23" i="9"/>
  <c r="AI23" i="9"/>
  <c r="AK23" i="9"/>
  <c r="AL23" i="9"/>
  <c r="AN23" i="9"/>
  <c r="AO23" i="9"/>
  <c r="AQ23" i="9"/>
  <c r="AR23" i="9"/>
  <c r="AW23" i="9"/>
  <c r="AX23" i="9"/>
  <c r="AZ23" i="9"/>
  <c r="BA23" i="9"/>
  <c r="BC23" i="9"/>
  <c r="BD23" i="9"/>
  <c r="BF23" i="9"/>
  <c r="BG23" i="9"/>
  <c r="E35" i="9"/>
  <c r="G35" i="9"/>
  <c r="H35" i="9"/>
  <c r="J35" i="9"/>
  <c r="K35" i="9"/>
  <c r="M35" i="9"/>
  <c r="N35" i="9"/>
  <c r="S35" i="9"/>
  <c r="T35" i="9"/>
  <c r="V35" i="9"/>
  <c r="W35" i="9"/>
  <c r="Y35" i="9"/>
  <c r="Z35" i="9"/>
  <c r="AB35" i="9"/>
  <c r="AC35" i="9"/>
  <c r="AH35" i="9"/>
  <c r="AI35" i="9"/>
  <c r="AK35" i="9"/>
  <c r="AL35" i="9"/>
  <c r="AN35" i="9"/>
  <c r="AO35" i="9"/>
  <c r="AQ35" i="9"/>
  <c r="AR35" i="9"/>
  <c r="AW35" i="9"/>
  <c r="AX35" i="9"/>
  <c r="AZ35" i="9"/>
  <c r="BA35" i="9"/>
  <c r="BC35" i="9"/>
  <c r="BD35" i="9"/>
  <c r="BF35" i="9"/>
  <c r="BG35" i="9"/>
  <c r="E43" i="9"/>
  <c r="G43" i="9"/>
  <c r="H43" i="9"/>
  <c r="J43" i="9"/>
  <c r="K43" i="9"/>
  <c r="M43" i="9"/>
  <c r="N43" i="9"/>
  <c r="S43" i="9"/>
  <c r="T43" i="9"/>
  <c r="V43" i="9"/>
  <c r="W43" i="9"/>
  <c r="Y43" i="9"/>
  <c r="Z43" i="9"/>
  <c r="AB43" i="9"/>
  <c r="AC43" i="9"/>
  <c r="AH43" i="9"/>
  <c r="AI43" i="9"/>
  <c r="AK43" i="9"/>
  <c r="AL43" i="9"/>
  <c r="AN43" i="9"/>
  <c r="AO43" i="9"/>
  <c r="AQ43" i="9"/>
  <c r="AR43" i="9"/>
  <c r="AW43" i="9"/>
  <c r="AX43" i="9"/>
  <c r="AZ43" i="9"/>
  <c r="BA43" i="9"/>
  <c r="BC43" i="9"/>
  <c r="BD43" i="9"/>
  <c r="BF43" i="9"/>
  <c r="BG43" i="9"/>
  <c r="E50" i="9"/>
  <c r="G50" i="9"/>
  <c r="H50" i="9"/>
  <c r="J50" i="9"/>
  <c r="K50" i="9"/>
  <c r="M50" i="9"/>
  <c r="N50" i="9"/>
  <c r="S50" i="9"/>
  <c r="T50" i="9"/>
  <c r="V50" i="9"/>
  <c r="W50" i="9"/>
  <c r="Y50" i="9"/>
  <c r="Z50" i="9"/>
  <c r="AB50" i="9"/>
  <c r="AC50" i="9"/>
  <c r="AH50" i="9"/>
  <c r="AI50" i="9"/>
  <c r="AK50" i="9"/>
  <c r="AL50" i="9"/>
  <c r="AN50" i="9"/>
  <c r="AO50" i="9"/>
  <c r="AQ50" i="9"/>
  <c r="AR50" i="9"/>
  <c r="AW50" i="9"/>
  <c r="AX50" i="9"/>
  <c r="AZ50" i="9"/>
  <c r="BA50" i="9"/>
  <c r="BC50" i="9"/>
  <c r="BD50" i="9"/>
  <c r="BF50" i="9"/>
  <c r="BG50" i="9"/>
  <c r="E57" i="9"/>
  <c r="G57" i="9"/>
  <c r="H57" i="9"/>
  <c r="J57" i="9"/>
  <c r="K57" i="9"/>
  <c r="M57" i="9"/>
  <c r="N57" i="9"/>
  <c r="S57" i="9"/>
  <c r="T57" i="9"/>
  <c r="V57" i="9"/>
  <c r="W57" i="9"/>
  <c r="Y57" i="9"/>
  <c r="Z57" i="9"/>
  <c r="AB57" i="9"/>
  <c r="AC57" i="9"/>
  <c r="AH57" i="9"/>
  <c r="AI57" i="9"/>
  <c r="AK57" i="9"/>
  <c r="AL57" i="9"/>
  <c r="AN57" i="9"/>
  <c r="AO57" i="9"/>
  <c r="AQ57" i="9"/>
  <c r="AR57" i="9"/>
  <c r="AW57" i="9"/>
  <c r="AX57" i="9"/>
  <c r="AZ57" i="9"/>
  <c r="BA57" i="9"/>
  <c r="BC57" i="9"/>
  <c r="BD57" i="9"/>
  <c r="BF57" i="9"/>
  <c r="BG57" i="9"/>
  <c r="E63" i="9"/>
  <c r="G63" i="9"/>
  <c r="H63" i="9"/>
  <c r="J63" i="9"/>
  <c r="K63" i="9"/>
  <c r="M63" i="9"/>
  <c r="N63" i="9"/>
  <c r="S63" i="9"/>
  <c r="T63" i="9"/>
  <c r="V63" i="9"/>
  <c r="W63" i="9"/>
  <c r="Y63" i="9"/>
  <c r="Z63" i="9"/>
  <c r="AB63" i="9"/>
  <c r="AC63" i="9"/>
  <c r="AH63" i="9"/>
  <c r="AI63" i="9"/>
  <c r="AK63" i="9"/>
  <c r="AL63" i="9"/>
  <c r="AN63" i="9"/>
  <c r="AO63" i="9"/>
  <c r="AQ63" i="9"/>
  <c r="AR63" i="9"/>
  <c r="AW63" i="9"/>
  <c r="AX63" i="9"/>
  <c r="AZ63" i="9"/>
  <c r="BA63" i="9"/>
  <c r="BC63" i="9"/>
  <c r="BD63" i="9"/>
  <c r="BF63" i="9"/>
  <c r="BG63" i="9"/>
  <c r="E71" i="9"/>
  <c r="J71" i="9"/>
  <c r="K71" i="9"/>
  <c r="M71" i="9"/>
  <c r="N71" i="9"/>
  <c r="S71" i="9"/>
  <c r="T71" i="9"/>
  <c r="V71" i="9"/>
  <c r="W71" i="9"/>
  <c r="Y71" i="9"/>
  <c r="Z71" i="9"/>
  <c r="AB71" i="9"/>
  <c r="AC71" i="9"/>
  <c r="AH71" i="9"/>
  <c r="AI71" i="9"/>
  <c r="AK71" i="9"/>
  <c r="AL71" i="9"/>
  <c r="AN71" i="9"/>
  <c r="AO71" i="9"/>
  <c r="AQ71" i="9"/>
  <c r="AR71" i="9"/>
  <c r="AW71" i="9"/>
  <c r="AX71" i="9"/>
  <c r="AZ71" i="9"/>
  <c r="BA71" i="9"/>
  <c r="BC71" i="9"/>
  <c r="BD71" i="9"/>
  <c r="BF71" i="9"/>
  <c r="BG71" i="9"/>
  <c r="D11" i="9"/>
  <c r="AA63" i="9"/>
  <c r="AA57" i="9"/>
  <c r="D71" i="9"/>
  <c r="D63" i="9"/>
  <c r="D57" i="9"/>
  <c r="D50" i="9"/>
  <c r="D43" i="9"/>
  <c r="D35" i="9"/>
  <c r="D23" i="9"/>
  <c r="A78" i="5" l="1"/>
  <c r="M78" i="4"/>
  <c r="BC10" i="9"/>
  <c r="Y10" i="9"/>
  <c r="AN10" i="9"/>
  <c r="J10" i="9"/>
  <c r="BG10" i="9"/>
  <c r="AR10" i="9"/>
  <c r="AC10" i="9"/>
  <c r="N10" i="9"/>
  <c r="T10" i="9"/>
  <c r="BF10" i="9"/>
  <c r="AQ10" i="9"/>
  <c r="AB10" i="9"/>
  <c r="M10" i="9"/>
  <c r="AX10" i="9"/>
  <c r="AI10" i="9"/>
  <c r="D10" i="9"/>
  <c r="AA71" i="9"/>
  <c r="AA50" i="9"/>
  <c r="E10" i="9"/>
  <c r="BD10" i="9"/>
  <c r="AO10" i="9"/>
  <c r="Z10" i="9"/>
  <c r="K10" i="9"/>
  <c r="AZ10" i="9"/>
  <c r="AK10" i="9"/>
  <c r="V10" i="9"/>
  <c r="G10" i="9"/>
  <c r="AW10" i="9"/>
  <c r="AH10" i="9"/>
  <c r="S10" i="9"/>
  <c r="AL10" i="9"/>
  <c r="W10" i="9"/>
  <c r="BA10" i="9"/>
  <c r="H10" i="9"/>
  <c r="A78" i="6" l="1"/>
  <c r="S78" i="5"/>
  <c r="A76" i="46"/>
  <c r="A78" i="9" s="1"/>
  <c r="P78" i="9" s="1"/>
  <c r="AE78" i="9" s="1"/>
  <c r="AT78" i="9" s="1"/>
  <c r="BE23" i="9"/>
  <c r="BE35" i="9"/>
  <c r="BE43" i="9"/>
  <c r="BE50" i="9"/>
  <c r="BE57" i="9"/>
  <c r="BE63" i="9"/>
  <c r="BE71" i="9"/>
  <c r="BB57" i="9"/>
  <c r="BB71" i="9"/>
  <c r="AY23" i="9"/>
  <c r="AY35" i="9"/>
  <c r="AY43" i="9"/>
  <c r="AY50" i="9"/>
  <c r="AY57" i="9"/>
  <c r="AY63" i="9"/>
  <c r="AY71" i="9"/>
  <c r="AS35" i="9"/>
  <c r="AS50" i="9"/>
  <c r="AS63" i="9"/>
  <c r="AP23" i="9"/>
  <c r="AP35" i="9"/>
  <c r="AP43" i="9"/>
  <c r="AP50" i="9"/>
  <c r="AP57" i="9"/>
  <c r="AP63" i="9"/>
  <c r="AP71" i="9"/>
  <c r="AM43" i="9"/>
  <c r="AM57" i="9"/>
  <c r="AM71" i="9"/>
  <c r="AJ23" i="9"/>
  <c r="AJ35" i="9"/>
  <c r="AJ43" i="9"/>
  <c r="AJ50" i="9"/>
  <c r="AJ57" i="9"/>
  <c r="AJ63" i="9"/>
  <c r="AJ71" i="9"/>
  <c r="AD35" i="9"/>
  <c r="AD50" i="9"/>
  <c r="AD63" i="9"/>
  <c r="AA23" i="9"/>
  <c r="AA35" i="9"/>
  <c r="AA43" i="9"/>
  <c r="X23" i="9"/>
  <c r="X43" i="9"/>
  <c r="X57" i="9"/>
  <c r="X71" i="9"/>
  <c r="U23" i="9"/>
  <c r="U35" i="9"/>
  <c r="U43" i="9"/>
  <c r="U50" i="9"/>
  <c r="U57" i="9"/>
  <c r="U63" i="9"/>
  <c r="U71" i="9"/>
  <c r="O35" i="9"/>
  <c r="O50" i="9"/>
  <c r="O63" i="9"/>
  <c r="L35" i="9"/>
  <c r="L43" i="9"/>
  <c r="L50" i="9"/>
  <c r="L57" i="9"/>
  <c r="L63" i="9"/>
  <c r="L71" i="9"/>
  <c r="I23" i="9"/>
  <c r="I43" i="9"/>
  <c r="I57" i="9"/>
  <c r="I71" i="9"/>
  <c r="F50" i="9"/>
  <c r="F63" i="9"/>
  <c r="BE11" i="9"/>
  <c r="AY11" i="9"/>
  <c r="AS11" i="9"/>
  <c r="AP11" i="9"/>
  <c r="AJ11" i="9"/>
  <c r="AD11" i="9"/>
  <c r="AA11" i="9"/>
  <c r="U11" i="9"/>
  <c r="O11" i="9"/>
  <c r="L11" i="9"/>
  <c r="F11" i="9"/>
  <c r="G71" i="8"/>
  <c r="H71" i="8"/>
  <c r="J71" i="8"/>
  <c r="K71" i="8"/>
  <c r="M71" i="8"/>
  <c r="N71" i="8"/>
  <c r="P71" i="8"/>
  <c r="Q71" i="8"/>
  <c r="S71" i="8"/>
  <c r="T71" i="8"/>
  <c r="E71" i="8"/>
  <c r="D71" i="8"/>
  <c r="G63" i="8"/>
  <c r="H63" i="8"/>
  <c r="J63" i="8"/>
  <c r="K63" i="8"/>
  <c r="M63" i="8"/>
  <c r="N63" i="8"/>
  <c r="P63" i="8"/>
  <c r="Q63" i="8"/>
  <c r="S63" i="8"/>
  <c r="T63" i="8"/>
  <c r="E63" i="8"/>
  <c r="D63" i="8"/>
  <c r="G50" i="8"/>
  <c r="H50" i="8"/>
  <c r="J50" i="8"/>
  <c r="K50" i="8"/>
  <c r="M50" i="8"/>
  <c r="N50" i="8"/>
  <c r="P50" i="8"/>
  <c r="Q50" i="8"/>
  <c r="S50" i="8"/>
  <c r="T50" i="8"/>
  <c r="E50" i="8"/>
  <c r="D50" i="8"/>
  <c r="G43" i="8"/>
  <c r="H43" i="8"/>
  <c r="J43" i="8"/>
  <c r="K43" i="8"/>
  <c r="M43" i="8"/>
  <c r="N43" i="8"/>
  <c r="P43" i="8"/>
  <c r="Q43" i="8"/>
  <c r="S43" i="8"/>
  <c r="T43" i="8"/>
  <c r="E43" i="8"/>
  <c r="D43" i="8"/>
  <c r="G35" i="8"/>
  <c r="H35" i="8"/>
  <c r="J35" i="8"/>
  <c r="K35" i="8"/>
  <c r="M35" i="8"/>
  <c r="N35" i="8"/>
  <c r="P35" i="8"/>
  <c r="Q35" i="8"/>
  <c r="S35" i="8"/>
  <c r="T35" i="8"/>
  <c r="E35" i="8"/>
  <c r="D35" i="8"/>
  <c r="G23" i="8"/>
  <c r="H23" i="8"/>
  <c r="J23" i="8"/>
  <c r="K23" i="8"/>
  <c r="M23" i="8"/>
  <c r="N23" i="8"/>
  <c r="P23" i="8"/>
  <c r="Q23" i="8"/>
  <c r="S23" i="8"/>
  <c r="T23" i="8"/>
  <c r="E23" i="8"/>
  <c r="D23" i="8"/>
  <c r="G71" i="6"/>
  <c r="H71" i="6"/>
  <c r="J71" i="6"/>
  <c r="K71" i="6"/>
  <c r="M71" i="6"/>
  <c r="N71" i="6"/>
  <c r="P71" i="6"/>
  <c r="Q71" i="6"/>
  <c r="S71" i="6"/>
  <c r="T71" i="6"/>
  <c r="Y71" i="6"/>
  <c r="Z71" i="6"/>
  <c r="AB71" i="6"/>
  <c r="AC71" i="6"/>
  <c r="AE71" i="6"/>
  <c r="AF71" i="6"/>
  <c r="AH71" i="6"/>
  <c r="AI71" i="6"/>
  <c r="AK71" i="6"/>
  <c r="AL71" i="6"/>
  <c r="AN71" i="6"/>
  <c r="AO71" i="6"/>
  <c r="AQ71" i="6"/>
  <c r="AR71" i="6"/>
  <c r="E71" i="6"/>
  <c r="D71" i="6"/>
  <c r="G63" i="6"/>
  <c r="H63" i="6"/>
  <c r="J63" i="6"/>
  <c r="K63" i="6"/>
  <c r="M63" i="6"/>
  <c r="N63" i="6"/>
  <c r="P63" i="6"/>
  <c r="Q63" i="6"/>
  <c r="S63" i="6"/>
  <c r="T63" i="6"/>
  <c r="Y63" i="6"/>
  <c r="Z63" i="6"/>
  <c r="AB63" i="6"/>
  <c r="AC63" i="6"/>
  <c r="AE63" i="6"/>
  <c r="AF63" i="6"/>
  <c r="AH63" i="6"/>
  <c r="AI63" i="6"/>
  <c r="AK63" i="6"/>
  <c r="AL63" i="6"/>
  <c r="AN63" i="6"/>
  <c r="AO63" i="6"/>
  <c r="AQ63" i="6"/>
  <c r="AR63" i="6"/>
  <c r="E63" i="6"/>
  <c r="D63" i="6"/>
  <c r="G57" i="6"/>
  <c r="H57" i="6"/>
  <c r="J57" i="6"/>
  <c r="K57" i="6"/>
  <c r="M57" i="6"/>
  <c r="N57" i="6"/>
  <c r="P57" i="6"/>
  <c r="Q57" i="6"/>
  <c r="S57" i="6"/>
  <c r="T57" i="6"/>
  <c r="Y57" i="6"/>
  <c r="Z57" i="6"/>
  <c r="AB57" i="6"/>
  <c r="AC57" i="6"/>
  <c r="AE57" i="6"/>
  <c r="AF57" i="6"/>
  <c r="AH57" i="6"/>
  <c r="AI57" i="6"/>
  <c r="AK57" i="6"/>
  <c r="AL57" i="6"/>
  <c r="AN57" i="6"/>
  <c r="AO57" i="6"/>
  <c r="AQ57" i="6"/>
  <c r="AR57" i="6"/>
  <c r="E57" i="6"/>
  <c r="D57" i="6"/>
  <c r="G50" i="6"/>
  <c r="H50" i="6"/>
  <c r="J50" i="6"/>
  <c r="K50" i="6"/>
  <c r="M50" i="6"/>
  <c r="N50" i="6"/>
  <c r="P50" i="6"/>
  <c r="Q50" i="6"/>
  <c r="S50" i="6"/>
  <c r="T50" i="6"/>
  <c r="Y50" i="6"/>
  <c r="Z50" i="6"/>
  <c r="AB50" i="6"/>
  <c r="AC50" i="6"/>
  <c r="AE50" i="6"/>
  <c r="AF50" i="6"/>
  <c r="AH50" i="6"/>
  <c r="AI50" i="6"/>
  <c r="AK50" i="6"/>
  <c r="AL50" i="6"/>
  <c r="AN50" i="6"/>
  <c r="AO50" i="6"/>
  <c r="AQ50" i="6"/>
  <c r="AR50" i="6"/>
  <c r="E50" i="6"/>
  <c r="D50" i="6"/>
  <c r="G43" i="6"/>
  <c r="H43" i="6"/>
  <c r="J43" i="6"/>
  <c r="K43" i="6"/>
  <c r="M43" i="6"/>
  <c r="N43" i="6"/>
  <c r="P43" i="6"/>
  <c r="Q43" i="6"/>
  <c r="S43" i="6"/>
  <c r="T43" i="6"/>
  <c r="Y43" i="6"/>
  <c r="Z43" i="6"/>
  <c r="AB43" i="6"/>
  <c r="AC43" i="6"/>
  <c r="AE43" i="6"/>
  <c r="AF43" i="6"/>
  <c r="AH43" i="6"/>
  <c r="AI43" i="6"/>
  <c r="AK43" i="6"/>
  <c r="AL43" i="6"/>
  <c r="AN43" i="6"/>
  <c r="AO43" i="6"/>
  <c r="AQ43" i="6"/>
  <c r="AR43" i="6"/>
  <c r="E43" i="6"/>
  <c r="D43" i="6"/>
  <c r="G35" i="6"/>
  <c r="H35" i="6"/>
  <c r="J35" i="6"/>
  <c r="K35" i="6"/>
  <c r="M35" i="6"/>
  <c r="N35" i="6"/>
  <c r="P35" i="6"/>
  <c r="Q35" i="6"/>
  <c r="S35" i="6"/>
  <c r="T35" i="6"/>
  <c r="Y35" i="6"/>
  <c r="Z35" i="6"/>
  <c r="AB35" i="6"/>
  <c r="AC35" i="6"/>
  <c r="AE35" i="6"/>
  <c r="AF35" i="6"/>
  <c r="AH35" i="6"/>
  <c r="AI35" i="6"/>
  <c r="AK35" i="6"/>
  <c r="AL35" i="6"/>
  <c r="AN35" i="6"/>
  <c r="AO35" i="6"/>
  <c r="AQ35" i="6"/>
  <c r="AR35" i="6"/>
  <c r="E35" i="6"/>
  <c r="D35" i="6"/>
  <c r="G23" i="6"/>
  <c r="H23" i="6"/>
  <c r="J23" i="6"/>
  <c r="K23" i="6"/>
  <c r="M23" i="6"/>
  <c r="N23" i="6"/>
  <c r="P23" i="6"/>
  <c r="Q23" i="6"/>
  <c r="S23" i="6"/>
  <c r="T23" i="6"/>
  <c r="Y23" i="6"/>
  <c r="Z23" i="6"/>
  <c r="AB23" i="6"/>
  <c r="AC23" i="6"/>
  <c r="AE23" i="6"/>
  <c r="AF23" i="6"/>
  <c r="AH23" i="6"/>
  <c r="AI23" i="6"/>
  <c r="AK23" i="6"/>
  <c r="AL23" i="6"/>
  <c r="AN23" i="6"/>
  <c r="AO23" i="6"/>
  <c r="AQ23" i="6"/>
  <c r="AR23" i="6"/>
  <c r="E23" i="6"/>
  <c r="D23" i="6"/>
  <c r="G71" i="5"/>
  <c r="H71" i="5"/>
  <c r="J71" i="5"/>
  <c r="K71" i="5"/>
  <c r="M71" i="5"/>
  <c r="N71" i="5"/>
  <c r="P71" i="5"/>
  <c r="Q71" i="5"/>
  <c r="V71" i="5"/>
  <c r="W71" i="5"/>
  <c r="Y71" i="5"/>
  <c r="Z71" i="5"/>
  <c r="AB71" i="5"/>
  <c r="AC71" i="5"/>
  <c r="AE71" i="5"/>
  <c r="AF71" i="5"/>
  <c r="AH71" i="5"/>
  <c r="AI71" i="5"/>
  <c r="E71" i="5"/>
  <c r="D71" i="5"/>
  <c r="G63" i="5"/>
  <c r="H63" i="5"/>
  <c r="J63" i="5"/>
  <c r="K63" i="5"/>
  <c r="M63" i="5"/>
  <c r="N63" i="5"/>
  <c r="P63" i="5"/>
  <c r="Q63" i="5"/>
  <c r="Y63" i="5"/>
  <c r="Z63" i="5"/>
  <c r="AB63" i="5"/>
  <c r="AC63" i="5"/>
  <c r="AE63" i="5"/>
  <c r="AF63" i="5"/>
  <c r="AH63" i="5"/>
  <c r="AI63" i="5"/>
  <c r="E63" i="5"/>
  <c r="D63" i="5"/>
  <c r="G57" i="5"/>
  <c r="H57" i="5"/>
  <c r="J57" i="5"/>
  <c r="K57" i="5"/>
  <c r="M57" i="5"/>
  <c r="N57" i="5"/>
  <c r="P57" i="5"/>
  <c r="Q57" i="5"/>
  <c r="E57" i="5"/>
  <c r="D57" i="5"/>
  <c r="G50" i="5"/>
  <c r="H50" i="5"/>
  <c r="J50" i="5"/>
  <c r="K50" i="5"/>
  <c r="M50" i="5"/>
  <c r="N50" i="5"/>
  <c r="P50" i="5"/>
  <c r="Q50" i="5"/>
  <c r="V50" i="5"/>
  <c r="W50" i="5"/>
  <c r="Y50" i="5"/>
  <c r="Z50" i="5"/>
  <c r="AB50" i="5"/>
  <c r="AC50" i="5"/>
  <c r="AE50" i="5"/>
  <c r="AF50" i="5"/>
  <c r="E50" i="5"/>
  <c r="D50" i="5"/>
  <c r="G43" i="5"/>
  <c r="H43" i="5"/>
  <c r="J43" i="5"/>
  <c r="K43" i="5"/>
  <c r="M43" i="5"/>
  <c r="N43" i="5"/>
  <c r="P43" i="5"/>
  <c r="Q43" i="5"/>
  <c r="V43" i="5"/>
  <c r="W43" i="5"/>
  <c r="Y43" i="5"/>
  <c r="Z43" i="5"/>
  <c r="AB43" i="5"/>
  <c r="AC43" i="5"/>
  <c r="AE43" i="5"/>
  <c r="AF43" i="5"/>
  <c r="AH43" i="5"/>
  <c r="AI43" i="5"/>
  <c r="E43" i="5"/>
  <c r="D43" i="5"/>
  <c r="G35" i="5"/>
  <c r="H35" i="5"/>
  <c r="J35" i="5"/>
  <c r="K35" i="5"/>
  <c r="M35" i="5"/>
  <c r="N35" i="5"/>
  <c r="P35" i="5"/>
  <c r="Q35" i="5"/>
  <c r="V35" i="5"/>
  <c r="W35" i="5"/>
  <c r="Y35" i="5"/>
  <c r="Z35" i="5"/>
  <c r="AB35" i="5"/>
  <c r="AC35" i="5"/>
  <c r="AE35" i="5"/>
  <c r="AF35" i="5"/>
  <c r="AH35" i="5"/>
  <c r="AI35" i="5"/>
  <c r="E35" i="5"/>
  <c r="D35" i="5"/>
  <c r="G23" i="5"/>
  <c r="H23" i="5"/>
  <c r="J23" i="5"/>
  <c r="K23" i="5"/>
  <c r="M23" i="5"/>
  <c r="N23" i="5"/>
  <c r="P23" i="5"/>
  <c r="Q23" i="5"/>
  <c r="V23" i="5"/>
  <c r="W23" i="5"/>
  <c r="Y23" i="5"/>
  <c r="Z23" i="5"/>
  <c r="AB23" i="5"/>
  <c r="AC23" i="5"/>
  <c r="AE23" i="5"/>
  <c r="AF23" i="5"/>
  <c r="AH23" i="5"/>
  <c r="AI23" i="5"/>
  <c r="E23" i="5"/>
  <c r="D23" i="5"/>
  <c r="D23" i="4"/>
  <c r="E23" i="4"/>
  <c r="G23" i="4"/>
  <c r="H23" i="4"/>
  <c r="J23" i="4"/>
  <c r="K23" i="4"/>
  <c r="D71" i="4"/>
  <c r="E71" i="4"/>
  <c r="G71" i="4"/>
  <c r="H71" i="4"/>
  <c r="J71" i="4"/>
  <c r="K71" i="4"/>
  <c r="D63" i="4"/>
  <c r="E63" i="4"/>
  <c r="G63" i="4"/>
  <c r="H63" i="4"/>
  <c r="J63" i="4"/>
  <c r="K63" i="4"/>
  <c r="D57" i="4"/>
  <c r="E57" i="4"/>
  <c r="G57" i="4"/>
  <c r="H57" i="4"/>
  <c r="J57" i="4"/>
  <c r="K57" i="4"/>
  <c r="D50" i="4"/>
  <c r="E50" i="4"/>
  <c r="G50" i="4"/>
  <c r="H50" i="4"/>
  <c r="J50" i="4"/>
  <c r="K50" i="4"/>
  <c r="D43" i="4"/>
  <c r="E43" i="4"/>
  <c r="G43" i="4"/>
  <c r="H43" i="4"/>
  <c r="J43" i="4"/>
  <c r="K43" i="4"/>
  <c r="D35" i="4"/>
  <c r="E35" i="4"/>
  <c r="G35" i="4"/>
  <c r="H35" i="4"/>
  <c r="J35" i="4"/>
  <c r="K35" i="4"/>
  <c r="I72" i="14"/>
  <c r="I64" i="14"/>
  <c r="I58" i="14"/>
  <c r="I51" i="14"/>
  <c r="I44" i="14"/>
  <c r="I36" i="14"/>
  <c r="G70" i="13"/>
  <c r="H70" i="13"/>
  <c r="G62" i="13"/>
  <c r="H62" i="13"/>
  <c r="G56" i="13"/>
  <c r="H56" i="13"/>
  <c r="G49" i="13"/>
  <c r="H49" i="13"/>
  <c r="G42" i="13"/>
  <c r="H42" i="13"/>
  <c r="G34" i="13"/>
  <c r="H34" i="13"/>
  <c r="G22" i="13"/>
  <c r="H22" i="13"/>
  <c r="D70" i="13"/>
  <c r="E70" i="13"/>
  <c r="D62" i="13"/>
  <c r="E62" i="13"/>
  <c r="D56" i="13"/>
  <c r="E56" i="13"/>
  <c r="D49" i="13"/>
  <c r="E49" i="13"/>
  <c r="D34" i="13"/>
  <c r="E34" i="13"/>
  <c r="E22" i="13"/>
  <c r="V78" i="6" l="1"/>
  <c r="A76" i="48"/>
  <c r="A78" i="8"/>
  <c r="A77" i="24" s="1"/>
  <c r="AG50" i="5"/>
  <c r="R43" i="5"/>
  <c r="F35" i="8"/>
  <c r="AM43" i="6"/>
  <c r="L43" i="6"/>
  <c r="O35" i="6"/>
  <c r="AM23" i="6"/>
  <c r="L23" i="6"/>
  <c r="O50" i="5"/>
  <c r="F57" i="4"/>
  <c r="AP57" i="6"/>
  <c r="L43" i="4"/>
  <c r="F43" i="4"/>
  <c r="L35" i="8"/>
  <c r="L63" i="5"/>
  <c r="L71" i="5"/>
  <c r="AA50" i="6"/>
  <c r="L50" i="6"/>
  <c r="I63" i="8"/>
  <c r="AD71" i="5"/>
  <c r="X71" i="5"/>
  <c r="O71" i="5"/>
  <c r="AD63" i="5"/>
  <c r="X63" i="5"/>
  <c r="O63" i="5"/>
  <c r="L57" i="5"/>
  <c r="O57" i="5"/>
  <c r="O23" i="5"/>
  <c r="I57" i="4"/>
  <c r="L50" i="4"/>
  <c r="O23" i="8"/>
  <c r="I23" i="8"/>
  <c r="O43" i="8"/>
  <c r="I43" i="8"/>
  <c r="O50" i="8"/>
  <c r="F62" i="13"/>
  <c r="I42" i="13"/>
  <c r="I56" i="13"/>
  <c r="F35" i="4"/>
  <c r="AJ57" i="6"/>
  <c r="O57" i="6"/>
  <c r="I57" i="6"/>
  <c r="O71" i="6"/>
  <c r="F71" i="9"/>
  <c r="F57" i="9"/>
  <c r="F43" i="9"/>
  <c r="F23" i="9"/>
  <c r="I63" i="9"/>
  <c r="I50" i="9"/>
  <c r="I35" i="9"/>
  <c r="O71" i="9"/>
  <c r="O57" i="9"/>
  <c r="O43" i="9"/>
  <c r="O23" i="9"/>
  <c r="X63" i="9"/>
  <c r="X50" i="9"/>
  <c r="X35" i="9"/>
  <c r="AD71" i="9"/>
  <c r="AD57" i="9"/>
  <c r="AD43" i="9"/>
  <c r="AD23" i="9"/>
  <c r="AM63" i="9"/>
  <c r="AM50" i="9"/>
  <c r="AM35" i="9"/>
  <c r="AS71" i="9"/>
  <c r="AS57" i="9"/>
  <c r="AS43" i="9"/>
  <c r="AS23" i="9"/>
  <c r="BB63" i="9"/>
  <c r="BB50" i="9"/>
  <c r="BB35" i="9"/>
  <c r="I23" i="4"/>
  <c r="L23" i="5"/>
  <c r="L35" i="5"/>
  <c r="L63" i="8"/>
  <c r="I11" i="9"/>
  <c r="X11" i="9"/>
  <c r="AM11" i="9"/>
  <c r="BB11" i="9"/>
  <c r="L23" i="9"/>
  <c r="L10" i="9" s="1"/>
  <c r="AM23" i="9"/>
  <c r="BB43" i="9"/>
  <c r="BB23" i="9"/>
  <c r="F35" i="9"/>
  <c r="U10" i="9"/>
  <c r="AA10" i="9"/>
  <c r="AJ10" i="9"/>
  <c r="AY10" i="9"/>
  <c r="BE10" i="9"/>
  <c r="AP10" i="9"/>
  <c r="U43" i="8"/>
  <c r="U63" i="8"/>
  <c r="U35" i="8"/>
  <c r="AD71" i="6"/>
  <c r="AA71" i="6"/>
  <c r="AD63" i="6"/>
  <c r="AD23" i="6"/>
  <c r="U23" i="6"/>
  <c r="O23" i="6"/>
  <c r="AA50" i="5"/>
  <c r="AJ43" i="5"/>
  <c r="AD43" i="5"/>
  <c r="X43" i="5"/>
  <c r="AD35" i="5"/>
  <c r="X35" i="5"/>
  <c r="O35" i="5"/>
  <c r="L63" i="4"/>
  <c r="L23" i="4"/>
  <c r="I22" i="13"/>
  <c r="F49" i="13"/>
  <c r="F34" i="13"/>
  <c r="AD35" i="6"/>
  <c r="F43" i="6"/>
  <c r="AD43" i="6"/>
  <c r="AM63" i="6"/>
  <c r="AA35" i="6"/>
  <c r="AP50" i="6"/>
  <c r="AJ50" i="6"/>
  <c r="AD50" i="6"/>
  <c r="AA57" i="6"/>
  <c r="AP63" i="6"/>
  <c r="R63" i="6"/>
  <c r="AP71" i="6"/>
  <c r="L71" i="4"/>
  <c r="F71" i="4"/>
  <c r="R23" i="5"/>
  <c r="O43" i="5"/>
  <c r="I43" i="5"/>
  <c r="AD50" i="5"/>
  <c r="R63" i="5"/>
  <c r="AS23" i="6"/>
  <c r="R23" i="6"/>
  <c r="AP35" i="6"/>
  <c r="AJ35" i="6"/>
  <c r="U43" i="6"/>
  <c r="O43" i="6"/>
  <c r="AG57" i="6"/>
  <c r="F63" i="6"/>
  <c r="AJ71" i="6"/>
  <c r="I50" i="8"/>
  <c r="I43" i="4"/>
  <c r="R35" i="5"/>
  <c r="AG43" i="5"/>
  <c r="AA43" i="5"/>
  <c r="R71" i="5"/>
  <c r="AP23" i="6"/>
  <c r="I35" i="6"/>
  <c r="AS43" i="6"/>
  <c r="AG50" i="6"/>
  <c r="AD57" i="6"/>
  <c r="U63" i="6"/>
  <c r="O63" i="6"/>
  <c r="I71" i="6"/>
  <c r="R35" i="8"/>
  <c r="R43" i="8"/>
  <c r="O63" i="8"/>
  <c r="O71" i="8"/>
  <c r="I71" i="8"/>
  <c r="I62" i="13"/>
  <c r="AD23" i="5"/>
  <c r="X23" i="5"/>
  <c r="L50" i="5"/>
  <c r="AG35" i="6"/>
  <c r="AP43" i="6"/>
  <c r="R43" i="6"/>
  <c r="AS63" i="6"/>
  <c r="L63" i="6"/>
  <c r="AG71" i="6"/>
  <c r="F22" i="13"/>
  <c r="F42" i="13"/>
  <c r="F56" i="13"/>
  <c r="F70" i="13"/>
  <c r="I34" i="13"/>
  <c r="I49" i="13"/>
  <c r="L35" i="4"/>
  <c r="I50" i="4"/>
  <c r="L57" i="4"/>
  <c r="F63" i="4"/>
  <c r="I71" i="4"/>
  <c r="AG23" i="5"/>
  <c r="AA23" i="5"/>
  <c r="I23" i="5"/>
  <c r="AJ35" i="5"/>
  <c r="X50" i="5"/>
  <c r="AG63" i="5"/>
  <c r="AA63" i="5"/>
  <c r="I63" i="5"/>
  <c r="AJ71" i="5"/>
  <c r="AG23" i="6"/>
  <c r="AA23" i="6"/>
  <c r="I23" i="6"/>
  <c r="AM35" i="6"/>
  <c r="U35" i="6"/>
  <c r="AJ43" i="6"/>
  <c r="R50" i="6"/>
  <c r="I70" i="13"/>
  <c r="I35" i="4"/>
  <c r="F50" i="4"/>
  <c r="I63" i="4"/>
  <c r="F23" i="4"/>
  <c r="AJ23" i="5"/>
  <c r="F35" i="5"/>
  <c r="AG35" i="5"/>
  <c r="AA35" i="5"/>
  <c r="I35" i="5"/>
  <c r="L43" i="5"/>
  <c r="AJ50" i="5"/>
  <c r="R50" i="5"/>
  <c r="I50" i="5"/>
  <c r="R57" i="5"/>
  <c r="I57" i="5"/>
  <c r="AJ63" i="5"/>
  <c r="AG71" i="5"/>
  <c r="AA71" i="5"/>
  <c r="I71" i="5"/>
  <c r="AJ23" i="6"/>
  <c r="R35" i="6"/>
  <c r="L35" i="6"/>
  <c r="AG43" i="6"/>
  <c r="AA43" i="6"/>
  <c r="I43" i="6"/>
  <c r="AS50" i="6"/>
  <c r="AM50" i="6"/>
  <c r="U50" i="6"/>
  <c r="O50" i="6"/>
  <c r="O35" i="8"/>
  <c r="R57" i="6"/>
  <c r="L57" i="6"/>
  <c r="AG63" i="6"/>
  <c r="AA63" i="6"/>
  <c r="I63" i="6"/>
  <c r="AS71" i="6"/>
  <c r="AM71" i="6"/>
  <c r="U71" i="6"/>
  <c r="U23" i="8"/>
  <c r="F43" i="8"/>
  <c r="L43" i="8"/>
  <c r="U50" i="8"/>
  <c r="R63" i="8"/>
  <c r="U71" i="8"/>
  <c r="I50" i="6"/>
  <c r="AS57" i="6"/>
  <c r="AM57" i="6"/>
  <c r="U57" i="6"/>
  <c r="AJ63" i="6"/>
  <c r="R71" i="6"/>
  <c r="L71" i="6"/>
  <c r="R23" i="8"/>
  <c r="L23" i="8"/>
  <c r="I35" i="8"/>
  <c r="F50" i="8"/>
  <c r="R50" i="8"/>
  <c r="L50" i="8"/>
  <c r="R71" i="8"/>
  <c r="L71" i="8"/>
  <c r="F71" i="8"/>
  <c r="F63" i="8"/>
  <c r="F23" i="8"/>
  <c r="F71" i="6"/>
  <c r="F57" i="6"/>
  <c r="F50" i="6"/>
  <c r="F35" i="6"/>
  <c r="F23" i="6"/>
  <c r="F71" i="5"/>
  <c r="F63" i="5"/>
  <c r="F57" i="5"/>
  <c r="F50" i="5"/>
  <c r="F43" i="5"/>
  <c r="F23" i="5"/>
  <c r="AS35" i="6"/>
  <c r="AT57" i="6" l="1"/>
  <c r="AT50" i="6"/>
  <c r="AT43" i="6"/>
  <c r="AT23" i="6"/>
  <c r="AT71" i="6"/>
  <c r="AT63" i="6"/>
  <c r="AT35" i="6"/>
  <c r="AM10" i="9"/>
  <c r="X10" i="9"/>
  <c r="O10" i="9"/>
  <c r="I10" i="9"/>
  <c r="AS10" i="9"/>
  <c r="AD10" i="9"/>
  <c r="BB10" i="9"/>
  <c r="F10" i="9"/>
  <c r="I12" i="14" l="1"/>
  <c r="BH57" i="9" l="1"/>
  <c r="BH43" i="9"/>
  <c r="BH23" i="9"/>
  <c r="AR11" i="6"/>
  <c r="AQ11" i="6"/>
  <c r="AO11" i="6"/>
  <c r="AN11" i="6"/>
  <c r="AL11" i="6"/>
  <c r="AK11" i="6"/>
  <c r="AI11" i="6"/>
  <c r="AH11" i="6"/>
  <c r="AF11" i="6"/>
  <c r="AE11" i="6"/>
  <c r="AC11" i="6"/>
  <c r="AB11" i="6"/>
  <c r="Z11" i="6"/>
  <c r="Y11" i="6"/>
  <c r="T11" i="6"/>
  <c r="S11" i="6"/>
  <c r="Q11" i="6"/>
  <c r="P11" i="6"/>
  <c r="N11" i="6"/>
  <c r="M11" i="6"/>
  <c r="K11" i="6"/>
  <c r="J11" i="6"/>
  <c r="H11" i="6"/>
  <c r="G11" i="6"/>
  <c r="E11" i="6"/>
  <c r="D11" i="6"/>
  <c r="AI11" i="5"/>
  <c r="AH11" i="5"/>
  <c r="AF11" i="5"/>
  <c r="AE11" i="5"/>
  <c r="AC11" i="5"/>
  <c r="AB11" i="5"/>
  <c r="Z11" i="5"/>
  <c r="Y11" i="5"/>
  <c r="W11" i="5"/>
  <c r="V11" i="5"/>
  <c r="Q11" i="5"/>
  <c r="P11" i="5"/>
  <c r="N11" i="5"/>
  <c r="M11" i="5"/>
  <c r="K11" i="5"/>
  <c r="J11" i="5"/>
  <c r="H11" i="5"/>
  <c r="G11" i="5"/>
  <c r="E11" i="5"/>
  <c r="D11" i="5"/>
  <c r="BH71" i="9" l="1"/>
  <c r="BH11" i="9"/>
  <c r="BH35" i="9"/>
  <c r="BH50" i="9"/>
  <c r="BH63" i="9"/>
  <c r="I11" i="5"/>
  <c r="O11" i="5"/>
  <c r="AG11" i="5"/>
  <c r="AA11" i="6"/>
  <c r="AJ11" i="5"/>
  <c r="AA11" i="5"/>
  <c r="F11" i="5"/>
  <c r="AD11" i="5"/>
  <c r="U11" i="6"/>
  <c r="AS11" i="6"/>
  <c r="AM11" i="6"/>
  <c r="AJ11" i="6"/>
  <c r="F11" i="6"/>
  <c r="L11" i="6"/>
  <c r="R11" i="6"/>
  <c r="O11" i="6"/>
  <c r="AD11" i="6"/>
  <c r="I11" i="6"/>
  <c r="AG11" i="6"/>
  <c r="AP11" i="6"/>
  <c r="X11" i="5"/>
  <c r="L11" i="5"/>
  <c r="R11" i="5"/>
  <c r="I10" i="14"/>
  <c r="G8" i="14" s="1"/>
  <c r="AT11" i="6" l="1"/>
  <c r="BH10" i="9"/>
  <c r="P71" i="4" l="1"/>
  <c r="Q71" i="4"/>
  <c r="S71" i="4"/>
  <c r="T71" i="4"/>
  <c r="V71" i="4"/>
  <c r="W71" i="4"/>
  <c r="Y71" i="4"/>
  <c r="Z71" i="4"/>
  <c r="P63" i="4"/>
  <c r="Q63" i="4"/>
  <c r="S63" i="4"/>
  <c r="T63" i="4"/>
  <c r="V63" i="4"/>
  <c r="W63" i="4"/>
  <c r="Y63" i="4"/>
  <c r="Z63" i="4"/>
  <c r="P57" i="4"/>
  <c r="Q57" i="4"/>
  <c r="S57" i="4"/>
  <c r="T57" i="4"/>
  <c r="V57" i="4"/>
  <c r="W57" i="4"/>
  <c r="Y57" i="4"/>
  <c r="Z57" i="4"/>
  <c r="P50" i="4"/>
  <c r="Q50" i="4"/>
  <c r="S50" i="4"/>
  <c r="T50" i="4"/>
  <c r="V50" i="4"/>
  <c r="W50" i="4"/>
  <c r="Y50" i="4"/>
  <c r="Z50" i="4"/>
  <c r="P43" i="4"/>
  <c r="Q43" i="4"/>
  <c r="S43" i="4"/>
  <c r="T43" i="4"/>
  <c r="V43" i="4"/>
  <c r="W43" i="4"/>
  <c r="Y43" i="4"/>
  <c r="Z43" i="4"/>
  <c r="P35" i="4"/>
  <c r="Q35" i="4"/>
  <c r="S35" i="4"/>
  <c r="T35" i="4"/>
  <c r="V35" i="4"/>
  <c r="W35" i="4"/>
  <c r="Y35" i="4"/>
  <c r="Z35" i="4"/>
  <c r="P23" i="4"/>
  <c r="Q23" i="4"/>
  <c r="S23" i="4"/>
  <c r="T23" i="4"/>
  <c r="V23" i="4"/>
  <c r="W23" i="4"/>
  <c r="Y23" i="4"/>
  <c r="Z23" i="4"/>
  <c r="U43" i="4" l="1"/>
  <c r="AA50" i="4"/>
  <c r="U50" i="4"/>
  <c r="U71" i="4"/>
  <c r="R63" i="4"/>
  <c r="X57" i="4"/>
  <c r="X71" i="4"/>
  <c r="R71" i="4"/>
  <c r="R35" i="4"/>
  <c r="X23" i="4"/>
  <c r="X43" i="4"/>
  <c r="R43" i="4"/>
  <c r="X50" i="4"/>
  <c r="R50" i="4"/>
  <c r="R23" i="4"/>
  <c r="X35" i="4"/>
  <c r="R57" i="4"/>
  <c r="X63" i="4"/>
  <c r="U23" i="4"/>
  <c r="AA35" i="4"/>
  <c r="U35" i="4"/>
  <c r="U57" i="4"/>
  <c r="AA63" i="4"/>
  <c r="U63" i="4"/>
  <c r="AA23" i="4"/>
  <c r="AA43" i="4"/>
  <c r="AA57" i="4"/>
  <c r="AA71" i="4"/>
  <c r="H10" i="13" l="1"/>
  <c r="E10" i="13"/>
  <c r="E9" i="13" s="1"/>
  <c r="D10" i="13"/>
  <c r="F10" i="13" l="1"/>
  <c r="I10" i="13"/>
  <c r="H9" i="13"/>
  <c r="D9" i="13"/>
  <c r="F9" i="13" s="1"/>
  <c r="D7" i="13" s="1"/>
  <c r="AK8" i="9"/>
  <c r="AB8" i="9"/>
  <c r="V8" i="9"/>
  <c r="G9" i="13"/>
  <c r="AZ8" i="9"/>
  <c r="AN8" i="9"/>
  <c r="AH8" i="9"/>
  <c r="S8" i="9"/>
  <c r="BF8" i="9"/>
  <c r="AW8" i="9"/>
  <c r="G8" i="9"/>
  <c r="D8" i="9"/>
  <c r="BC8" i="9"/>
  <c r="AQ8" i="9"/>
  <c r="Y8" i="9"/>
  <c r="M8" i="9"/>
  <c r="J8" i="9"/>
  <c r="G11" i="8"/>
  <c r="H11" i="8"/>
  <c r="J11" i="8"/>
  <c r="K11" i="8"/>
  <c r="M11" i="8"/>
  <c r="N11" i="8"/>
  <c r="P11" i="8"/>
  <c r="Q11" i="8"/>
  <c r="S11" i="8"/>
  <c r="T11" i="8"/>
  <c r="E11" i="8"/>
  <c r="D11" i="8"/>
  <c r="J10" i="6"/>
  <c r="M10" i="6"/>
  <c r="P10" i="6"/>
  <c r="AK10" i="6"/>
  <c r="AQ10" i="6"/>
  <c r="E10" i="6"/>
  <c r="BJ8" i="9" l="1"/>
  <c r="L11" i="8"/>
  <c r="I9" i="13"/>
  <c r="G7" i="13" s="1"/>
  <c r="S10" i="8"/>
  <c r="M10" i="8"/>
  <c r="E10" i="8"/>
  <c r="D10" i="8"/>
  <c r="J10" i="8"/>
  <c r="P10" i="8"/>
  <c r="T10" i="8"/>
  <c r="N10" i="8"/>
  <c r="G10" i="8"/>
  <c r="H10" i="8"/>
  <c r="U11" i="8"/>
  <c r="I11" i="8"/>
  <c r="Y10" i="6"/>
  <c r="D10" i="6"/>
  <c r="F10" i="6" s="1"/>
  <c r="D8" i="6" s="1"/>
  <c r="AE10" i="6"/>
  <c r="AB10" i="6"/>
  <c r="AO10" i="6"/>
  <c r="N10" i="6"/>
  <c r="O10" i="6" s="1"/>
  <c r="M8" i="6" s="1"/>
  <c r="K10" i="6"/>
  <c r="L10" i="6" s="1"/>
  <c r="J8" i="6" s="1"/>
  <c r="T10" i="6"/>
  <c r="G10" i="6"/>
  <c r="AL10" i="6"/>
  <c r="AM10" i="6" s="1"/>
  <c r="AK8" i="6" s="1"/>
  <c r="AI10" i="6"/>
  <c r="H10" i="6"/>
  <c r="S10" i="6"/>
  <c r="F11" i="8"/>
  <c r="R11" i="8"/>
  <c r="O11" i="8"/>
  <c r="Q10" i="8"/>
  <c r="K10" i="8"/>
  <c r="AH10" i="6"/>
  <c r="AC10" i="6"/>
  <c r="Z10" i="6"/>
  <c r="AR10" i="6"/>
  <c r="AS10" i="6" s="1"/>
  <c r="AQ8" i="6" s="1"/>
  <c r="AN10" i="6"/>
  <c r="AF10" i="6"/>
  <c r="Q10" i="6"/>
  <c r="R10" i="6" s="1"/>
  <c r="P8" i="6" s="1"/>
  <c r="M10" i="5"/>
  <c r="V10" i="5"/>
  <c r="AC10" i="5"/>
  <c r="G11" i="4"/>
  <c r="H11" i="4"/>
  <c r="J11" i="4"/>
  <c r="J10" i="4" s="1"/>
  <c r="K11" i="4"/>
  <c r="P11" i="4"/>
  <c r="P10" i="4" s="1"/>
  <c r="Q11" i="4"/>
  <c r="S11" i="4"/>
  <c r="S10" i="4" s="1"/>
  <c r="T11" i="4"/>
  <c r="T10" i="4" s="1"/>
  <c r="V11" i="4"/>
  <c r="V10" i="4" s="1"/>
  <c r="W11" i="4"/>
  <c r="Y11" i="4"/>
  <c r="Y10" i="4" s="1"/>
  <c r="Z11" i="4"/>
  <c r="Z10" i="4" s="1"/>
  <c r="E11" i="4"/>
  <c r="E10" i="4" s="1"/>
  <c r="D11" i="4"/>
  <c r="D10" i="4" s="1"/>
  <c r="AA11" i="4" l="1"/>
  <c r="U10" i="6"/>
  <c r="S8" i="6" s="1"/>
  <c r="F10" i="8"/>
  <c r="D8" i="8" s="1"/>
  <c r="R10" i="8"/>
  <c r="P8" i="8" s="1"/>
  <c r="E10" i="5"/>
  <c r="U10" i="8"/>
  <c r="S8" i="8" s="1"/>
  <c r="O10" i="8"/>
  <c r="M8" i="8" s="1"/>
  <c r="L10" i="8"/>
  <c r="J8" i="8" s="1"/>
  <c r="I10" i="8"/>
  <c r="G8" i="8" s="1"/>
  <c r="AA10" i="6"/>
  <c r="Y8" i="6" s="1"/>
  <c r="AG10" i="6"/>
  <c r="AE8" i="6" s="1"/>
  <c r="AD10" i="6"/>
  <c r="AB8" i="6" s="1"/>
  <c r="AP10" i="6"/>
  <c r="AN8" i="6" s="1"/>
  <c r="AJ10" i="6"/>
  <c r="AH8" i="6" s="1"/>
  <c r="I10" i="6"/>
  <c r="G8" i="6" s="1"/>
  <c r="J10" i="5"/>
  <c r="P10" i="5"/>
  <c r="N10" i="5"/>
  <c r="O10" i="5" s="1"/>
  <c r="M8" i="5" s="1"/>
  <c r="AE10" i="5"/>
  <c r="AB10" i="5"/>
  <c r="AD10" i="5" s="1"/>
  <c r="AB8" i="5" s="1"/>
  <c r="Y10" i="5"/>
  <c r="D10" i="5"/>
  <c r="AH10" i="5"/>
  <c r="G10" i="5"/>
  <c r="K10" i="4"/>
  <c r="L10" i="4" s="1"/>
  <c r="J8" i="4" s="1"/>
  <c r="G10" i="4"/>
  <c r="L11" i="4"/>
  <c r="F10" i="4"/>
  <c r="D8" i="4" s="1"/>
  <c r="R11" i="4"/>
  <c r="AI10" i="5"/>
  <c r="AF10" i="5"/>
  <c r="W10" i="5"/>
  <c r="X10" i="5" s="1"/>
  <c r="V8" i="5" s="1"/>
  <c r="Q10" i="5"/>
  <c r="H10" i="5"/>
  <c r="Z10" i="5"/>
  <c r="K10" i="5"/>
  <c r="AA10" i="4"/>
  <c r="Y8" i="4" s="1"/>
  <c r="U10" i="4"/>
  <c r="S8" i="4" s="1"/>
  <c r="Q10" i="4"/>
  <c r="R10" i="4" s="1"/>
  <c r="P8" i="4" s="1"/>
  <c r="F11" i="4"/>
  <c r="X11" i="4"/>
  <c r="U11" i="4"/>
  <c r="I11" i="4"/>
  <c r="W10" i="4"/>
  <c r="X10" i="4" s="1"/>
  <c r="V8" i="4" s="1"/>
  <c r="H10" i="4"/>
  <c r="AT8" i="6" l="1"/>
  <c r="W8" i="8"/>
  <c r="F10" i="5"/>
  <c r="D8" i="5" s="1"/>
  <c r="L10" i="5"/>
  <c r="J8" i="5" s="1"/>
  <c r="AJ10" i="5"/>
  <c r="AH8" i="5" s="1"/>
  <c r="I10" i="4"/>
  <c r="G8" i="4" s="1"/>
  <c r="R10" i="5"/>
  <c r="P8" i="5" s="1"/>
  <c r="AA10" i="5"/>
  <c r="Y8" i="5" s="1"/>
  <c r="AG10" i="5"/>
  <c r="AE8" i="5" s="1"/>
  <c r="I10" i="5"/>
  <c r="G8" i="5" s="1"/>
  <c r="AC7" i="4" l="1"/>
  <c r="AC14" i="4" s="1"/>
  <c r="AL8" i="5"/>
  <c r="AC13" i="4" l="1"/>
  <c r="AC15" i="4"/>
  <c r="J36" i="14"/>
  <c r="AC16" i="4" l="1"/>
  <c r="L36" i="14"/>
  <c r="K36" i="14"/>
  <c r="J44" i="14"/>
  <c r="L44" i="14" l="1"/>
  <c r="K44" i="14"/>
  <c r="J51" i="14"/>
  <c r="L51" i="14" l="1"/>
  <c r="K51" i="14"/>
  <c r="J58" i="14"/>
  <c r="L58" i="14" l="1"/>
  <c r="K58" i="14"/>
  <c r="J64" i="14"/>
  <c r="L64" i="14" l="1"/>
  <c r="K64" i="14"/>
  <c r="J72" i="14"/>
  <c r="L72" i="14" l="1"/>
  <c r="K72" i="14"/>
  <c r="J12" i="14"/>
  <c r="L12" i="14" s="1"/>
  <c r="L13" i="14"/>
  <c r="L25" i="14"/>
  <c r="J24" i="14" l="1"/>
  <c r="K24" i="14" l="1"/>
  <c r="L24" i="14"/>
  <c r="J10" i="14"/>
  <c r="J8" i="14" l="1"/>
  <c r="M8" i="14" s="1"/>
  <c r="L10" i="14"/>
  <c r="L8" i="14" s="1"/>
  <c r="K12" i="14"/>
  <c r="K10" i="14" s="1"/>
  <c r="K8" i="14" s="1"/>
  <c r="G20" i="41"/>
  <c r="G13" i="41"/>
  <c r="G15" i="41"/>
  <c r="G18" i="41"/>
  <c r="G14" i="41"/>
  <c r="F10" i="41"/>
  <c r="F9" i="41" s="1"/>
  <c r="G16" i="41"/>
  <c r="G12" i="41"/>
  <c r="G11" i="41"/>
  <c r="G19" i="41"/>
  <c r="G17" i="41"/>
  <c r="D10" i="41"/>
  <c r="G10" i="41" s="1"/>
  <c r="D9" i="41" l="1"/>
  <c r="G9" i="41" s="1"/>
</calcChain>
</file>

<file path=xl/sharedStrings.xml><?xml version="1.0" encoding="utf-8"?>
<sst xmlns="http://schemas.openxmlformats.org/spreadsheetml/2006/main" count="2989" uniqueCount="560">
  <si>
    <t>NO</t>
  </si>
  <si>
    <t>KECAMATAN / DESA</t>
  </si>
  <si>
    <t>JIWA</t>
  </si>
  <si>
    <t>LK</t>
  </si>
  <si>
    <t>PR</t>
  </si>
  <si>
    <t>KEC. SITELLU TALI URANG JEHE</t>
  </si>
  <si>
    <t>Tanjung Meriah</t>
  </si>
  <si>
    <t>Tanjung Mulia</t>
  </si>
  <si>
    <t>Kaban Tengah</t>
  </si>
  <si>
    <t>Bandar Baru</t>
  </si>
  <si>
    <t>Simberuna</t>
  </si>
  <si>
    <t>Perolihen</t>
  </si>
  <si>
    <t>Maholida</t>
  </si>
  <si>
    <t>Perjaga</t>
  </si>
  <si>
    <t>Malum</t>
  </si>
  <si>
    <t>Mbinalun</t>
  </si>
  <si>
    <t>KEC. KERAJAAN</t>
  </si>
  <si>
    <t>Sukaramai</t>
  </si>
  <si>
    <t>Kuta Saga</t>
  </si>
  <si>
    <t>Kuta Meriah</t>
  </si>
  <si>
    <t>Kuta Dame</t>
  </si>
  <si>
    <t>Perpulungen</t>
  </si>
  <si>
    <t>Pardomuan</t>
  </si>
  <si>
    <t>Surung Mersada</t>
  </si>
  <si>
    <t>Perduhapen</t>
  </si>
  <si>
    <t>KEC. SALAK</t>
  </si>
  <si>
    <t>Boangmanalu</t>
  </si>
  <si>
    <t>Sibongkaras</t>
  </si>
  <si>
    <t>Kuta Tinggi</t>
  </si>
  <si>
    <t>Penanggalan Binanga Boang</t>
  </si>
  <si>
    <t>KEC. SITELLU TALI URANG JULU</t>
  </si>
  <si>
    <t>Ulumerah</t>
  </si>
  <si>
    <t>Silima Kuta</t>
  </si>
  <si>
    <t>Lae Langge Namuseng</t>
  </si>
  <si>
    <t>Cikaok</t>
  </si>
  <si>
    <t>KEC. PERGETTENG GETTENG SENGKUT</t>
  </si>
  <si>
    <t>Simerpara</t>
  </si>
  <si>
    <t>KEC. PAGINDAR</t>
  </si>
  <si>
    <t>Sibagindar</t>
  </si>
  <si>
    <t>Napatalun Perlambuken</t>
  </si>
  <si>
    <t>Lae Mbentar</t>
  </si>
  <si>
    <t>Pagindar</t>
  </si>
  <si>
    <t>KEC. TINADA</t>
  </si>
  <si>
    <t>Kuta Babo</t>
  </si>
  <si>
    <t>Tinada</t>
  </si>
  <si>
    <t>Mahala</t>
  </si>
  <si>
    <t>Prongil</t>
  </si>
  <si>
    <t>Buluh Tellang</t>
  </si>
  <si>
    <t>KEC. SIEMPAT RUBE</t>
  </si>
  <si>
    <t>Mungkur</t>
  </si>
  <si>
    <t>Kuta Jungak</t>
  </si>
  <si>
    <t>Traju</t>
  </si>
  <si>
    <t>JLH</t>
  </si>
  <si>
    <t>PROVINSI / KABUPATEN</t>
  </si>
  <si>
    <t>SUMATERA UTARA</t>
  </si>
  <si>
    <t>PAKPAK BHARAT</t>
  </si>
  <si>
    <t>01</t>
  </si>
  <si>
    <t>02</t>
  </si>
  <si>
    <t>03</t>
  </si>
  <si>
    <t>04</t>
  </si>
  <si>
    <t>05</t>
  </si>
  <si>
    <t>06</t>
  </si>
  <si>
    <t>07</t>
  </si>
  <si>
    <t>08</t>
  </si>
  <si>
    <t>KODE WILAYAH</t>
  </si>
  <si>
    <t>Majanggut 1</t>
  </si>
  <si>
    <t>Majanggut 2</t>
  </si>
  <si>
    <t>Salak 1</t>
  </si>
  <si>
    <t>Salak 2</t>
  </si>
  <si>
    <t>Kecupak 1</t>
  </si>
  <si>
    <t>Kecupak 2</t>
  </si>
  <si>
    <t>Aornakan 1</t>
  </si>
  <si>
    <t>Aornakan 2</t>
  </si>
  <si>
    <t>Siempat Rube 2</t>
  </si>
  <si>
    <t>Siempat Rube 1</t>
  </si>
  <si>
    <t>Siempat Rube 4</t>
  </si>
  <si>
    <t>ISLAM</t>
  </si>
  <si>
    <t>KRISTEN</t>
  </si>
  <si>
    <t>KATHOLIK</t>
  </si>
  <si>
    <t>HINDU</t>
  </si>
  <si>
    <t>BUDHA</t>
  </si>
  <si>
    <t>KONG HU CHU</t>
  </si>
  <si>
    <t>AGAMA</t>
  </si>
  <si>
    <t>BELUM TAMAT SD</t>
  </si>
  <si>
    <t>SD</t>
  </si>
  <si>
    <t>SLTP</t>
  </si>
  <si>
    <t>SLTA</t>
  </si>
  <si>
    <t>DIP I &amp; II</t>
  </si>
  <si>
    <t>DIP III</t>
  </si>
  <si>
    <t>DIP IV &amp; S 1</t>
  </si>
  <si>
    <t>S 2</t>
  </si>
  <si>
    <t>S 3</t>
  </si>
  <si>
    <t>PENDIDIKAN</t>
  </si>
  <si>
    <t>A</t>
  </si>
  <si>
    <t>B</t>
  </si>
  <si>
    <t>AB</t>
  </si>
  <si>
    <t>O</t>
  </si>
  <si>
    <t>A+</t>
  </si>
  <si>
    <t>A-</t>
  </si>
  <si>
    <t>B+</t>
  </si>
  <si>
    <t>B-</t>
  </si>
  <si>
    <t>AB+</t>
  </si>
  <si>
    <t>AB-</t>
  </si>
  <si>
    <t>O+</t>
  </si>
  <si>
    <t>O-</t>
  </si>
  <si>
    <t>TIDAK TAHU</t>
  </si>
  <si>
    <t>GOLONGAN DARAH</t>
  </si>
  <si>
    <t>BELUM KAWIN</t>
  </si>
  <si>
    <t>CERAI MATI</t>
  </si>
  <si>
    <t>FISIK</t>
  </si>
  <si>
    <t>NETRA/BUTA</t>
  </si>
  <si>
    <t>RUNGU/WICARA</t>
  </si>
  <si>
    <t>MENTAL/JIWA</t>
  </si>
  <si>
    <t>FISIK DAN MENTAL</t>
  </si>
  <si>
    <t>LAINNYA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</si>
  <si>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</si>
  <si>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</si>
  <si>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</si>
  <si>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</si>
  <si>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</si>
  <si>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</si>
  <si>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</si>
  <si>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</si>
  <si>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</si>
  <si>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</si>
  <si>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</si>
  <si>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</si>
  <si>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</si>
  <si>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</si>
  <si>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</si>
  <si>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KTP ELEKTRONIK</t>
  </si>
  <si>
    <t>SUDAH PEREKAMAN</t>
  </si>
  <si>
    <t>BELUM PEREKAMAN</t>
  </si>
  <si>
    <t>BELUM MEMILIKI</t>
  </si>
  <si>
    <t>KDKEC</t>
  </si>
  <si>
    <t>NAMA_KEC</t>
  </si>
  <si>
    <t>KDKEL</t>
  </si>
  <si>
    <t>DESA_KEL</t>
  </si>
  <si>
    <t>121501</t>
  </si>
  <si>
    <t>TANJUNG MERIAH</t>
  </si>
  <si>
    <t>TANJUNG MULIA</t>
  </si>
  <si>
    <t>1215012003</t>
  </si>
  <si>
    <t>KABAN TENGAH</t>
  </si>
  <si>
    <t>BANDAR BARU</t>
  </si>
  <si>
    <t>1215012006</t>
  </si>
  <si>
    <t>PEROLIHEN</t>
  </si>
  <si>
    <t>1215012007</t>
  </si>
  <si>
    <t>MAHOLIDA</t>
  </si>
  <si>
    <t>PERJAGA</t>
  </si>
  <si>
    <t>MALUM</t>
  </si>
  <si>
    <t>MBINALUN</t>
  </si>
  <si>
    <t>121502</t>
  </si>
  <si>
    <t>KERAJAAN</t>
  </si>
  <si>
    <t>1215022001</t>
  </si>
  <si>
    <t>SUKARAMAI</t>
  </si>
  <si>
    <t>1215022002</t>
  </si>
  <si>
    <t>KUTA SAGA</t>
  </si>
  <si>
    <t>KUTA MERIAH</t>
  </si>
  <si>
    <t>KUTA DAME</t>
  </si>
  <si>
    <t>PERPULUNGEN</t>
  </si>
  <si>
    <t>PARDOMUAN</t>
  </si>
  <si>
    <t>MAJANGGUT I</t>
  </si>
  <si>
    <t>MAJANGGUT II</t>
  </si>
  <si>
    <t>SURUNG MERSADA</t>
  </si>
  <si>
    <t>PERDUHAPEN</t>
  </si>
  <si>
    <t>121503</t>
  </si>
  <si>
    <t>SALAK</t>
  </si>
  <si>
    <t>1215032001</t>
  </si>
  <si>
    <t>SALAK I</t>
  </si>
  <si>
    <t>1215032002</t>
  </si>
  <si>
    <t>SALAK II</t>
  </si>
  <si>
    <t>1215032003</t>
  </si>
  <si>
    <t>BOANGMANALU</t>
  </si>
  <si>
    <t>SIBONGKARAS</t>
  </si>
  <si>
    <t>KUTA TINGGI</t>
  </si>
  <si>
    <t>PENANGGALAN BINANGA BOANG</t>
  </si>
  <si>
    <t>121504</t>
  </si>
  <si>
    <t>ULUMERAH</t>
  </si>
  <si>
    <t>1215042002</t>
  </si>
  <si>
    <t>SILIMA KUTA</t>
  </si>
  <si>
    <t>LAE LANGGE NAMUSENG</t>
  </si>
  <si>
    <t>CIKAOK</t>
  </si>
  <si>
    <t>121505</t>
  </si>
  <si>
    <t>KECUPAK I</t>
  </si>
  <si>
    <t>KECUPAK II</t>
  </si>
  <si>
    <t>1215052003</t>
  </si>
  <si>
    <t>AORNAKAN I</t>
  </si>
  <si>
    <t>SIMERPARA</t>
  </si>
  <si>
    <t>AORNAKAN II</t>
  </si>
  <si>
    <t>PAGINDAR</t>
  </si>
  <si>
    <t>SIBAGINDAR</t>
  </si>
  <si>
    <t>NAPATALUN PERLAMBUKEN</t>
  </si>
  <si>
    <t>LAE MBENTAR</t>
  </si>
  <si>
    <t>TINADA</t>
  </si>
  <si>
    <t>KUTA BABO</t>
  </si>
  <si>
    <t>MAHALA</t>
  </si>
  <si>
    <t>PRONGIL</t>
  </si>
  <si>
    <t>BULUH TELLANG</t>
  </si>
  <si>
    <t>121508</t>
  </si>
  <si>
    <t>SIEMPAT RUBE</t>
  </si>
  <si>
    <t>SIEMPAT RUBE II</t>
  </si>
  <si>
    <t>SIEMPAT RUBE I</t>
  </si>
  <si>
    <t>MUNGKUR</t>
  </si>
  <si>
    <t>1215082004</t>
  </si>
  <si>
    <t>SIEMPAT RUBE IV</t>
  </si>
  <si>
    <t>KUTA JUNGAK</t>
  </si>
  <si>
    <t>TRAJU</t>
  </si>
  <si>
    <t>WAJIB KIA</t>
  </si>
  <si>
    <t>SUDAH KIA</t>
  </si>
  <si>
    <t>BELUM KIA</t>
  </si>
  <si>
    <t>KEPERCAYAAN TUHAN YME</t>
  </si>
  <si>
    <t>0-4Thn</t>
  </si>
  <si>
    <t>5-9Thn</t>
  </si>
  <si>
    <t>10-14Thn</t>
  </si>
  <si>
    <t>15-19Thn</t>
  </si>
  <si>
    <t>20-24Thn</t>
  </si>
  <si>
    <t>25-29Thn</t>
  </si>
  <si>
    <t>30-34Thn</t>
  </si>
  <si>
    <t>35-39Thn</t>
  </si>
  <si>
    <t>40-44Thn</t>
  </si>
  <si>
    <t>45-49Thn</t>
  </si>
  <si>
    <t>50-54Thn</t>
  </si>
  <si>
    <t>55-59Thn</t>
  </si>
  <si>
    <t>60-64Thn</t>
  </si>
  <si>
    <t>65-69Thn</t>
  </si>
  <si>
    <t>70-74Thn</t>
  </si>
  <si>
    <t>&gt;74Thn</t>
  </si>
  <si>
    <t>SITELU TALI URANG JEHE</t>
  </si>
  <si>
    <t>1215012001</t>
  </si>
  <si>
    <t>1215012002</t>
  </si>
  <si>
    <t>1215012004</t>
  </si>
  <si>
    <t>1215012005</t>
  </si>
  <si>
    <t>SIMBERRUNA</t>
  </si>
  <si>
    <t>1215012008</t>
  </si>
  <si>
    <t>1215012009</t>
  </si>
  <si>
    <t>1215012010</t>
  </si>
  <si>
    <t>1215022003</t>
  </si>
  <si>
    <t>1215022004</t>
  </si>
  <si>
    <t>1215022005</t>
  </si>
  <si>
    <t>1215022006</t>
  </si>
  <si>
    <t>1215022014</t>
  </si>
  <si>
    <t>1215022015</t>
  </si>
  <si>
    <t>1215022016</t>
  </si>
  <si>
    <t>1215022021</t>
  </si>
  <si>
    <t>1215032009</t>
  </si>
  <si>
    <t>1215032013</t>
  </si>
  <si>
    <t>1215032014</t>
  </si>
  <si>
    <t>SITELU TALI URANG JULU</t>
  </si>
  <si>
    <t>1215042001</t>
  </si>
  <si>
    <t>1215042003</t>
  </si>
  <si>
    <t>1215042004</t>
  </si>
  <si>
    <t>1215042005</t>
  </si>
  <si>
    <t>PERGETTENG GETTENG SENGKUT</t>
  </si>
  <si>
    <t>1215052001</t>
  </si>
  <si>
    <t>1215052002</t>
  </si>
  <si>
    <t>1215052004</t>
  </si>
  <si>
    <t>1215052005</t>
  </si>
  <si>
    <t>121506</t>
  </si>
  <si>
    <t>1215062001</t>
  </si>
  <si>
    <t>1215062002</t>
  </si>
  <si>
    <t>1215062003</t>
  </si>
  <si>
    <t>1215062004</t>
  </si>
  <si>
    <t>121507</t>
  </si>
  <si>
    <t>1215072001</t>
  </si>
  <si>
    <t>1215072002</t>
  </si>
  <si>
    <t>1215072003</t>
  </si>
  <si>
    <t>1215072004</t>
  </si>
  <si>
    <t>1215072005</t>
  </si>
  <si>
    <t>1215072006</t>
  </si>
  <si>
    <t>1215082001</t>
  </si>
  <si>
    <t>1215082002</t>
  </si>
  <si>
    <t>1215082003</t>
  </si>
  <si>
    <t>1215082005</t>
  </si>
  <si>
    <t>1215082006</t>
  </si>
  <si>
    <t>Kepala Dinas</t>
  </si>
  <si>
    <t>Kabupaten Pakpak Bharat</t>
  </si>
  <si>
    <t>Petrus Saragih, SE, MM</t>
  </si>
  <si>
    <t>NIP. 196907271990111002</t>
  </si>
  <si>
    <t>Kependudukan dan Pencatatan Sipil</t>
  </si>
  <si>
    <t>%</t>
  </si>
  <si>
    <t xml:space="preserve"> </t>
  </si>
  <si>
    <t>DATA KONSOLIDASI BERSIH (DKB) KABUPATEN PAKPAK BHARAT</t>
  </si>
  <si>
    <t>PERSENTASE (%)</t>
  </si>
  <si>
    <t>UMUR</t>
  </si>
  <si>
    <t>1 Tahun</t>
  </si>
  <si>
    <t>2 Tahun</t>
  </si>
  <si>
    <t>3 Tahun</t>
  </si>
  <si>
    <t>4 Tahun</t>
  </si>
  <si>
    <t>5 Tahun</t>
  </si>
  <si>
    <t>6 Tahun</t>
  </si>
  <si>
    <t>7 Tahun</t>
  </si>
  <si>
    <t>8 Tahun</t>
  </si>
  <si>
    <t>9 Tahun</t>
  </si>
  <si>
    <t>10 Tahun</t>
  </si>
  <si>
    <t>11 Tahun</t>
  </si>
  <si>
    <t>12 Tahun</t>
  </si>
  <si>
    <t>13 Tahun</t>
  </si>
  <si>
    <t>14 Tahun</t>
  </si>
  <si>
    <t>15 Tahun</t>
  </si>
  <si>
    <t>16 Tahun</t>
  </si>
  <si>
    <t>17 Tahun</t>
  </si>
  <si>
    <t>18 Tahun</t>
  </si>
  <si>
    <t>19 Tahun</t>
  </si>
  <si>
    <t>20 Tahun</t>
  </si>
  <si>
    <t>21 Tahun</t>
  </si>
  <si>
    <t>22 Tahun</t>
  </si>
  <si>
    <t>23 Tahun</t>
  </si>
  <si>
    <t>24 Tahun</t>
  </si>
  <si>
    <t>25 Tahun</t>
  </si>
  <si>
    <t>26 Tahun</t>
  </si>
  <si>
    <t>27 Tahun</t>
  </si>
  <si>
    <t>28 Tahun</t>
  </si>
  <si>
    <t>29 Tahun</t>
  </si>
  <si>
    <t>30 Tahun</t>
  </si>
  <si>
    <t>31 Tahun</t>
  </si>
  <si>
    <t>32 Tahun</t>
  </si>
  <si>
    <t>33 Tahun</t>
  </si>
  <si>
    <t>34 Tahun</t>
  </si>
  <si>
    <t>35 Tahun</t>
  </si>
  <si>
    <t>36 Tahun</t>
  </si>
  <si>
    <t>37 Tahun</t>
  </si>
  <si>
    <t>38 Tahun</t>
  </si>
  <si>
    <t>39 Tahun</t>
  </si>
  <si>
    <t>40 Tahun</t>
  </si>
  <si>
    <t>41 Tahun</t>
  </si>
  <si>
    <t>42 Tahun</t>
  </si>
  <si>
    <t>43 Tahun</t>
  </si>
  <si>
    <t>44 Tahun</t>
  </si>
  <si>
    <t>45 Tahun</t>
  </si>
  <si>
    <t>46 Tahun</t>
  </si>
  <si>
    <t>47 Tahun</t>
  </si>
  <si>
    <t>48 Tahun</t>
  </si>
  <si>
    <t>49 Tahun</t>
  </si>
  <si>
    <t>50 Tahun</t>
  </si>
  <si>
    <t>51 Tahun</t>
  </si>
  <si>
    <t>52 Tahun</t>
  </si>
  <si>
    <t>53 Tahun</t>
  </si>
  <si>
    <t>54 Tahun</t>
  </si>
  <si>
    <t>55 Tahun</t>
  </si>
  <si>
    <t>56 Tahun</t>
  </si>
  <si>
    <t>57 Tahun</t>
  </si>
  <si>
    <t>58 Tahun</t>
  </si>
  <si>
    <t>59 Tahun</t>
  </si>
  <si>
    <t>60 Tahun</t>
  </si>
  <si>
    <t>61 Tahun</t>
  </si>
  <si>
    <t>62 Tahun</t>
  </si>
  <si>
    <t>63 Tahun</t>
  </si>
  <si>
    <t>64 Tahun</t>
  </si>
  <si>
    <t>65 Tahun</t>
  </si>
  <si>
    <t>66 Tahun</t>
  </si>
  <si>
    <t>67 Tahun</t>
  </si>
  <si>
    <t>68 Tahun</t>
  </si>
  <si>
    <t>69 Tahun</t>
  </si>
  <si>
    <t>70 Tahun</t>
  </si>
  <si>
    <t>71 Tahun</t>
  </si>
  <si>
    <t>72 Tahun</t>
  </si>
  <si>
    <t>73 Tahun</t>
  </si>
  <si>
    <t>74 Tahun</t>
  </si>
  <si>
    <t>75 Tahun</t>
  </si>
  <si>
    <t>76 Tahun</t>
  </si>
  <si>
    <t>77 Tahun</t>
  </si>
  <si>
    <t>78 Tahun</t>
  </si>
  <si>
    <t>79 Tahun</t>
  </si>
  <si>
    <t>80 Tahun</t>
  </si>
  <si>
    <t>81 Tahun</t>
  </si>
  <si>
    <t>82 Tahun</t>
  </si>
  <si>
    <t>83 Tahun</t>
  </si>
  <si>
    <t>84 Tahun</t>
  </si>
  <si>
    <t>85 Tahun</t>
  </si>
  <si>
    <t>86 Tahun</t>
  </si>
  <si>
    <t>87 Tahun</t>
  </si>
  <si>
    <t>88 Tahun</t>
  </si>
  <si>
    <t>89 Tahun</t>
  </si>
  <si>
    <t>90 Tahun</t>
  </si>
  <si>
    <t>91 Tahun</t>
  </si>
  <si>
    <t>92 Tahun</t>
  </si>
  <si>
    <t>93 Tahun</t>
  </si>
  <si>
    <t>94 Tahun</t>
  </si>
  <si>
    <t>95 Tahun</t>
  </si>
  <si>
    <t>96 Tahun</t>
  </si>
  <si>
    <t>97 Tahun</t>
  </si>
  <si>
    <t>98 Tahun</t>
  </si>
  <si>
    <t>99 Tahun</t>
  </si>
  <si>
    <t>100 Tahun</t>
  </si>
  <si>
    <t>101 Tahun</t>
  </si>
  <si>
    <t>102 Tahun</t>
  </si>
  <si>
    <t>103 Tahun</t>
  </si>
  <si>
    <t>104 Tahun</t>
  </si>
  <si>
    <t>105 Tahun</t>
  </si>
  <si>
    <t>Sumber : PDAK - Kementerian Dalam Negeri RI</t>
  </si>
  <si>
    <t>KARTU IDENTITAS ANAK (KIA)</t>
  </si>
  <si>
    <t>BERDASARKAN KARTU IDENTITAS ANAK (KIA)</t>
  </si>
  <si>
    <t xml:space="preserve">BERDASARKAN KARTU TANDA PENDUDUK ELEKTRONIK (KTP EL) </t>
  </si>
  <si>
    <t>AKTE KELAHIRAN</t>
  </si>
  <si>
    <t>SUDAH MEMILIKI</t>
  </si>
  <si>
    <t>BERDASARKAN KEPEMILIKAN AKTA KELAHIRAN</t>
  </si>
  <si>
    <t>`</t>
  </si>
  <si>
    <t>&lt;1 Tahun</t>
  </si>
  <si>
    <t>&gt;75</t>
  </si>
  <si>
    <t>USIA 0-5 TAHUN</t>
  </si>
  <si>
    <t>0-5 TAHUN SUDAH MEMILIKI</t>
  </si>
  <si>
    <t>0-5 TAHUN BELUM MEMILIKI</t>
  </si>
  <si>
    <t>USIA 0-17TAHUN</t>
  </si>
  <si>
    <t>0-17 TAHUN BELUM MEMILIKI</t>
  </si>
  <si>
    <t>STATUS PERKAWINAN</t>
  </si>
  <si>
    <t>BERDASARKAN STATUS PERKAWINAN</t>
  </si>
  <si>
    <t xml:space="preserve">BERDASARKAN AGAMA </t>
  </si>
  <si>
    <t xml:space="preserve">BERDASARKAN TINGKAT PENDIDIKAN TERAKHIR </t>
  </si>
  <si>
    <t>BERDASARKAN JUMLAH AKTA KELAHIRAN USIA 0-5 TAHUN DAN 0-17 TAHUN</t>
  </si>
  <si>
    <t>BERDASARKAN STATUS HUBUNGAN KELUARGA</t>
  </si>
  <si>
    <t>STATUS HUBUNGAN KELUARGA</t>
  </si>
  <si>
    <t>KEPALA KELUARGA</t>
  </si>
  <si>
    <t>ISTERI</t>
  </si>
  <si>
    <t>ANAK</t>
  </si>
  <si>
    <t>MENANTU</t>
  </si>
  <si>
    <t>CUCU</t>
  </si>
  <si>
    <t>ORANG TUA</t>
  </si>
  <si>
    <t>MERTUA</t>
  </si>
  <si>
    <t>FAMILI LAIN</t>
  </si>
  <si>
    <t>PEMBANTU</t>
  </si>
  <si>
    <t>SUAMI</t>
  </si>
  <si>
    <t>WAJIB KTP</t>
  </si>
  <si>
    <t>BERDASARKAN PENYANDANG DISABILITAS</t>
  </si>
  <si>
    <t>DISABILITAS</t>
  </si>
  <si>
    <t>NAMA DESA</t>
  </si>
  <si>
    <t>SUDAH KAWIN</t>
  </si>
  <si>
    <t>CERAI HIHUP</t>
  </si>
  <si>
    <t>JENIS PEKERJAAN</t>
  </si>
  <si>
    <t>AKUNTAN</t>
  </si>
  <si>
    <t>ANGGOTA BPK</t>
  </si>
  <si>
    <t>ANGGOTA MAHKAMAH KONSTITUSI</t>
  </si>
  <si>
    <t>APOTEKER</t>
  </si>
  <si>
    <t>ARSITEK</t>
  </si>
  <si>
    <t>ARTIS</t>
  </si>
  <si>
    <t>ASISTEN AHLI</t>
  </si>
  <si>
    <t>ATLIT</t>
  </si>
  <si>
    <t>BELUM/TIDAK BEKERJA</t>
  </si>
  <si>
    <t>BIDAN</t>
  </si>
  <si>
    <t>BUPATI</t>
  </si>
  <si>
    <t>BURUH NELAYAN/PERIKANAN</t>
  </si>
  <si>
    <t>BURUH PETERNAKAN</t>
  </si>
  <si>
    <t>BURUH TANI/PERKEBUNAN</t>
  </si>
  <si>
    <t>CHEFF</t>
  </si>
  <si>
    <t>DOKTER</t>
  </si>
  <si>
    <t>DOSEN</t>
  </si>
  <si>
    <t>DUTA BESAR</t>
  </si>
  <si>
    <t>GUBERNUR</t>
  </si>
  <si>
    <t>GURU</t>
  </si>
  <si>
    <t>INDUSTRI</t>
  </si>
  <si>
    <t>JURU MASAK</t>
  </si>
  <si>
    <t>KARYAWAN BUMD</t>
  </si>
  <si>
    <t>KARYAWAN BUMN</t>
  </si>
  <si>
    <t>KARYAWAN HONORER</t>
  </si>
  <si>
    <t>KARYAWAN SWASTA</t>
  </si>
  <si>
    <t>KEPALA DESA</t>
  </si>
  <si>
    <t>KONSTRUKSI</t>
  </si>
  <si>
    <t>KONSULTAN</t>
  </si>
  <si>
    <t>MANAJER</t>
  </si>
  <si>
    <t>MEKANIK</t>
  </si>
  <si>
    <t>MENGURUS RUMAH TANGGA</t>
  </si>
  <si>
    <t>NELAYAN/PERIKANAN</t>
  </si>
  <si>
    <t>NOTARIS</t>
  </si>
  <si>
    <t>OPERATOR</t>
  </si>
  <si>
    <t>PARAJI</t>
  </si>
  <si>
    <t>PARANORMAL</t>
  </si>
  <si>
    <t>PASTOR</t>
  </si>
  <si>
    <t>PEDAGANG</t>
  </si>
  <si>
    <t>PEKERJA PENGOLAHAN KERAJINAN</t>
  </si>
  <si>
    <t>PELAJAR/MAHASISWA</t>
  </si>
  <si>
    <t>PELAUT</t>
  </si>
  <si>
    <t>PEMBANTU RUMAH TANGGA</t>
  </si>
  <si>
    <t>PENATA BUSANA</t>
  </si>
  <si>
    <t>PENATA RAMBUT</t>
  </si>
  <si>
    <t>PENATA RIAS</t>
  </si>
  <si>
    <t>PENDETA</t>
  </si>
  <si>
    <t>PENELITI</t>
  </si>
  <si>
    <t>PENGACARA</t>
  </si>
  <si>
    <t>PENSIUNAN</t>
  </si>
  <si>
    <t>PENTERJEMAH</t>
  </si>
  <si>
    <t>PENYIAR RADIO</t>
  </si>
  <si>
    <t>PENYIAR TELEVISI</t>
  </si>
  <si>
    <t>PERANCANG BUSANA</t>
  </si>
  <si>
    <t>PERANGKAT DESA</t>
  </si>
  <si>
    <t>PERAWAT</t>
  </si>
  <si>
    <t>PERDAGANGAN</t>
  </si>
  <si>
    <t>PETANI/PEKEBUN</t>
  </si>
  <si>
    <t>PETERNAK</t>
  </si>
  <si>
    <t>PIALANG</t>
  </si>
  <si>
    <t>PILOT</t>
  </si>
  <si>
    <t>PRESIDEN</t>
  </si>
  <si>
    <t>PROMOTOR ACARA</t>
  </si>
  <si>
    <t>PSIKIATER/PSIKOLOG</t>
  </si>
  <si>
    <t>SENIMAN</t>
  </si>
  <si>
    <t>SOPIR</t>
  </si>
  <si>
    <t>TABIB</t>
  </si>
  <si>
    <t>TEKNISI</t>
  </si>
  <si>
    <t>TENAGA TATA USAHA</t>
  </si>
  <si>
    <t>TRANSPORTASI</t>
  </si>
  <si>
    <t>TUKANG BATU</t>
  </si>
  <si>
    <t>TUKANG CUKUR</t>
  </si>
  <si>
    <t>TUKANG GIGI</t>
  </si>
  <si>
    <t>TUKANG JAHIT</t>
  </si>
  <si>
    <t>TUKANG KAYU</t>
  </si>
  <si>
    <t>TUKANG SOL SEPATU</t>
  </si>
  <si>
    <t>USTADZ/MUBALIGH</t>
  </si>
  <si>
    <t>WAKIL BUPATI</t>
  </si>
  <si>
    <t>WAKIL GUBERNUR</t>
  </si>
  <si>
    <t>WAKIL PRESIDEN</t>
  </si>
  <si>
    <t>WAKIL WALIKOTA</t>
  </si>
  <si>
    <t>WALIKOTA</t>
  </si>
  <si>
    <t>WARTAWAN</t>
  </si>
  <si>
    <t>WIRASWASTA</t>
  </si>
  <si>
    <t>BERDASARKAN JENIS PEKERJAAN</t>
  </si>
  <si>
    <t>BERDASARKAN KEPEMILIKAN AKTA PERKAWINAN</t>
  </si>
  <si>
    <t>JUMLAH PENDUDUK STATUS KAWIN</t>
  </si>
  <si>
    <t>AKTA PERKAWINAN</t>
  </si>
  <si>
    <t>MEMILIKI</t>
  </si>
  <si>
    <t>BERDASARKAN USIA MUDA, PRODUKTIF, DAN NON PRODUKTIF</t>
  </si>
  <si>
    <t>USIA MUDA</t>
  </si>
  <si>
    <t>USIA PRODUKTIF</t>
  </si>
  <si>
    <t>USIA NON PRODUKTIF</t>
  </si>
  <si>
    <t xml:space="preserve">BERDASARKAN KELOMPOK UMUR </t>
  </si>
  <si>
    <t>TIDAK/BELUM SEKOLAH</t>
  </si>
  <si>
    <t>106 Tahun</t>
  </si>
  <si>
    <t>107 Tahun</t>
  </si>
  <si>
    <t>108 Tahun</t>
  </si>
  <si>
    <t>109 Tahun</t>
  </si>
  <si>
    <t>110 Tahun</t>
  </si>
  <si>
    <t>111 Tahun</t>
  </si>
  <si>
    <t>112 Tahun</t>
  </si>
  <si>
    <t>113 Tahun</t>
  </si>
  <si>
    <t>114 Tahun</t>
  </si>
  <si>
    <t>115 Tahun</t>
  </si>
  <si>
    <t>116 Tahun</t>
  </si>
  <si>
    <t>KAWIN</t>
  </si>
  <si>
    <t>CERAI HIDUP</t>
  </si>
  <si>
    <t xml:space="preserve"> KELOMPOK UMUR (TAHUN)</t>
  </si>
  <si>
    <t xml:space="preserve"> BERDASARKAN UMUR TUNGGAL TINGKAT KECAMATAN</t>
  </si>
  <si>
    <t>PEGAWAI NEGERI SIPIL (PNS)</t>
  </si>
  <si>
    <t>TENTARA NASIONAL INDONESIA (TNI)</t>
  </si>
  <si>
    <t>KEPOLISIAN RI (POLRI)</t>
  </si>
  <si>
    <t xml:space="preserve">BURUH HARIAN LEPAS </t>
  </si>
  <si>
    <t xml:space="preserve">TUKANG LISTRIK </t>
  </si>
  <si>
    <t xml:space="preserve">TUKANG LAS/PANDAI BESI </t>
  </si>
  <si>
    <t>IMAM MASJID</t>
  </si>
  <si>
    <t>ANGGOTA DPR RI</t>
  </si>
  <si>
    <t>ANGGOTA DPD RI</t>
  </si>
  <si>
    <t>ANGGOTA KABINET KEMENTRIAN</t>
  </si>
  <si>
    <t>ANGGOTA DPRD PROP.</t>
  </si>
  <si>
    <t>ANGGOTA DPRD KAB./KOTA</t>
  </si>
  <si>
    <t>BIARAWAN/BIARAWATI</t>
  </si>
  <si>
    <t>ANGGOTAEMBAGA TINGGIAINNYA</t>
  </si>
  <si>
    <t>PEKERJAANAINNYA</t>
  </si>
  <si>
    <t>BERDASARKAN UMUR TUNGGAL DAN AGAMA</t>
  </si>
  <si>
    <t>BERDASARKAN  UMUR TUNGGAL DAN PENDIDIKAN TERAKHIR</t>
  </si>
  <si>
    <t xml:space="preserve">BERDASARKAN  UMUR TUNGGAL DAN  STATUS PERKAWINAN </t>
  </si>
  <si>
    <t xml:space="preserve">BERDASARKAN GOLONGAN DARAH </t>
  </si>
  <si>
    <t>BERDASARKAN GOLONGAN DARAH</t>
  </si>
  <si>
    <t>0-17 TAHUN SUDAH MEMILIKI</t>
  </si>
  <si>
    <t>SEMESTER II TAHUN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</si>
</sst>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[$-421]dd\ mmmm\ yyyy;@"/>
    <numFmt numFmtId="167" formatCode="0.0"/>
  </numFmts>
  <fonts count="75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7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  <font>
      <b/>
      <i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alibri"/>
      <family val="2"/>
      <charset val="1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4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color indexed="8"/>
      <name val="Arial"/>
      <family val="2"/>
    </font>
    <font>
      <b/>
      <sz val="9"/>
      <color theme="1"/>
      <name val="Calibri"/>
      <family val="2"/>
      <charset val="1"/>
      <scheme val="minor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rgb="FF000000"/>
      <name val="Calibri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i/>
      <sz val="10"/>
      <color rgb="FF000000"/>
      <name val="Calibri"/>
      <family val="2"/>
    </font>
    <font>
      <sz val="10"/>
      <color theme="1"/>
      <name val="Calibri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sz val="10"/>
      <color theme="1"/>
      <name val="Calibri"/>
      <family val="2"/>
      <charset val="1"/>
      <scheme val="minor"/>
    </font>
    <font>
      <i/>
      <sz val="10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charset val="1"/>
    </font>
    <font>
      <b/>
      <sz val="10"/>
      <color theme="1"/>
      <name val="Calibri"/>
      <family val="2"/>
      <charset val="1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  <charset val="1"/>
      <scheme val="minor"/>
    </font>
    <font>
      <i/>
      <sz val="9"/>
      <color rgb="FF000000"/>
      <name val="Calibri"/>
      <family val="2"/>
      <scheme val="minor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9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Dashed">
        <color auto="1"/>
      </bottom>
      <diagonal/>
    </border>
    <border>
      <left style="medium">
        <color auto="1"/>
      </left>
      <right style="medium">
        <color auto="1"/>
      </right>
      <top/>
      <bottom style="dotted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Dashed">
        <color auto="1"/>
      </bottom>
      <diagonal/>
    </border>
    <border>
      <left style="medium">
        <color auto="1"/>
      </left>
      <right style="medium">
        <color auto="1"/>
      </right>
      <top/>
      <bottom style="dashed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dashed">
        <color auto="1"/>
      </top>
      <bottom/>
      <diagonal/>
    </border>
    <border>
      <left style="medium">
        <color auto="1"/>
      </left>
      <right style="medium">
        <color auto="1"/>
      </right>
      <top style="mediumDashed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 style="mediumDashed">
        <color auto="1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/>
      <right style="medium">
        <color auto="1"/>
      </right>
      <top/>
      <bottom style="dashed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Dashed">
        <color auto="1"/>
      </top>
      <bottom/>
      <diagonal/>
    </border>
    <border>
      <left/>
      <right style="medium">
        <color auto="1"/>
      </right>
      <top style="mediumDashed">
        <color auto="1"/>
      </top>
      <bottom style="dashed">
        <color auto="1"/>
      </bottom>
      <diagonal/>
    </border>
    <border>
      <left/>
      <right style="medium">
        <color auto="1"/>
      </right>
      <top/>
      <bottom style="mediumDashed">
        <color auto="1"/>
      </bottom>
      <diagonal/>
    </border>
    <border>
      <left/>
      <right style="medium">
        <color auto="1"/>
      </right>
      <top style="mediumDashed">
        <color auto="1"/>
      </top>
      <bottom style="dotted">
        <color indexed="64"/>
      </bottom>
      <diagonal/>
    </border>
    <border>
      <left/>
      <right style="medium">
        <color auto="1"/>
      </right>
      <top style="medium">
        <color auto="1"/>
      </top>
      <bottom style="mediumDashed">
        <color auto="1"/>
      </bottom>
      <diagonal/>
    </border>
    <border>
      <left/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dotted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 style="dashed">
        <color auto="1"/>
      </bottom>
      <diagonal/>
    </border>
    <border>
      <left style="medium">
        <color auto="1"/>
      </left>
      <right/>
      <top style="medium">
        <color auto="1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auto="1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</borders>
  <cellStyleXfs count="18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0" fontId="2" fillId="8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0" borderId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8" borderId="8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1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8" borderId="8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1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8" borderId="8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1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8" borderId="8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1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8" borderId="8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1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1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1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1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164" fontId="2" fillId="0" borderId="0" applyFont="0" applyFill="0" applyBorder="0" applyAlignment="0" applyProtection="0"/>
    <xf numFmtId="0" fontId="50" fillId="0" borderId="0"/>
    <xf numFmtId="0" fontId="46" fillId="0" borderId="0"/>
    <xf numFmtId="9" fontId="2" fillId="0" borderId="0" applyFont="0" applyFill="0" applyBorder="0" applyAlignment="0" applyProtection="0"/>
  </cellStyleXfs>
  <cellXfs count="676">
    <xf numFmtId="0" fontId="0" fillId="0" borderId="0" xfId="0"/>
    <xf numFmtId="0" fontId="0" fillId="0" borderId="0" xfId="0"/>
    <xf numFmtId="0" fontId="20" fillId="0" borderId="0" xfId="0" applyFont="1"/>
    <xf numFmtId="0" fontId="24" fillId="0" borderId="12" xfId="42" applyFont="1" applyBorder="1" applyAlignment="1">
      <alignment horizontal="center" vertical="center"/>
    </xf>
    <xf numFmtId="49" fontId="24" fillId="0" borderId="12" xfId="42" applyNumberFormat="1" applyFont="1" applyBorder="1" applyAlignment="1">
      <alignment horizontal="center" vertical="center"/>
    </xf>
    <xf numFmtId="0" fontId="24" fillId="0" borderId="12" xfId="42" applyFont="1" applyBorder="1"/>
    <xf numFmtId="0" fontId="25" fillId="0" borderId="12" xfId="42" applyFont="1" applyBorder="1" applyAlignment="1">
      <alignment horizontal="center" vertical="center"/>
    </xf>
    <xf numFmtId="0" fontId="25" fillId="0" borderId="15" xfId="42" applyFont="1" applyBorder="1" applyAlignment="1">
      <alignment horizontal="center"/>
    </xf>
    <xf numFmtId="0" fontId="26" fillId="0" borderId="0" xfId="0" applyFont="1"/>
    <xf numFmtId="0" fontId="24" fillId="0" borderId="15" xfId="42" applyFont="1" applyBorder="1" applyAlignment="1">
      <alignment horizontal="center" vertical="center"/>
    </xf>
    <xf numFmtId="0" fontId="24" fillId="0" borderId="15" xfId="42" applyFont="1" applyBorder="1"/>
    <xf numFmtId="0" fontId="0" fillId="0" borderId="0" xfId="0"/>
    <xf numFmtId="0" fontId="0" fillId="0" borderId="0" xfId="0"/>
    <xf numFmtId="0" fontId="0" fillId="0" borderId="0" xfId="0"/>
    <xf numFmtId="49" fontId="22" fillId="0" borderId="0" xfId="0" applyNumberFormat="1" applyFont="1" applyAlignment="1">
      <alignment horizontal="center" vertical="center" wrapText="1"/>
    </xf>
    <xf numFmtId="0" fontId="25" fillId="0" borderId="15" xfId="42" applyFont="1" applyBorder="1" applyAlignment="1">
      <alignment horizontal="center" vertical="center"/>
    </xf>
    <xf numFmtId="164" fontId="0" fillId="0" borderId="12" xfId="182" applyFont="1" applyBorder="1"/>
    <xf numFmtId="164" fontId="20" fillId="0" borderId="22" xfId="182" applyFont="1" applyBorder="1"/>
    <xf numFmtId="164" fontId="0" fillId="0" borderId="15" xfId="182" applyFont="1" applyBorder="1"/>
    <xf numFmtId="0" fontId="32" fillId="0" borderId="12" xfId="42" applyFont="1" applyBorder="1" applyAlignment="1">
      <alignment horizontal="center" vertical="center"/>
    </xf>
    <xf numFmtId="49" fontId="32" fillId="0" borderId="12" xfId="42" applyNumberFormat="1" applyFont="1" applyBorder="1" applyAlignment="1">
      <alignment horizontal="center" vertical="center"/>
    </xf>
    <xf numFmtId="0" fontId="32" fillId="0" borderId="12" xfId="42" applyFont="1" applyBorder="1"/>
    <xf numFmtId="0" fontId="33" fillId="0" borderId="12" xfId="42" applyFont="1" applyBorder="1" applyAlignment="1">
      <alignment horizontal="center" vertical="center"/>
    </xf>
    <xf numFmtId="0" fontId="33" fillId="0" borderId="15" xfId="42" applyFont="1" applyBorder="1" applyAlignment="1">
      <alignment horizontal="center"/>
    </xf>
    <xf numFmtId="0" fontId="20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0" fillId="0" borderId="0" xfId="0" applyAlignment="1"/>
    <xf numFmtId="0" fontId="20" fillId="0" borderId="0" xfId="0" applyFont="1" applyAlignment="1">
      <alignment vertical="center"/>
    </xf>
    <xf numFmtId="0" fontId="34" fillId="0" borderId="0" xfId="0" applyFont="1"/>
    <xf numFmtId="0" fontId="35" fillId="0" borderId="0" xfId="0" applyFont="1"/>
    <xf numFmtId="164" fontId="35" fillId="0" borderId="0" xfId="0" applyNumberFormat="1" applyFont="1"/>
    <xf numFmtId="0" fontId="36" fillId="0" borderId="0" xfId="0" applyFont="1"/>
    <xf numFmtId="0" fontId="35" fillId="0" borderId="0" xfId="0" applyFont="1" applyAlignment="1"/>
    <xf numFmtId="164" fontId="0" fillId="0" borderId="0" xfId="0" applyNumberFormat="1"/>
    <xf numFmtId="164" fontId="24" fillId="0" borderId="14" xfId="182" applyFont="1" applyBorder="1"/>
    <xf numFmtId="164" fontId="25" fillId="0" borderId="12" xfId="182" applyFont="1" applyBorder="1"/>
    <xf numFmtId="164" fontId="25" fillId="0" borderId="15" xfId="182" applyFont="1" applyBorder="1"/>
    <xf numFmtId="164" fontId="24" fillId="0" borderId="22" xfId="182" applyFont="1" applyBorder="1"/>
    <xf numFmtId="0" fontId="39" fillId="0" borderId="12" xfId="42" applyFont="1" applyBorder="1" applyAlignment="1">
      <alignment horizontal="center" vertical="center"/>
    </xf>
    <xf numFmtId="49" fontId="39" fillId="0" borderId="12" xfId="42" applyNumberFormat="1" applyFont="1" applyBorder="1" applyAlignment="1">
      <alignment horizontal="center" vertical="center"/>
    </xf>
    <xf numFmtId="0" fontId="39" fillId="0" borderId="19" xfId="42" applyFont="1" applyBorder="1"/>
    <xf numFmtId="0" fontId="40" fillId="0" borderId="12" xfId="42" applyFont="1" applyBorder="1" applyAlignment="1">
      <alignment horizontal="center" vertical="center"/>
    </xf>
    <xf numFmtId="0" fontId="40" fillId="0" borderId="15" xfId="42" applyFont="1" applyBorder="1" applyAlignment="1">
      <alignment horizontal="center"/>
    </xf>
    <xf numFmtId="0" fontId="40" fillId="0" borderId="15" xfId="42" applyFont="1" applyBorder="1" applyAlignment="1">
      <alignment horizontal="center" vertical="center"/>
    </xf>
    <xf numFmtId="49" fontId="42" fillId="0" borderId="0" xfId="0" applyNumberFormat="1" applyFont="1" applyFill="1" applyBorder="1" applyAlignment="1">
      <alignment horizontal="center" vertical="center" wrapText="1"/>
    </xf>
    <xf numFmtId="0" fontId="45" fillId="0" borderId="12" xfId="42" applyFont="1" applyFill="1" applyBorder="1" applyAlignment="1">
      <alignment horizontal="center" vertical="center"/>
    </xf>
    <xf numFmtId="49" fontId="45" fillId="0" borderId="12" xfId="42" applyNumberFormat="1" applyFont="1" applyFill="1" applyBorder="1" applyAlignment="1">
      <alignment horizontal="center" vertical="center"/>
    </xf>
    <xf numFmtId="0" fontId="46" fillId="0" borderId="12" xfId="42" applyFont="1" applyFill="1" applyBorder="1" applyAlignment="1">
      <alignment horizontal="center" vertical="center"/>
    </xf>
    <xf numFmtId="0" fontId="45" fillId="0" borderId="15" xfId="42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vertical="center" wrapText="1"/>
    </xf>
    <xf numFmtId="3" fontId="0" fillId="0" borderId="0" xfId="0" applyNumberFormat="1"/>
    <xf numFmtId="49" fontId="0" fillId="0" borderId="0" xfId="0" applyNumberFormat="1"/>
    <xf numFmtId="0" fontId="0" fillId="0" borderId="0" xfId="0" applyBorder="1"/>
    <xf numFmtId="164" fontId="20" fillId="0" borderId="34" xfId="182" applyFont="1" applyBorder="1"/>
    <xf numFmtId="0" fontId="21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164" fontId="29" fillId="0" borderId="0" xfId="0" applyNumberFormat="1" applyFont="1" applyAlignment="1">
      <alignment vertical="center" wrapText="1"/>
    </xf>
    <xf numFmtId="164" fontId="20" fillId="0" borderId="0" xfId="0" applyNumberFormat="1" applyFont="1" applyAlignment="1">
      <alignment vertical="center" wrapText="1"/>
    </xf>
    <xf numFmtId="0" fontId="20" fillId="0" borderId="0" xfId="0" applyFont="1" applyBorder="1"/>
    <xf numFmtId="164" fontId="20" fillId="0" borderId="35" xfId="182" applyFont="1" applyBorder="1"/>
    <xf numFmtId="164" fontId="25" fillId="0" borderId="20" xfId="182" applyFont="1" applyBorder="1"/>
    <xf numFmtId="0" fontId="0" fillId="0" borderId="24" xfId="0" applyBorder="1"/>
    <xf numFmtId="2" fontId="0" fillId="0" borderId="0" xfId="0" applyNumberFormat="1"/>
    <xf numFmtId="164" fontId="0" fillId="0" borderId="20" xfId="182" applyFont="1" applyBorder="1"/>
    <xf numFmtId="164" fontId="0" fillId="0" borderId="25" xfId="182" applyFont="1" applyBorder="1"/>
    <xf numFmtId="164" fontId="24" fillId="0" borderId="35" xfId="182" applyFont="1" applyBorder="1"/>
    <xf numFmtId="0" fontId="0" fillId="0" borderId="0" xfId="0" applyFont="1"/>
    <xf numFmtId="0" fontId="1" fillId="0" borderId="0" xfId="0" applyFont="1"/>
    <xf numFmtId="164" fontId="0" fillId="0" borderId="10" xfId="0" applyNumberFormat="1" applyBorder="1"/>
    <xf numFmtId="0" fontId="20" fillId="0" borderId="0" xfId="0" applyFont="1" applyAlignment="1">
      <alignment vertical="center" wrapText="1"/>
    </xf>
    <xf numFmtId="164" fontId="35" fillId="0" borderId="12" xfId="182" applyNumberFormat="1" applyFont="1" applyBorder="1"/>
    <xf numFmtId="164" fontId="29" fillId="0" borderId="22" xfId="182" applyNumberFormat="1" applyFont="1" applyBorder="1"/>
    <xf numFmtId="164" fontId="35" fillId="0" borderId="15" xfId="182" applyNumberFormat="1" applyFont="1" applyBorder="1"/>
    <xf numFmtId="164" fontId="29" fillId="0" borderId="34" xfId="182" applyNumberFormat="1" applyFont="1" applyBorder="1"/>
    <xf numFmtId="164" fontId="34" fillId="0" borderId="30" xfId="182" applyNumberFormat="1" applyFont="1" applyBorder="1"/>
    <xf numFmtId="164" fontId="34" fillId="0" borderId="39" xfId="182" applyNumberFormat="1" applyFont="1" applyBorder="1"/>
    <xf numFmtId="164" fontId="29" fillId="0" borderId="35" xfId="182" applyNumberFormat="1" applyFont="1" applyBorder="1"/>
    <xf numFmtId="164" fontId="29" fillId="0" borderId="43" xfId="182" applyNumberFormat="1" applyFont="1" applyBorder="1"/>
    <xf numFmtId="164" fontId="35" fillId="0" borderId="20" xfId="182" applyNumberFormat="1" applyFont="1" applyBorder="1"/>
    <xf numFmtId="164" fontId="35" fillId="0" borderId="25" xfId="182" applyNumberFormat="1" applyFont="1" applyBorder="1"/>
    <xf numFmtId="0" fontId="24" fillId="0" borderId="22" xfId="42" applyFont="1" applyBorder="1"/>
    <xf numFmtId="49" fontId="24" fillId="0" borderId="22" xfId="42" applyNumberFormat="1" applyFont="1" applyBorder="1" applyAlignment="1">
      <alignment horizontal="center" vertical="center"/>
    </xf>
    <xf numFmtId="0" fontId="25" fillId="0" borderId="12" xfId="42" applyFont="1" applyBorder="1"/>
    <xf numFmtId="0" fontId="25" fillId="0" borderId="15" xfId="42" applyFont="1" applyBorder="1"/>
    <xf numFmtId="49" fontId="24" fillId="0" borderId="34" xfId="42" applyNumberFormat="1" applyFont="1" applyBorder="1" applyAlignment="1">
      <alignment horizontal="center" vertical="center"/>
    </xf>
    <xf numFmtId="0" fontId="24" fillId="0" borderId="34" xfId="42" applyFont="1" applyBorder="1"/>
    <xf numFmtId="164" fontId="0" fillId="0" borderId="12" xfId="182" applyNumberFormat="1" applyFont="1" applyBorder="1"/>
    <xf numFmtId="164" fontId="0" fillId="0" borderId="20" xfId="182" applyNumberFormat="1" applyFont="1" applyBorder="1"/>
    <xf numFmtId="164" fontId="20" fillId="0" borderId="22" xfId="182" applyNumberFormat="1" applyFont="1" applyBorder="1"/>
    <xf numFmtId="164" fontId="20" fillId="0" borderId="35" xfId="182" applyNumberFormat="1" applyFont="1" applyBorder="1"/>
    <xf numFmtId="164" fontId="20" fillId="0" borderId="30" xfId="182" applyNumberFormat="1" applyFont="1" applyBorder="1"/>
    <xf numFmtId="164" fontId="0" fillId="0" borderId="15" xfId="182" applyNumberFormat="1" applyFont="1" applyBorder="1"/>
    <xf numFmtId="164" fontId="0" fillId="0" borderId="25" xfId="182" applyNumberFormat="1" applyFont="1" applyBorder="1"/>
    <xf numFmtId="3" fontId="1" fillId="0" borderId="12" xfId="0" applyNumberFormat="1" applyFont="1" applyBorder="1"/>
    <xf numFmtId="3" fontId="1" fillId="0" borderId="12" xfId="182" applyNumberFormat="1" applyFont="1" applyBorder="1"/>
    <xf numFmtId="3" fontId="1" fillId="0" borderId="15" xfId="0" applyNumberFormat="1" applyFont="1" applyBorder="1"/>
    <xf numFmtId="3" fontId="1" fillId="0" borderId="15" xfId="182" applyNumberFormat="1" applyFont="1" applyBorder="1"/>
    <xf numFmtId="164" fontId="20" fillId="0" borderId="39" xfId="182" applyNumberFormat="1" applyFont="1" applyBorder="1"/>
    <xf numFmtId="164" fontId="28" fillId="0" borderId="12" xfId="182" applyNumberFormat="1" applyFont="1" applyBorder="1"/>
    <xf numFmtId="0" fontId="40" fillId="0" borderId="19" xfId="42" applyFont="1" applyBorder="1"/>
    <xf numFmtId="0" fontId="40" fillId="0" borderId="23" xfId="42" applyFont="1" applyBorder="1"/>
    <xf numFmtId="49" fontId="24" fillId="0" borderId="30" xfId="42" applyNumberFormat="1" applyFont="1" applyBorder="1" applyAlignment="1">
      <alignment horizontal="center" vertical="center"/>
    </xf>
    <xf numFmtId="0" fontId="24" fillId="0" borderId="38" xfId="42" applyFont="1" applyBorder="1" applyAlignment="1">
      <alignment horizontal="center" vertical="center"/>
    </xf>
    <xf numFmtId="0" fontId="24" fillId="0" borderId="30" xfId="42" applyFont="1" applyBorder="1"/>
    <xf numFmtId="0" fontId="21" fillId="0" borderId="12" xfId="0" applyFont="1" applyFill="1" applyBorder="1" applyAlignment="1">
      <alignment horizontal="center" vertical="top" wrapText="1"/>
    </xf>
    <xf numFmtId="0" fontId="20" fillId="0" borderId="12" xfId="0" applyFont="1" applyFill="1" applyBorder="1" applyAlignment="1">
      <alignment horizontal="center" vertical="top"/>
    </xf>
    <xf numFmtId="0" fontId="20" fillId="0" borderId="12" xfId="0" applyFont="1" applyFill="1" applyBorder="1" applyAlignment="1">
      <alignment horizontal="left" vertical="top"/>
    </xf>
    <xf numFmtId="164" fontId="20" fillId="0" borderId="12" xfId="182" applyFont="1" applyFill="1" applyBorder="1"/>
    <xf numFmtId="164" fontId="24" fillId="0" borderId="20" xfId="182" applyFont="1" applyFill="1" applyBorder="1"/>
    <xf numFmtId="164" fontId="24" fillId="0" borderId="12" xfId="182" applyFont="1" applyFill="1" applyBorder="1"/>
    <xf numFmtId="0" fontId="0" fillId="0" borderId="0" xfId="0" applyFill="1"/>
    <xf numFmtId="164" fontId="20" fillId="0" borderId="38" xfId="182" applyFont="1" applyFill="1" applyBorder="1"/>
    <xf numFmtId="164" fontId="20" fillId="0" borderId="22" xfId="182" applyFont="1" applyFill="1" applyBorder="1"/>
    <xf numFmtId="164" fontId="24" fillId="0" borderId="38" xfId="182" applyFont="1" applyFill="1" applyBorder="1"/>
    <xf numFmtId="164" fontId="29" fillId="0" borderId="12" xfId="182" applyNumberFormat="1" applyFont="1" applyBorder="1"/>
    <xf numFmtId="49" fontId="39" fillId="0" borderId="38" xfId="42" applyNumberFormat="1" applyFont="1" applyBorder="1" applyAlignment="1">
      <alignment horizontal="center" vertical="center"/>
    </xf>
    <xf numFmtId="0" fontId="39" fillId="0" borderId="22" xfId="42" applyFont="1" applyBorder="1"/>
    <xf numFmtId="49" fontId="39" fillId="0" borderId="22" xfId="42" applyNumberFormat="1" applyFont="1" applyBorder="1" applyAlignment="1">
      <alignment horizontal="center" vertical="center"/>
    </xf>
    <xf numFmtId="0" fontId="39" fillId="0" borderId="30" xfId="42" applyFont="1" applyBorder="1"/>
    <xf numFmtId="0" fontId="40" fillId="0" borderId="29" xfId="42" applyFont="1" applyBorder="1" applyAlignment="1">
      <alignment horizontal="center" vertical="center"/>
    </xf>
    <xf numFmtId="0" fontId="40" fillId="0" borderId="29" xfId="42" applyFont="1" applyBorder="1"/>
    <xf numFmtId="0" fontId="32" fillId="0" borderId="22" xfId="42" applyFont="1" applyBorder="1"/>
    <xf numFmtId="49" fontId="32" fillId="0" borderId="22" xfId="42" applyNumberFormat="1" applyFont="1" applyBorder="1" applyAlignment="1">
      <alignment horizontal="center" vertical="center"/>
    </xf>
    <xf numFmtId="0" fontId="25" fillId="0" borderId="29" xfId="42" applyFont="1" applyBorder="1"/>
    <xf numFmtId="0" fontId="25" fillId="0" borderId="29" xfId="42" applyFont="1" applyBorder="1" applyAlignment="1">
      <alignment horizontal="center" vertical="center"/>
    </xf>
    <xf numFmtId="0" fontId="33" fillId="0" borderId="29" xfId="42" applyFont="1" applyBorder="1" applyAlignment="1">
      <alignment horizontal="center" vertical="center"/>
    </xf>
    <xf numFmtId="0" fontId="33" fillId="0" borderId="12" xfId="42" applyFont="1" applyBorder="1"/>
    <xf numFmtId="0" fontId="33" fillId="0" borderId="29" xfId="42" applyFont="1" applyBorder="1"/>
    <xf numFmtId="0" fontId="33" fillId="0" borderId="15" xfId="42" applyFont="1" applyBorder="1" applyAlignment="1">
      <alignment horizontal="center" vertical="center"/>
    </xf>
    <xf numFmtId="0" fontId="33" fillId="0" borderId="15" xfId="42" applyFont="1" applyBorder="1"/>
    <xf numFmtId="0" fontId="45" fillId="0" borderId="29" xfId="42" applyFont="1" applyFill="1" applyBorder="1" applyAlignment="1">
      <alignment horizontal="center" vertical="center"/>
    </xf>
    <xf numFmtId="49" fontId="45" fillId="0" borderId="22" xfId="42" applyNumberFormat="1" applyFont="1" applyFill="1" applyBorder="1" applyAlignment="1">
      <alignment horizontal="center" vertical="center"/>
    </xf>
    <xf numFmtId="164" fontId="1" fillId="0" borderId="0" xfId="0" applyNumberFormat="1" applyFont="1"/>
    <xf numFmtId="164" fontId="20" fillId="0" borderId="0" xfId="0" applyNumberFormat="1" applyFont="1"/>
    <xf numFmtId="164" fontId="52" fillId="0" borderId="12" xfId="0" applyNumberFormat="1" applyFont="1" applyBorder="1"/>
    <xf numFmtId="164" fontId="52" fillId="0" borderId="15" xfId="0" applyNumberFormat="1" applyFont="1" applyBorder="1"/>
    <xf numFmtId="3" fontId="54" fillId="0" borderId="0" xfId="0" applyNumberFormat="1" applyFont="1" applyAlignment="1">
      <alignment vertical="center"/>
    </xf>
    <xf numFmtId="164" fontId="1" fillId="0" borderId="24" xfId="0" applyNumberFormat="1" applyFont="1" applyBorder="1"/>
    <xf numFmtId="164" fontId="27" fillId="0" borderId="30" xfId="182" applyNumberFormat="1" applyFont="1" applyBorder="1"/>
    <xf numFmtId="164" fontId="27" fillId="0" borderId="39" xfId="182" applyNumberFormat="1" applyFont="1" applyBorder="1"/>
    <xf numFmtId="164" fontId="27" fillId="0" borderId="31" xfId="182" applyNumberFormat="1" applyFont="1" applyBorder="1"/>
    <xf numFmtId="164" fontId="27" fillId="0" borderId="41" xfId="182" applyNumberFormat="1" applyFont="1" applyFill="1" applyBorder="1"/>
    <xf numFmtId="164" fontId="20" fillId="0" borderId="20" xfId="182" applyNumberFormat="1" applyFont="1" applyBorder="1"/>
    <xf numFmtId="164" fontId="27" fillId="0" borderId="22" xfId="182" applyNumberFormat="1" applyFont="1" applyBorder="1"/>
    <xf numFmtId="164" fontId="27" fillId="0" borderId="35" xfId="182" applyNumberFormat="1" applyFont="1" applyBorder="1"/>
    <xf numFmtId="164" fontId="20" fillId="0" borderId="12" xfId="182" applyNumberFormat="1" applyFont="1" applyBorder="1"/>
    <xf numFmtId="165" fontId="24" fillId="0" borderId="14" xfId="182" applyNumberFormat="1" applyFont="1" applyBorder="1"/>
    <xf numFmtId="165" fontId="52" fillId="0" borderId="12" xfId="0" applyNumberFormat="1" applyFont="1" applyBorder="1"/>
    <xf numFmtId="165" fontId="24" fillId="0" borderId="12" xfId="182" applyNumberFormat="1" applyFont="1" applyBorder="1"/>
    <xf numFmtId="165" fontId="24" fillId="0" borderId="15" xfId="182" applyNumberFormat="1" applyFont="1" applyBorder="1"/>
    <xf numFmtId="165" fontId="52" fillId="0" borderId="15" xfId="0" applyNumberFormat="1" applyFont="1" applyBorder="1"/>
    <xf numFmtId="0" fontId="20" fillId="33" borderId="11" xfId="0" applyFont="1" applyFill="1" applyBorder="1" applyAlignment="1">
      <alignment horizontal="center" vertical="center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left" vertical="center" wrapText="1"/>
    </xf>
    <xf numFmtId="0" fontId="20" fillId="33" borderId="12" xfId="0" applyFont="1" applyFill="1" applyBorder="1" applyAlignment="1">
      <alignment horizontal="center" vertical="center"/>
    </xf>
    <xf numFmtId="0" fontId="20" fillId="33" borderId="12" xfId="0" applyFont="1" applyFill="1" applyBorder="1"/>
    <xf numFmtId="164" fontId="20" fillId="33" borderId="10" xfId="182" applyFont="1" applyFill="1" applyBorder="1" applyAlignment="1">
      <alignment horizontal="center" vertical="center" wrapText="1"/>
    </xf>
    <xf numFmtId="164" fontId="20" fillId="33" borderId="25" xfId="182" applyFont="1" applyFill="1" applyBorder="1" applyAlignment="1">
      <alignment horizontal="center" vertical="center" wrapText="1"/>
    </xf>
    <xf numFmtId="164" fontId="20" fillId="33" borderId="15" xfId="182" applyFont="1" applyFill="1" applyBorder="1" applyAlignment="1">
      <alignment horizontal="center" vertical="center" wrapText="1"/>
    </xf>
    <xf numFmtId="0" fontId="0" fillId="33" borderId="12" xfId="0" applyFill="1" applyBorder="1"/>
    <xf numFmtId="164" fontId="27" fillId="33" borderId="13" xfId="182" applyNumberFormat="1" applyFont="1" applyFill="1" applyBorder="1"/>
    <xf numFmtId="164" fontId="27" fillId="33" borderId="40" xfId="182" applyNumberFormat="1" applyFont="1" applyFill="1" applyBorder="1"/>
    <xf numFmtId="164" fontId="49" fillId="33" borderId="10" xfId="182" applyFont="1" applyFill="1" applyBorder="1" applyAlignment="1">
      <alignment vertical="center"/>
    </xf>
    <xf numFmtId="165" fontId="49" fillId="33" borderId="10" xfId="182" applyNumberFormat="1" applyFont="1" applyFill="1" applyBorder="1" applyAlignment="1">
      <alignment vertical="center"/>
    </xf>
    <xf numFmtId="164" fontId="24" fillId="33" borderId="15" xfId="182" applyFont="1" applyFill="1" applyBorder="1" applyAlignment="1">
      <alignment horizontal="center" vertical="center" wrapText="1"/>
    </xf>
    <xf numFmtId="164" fontId="20" fillId="33" borderId="13" xfId="182" applyFont="1" applyFill="1" applyBorder="1"/>
    <xf numFmtId="164" fontId="20" fillId="33" borderId="21" xfId="182" applyFont="1" applyFill="1" applyBorder="1"/>
    <xf numFmtId="164" fontId="24" fillId="33" borderId="13" xfId="182" applyFont="1" applyFill="1" applyBorder="1"/>
    <xf numFmtId="165" fontId="24" fillId="33" borderId="13" xfId="182" applyNumberFormat="1" applyFont="1" applyFill="1" applyBorder="1"/>
    <xf numFmtId="0" fontId="20" fillId="33" borderId="12" xfId="0" applyFont="1" applyFill="1" applyBorder="1" applyAlignment="1">
      <alignment horizontal="center" vertical="top" wrapText="1"/>
    </xf>
    <xf numFmtId="0" fontId="20" fillId="33" borderId="12" xfId="0" applyFont="1" applyFill="1" applyBorder="1" applyAlignment="1">
      <alignment horizontal="left" vertical="top" wrapText="1"/>
    </xf>
    <xf numFmtId="0" fontId="0" fillId="33" borderId="0" xfId="0" applyFill="1" applyBorder="1"/>
    <xf numFmtId="0" fontId="20" fillId="33" borderId="12" xfId="0" applyFont="1" applyFill="1" applyBorder="1" applyAlignment="1">
      <alignment horizontal="center" vertical="top"/>
    </xf>
    <xf numFmtId="0" fontId="20" fillId="33" borderId="12" xfId="0" applyFont="1" applyFill="1" applyBorder="1" applyAlignment="1">
      <alignment vertical="top"/>
    </xf>
    <xf numFmtId="164" fontId="20" fillId="33" borderId="21" xfId="182" applyNumberFormat="1" applyFont="1" applyFill="1" applyBorder="1"/>
    <xf numFmtId="164" fontId="20" fillId="33" borderId="28" xfId="182" applyFont="1" applyFill="1" applyBorder="1" applyAlignment="1">
      <alignment horizontal="center" vertical="center" wrapText="1"/>
    </xf>
    <xf numFmtId="164" fontId="20" fillId="33" borderId="42" xfId="182" applyNumberFormat="1" applyFont="1" applyFill="1" applyBorder="1"/>
    <xf numFmtId="0" fontId="29" fillId="33" borderId="11" xfId="0" applyFont="1" applyFill="1" applyBorder="1" applyAlignment="1">
      <alignment horizontal="center" vertical="center"/>
    </xf>
    <xf numFmtId="0" fontId="29" fillId="33" borderId="15" xfId="0" applyFont="1" applyFill="1" applyBorder="1" applyAlignment="1">
      <alignment horizontal="center" vertical="center" wrapText="1"/>
    </xf>
    <xf numFmtId="0" fontId="29" fillId="33" borderId="12" xfId="0" applyFont="1" applyFill="1" applyBorder="1" applyAlignment="1">
      <alignment horizontal="center" vertical="center" wrapText="1"/>
    </xf>
    <xf numFmtId="0" fontId="29" fillId="33" borderId="12" xfId="0" applyFont="1" applyFill="1" applyBorder="1" applyAlignment="1">
      <alignment horizontal="left" vertical="center" wrapText="1"/>
    </xf>
    <xf numFmtId="0" fontId="29" fillId="33" borderId="12" xfId="0" applyFont="1" applyFill="1" applyBorder="1" applyAlignment="1">
      <alignment horizontal="center" vertical="center"/>
    </xf>
    <xf numFmtId="0" fontId="29" fillId="33" borderId="12" xfId="0" applyFont="1" applyFill="1" applyBorder="1"/>
    <xf numFmtId="164" fontId="29" fillId="33" borderId="10" xfId="182" applyFont="1" applyFill="1" applyBorder="1" applyAlignment="1">
      <alignment horizontal="center" vertical="center"/>
    </xf>
    <xf numFmtId="0" fontId="35" fillId="33" borderId="13" xfId="0" applyFont="1" applyFill="1" applyBorder="1"/>
    <xf numFmtId="0" fontId="0" fillId="0" borderId="0" xfId="0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44" fillId="33" borderId="12" xfId="0" applyFont="1" applyFill="1" applyBorder="1" applyAlignment="1">
      <alignment horizontal="center" vertical="center" wrapText="1"/>
    </xf>
    <xf numFmtId="0" fontId="44" fillId="33" borderId="12" xfId="0" applyFont="1" applyFill="1" applyBorder="1" applyAlignment="1">
      <alignment horizontal="center" vertical="center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/>
    </xf>
    <xf numFmtId="0" fontId="0" fillId="0" borderId="48" xfId="0" applyBorder="1"/>
    <xf numFmtId="0" fontId="0" fillId="33" borderId="13" xfId="0" applyFill="1" applyBorder="1"/>
    <xf numFmtId="164" fontId="20" fillId="33" borderId="42" xfId="182" applyFont="1" applyFill="1" applyBorder="1"/>
    <xf numFmtId="0" fontId="30" fillId="33" borderId="11" xfId="0" applyFont="1" applyFill="1" applyBorder="1" applyAlignment="1">
      <alignment horizontal="center" vertical="center"/>
    </xf>
    <xf numFmtId="0" fontId="30" fillId="33" borderId="15" xfId="0" applyFont="1" applyFill="1" applyBorder="1" applyAlignment="1">
      <alignment horizontal="center" vertical="center" wrapText="1"/>
    </xf>
    <xf numFmtId="0" fontId="30" fillId="33" borderId="12" xfId="0" applyFont="1" applyFill="1" applyBorder="1" applyAlignment="1">
      <alignment horizontal="center" vertical="center" wrapText="1"/>
    </xf>
    <xf numFmtId="0" fontId="30" fillId="33" borderId="12" xfId="0" applyFont="1" applyFill="1" applyBorder="1" applyAlignment="1">
      <alignment horizontal="center" vertical="center"/>
    </xf>
    <xf numFmtId="0" fontId="30" fillId="33" borderId="19" xfId="0" applyFont="1" applyFill="1" applyBorder="1"/>
    <xf numFmtId="164" fontId="30" fillId="33" borderId="10" xfId="182" applyFont="1" applyFill="1" applyBorder="1" applyAlignment="1">
      <alignment horizontal="center" vertical="center" wrapText="1"/>
    </xf>
    <xf numFmtId="164" fontId="30" fillId="33" borderId="28" xfId="182" applyFont="1" applyFill="1" applyBorder="1" applyAlignment="1">
      <alignment horizontal="center" vertical="center" wrapText="1"/>
    </xf>
    <xf numFmtId="0" fontId="37" fillId="33" borderId="12" xfId="0" applyFont="1" applyFill="1" applyBorder="1"/>
    <xf numFmtId="0" fontId="37" fillId="33" borderId="19" xfId="0" applyFont="1" applyFill="1" applyBorder="1"/>
    <xf numFmtId="164" fontId="51" fillId="33" borderId="21" xfId="182" applyNumberFormat="1" applyFont="1" applyFill="1" applyBorder="1"/>
    <xf numFmtId="164" fontId="51" fillId="33" borderId="42" xfId="182" applyNumberFormat="1" applyFont="1" applyFill="1" applyBorder="1"/>
    <xf numFmtId="164" fontId="30" fillId="33" borderId="21" xfId="182" applyNumberFormat="1" applyFont="1" applyFill="1" applyBorder="1"/>
    <xf numFmtId="0" fontId="21" fillId="0" borderId="0" xfId="0" applyFont="1" applyAlignment="1">
      <alignment horizontal="center" vertical="center" wrapText="1"/>
    </xf>
    <xf numFmtId="49" fontId="22" fillId="0" borderId="0" xfId="0" applyNumberFormat="1" applyFont="1" applyAlignment="1">
      <alignment horizontal="center" vertical="center" wrapText="1"/>
    </xf>
    <xf numFmtId="164" fontId="58" fillId="0" borderId="12" xfId="0" applyNumberFormat="1" applyFont="1" applyBorder="1"/>
    <xf numFmtId="164" fontId="58" fillId="0" borderId="15" xfId="0" applyNumberFormat="1" applyFont="1" applyBorder="1"/>
    <xf numFmtId="0" fontId="0" fillId="0" borderId="49" xfId="0" applyBorder="1" applyAlignment="1">
      <alignment horizontal="center" vertical="center"/>
    </xf>
    <xf numFmtId="164" fontId="0" fillId="0" borderId="0" xfId="0" applyNumberFormat="1" applyBorder="1"/>
    <xf numFmtId="0" fontId="22" fillId="0" borderId="0" xfId="0" applyFont="1" applyAlignment="1">
      <alignment horizontal="center" vertical="center" wrapText="1"/>
    </xf>
    <xf numFmtId="15" fontId="22" fillId="0" borderId="0" xfId="0" quotePrefix="1" applyNumberFormat="1" applyFont="1" applyAlignment="1">
      <alignment horizontal="center" vertical="center" wrapText="1"/>
    </xf>
    <xf numFmtId="49" fontId="22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164" fontId="20" fillId="0" borderId="0" xfId="0" applyNumberFormat="1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43" fillId="33" borderId="11" xfId="0" applyFont="1" applyFill="1" applyBorder="1" applyAlignment="1">
      <alignment horizontal="center" vertical="center" wrapText="1"/>
    </xf>
    <xf numFmtId="0" fontId="43" fillId="33" borderId="15" xfId="0" applyFont="1" applyFill="1" applyBorder="1" applyAlignment="1">
      <alignment horizontal="center" vertical="center" wrapText="1"/>
    </xf>
    <xf numFmtId="49" fontId="24" fillId="0" borderId="38" xfId="42" applyNumberFormat="1" applyFont="1" applyBorder="1" applyAlignment="1">
      <alignment horizontal="center" vertical="center"/>
    </xf>
    <xf numFmtId="0" fontId="24" fillId="0" borderId="38" xfId="42" applyFont="1" applyBorder="1"/>
    <xf numFmtId="164" fontId="20" fillId="0" borderId="30" xfId="182" applyFont="1" applyFill="1" applyBorder="1"/>
    <xf numFmtId="164" fontId="20" fillId="0" borderId="14" xfId="182" applyFont="1" applyBorder="1"/>
    <xf numFmtId="164" fontId="20" fillId="0" borderId="31" xfId="182" applyFont="1" applyBorder="1"/>
    <xf numFmtId="0" fontId="25" fillId="0" borderId="50" xfId="42" applyFont="1" applyBorder="1" applyAlignment="1">
      <alignment horizontal="center" vertical="center"/>
    </xf>
    <xf numFmtId="0" fontId="25" fillId="0" borderId="50" xfId="42" applyFont="1" applyBorder="1"/>
    <xf numFmtId="3" fontId="0" fillId="0" borderId="50" xfId="0" applyNumberFormat="1" applyBorder="1"/>
    <xf numFmtId="3" fontId="0" fillId="0" borderId="12" xfId="0" applyNumberFormat="1" applyBorder="1"/>
    <xf numFmtId="164" fontId="0" fillId="0" borderId="29" xfId="182" applyFont="1" applyBorder="1"/>
    <xf numFmtId="164" fontId="0" fillId="0" borderId="50" xfId="182" applyFont="1" applyBorder="1"/>
    <xf numFmtId="49" fontId="24" fillId="0" borderId="14" xfId="42" applyNumberFormat="1" applyFont="1" applyBorder="1" applyAlignment="1">
      <alignment horizontal="center" vertical="center"/>
    </xf>
    <xf numFmtId="0" fontId="24" fillId="0" borderId="14" xfId="42" applyFont="1" applyBorder="1"/>
    <xf numFmtId="164" fontId="20" fillId="0" borderId="12" xfId="182" applyFont="1" applyBorder="1"/>
    <xf numFmtId="49" fontId="24" fillId="0" borderId="51" xfId="42" applyNumberFormat="1" applyFont="1" applyBorder="1" applyAlignment="1">
      <alignment horizontal="center" vertical="center"/>
    </xf>
    <xf numFmtId="0" fontId="24" fillId="0" borderId="51" xfId="42" applyFont="1" applyBorder="1"/>
    <xf numFmtId="164" fontId="20" fillId="0" borderId="51" xfId="182" applyFont="1" applyBorder="1"/>
    <xf numFmtId="3" fontId="0" fillId="0" borderId="15" xfId="0" applyNumberFormat="1" applyBorder="1"/>
    <xf numFmtId="164" fontId="20" fillId="0" borderId="11" xfId="182" applyFont="1" applyBorder="1"/>
    <xf numFmtId="165" fontId="0" fillId="0" borderId="20" xfId="0" applyNumberFormat="1" applyBorder="1"/>
    <xf numFmtId="165" fontId="0" fillId="0" borderId="12" xfId="0" applyNumberFormat="1" applyBorder="1"/>
    <xf numFmtId="165" fontId="0" fillId="0" borderId="25" xfId="0" applyNumberFormat="1" applyBorder="1"/>
    <xf numFmtId="165" fontId="20" fillId="0" borderId="12" xfId="0" applyNumberFormat="1" applyFont="1" applyBorder="1"/>
    <xf numFmtId="165" fontId="20" fillId="0" borderId="31" xfId="0" applyNumberFormat="1" applyFont="1" applyBorder="1"/>
    <xf numFmtId="165" fontId="0" fillId="0" borderId="50" xfId="0" applyNumberFormat="1" applyBorder="1"/>
    <xf numFmtId="165" fontId="20" fillId="0" borderId="14" xfId="0" applyNumberFormat="1" applyFont="1" applyBorder="1"/>
    <xf numFmtId="165" fontId="20" fillId="0" borderId="51" xfId="0" applyNumberFormat="1" applyFont="1" applyBorder="1"/>
    <xf numFmtId="0" fontId="0" fillId="0" borderId="52" xfId="0" applyBorder="1" applyAlignment="1">
      <alignment horizontal="center" vertical="center"/>
    </xf>
    <xf numFmtId="164" fontId="0" fillId="0" borderId="12" xfId="0" applyNumberFormat="1" applyBorder="1"/>
    <xf numFmtId="164" fontId="0" fillId="0" borderId="15" xfId="0" applyNumberFormat="1" applyBorder="1"/>
    <xf numFmtId="165" fontId="0" fillId="0" borderId="15" xfId="0" applyNumberFormat="1" applyBorder="1"/>
    <xf numFmtId="165" fontId="20" fillId="0" borderId="22" xfId="182" applyNumberFormat="1" applyFont="1" applyBorder="1"/>
    <xf numFmtId="165" fontId="20" fillId="0" borderId="14" xfId="182" applyNumberFormat="1" applyFont="1" applyBorder="1"/>
    <xf numFmtId="0" fontId="41" fillId="0" borderId="0" xfId="0" applyFont="1" applyFill="1" applyBorder="1" applyAlignment="1">
      <alignment vertical="center"/>
    </xf>
    <xf numFmtId="0" fontId="41" fillId="33" borderId="15" xfId="0" applyFont="1" applyFill="1" applyBorder="1" applyAlignment="1">
      <alignment vertical="center"/>
    </xf>
    <xf numFmtId="164" fontId="44" fillId="33" borderId="10" xfId="182" applyFont="1" applyFill="1" applyBorder="1" applyAlignment="1">
      <alignment vertical="center"/>
    </xf>
    <xf numFmtId="164" fontId="45" fillId="33" borderId="10" xfId="182" applyFont="1" applyFill="1" applyBorder="1" applyAlignment="1">
      <alignment vertical="center"/>
    </xf>
    <xf numFmtId="165" fontId="56" fillId="33" borderId="28" xfId="0" applyNumberFormat="1" applyFont="1" applyFill="1" applyBorder="1" applyAlignment="1">
      <alignment vertical="center"/>
    </xf>
    <xf numFmtId="0" fontId="45" fillId="0" borderId="22" xfId="42" applyFont="1" applyFill="1" applyBorder="1" applyAlignment="1">
      <alignment vertical="center"/>
    </xf>
    <xf numFmtId="164" fontId="44" fillId="0" borderId="14" xfId="182" applyFont="1" applyFill="1" applyBorder="1" applyAlignment="1">
      <alignment vertical="center"/>
    </xf>
    <xf numFmtId="164" fontId="45" fillId="0" borderId="14" xfId="182" applyFont="1" applyFill="1" applyBorder="1" applyAlignment="1">
      <alignment vertical="center"/>
    </xf>
    <xf numFmtId="165" fontId="45" fillId="0" borderId="14" xfId="182" applyNumberFormat="1" applyFont="1" applyFill="1" applyBorder="1" applyAlignment="1">
      <alignment vertical="center"/>
    </xf>
    <xf numFmtId="0" fontId="45" fillId="0" borderId="12" xfId="42" applyFont="1" applyFill="1" applyBorder="1" applyAlignment="1">
      <alignment vertical="center"/>
    </xf>
    <xf numFmtId="165" fontId="0" fillId="0" borderId="12" xfId="0" applyNumberFormat="1" applyBorder="1" applyAlignment="1">
      <alignment vertical="center"/>
    </xf>
    <xf numFmtId="164" fontId="41" fillId="0" borderId="0" xfId="0" applyNumberFormat="1" applyFont="1" applyFill="1" applyBorder="1" applyAlignment="1">
      <alignment vertical="center"/>
    </xf>
    <xf numFmtId="164" fontId="41" fillId="0" borderId="12" xfId="182" applyFont="1" applyFill="1" applyBorder="1" applyAlignment="1">
      <alignment vertical="center"/>
    </xf>
    <xf numFmtId="164" fontId="46" fillId="0" borderId="12" xfId="182" applyFont="1" applyFill="1" applyBorder="1" applyAlignment="1">
      <alignment vertical="center"/>
    </xf>
    <xf numFmtId="165" fontId="41" fillId="0" borderId="20" xfId="0" applyNumberFormat="1" applyFont="1" applyFill="1" applyBorder="1" applyAlignment="1">
      <alignment vertical="center"/>
    </xf>
    <xf numFmtId="164" fontId="44" fillId="0" borderId="22" xfId="182" applyFont="1" applyFill="1" applyBorder="1" applyAlignment="1">
      <alignment vertical="center"/>
    </xf>
    <xf numFmtId="164" fontId="45" fillId="0" borderId="22" xfId="182" applyFont="1" applyFill="1" applyBorder="1" applyAlignment="1">
      <alignment vertical="center"/>
    </xf>
    <xf numFmtId="0" fontId="45" fillId="0" borderId="29" xfId="42" applyFont="1" applyFill="1" applyBorder="1" applyAlignment="1">
      <alignment vertical="center"/>
    </xf>
    <xf numFmtId="165" fontId="41" fillId="0" borderId="12" xfId="0" applyNumberFormat="1" applyFont="1" applyFill="1" applyBorder="1" applyAlignment="1">
      <alignment vertical="center"/>
    </xf>
    <xf numFmtId="164" fontId="52" fillId="0" borderId="12" xfId="0" applyNumberFormat="1" applyFont="1" applyBorder="1" applyAlignment="1">
      <alignment vertical="center"/>
    </xf>
    <xf numFmtId="0" fontId="46" fillId="0" borderId="15" xfId="42" applyFont="1" applyFill="1" applyBorder="1" applyAlignment="1">
      <alignment horizontal="center" vertical="center"/>
    </xf>
    <xf numFmtId="0" fontId="45" fillId="0" borderId="15" xfId="42" applyFont="1" applyFill="1" applyBorder="1" applyAlignment="1">
      <alignment vertical="center"/>
    </xf>
    <xf numFmtId="165" fontId="0" fillId="0" borderId="15" xfId="0" applyNumberFormat="1" applyBorder="1" applyAlignment="1">
      <alignment vertical="center"/>
    </xf>
    <xf numFmtId="0" fontId="44" fillId="0" borderId="0" xfId="0" applyFont="1" applyFill="1" applyBorder="1" applyAlignment="1">
      <alignment vertical="center"/>
    </xf>
    <xf numFmtId="164" fontId="20" fillId="33" borderId="26" xfId="182" applyFont="1" applyFill="1" applyBorder="1" applyAlignment="1">
      <alignment horizontal="center" vertical="center" wrapText="1"/>
    </xf>
    <xf numFmtId="164" fontId="23" fillId="33" borderId="10" xfId="182" applyFont="1" applyFill="1" applyBorder="1" applyAlignment="1">
      <alignment horizontal="center" vertical="center"/>
    </xf>
    <xf numFmtId="0" fontId="20" fillId="33" borderId="15" xfId="0" applyFont="1" applyFill="1" applyBorder="1" applyAlignment="1">
      <alignment horizontal="center" vertical="center" wrapText="1"/>
    </xf>
    <xf numFmtId="0" fontId="21" fillId="33" borderId="11" xfId="0" applyFont="1" applyFill="1" applyBorder="1" applyAlignment="1">
      <alignment horizontal="center" vertical="center" wrapText="1"/>
    </xf>
    <xf numFmtId="164" fontId="23" fillId="33" borderId="26" xfId="182" applyFont="1" applyFill="1" applyBorder="1" applyAlignment="1">
      <alignment horizontal="center" vertical="center"/>
    </xf>
    <xf numFmtId="0" fontId="21" fillId="33" borderId="15" xfId="0" applyFont="1" applyFill="1" applyBorder="1" applyAlignment="1">
      <alignment horizontal="center" vertical="center" wrapText="1"/>
    </xf>
    <xf numFmtId="41" fontId="0" fillId="0" borderId="12" xfId="0" applyNumberFormat="1" applyFont="1" applyFill="1" applyBorder="1"/>
    <xf numFmtId="41" fontId="0" fillId="0" borderId="15" xfId="0" applyNumberFormat="1" applyFont="1" applyFill="1" applyBorder="1"/>
    <xf numFmtId="0" fontId="60" fillId="0" borderId="0" xfId="0" applyFont="1" applyFill="1" applyBorder="1"/>
    <xf numFmtId="3" fontId="60" fillId="0" borderId="0" xfId="0" applyNumberFormat="1" applyFont="1" applyFill="1" applyBorder="1"/>
    <xf numFmtId="164" fontId="60" fillId="0" borderId="0" xfId="0" applyNumberFormat="1" applyFont="1" applyFill="1" applyBorder="1"/>
    <xf numFmtId="0" fontId="20" fillId="0" borderId="0" xfId="0" applyFont="1" applyBorder="1" applyAlignment="1">
      <alignment vertical="center" wrapText="1"/>
    </xf>
    <xf numFmtId="164" fontId="52" fillId="0" borderId="19" xfId="0" applyNumberFormat="1" applyFont="1" applyBorder="1"/>
    <xf numFmtId="164" fontId="0" fillId="0" borderId="19" xfId="182" applyFont="1" applyBorder="1"/>
    <xf numFmtId="0" fontId="0" fillId="0" borderId="12" xfId="0" applyBorder="1"/>
    <xf numFmtId="0" fontId="59" fillId="33" borderId="18" xfId="0" applyFont="1" applyFill="1" applyBorder="1" applyAlignment="1">
      <alignment horizontal="center"/>
    </xf>
    <xf numFmtId="0" fontId="59" fillId="33" borderId="11" xfId="0" applyFont="1" applyFill="1" applyBorder="1" applyAlignment="1">
      <alignment horizontal="center"/>
    </xf>
    <xf numFmtId="0" fontId="59" fillId="33" borderId="16" xfId="0" applyFont="1" applyFill="1" applyBorder="1" applyAlignment="1">
      <alignment horizontal="center"/>
    </xf>
    <xf numFmtId="164" fontId="61" fillId="33" borderId="25" xfId="182" applyFont="1" applyFill="1" applyBorder="1" applyAlignment="1">
      <alignment horizontal="right"/>
    </xf>
    <xf numFmtId="164" fontId="61" fillId="33" borderId="15" xfId="182" applyFont="1" applyFill="1" applyBorder="1" applyAlignment="1">
      <alignment horizontal="right"/>
    </xf>
    <xf numFmtId="164" fontId="61" fillId="33" borderId="23" xfId="182" applyFont="1" applyFill="1" applyBorder="1" applyAlignment="1">
      <alignment horizontal="right"/>
    </xf>
    <xf numFmtId="0" fontId="24" fillId="0" borderId="22" xfId="42" applyFont="1" applyBorder="1" applyAlignment="1">
      <alignment horizontal="center" vertical="center"/>
    </xf>
    <xf numFmtId="164" fontId="61" fillId="0" borderId="22" xfId="182" applyNumberFormat="1" applyFont="1" applyFill="1" applyBorder="1"/>
    <xf numFmtId="164" fontId="61" fillId="0" borderId="53" xfId="182" applyNumberFormat="1" applyFont="1" applyFill="1" applyBorder="1"/>
    <xf numFmtId="41" fontId="0" fillId="0" borderId="12" xfId="185" applyNumberFormat="1" applyFont="1" applyFill="1" applyBorder="1"/>
    <xf numFmtId="0" fontId="20" fillId="33" borderId="12" xfId="0" applyFont="1" applyFill="1" applyBorder="1" applyAlignment="1">
      <alignment horizontal="center"/>
    </xf>
    <xf numFmtId="0" fontId="30" fillId="33" borderId="12" xfId="0" applyFont="1" applyFill="1" applyBorder="1" applyAlignment="1">
      <alignment horizontal="center"/>
    </xf>
    <xf numFmtId="41" fontId="20" fillId="0" borderId="0" xfId="0" applyNumberFormat="1" applyFont="1" applyAlignment="1">
      <alignment horizontal="center" vertical="center"/>
    </xf>
    <xf numFmtId="0" fontId="20" fillId="33" borderId="11" xfId="0" applyFont="1" applyFill="1" applyBorder="1" applyAlignment="1">
      <alignment horizontal="center" vertical="center"/>
    </xf>
    <xf numFmtId="0" fontId="21" fillId="0" borderId="0" xfId="0" applyFont="1"/>
    <xf numFmtId="0" fontId="20" fillId="33" borderId="12" xfId="0" applyFont="1" applyFill="1" applyBorder="1" applyAlignment="1">
      <alignment horizontal="center" vertical="center"/>
    </xf>
    <xf numFmtId="0" fontId="59" fillId="33" borderId="26" xfId="0" applyFont="1" applyFill="1" applyBorder="1" applyAlignment="1">
      <alignment horizontal="center"/>
    </xf>
    <xf numFmtId="0" fontId="60" fillId="0" borderId="12" xfId="0" applyFont="1" applyFill="1" applyBorder="1"/>
    <xf numFmtId="0" fontId="59" fillId="33" borderId="10" xfId="0" applyFont="1" applyFill="1" applyBorder="1" applyAlignment="1">
      <alignment horizontal="center"/>
    </xf>
    <xf numFmtId="0" fontId="59" fillId="33" borderId="10" xfId="0" applyFont="1" applyFill="1" applyBorder="1" applyAlignment="1">
      <alignment horizontal="center" vertical="center"/>
    </xf>
    <xf numFmtId="43" fontId="60" fillId="0" borderId="12" xfId="0" applyNumberFormat="1" applyFont="1" applyFill="1" applyBorder="1"/>
    <xf numFmtId="43" fontId="60" fillId="0" borderId="15" xfId="0" applyNumberFormat="1" applyFont="1" applyFill="1" applyBorder="1"/>
    <xf numFmtId="41" fontId="0" fillId="0" borderId="22" xfId="0" applyNumberFormat="1" applyFont="1" applyFill="1" applyBorder="1"/>
    <xf numFmtId="43" fontId="59" fillId="0" borderId="22" xfId="0" applyNumberFormat="1" applyFont="1" applyFill="1" applyBorder="1"/>
    <xf numFmtId="0" fontId="60" fillId="0" borderId="55" xfId="0" applyFont="1" applyFill="1" applyBorder="1"/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164" fontId="35" fillId="0" borderId="0" xfId="182" applyNumberFormat="1" applyFont="1" applyBorder="1"/>
    <xf numFmtId="0" fontId="20" fillId="33" borderId="18" xfId="0" applyFont="1" applyFill="1" applyBorder="1" applyAlignment="1">
      <alignment horizontal="center" vertical="center"/>
    </xf>
    <xf numFmtId="0" fontId="20" fillId="33" borderId="0" xfId="0" applyFont="1" applyFill="1" applyBorder="1" applyAlignment="1">
      <alignment horizontal="left" vertical="top" wrapText="1"/>
    </xf>
    <xf numFmtId="0" fontId="20" fillId="33" borderId="0" xfId="0" applyFont="1" applyFill="1" applyBorder="1" applyAlignment="1">
      <alignment vertical="top"/>
    </xf>
    <xf numFmtId="0" fontId="29" fillId="33" borderId="27" xfId="0" applyFont="1" applyFill="1" applyBorder="1" applyAlignment="1">
      <alignment horizontal="center" vertical="center" wrapText="1"/>
    </xf>
    <xf numFmtId="164" fontId="31" fillId="33" borderId="27" xfId="182" applyFont="1" applyFill="1" applyBorder="1" applyAlignment="1">
      <alignment horizontal="center" vertical="center" wrapText="1"/>
    </xf>
    <xf numFmtId="164" fontId="29" fillId="33" borderId="27" xfId="182" applyFont="1" applyFill="1" applyBorder="1" applyAlignment="1">
      <alignment horizontal="center" vertical="center" wrapText="1"/>
    </xf>
    <xf numFmtId="0" fontId="0" fillId="33" borderId="15" xfId="0" applyFill="1" applyBorder="1"/>
    <xf numFmtId="0" fontId="0" fillId="33" borderId="24" xfId="0" applyFill="1" applyBorder="1"/>
    <xf numFmtId="164" fontId="20" fillId="33" borderId="10" xfId="182" applyNumberFormat="1" applyFont="1" applyFill="1" applyBorder="1"/>
    <xf numFmtId="164" fontId="29" fillId="33" borderId="27" xfId="182" applyNumberFormat="1" applyFont="1" applyFill="1" applyBorder="1"/>
    <xf numFmtId="164" fontId="20" fillId="33" borderId="28" xfId="182" applyNumberFormat="1" applyFont="1" applyFill="1" applyBorder="1"/>
    <xf numFmtId="164" fontId="20" fillId="33" borderId="26" xfId="182" applyNumberFormat="1" applyFont="1" applyFill="1" applyBorder="1"/>
    <xf numFmtId="0" fontId="0" fillId="0" borderId="58" xfId="0" applyBorder="1"/>
    <xf numFmtId="164" fontId="29" fillId="0" borderId="55" xfId="182" applyNumberFormat="1" applyFont="1" applyBorder="1"/>
    <xf numFmtId="0" fontId="0" fillId="0" borderId="55" xfId="0" applyBorder="1"/>
    <xf numFmtId="164" fontId="29" fillId="0" borderId="59" xfId="182" applyNumberFormat="1" applyFont="1" applyBorder="1"/>
    <xf numFmtId="0" fontId="0" fillId="0" borderId="59" xfId="0" applyBorder="1"/>
    <xf numFmtId="164" fontId="20" fillId="33" borderId="27" xfId="182" applyFont="1" applyFill="1" applyBorder="1" applyAlignment="1">
      <alignment horizontal="center" vertical="center" wrapText="1"/>
    </xf>
    <xf numFmtId="164" fontId="20" fillId="33" borderId="27" xfId="182" applyNumberFormat="1" applyFont="1" applyFill="1" applyBorder="1"/>
    <xf numFmtId="165" fontId="20" fillId="33" borderId="13" xfId="182" applyNumberFormat="1" applyFont="1" applyFill="1" applyBorder="1"/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/>
    </xf>
    <xf numFmtId="0" fontId="20" fillId="33" borderId="12" xfId="0" applyFont="1" applyFill="1" applyBorder="1" applyAlignment="1">
      <alignment horizontal="center" vertical="center"/>
    </xf>
    <xf numFmtId="164" fontId="20" fillId="33" borderId="15" xfId="182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164" fontId="20" fillId="0" borderId="0" xfId="0" applyNumberFormat="1" applyFont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/>
    </xf>
    <xf numFmtId="0" fontId="1" fillId="33" borderId="12" xfId="0" applyFont="1" applyFill="1" applyBorder="1"/>
    <xf numFmtId="164" fontId="1" fillId="0" borderId="12" xfId="182" applyNumberFormat="1" applyFont="1" applyBorder="1"/>
    <xf numFmtId="164" fontId="1" fillId="0" borderId="20" xfId="182" applyNumberFormat="1" applyFont="1" applyBorder="1"/>
    <xf numFmtId="0" fontId="1" fillId="0" borderId="0" xfId="0" applyFont="1" applyBorder="1"/>
    <xf numFmtId="0" fontId="55" fillId="0" borderId="0" xfId="0" applyFont="1"/>
    <xf numFmtId="164" fontId="0" fillId="0" borderId="44" xfId="0" applyNumberFormat="1" applyBorder="1"/>
    <xf numFmtId="164" fontId="0" fillId="0" borderId="32" xfId="0" applyNumberFormat="1" applyBorder="1"/>
    <xf numFmtId="164" fontId="0" fillId="0" borderId="36" xfId="0" applyNumberFormat="1" applyBorder="1"/>
    <xf numFmtId="164" fontId="0" fillId="0" borderId="45" xfId="0" applyNumberFormat="1" applyBorder="1"/>
    <xf numFmtId="164" fontId="0" fillId="0" borderId="33" xfId="0" applyNumberFormat="1" applyBorder="1"/>
    <xf numFmtId="164" fontId="0" fillId="0" borderId="37" xfId="0" applyNumberFormat="1" applyBorder="1"/>
    <xf numFmtId="0" fontId="55" fillId="0" borderId="0" xfId="0" applyFont="1" applyBorder="1" applyAlignment="1">
      <alignment horizontal="left"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62" fillId="0" borderId="52" xfId="0" applyFont="1" applyBorder="1" applyAlignment="1">
      <alignment horizontal="center" vertical="center"/>
    </xf>
    <xf numFmtId="0" fontId="62" fillId="0" borderId="46" xfId="0" applyFont="1" applyBorder="1" applyAlignment="1">
      <alignment horizontal="center" vertical="center"/>
    </xf>
    <xf numFmtId="0" fontId="62" fillId="0" borderId="47" xfId="0" applyFont="1" applyBorder="1" applyAlignment="1">
      <alignment horizontal="center" vertical="center"/>
    </xf>
    <xf numFmtId="0" fontId="63" fillId="0" borderId="0" xfId="0" applyFont="1" applyBorder="1" applyAlignment="1">
      <alignment horizontal="left" vertical="center"/>
    </xf>
    <xf numFmtId="0" fontId="20" fillId="33" borderId="15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top" wrapText="1"/>
    </xf>
    <xf numFmtId="0" fontId="20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top"/>
    </xf>
    <xf numFmtId="0" fontId="20" fillId="33" borderId="12" xfId="0" applyFont="1" applyFill="1" applyBorder="1" applyAlignment="1">
      <alignment horizontal="left" vertical="top" wrapText="1"/>
    </xf>
    <xf numFmtId="0" fontId="29" fillId="33" borderId="15" xfId="0" applyFont="1" applyFill="1" applyBorder="1" applyAlignment="1">
      <alignment horizontal="center" vertical="center" wrapText="1"/>
    </xf>
    <xf numFmtId="0" fontId="29" fillId="33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/>
    </xf>
    <xf numFmtId="0" fontId="62" fillId="0" borderId="49" xfId="0" applyFont="1" applyBorder="1" applyAlignment="1">
      <alignment horizontal="center" vertical="center"/>
    </xf>
    <xf numFmtId="0" fontId="20" fillId="33" borderId="28" xfId="0" applyFont="1" applyFill="1" applyBorder="1" applyAlignment="1">
      <alignment horizontal="center" vertical="center"/>
    </xf>
    <xf numFmtId="0" fontId="20" fillId="33" borderId="26" xfId="0" applyFont="1" applyFill="1" applyBorder="1" applyAlignment="1">
      <alignment horizontal="center" vertical="center"/>
    </xf>
    <xf numFmtId="164" fontId="30" fillId="33" borderId="21" xfId="182" applyFont="1" applyFill="1" applyBorder="1"/>
    <xf numFmtId="164" fontId="65" fillId="0" borderId="30" xfId="182" applyFont="1" applyBorder="1"/>
    <xf numFmtId="164" fontId="64" fillId="0" borderId="12" xfId="182" applyFont="1" applyBorder="1"/>
    <xf numFmtId="164" fontId="30" fillId="0" borderId="22" xfId="182" applyFont="1" applyBorder="1"/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top" wrapText="1"/>
    </xf>
    <xf numFmtId="0" fontId="20" fillId="33" borderId="12" xfId="0" applyFont="1" applyFill="1" applyBorder="1" applyAlignment="1">
      <alignment horizontal="center" vertical="top"/>
    </xf>
    <xf numFmtId="0" fontId="21" fillId="33" borderId="11" xfId="0" applyFont="1" applyFill="1" applyBorder="1" applyAlignment="1">
      <alignment horizontal="center" vertical="center" wrapText="1"/>
    </xf>
    <xf numFmtId="0" fontId="21" fillId="33" borderId="15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27" fillId="33" borderId="10" xfId="182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/>
    </xf>
    <xf numFmtId="0" fontId="30" fillId="33" borderId="15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164" fontId="20" fillId="33" borderId="15" xfId="182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0" fillId="33" borderId="25" xfId="0" applyFont="1" applyFill="1" applyBorder="1" applyAlignment="1">
      <alignment horizontal="center" vertical="center" wrapText="1"/>
    </xf>
    <xf numFmtId="0" fontId="22" fillId="0" borderId="24" xfId="0" applyFont="1" applyBorder="1" applyAlignment="1">
      <alignment vertical="center" wrapText="1"/>
    </xf>
    <xf numFmtId="3" fontId="0" fillId="0" borderId="19" xfId="0" applyNumberFormat="1" applyBorder="1"/>
    <xf numFmtId="0" fontId="66" fillId="0" borderId="0" xfId="0" applyFont="1" applyFill="1" applyBorder="1"/>
    <xf numFmtId="0" fontId="67" fillId="0" borderId="0" xfId="0" applyFont="1"/>
    <xf numFmtId="0" fontId="39" fillId="0" borderId="12" xfId="42" applyFont="1" applyBorder="1"/>
    <xf numFmtId="164" fontId="53" fillId="0" borderId="12" xfId="0" applyNumberFormat="1" applyFont="1" applyBorder="1"/>
    <xf numFmtId="41" fontId="20" fillId="33" borderId="0" xfId="0" applyNumberFormat="1" applyFont="1" applyFill="1" applyBorder="1" applyAlignment="1">
      <alignment horizontal="center" vertical="center"/>
    </xf>
    <xf numFmtId="41" fontId="20" fillId="33" borderId="20" xfId="0" applyNumberFormat="1" applyFont="1" applyFill="1" applyBorder="1" applyAlignment="1">
      <alignment horizontal="center" vertical="center"/>
    </xf>
    <xf numFmtId="41" fontId="20" fillId="33" borderId="19" xfId="0" applyNumberFormat="1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87" xfId="0" applyFont="1" applyBorder="1" applyAlignment="1">
      <alignment vertical="center" wrapText="1"/>
    </xf>
    <xf numFmtId="164" fontId="0" fillId="0" borderId="79" xfId="0" applyNumberFormat="1" applyFont="1" applyBorder="1"/>
    <xf numFmtId="164" fontId="0" fillId="0" borderId="74" xfId="0" applyNumberFormat="1" applyFont="1" applyBorder="1"/>
    <xf numFmtId="164" fontId="68" fillId="0" borderId="80" xfId="0" applyNumberFormat="1" applyFont="1" applyBorder="1"/>
    <xf numFmtId="164" fontId="0" fillId="0" borderId="77" xfId="0" applyNumberFormat="1" applyFont="1" applyBorder="1"/>
    <xf numFmtId="164" fontId="68" fillId="0" borderId="78" xfId="0" applyNumberFormat="1" applyFont="1" applyBorder="1"/>
    <xf numFmtId="0" fontId="0" fillId="0" borderId="86" xfId="0" applyFont="1" applyBorder="1" applyAlignment="1">
      <alignment vertical="center" wrapText="1"/>
    </xf>
    <xf numFmtId="0" fontId="0" fillId="0" borderId="88" xfId="0" applyFont="1" applyBorder="1" applyAlignment="1">
      <alignment vertical="center" wrapText="1"/>
    </xf>
    <xf numFmtId="164" fontId="0" fillId="0" borderId="81" xfId="0" applyNumberFormat="1" applyFont="1" applyBorder="1"/>
    <xf numFmtId="164" fontId="0" fillId="0" borderId="82" xfId="0" applyNumberFormat="1" applyFont="1" applyBorder="1"/>
    <xf numFmtId="164" fontId="68" fillId="0" borderId="83" xfId="0" applyNumberFormat="1" applyFont="1" applyBorder="1"/>
    <xf numFmtId="164" fontId="0" fillId="0" borderId="84" xfId="0" applyNumberFormat="1" applyFont="1" applyBorder="1"/>
    <xf numFmtId="164" fontId="68" fillId="0" borderId="85" xfId="0" applyNumberFormat="1" applyFont="1" applyBorder="1"/>
    <xf numFmtId="164" fontId="0" fillId="0" borderId="89" xfId="0" applyNumberFormat="1" applyFont="1" applyBorder="1"/>
    <xf numFmtId="164" fontId="0" fillId="0" borderId="75" xfId="0" applyNumberFormat="1" applyFont="1" applyBorder="1"/>
    <xf numFmtId="164" fontId="68" fillId="0" borderId="90" xfId="0" applyNumberFormat="1" applyFont="1" applyBorder="1"/>
    <xf numFmtId="164" fontId="0" fillId="0" borderId="91" xfId="0" applyNumberFormat="1" applyFont="1" applyBorder="1"/>
    <xf numFmtId="164" fontId="68" fillId="0" borderId="92" xfId="0" applyNumberFormat="1" applyFont="1" applyBorder="1"/>
    <xf numFmtId="0" fontId="0" fillId="0" borderId="93" xfId="0" applyFont="1" applyBorder="1" applyAlignment="1">
      <alignment vertical="center" wrapText="1"/>
    </xf>
    <xf numFmtId="0" fontId="0" fillId="0" borderId="14" xfId="0" applyFont="1" applyBorder="1" applyAlignment="1">
      <alignment vertical="center" wrapText="1"/>
    </xf>
    <xf numFmtId="164" fontId="0" fillId="0" borderId="94" xfId="0" applyNumberFormat="1" applyFont="1" applyBorder="1"/>
    <xf numFmtId="164" fontId="0" fillId="0" borderId="95" xfId="0" applyNumberFormat="1" applyFont="1" applyBorder="1"/>
    <xf numFmtId="164" fontId="68" fillId="0" borderId="96" xfId="0" applyNumberFormat="1" applyFont="1" applyBorder="1"/>
    <xf numFmtId="164" fontId="68" fillId="0" borderId="97" xfId="0" applyNumberFormat="1" applyFont="1" applyBorder="1"/>
    <xf numFmtId="0" fontId="32" fillId="0" borderId="22" xfId="42" applyFont="1" applyBorder="1" applyAlignment="1">
      <alignment horizontal="center" vertical="center"/>
    </xf>
    <xf numFmtId="0" fontId="32" fillId="0" borderId="55" xfId="42" applyFont="1" applyBorder="1"/>
    <xf numFmtId="164" fontId="29" fillId="0" borderId="53" xfId="182" applyNumberFormat="1" applyFont="1" applyBorder="1"/>
    <xf numFmtId="0" fontId="33" fillId="0" borderId="0" xfId="42" applyFont="1" applyBorder="1"/>
    <xf numFmtId="0" fontId="32" fillId="0" borderId="0" xfId="42" applyFont="1" applyBorder="1"/>
    <xf numFmtId="164" fontId="35" fillId="0" borderId="19" xfId="182" applyNumberFormat="1" applyFont="1" applyBorder="1"/>
    <xf numFmtId="0" fontId="32" fillId="0" borderId="15" xfId="42" applyFont="1" applyBorder="1" applyAlignment="1">
      <alignment horizontal="center" vertical="center"/>
    </xf>
    <xf numFmtId="0" fontId="32" fillId="0" borderId="15" xfId="42" applyFont="1" applyBorder="1"/>
    <xf numFmtId="164" fontId="35" fillId="0" borderId="23" xfId="182" applyNumberFormat="1" applyFont="1" applyBorder="1"/>
    <xf numFmtId="0" fontId="32" fillId="0" borderId="34" xfId="42" applyFont="1" applyBorder="1" applyAlignment="1">
      <alignment horizontal="center" vertical="center"/>
    </xf>
    <xf numFmtId="49" fontId="32" fillId="0" borderId="34" xfId="42" applyNumberFormat="1" applyFont="1" applyBorder="1" applyAlignment="1">
      <alignment horizontal="center" vertical="center"/>
    </xf>
    <xf numFmtId="0" fontId="32" fillId="0" borderId="59" xfId="42" applyFont="1" applyBorder="1"/>
    <xf numFmtId="164" fontId="29" fillId="0" borderId="54" xfId="182" applyNumberFormat="1" applyFont="1" applyBorder="1"/>
    <xf numFmtId="0" fontId="33" fillId="0" borderId="24" xfId="42" applyFont="1" applyBorder="1"/>
    <xf numFmtId="0" fontId="20" fillId="0" borderId="0" xfId="0" applyFont="1" applyAlignment="1">
      <alignment horizontal="center" vertical="center"/>
    </xf>
    <xf numFmtId="0" fontId="32" fillId="0" borderId="23" xfId="42" applyFont="1" applyBorder="1"/>
    <xf numFmtId="164" fontId="58" fillId="0" borderId="24" xfId="0" applyNumberFormat="1" applyFont="1" applyBorder="1"/>
    <xf numFmtId="164" fontId="69" fillId="33" borderId="21" xfId="182" applyNumberFormat="1" applyFont="1" applyFill="1" applyBorder="1"/>
    <xf numFmtId="164" fontId="69" fillId="33" borderId="42" xfId="182" applyNumberFormat="1" applyFont="1" applyFill="1" applyBorder="1"/>
    <xf numFmtId="0" fontId="70" fillId="0" borderId="0" xfId="0" applyFont="1"/>
    <xf numFmtId="164" fontId="20" fillId="33" borderId="21" xfId="182" applyFont="1" applyFill="1" applyBorder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71" fillId="0" borderId="0" xfId="0" applyFont="1"/>
    <xf numFmtId="0" fontId="32" fillId="0" borderId="38" xfId="42" applyFont="1" applyBorder="1" applyAlignment="1">
      <alignment horizontal="center" vertical="center"/>
    </xf>
    <xf numFmtId="49" fontId="32" fillId="0" borderId="30" xfId="42" applyNumberFormat="1" applyFont="1" applyBorder="1" applyAlignment="1">
      <alignment horizontal="center" vertical="center"/>
    </xf>
    <xf numFmtId="0" fontId="32" fillId="0" borderId="30" xfId="42" applyFont="1" applyBorder="1"/>
    <xf numFmtId="164" fontId="29" fillId="0" borderId="22" xfId="182" applyFont="1" applyBorder="1"/>
    <xf numFmtId="164" fontId="29" fillId="0" borderId="35" xfId="182" applyFont="1" applyBorder="1"/>
    <xf numFmtId="164" fontId="35" fillId="0" borderId="12" xfId="182" applyFont="1" applyBorder="1"/>
    <xf numFmtId="164" fontId="35" fillId="0" borderId="20" xfId="182" applyFont="1" applyBorder="1"/>
    <xf numFmtId="164" fontId="58" fillId="0" borderId="0" xfId="0" applyNumberFormat="1" applyFont="1" applyBorder="1"/>
    <xf numFmtId="0" fontId="73" fillId="0" borderId="0" xfId="0" applyFont="1" applyFill="1" applyBorder="1"/>
    <xf numFmtId="49" fontId="22" fillId="0" borderId="0" xfId="0" applyNumberFormat="1" applyFont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/>
    </xf>
    <xf numFmtId="164" fontId="20" fillId="33" borderId="15" xfId="182" applyFont="1" applyFill="1" applyBorder="1" applyAlignment="1">
      <alignment horizontal="center" vertical="center" wrapText="1"/>
    </xf>
    <xf numFmtId="167" fontId="1" fillId="0" borderId="0" xfId="0" applyNumberFormat="1" applyFont="1"/>
    <xf numFmtId="0" fontId="0" fillId="0" borderId="19" xfId="0" applyBorder="1"/>
    <xf numFmtId="0" fontId="0" fillId="0" borderId="20" xfId="0" applyBorder="1"/>
    <xf numFmtId="0" fontId="0" fillId="0" borderId="23" xfId="0" applyBorder="1"/>
    <xf numFmtId="0" fontId="0" fillId="0" borderId="15" xfId="0" applyBorder="1"/>
    <xf numFmtId="0" fontId="0" fillId="0" borderId="25" xfId="0" applyBorder="1"/>
    <xf numFmtId="41" fontId="0" fillId="0" borderId="12" xfId="0" applyNumberFormat="1" applyBorder="1"/>
    <xf numFmtId="41" fontId="0" fillId="0" borderId="15" xfId="0" applyNumberFormat="1" applyBorder="1"/>
    <xf numFmtId="41" fontId="0" fillId="0" borderId="32" xfId="0" applyNumberFormat="1" applyBorder="1"/>
    <xf numFmtId="41" fontId="0" fillId="0" borderId="60" xfId="0" applyNumberFormat="1" applyBorder="1"/>
    <xf numFmtId="41" fontId="0" fillId="0" borderId="44" xfId="0" applyNumberFormat="1" applyBorder="1"/>
    <xf numFmtId="41" fontId="0" fillId="0" borderId="36" xfId="0" applyNumberFormat="1" applyBorder="1"/>
    <xf numFmtId="41" fontId="0" fillId="0" borderId="45" xfId="0" applyNumberFormat="1" applyBorder="1"/>
    <xf numFmtId="41" fontId="0" fillId="0" borderId="33" xfId="0" applyNumberFormat="1" applyBorder="1"/>
    <xf numFmtId="41" fontId="0" fillId="0" borderId="37" xfId="0" applyNumberFormat="1" applyBorder="1"/>
    <xf numFmtId="41" fontId="0" fillId="0" borderId="61" xfId="0" applyNumberFormat="1" applyBorder="1"/>
    <xf numFmtId="41" fontId="0" fillId="0" borderId="62" xfId="0" applyNumberFormat="1" applyBorder="1"/>
    <xf numFmtId="41" fontId="0" fillId="0" borderId="63" xfId="0" applyNumberFormat="1" applyBorder="1"/>
    <xf numFmtId="41" fontId="0" fillId="0" borderId="69" xfId="0" applyNumberFormat="1" applyBorder="1"/>
    <xf numFmtId="41" fontId="0" fillId="0" borderId="70" xfId="0" applyNumberFormat="1" applyBorder="1"/>
    <xf numFmtId="41" fontId="0" fillId="0" borderId="71" xfId="0" applyNumberFormat="1" applyBorder="1"/>
    <xf numFmtId="41" fontId="0" fillId="0" borderId="72" xfId="0" applyNumberFormat="1" applyBorder="1"/>
    <xf numFmtId="41" fontId="0" fillId="0" borderId="73" xfId="0" applyNumberFormat="1" applyBorder="1"/>
    <xf numFmtId="41" fontId="0" fillId="0" borderId="19" xfId="0" applyNumberFormat="1" applyBorder="1"/>
    <xf numFmtId="41" fontId="0" fillId="0" borderId="0" xfId="0" applyNumberFormat="1" applyBorder="1"/>
    <xf numFmtId="41" fontId="0" fillId="0" borderId="20" xfId="0" applyNumberFormat="1" applyBorder="1"/>
    <xf numFmtId="41" fontId="0" fillId="0" borderId="23" xfId="0" applyNumberFormat="1" applyBorder="1"/>
    <xf numFmtId="41" fontId="0" fillId="0" borderId="24" xfId="0" applyNumberFormat="1" applyBorder="1"/>
    <xf numFmtId="41" fontId="0" fillId="0" borderId="25" xfId="0" applyNumberFormat="1" applyBorder="1"/>
    <xf numFmtId="41" fontId="0" fillId="0" borderId="67" xfId="0" applyNumberFormat="1" applyBorder="1"/>
    <xf numFmtId="41" fontId="0" fillId="0" borderId="58" xfId="0" applyNumberFormat="1" applyBorder="1"/>
    <xf numFmtId="41" fontId="0" fillId="0" borderId="68" xfId="0" applyNumberFormat="1" applyBorder="1"/>
    <xf numFmtId="41" fontId="74" fillId="0" borderId="12" xfId="0" applyNumberFormat="1" applyFont="1" applyBorder="1"/>
    <xf numFmtId="41" fontId="74" fillId="0" borderId="15" xfId="0" applyNumberFormat="1" applyFont="1" applyBorder="1"/>
    <xf numFmtId="164" fontId="27" fillId="33" borderId="10" xfId="182" applyFont="1" applyFill="1" applyBorder="1" applyAlignment="1">
      <alignment horizontal="center" vertical="center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15" fontId="22" fillId="0" borderId="0" xfId="0" quotePrefix="1" applyNumberFormat="1" applyFont="1" applyAlignment="1">
      <alignment horizontal="center" vertical="center" wrapText="1"/>
    </xf>
    <xf numFmtId="49" fontId="22" fillId="0" borderId="0" xfId="0" applyNumberFormat="1" applyFont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top" wrapText="1"/>
    </xf>
    <xf numFmtId="0" fontId="20" fillId="33" borderId="12" xfId="0" applyFont="1" applyFill="1" applyBorder="1" applyAlignment="1">
      <alignment horizontal="center" vertical="top" wrapText="1"/>
    </xf>
    <xf numFmtId="0" fontId="20" fillId="33" borderId="13" xfId="0" applyFont="1" applyFill="1" applyBorder="1" applyAlignment="1">
      <alignment horizontal="center" vertical="top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33" borderId="10" xfId="0" applyFont="1" applyFill="1" applyBorder="1" applyAlignment="1">
      <alignment horizontal="center" vertical="center" wrapText="1"/>
    </xf>
    <xf numFmtId="164" fontId="23" fillId="33" borderId="10" xfId="182" applyFont="1" applyFill="1" applyBorder="1" applyAlignment="1">
      <alignment horizontal="center" vertical="center" wrapText="1"/>
    </xf>
    <xf numFmtId="0" fontId="20" fillId="33" borderId="16" xfId="0" applyFont="1" applyFill="1" applyBorder="1" applyAlignment="1">
      <alignment horizontal="center" vertical="center" wrapText="1"/>
    </xf>
    <xf numFmtId="0" fontId="20" fillId="33" borderId="17" xfId="0" applyFont="1" applyFill="1" applyBorder="1" applyAlignment="1">
      <alignment horizontal="center" vertical="center" wrapText="1"/>
    </xf>
    <xf numFmtId="0" fontId="20" fillId="33" borderId="18" xfId="0" applyFont="1" applyFill="1" applyBorder="1" applyAlignment="1">
      <alignment horizontal="center" vertical="center" wrapText="1"/>
    </xf>
    <xf numFmtId="0" fontId="20" fillId="33" borderId="23" xfId="0" applyFont="1" applyFill="1" applyBorder="1" applyAlignment="1">
      <alignment horizontal="center" vertical="center" wrapText="1"/>
    </xf>
    <xf numFmtId="0" fontId="20" fillId="33" borderId="24" xfId="0" applyFont="1" applyFill="1" applyBorder="1" applyAlignment="1">
      <alignment horizontal="center" vertical="center" wrapText="1"/>
    </xf>
    <xf numFmtId="0" fontId="20" fillId="33" borderId="25" xfId="0" applyFont="1" applyFill="1" applyBorder="1" applyAlignment="1">
      <alignment horizontal="center" vertical="center" wrapText="1"/>
    </xf>
    <xf numFmtId="0" fontId="20" fillId="33" borderId="26" xfId="0" applyFont="1" applyFill="1" applyBorder="1" applyAlignment="1">
      <alignment horizontal="center" vertical="center" wrapText="1"/>
    </xf>
    <xf numFmtId="0" fontId="20" fillId="33" borderId="27" xfId="0" applyFont="1" applyFill="1" applyBorder="1" applyAlignment="1">
      <alignment horizontal="center" vertical="center" wrapText="1"/>
    </xf>
    <xf numFmtId="0" fontId="20" fillId="33" borderId="28" xfId="0" applyFont="1" applyFill="1" applyBorder="1" applyAlignment="1">
      <alignment horizontal="center" vertical="center" wrapText="1"/>
    </xf>
    <xf numFmtId="164" fontId="20" fillId="0" borderId="0" xfId="0" applyNumberFormat="1" applyFont="1" applyAlignment="1">
      <alignment horizontal="center" vertical="center" wrapText="1"/>
    </xf>
    <xf numFmtId="0" fontId="20" fillId="33" borderId="11" xfId="0" applyFont="1" applyFill="1" applyBorder="1" applyAlignment="1">
      <alignment horizontal="left" vertical="top" wrapText="1"/>
    </xf>
    <xf numFmtId="0" fontId="20" fillId="33" borderId="12" xfId="0" applyFont="1" applyFill="1" applyBorder="1" applyAlignment="1">
      <alignment horizontal="left" vertical="top" wrapText="1"/>
    </xf>
    <xf numFmtId="0" fontId="20" fillId="33" borderId="12" xfId="0" applyFont="1" applyFill="1" applyBorder="1" applyAlignment="1">
      <alignment horizontal="center" vertical="top"/>
    </xf>
    <xf numFmtId="0" fontId="20" fillId="33" borderId="13" xfId="0" applyFont="1" applyFill="1" applyBorder="1" applyAlignment="1">
      <alignment horizontal="center" vertical="top"/>
    </xf>
    <xf numFmtId="0" fontId="20" fillId="33" borderId="12" xfId="0" applyFont="1" applyFill="1" applyBorder="1" applyAlignment="1">
      <alignment horizontal="left" vertical="top"/>
    </xf>
    <xf numFmtId="0" fontId="20" fillId="33" borderId="13" xfId="0" applyFont="1" applyFill="1" applyBorder="1" applyAlignment="1">
      <alignment horizontal="left" vertical="top"/>
    </xf>
    <xf numFmtId="0" fontId="21" fillId="0" borderId="0" xfId="0" applyFont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166" fontId="59" fillId="0" borderId="0" xfId="0" applyNumberFormat="1" applyFont="1" applyFill="1" applyBorder="1" applyAlignment="1">
      <alignment horizontal="center"/>
    </xf>
    <xf numFmtId="0" fontId="59" fillId="33" borderId="17" xfId="0" applyFont="1" applyFill="1" applyBorder="1" applyAlignment="1">
      <alignment horizontal="center"/>
    </xf>
    <xf numFmtId="0" fontId="59" fillId="33" borderId="18" xfId="0" applyFont="1" applyFill="1" applyBorder="1" applyAlignment="1">
      <alignment horizontal="center"/>
    </xf>
    <xf numFmtId="0" fontId="59" fillId="33" borderId="16" xfId="0" applyFont="1" applyFill="1" applyBorder="1" applyAlignment="1">
      <alignment horizontal="center"/>
    </xf>
    <xf numFmtId="0" fontId="47" fillId="0" borderId="0" xfId="0" applyFont="1" applyFill="1" applyBorder="1" applyAlignment="1">
      <alignment horizontal="center"/>
    </xf>
    <xf numFmtId="0" fontId="59" fillId="33" borderId="27" xfId="0" applyFont="1" applyFill="1" applyBorder="1" applyAlignment="1">
      <alignment horizontal="center"/>
    </xf>
    <xf numFmtId="0" fontId="59" fillId="33" borderId="28" xfId="0" applyFont="1" applyFill="1" applyBorder="1" applyAlignment="1">
      <alignment horizontal="center"/>
    </xf>
    <xf numFmtId="0" fontId="59" fillId="33" borderId="11" xfId="0" applyFont="1" applyFill="1" applyBorder="1" applyAlignment="1">
      <alignment horizontal="center" vertical="center"/>
    </xf>
    <xf numFmtId="0" fontId="59" fillId="33" borderId="12" xfId="0" applyFont="1" applyFill="1" applyBorder="1" applyAlignment="1">
      <alignment horizontal="center" vertical="center"/>
    </xf>
    <xf numFmtId="0" fontId="59" fillId="33" borderId="15" xfId="0" applyFont="1" applyFill="1" applyBorder="1" applyAlignment="1">
      <alignment horizontal="center" vertical="center"/>
    </xf>
    <xf numFmtId="0" fontId="59" fillId="33" borderId="11" xfId="0" applyFont="1" applyFill="1" applyBorder="1" applyAlignment="1">
      <alignment horizontal="center" vertical="center" wrapText="1"/>
    </xf>
    <xf numFmtId="0" fontId="59" fillId="33" borderId="12" xfId="0" applyFont="1" applyFill="1" applyBorder="1" applyAlignment="1">
      <alignment horizontal="center" vertical="center" wrapText="1"/>
    </xf>
    <xf numFmtId="0" fontId="59" fillId="33" borderId="15" xfId="0" applyFont="1" applyFill="1" applyBorder="1" applyAlignment="1">
      <alignment horizontal="center" vertical="center" wrapText="1"/>
    </xf>
    <xf numFmtId="15" fontId="47" fillId="0" borderId="0" xfId="0" applyNumberFormat="1" applyFont="1" applyFill="1" applyBorder="1" applyAlignment="1">
      <alignment horizontal="center"/>
    </xf>
    <xf numFmtId="164" fontId="38" fillId="33" borderId="10" xfId="182" applyFont="1" applyFill="1" applyBorder="1" applyAlignment="1">
      <alignment horizontal="center" vertical="center" wrapText="1"/>
    </xf>
    <xf numFmtId="0" fontId="30" fillId="33" borderId="11" xfId="0" applyFont="1" applyFill="1" applyBorder="1" applyAlignment="1">
      <alignment horizontal="center" vertical="center" wrapText="1"/>
    </xf>
    <xf numFmtId="0" fontId="30" fillId="33" borderId="15" xfId="0" applyFont="1" applyFill="1" applyBorder="1" applyAlignment="1">
      <alignment horizontal="center" vertical="center" wrapText="1"/>
    </xf>
    <xf numFmtId="0" fontId="30" fillId="33" borderId="11" xfId="0" applyFont="1" applyFill="1" applyBorder="1" applyAlignment="1">
      <alignment horizontal="center" vertical="top" wrapText="1"/>
    </xf>
    <xf numFmtId="0" fontId="30" fillId="33" borderId="12" xfId="0" applyFont="1" applyFill="1" applyBorder="1" applyAlignment="1">
      <alignment horizontal="center" vertical="top" wrapText="1"/>
    </xf>
    <xf numFmtId="0" fontId="30" fillId="33" borderId="13" xfId="0" applyFont="1" applyFill="1" applyBorder="1" applyAlignment="1">
      <alignment horizontal="center" vertical="top" wrapText="1"/>
    </xf>
    <xf numFmtId="0" fontId="30" fillId="33" borderId="10" xfId="0" applyFont="1" applyFill="1" applyBorder="1" applyAlignment="1">
      <alignment horizontal="center" vertical="center" wrapText="1"/>
    </xf>
    <xf numFmtId="0" fontId="30" fillId="33" borderId="16" xfId="0" applyFont="1" applyFill="1" applyBorder="1" applyAlignment="1">
      <alignment horizontal="center" vertical="center" wrapText="1"/>
    </xf>
    <xf numFmtId="0" fontId="30" fillId="33" borderId="17" xfId="0" applyFont="1" applyFill="1" applyBorder="1" applyAlignment="1">
      <alignment horizontal="center" vertical="center" wrapText="1"/>
    </xf>
    <xf numFmtId="0" fontId="30" fillId="33" borderId="18" xfId="0" applyFont="1" applyFill="1" applyBorder="1" applyAlignment="1">
      <alignment horizontal="center" vertical="center" wrapText="1"/>
    </xf>
    <xf numFmtId="0" fontId="30" fillId="33" borderId="23" xfId="0" applyFont="1" applyFill="1" applyBorder="1" applyAlignment="1">
      <alignment horizontal="center" vertical="center" wrapText="1"/>
    </xf>
    <xf numFmtId="0" fontId="30" fillId="33" borderId="24" xfId="0" applyFont="1" applyFill="1" applyBorder="1" applyAlignment="1">
      <alignment horizontal="center" vertical="center" wrapText="1"/>
    </xf>
    <xf numFmtId="0" fontId="30" fillId="33" borderId="25" xfId="0" applyFont="1" applyFill="1" applyBorder="1" applyAlignment="1">
      <alignment horizontal="center" vertical="center" wrapText="1"/>
    </xf>
    <xf numFmtId="41" fontId="20" fillId="33" borderId="26" xfId="0" applyNumberFormat="1" applyFont="1" applyFill="1" applyBorder="1" applyAlignment="1">
      <alignment horizontal="center" vertical="center" wrapText="1"/>
    </xf>
    <xf numFmtId="41" fontId="20" fillId="33" borderId="27" xfId="0" applyNumberFormat="1" applyFont="1" applyFill="1" applyBorder="1" applyAlignment="1">
      <alignment horizontal="center" vertical="center" wrapText="1"/>
    </xf>
    <xf numFmtId="41" fontId="20" fillId="33" borderId="28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15" fontId="22" fillId="0" borderId="0" xfId="0" applyNumberFormat="1" applyFont="1" applyAlignment="1">
      <alignment horizontal="center" vertical="center"/>
    </xf>
    <xf numFmtId="0" fontId="20" fillId="33" borderId="11" xfId="0" applyFont="1" applyFill="1" applyBorder="1" applyAlignment="1">
      <alignment horizontal="center" vertical="center"/>
    </xf>
    <xf numFmtId="0" fontId="20" fillId="33" borderId="12" xfId="0" applyFont="1" applyFill="1" applyBorder="1" applyAlignment="1">
      <alignment horizontal="center" vertical="center"/>
    </xf>
    <xf numFmtId="0" fontId="20" fillId="33" borderId="15" xfId="0" applyFont="1" applyFill="1" applyBorder="1" applyAlignment="1">
      <alignment horizontal="center" vertical="center"/>
    </xf>
    <xf numFmtId="0" fontId="20" fillId="33" borderId="18" xfId="0" applyFont="1" applyFill="1" applyBorder="1" applyAlignment="1">
      <alignment horizontal="center" vertical="center"/>
    </xf>
    <xf numFmtId="0" fontId="20" fillId="33" borderId="20" xfId="0" applyFont="1" applyFill="1" applyBorder="1" applyAlignment="1">
      <alignment horizontal="center" vertical="center"/>
    </xf>
    <xf numFmtId="0" fontId="20" fillId="33" borderId="25" xfId="0" applyFont="1" applyFill="1" applyBorder="1" applyAlignment="1">
      <alignment horizontal="center" vertical="center"/>
    </xf>
    <xf numFmtId="164" fontId="27" fillId="33" borderId="28" xfId="182" applyFont="1" applyFill="1" applyBorder="1" applyAlignment="1">
      <alignment horizontal="center" vertical="center" wrapText="1"/>
    </xf>
    <xf numFmtId="164" fontId="27" fillId="33" borderId="10" xfId="182" applyFont="1" applyFill="1" applyBorder="1" applyAlignment="1">
      <alignment horizontal="center" vertical="center" wrapText="1"/>
    </xf>
    <xf numFmtId="164" fontId="27" fillId="33" borderId="26" xfId="182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top" wrapText="1"/>
    </xf>
    <xf numFmtId="0" fontId="22" fillId="33" borderId="16" xfId="0" applyFont="1" applyFill="1" applyBorder="1" applyAlignment="1">
      <alignment horizontal="center" vertical="center" wrapText="1"/>
    </xf>
    <xf numFmtId="0" fontId="22" fillId="33" borderId="17" xfId="0" applyFont="1" applyFill="1" applyBorder="1" applyAlignment="1">
      <alignment horizontal="center" vertical="center" wrapText="1"/>
    </xf>
    <xf numFmtId="0" fontId="22" fillId="33" borderId="18" xfId="0" applyFont="1" applyFill="1" applyBorder="1" applyAlignment="1">
      <alignment horizontal="center" vertical="center" wrapText="1"/>
    </xf>
    <xf numFmtId="0" fontId="22" fillId="33" borderId="23" xfId="0" applyFont="1" applyFill="1" applyBorder="1" applyAlignment="1">
      <alignment horizontal="center" vertical="center" wrapText="1"/>
    </xf>
    <xf numFmtId="0" fontId="22" fillId="33" borderId="24" xfId="0" applyFont="1" applyFill="1" applyBorder="1" applyAlignment="1">
      <alignment horizontal="center" vertical="center" wrapText="1"/>
    </xf>
    <xf numFmtId="0" fontId="22" fillId="33" borderId="25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33" borderId="11" xfId="0" applyFont="1" applyFill="1" applyBorder="1" applyAlignment="1">
      <alignment horizontal="center" vertical="center" wrapText="1"/>
    </xf>
    <xf numFmtId="0" fontId="29" fillId="33" borderId="15" xfId="0" applyFont="1" applyFill="1" applyBorder="1" applyAlignment="1">
      <alignment horizontal="center" vertical="center" wrapText="1"/>
    </xf>
    <xf numFmtId="49" fontId="29" fillId="33" borderId="10" xfId="0" applyNumberFormat="1" applyFont="1" applyFill="1" applyBorder="1" applyAlignment="1">
      <alignment horizontal="center" vertical="center" wrapText="1"/>
    </xf>
    <xf numFmtId="0" fontId="29" fillId="33" borderId="12" xfId="0" applyFont="1" applyFill="1" applyBorder="1" applyAlignment="1">
      <alignment horizontal="center" vertical="center" wrapText="1"/>
    </xf>
    <xf numFmtId="0" fontId="29" fillId="33" borderId="13" xfId="0" applyFont="1" applyFill="1" applyBorder="1" applyAlignment="1">
      <alignment horizontal="center" vertical="center" wrapText="1"/>
    </xf>
    <xf numFmtId="0" fontId="29" fillId="33" borderId="16" xfId="0" applyFont="1" applyFill="1" applyBorder="1" applyAlignment="1">
      <alignment horizontal="center" vertical="center" wrapText="1"/>
    </xf>
    <xf numFmtId="0" fontId="29" fillId="33" borderId="17" xfId="0" applyFont="1" applyFill="1" applyBorder="1" applyAlignment="1">
      <alignment horizontal="center" vertical="center" wrapText="1"/>
    </xf>
    <xf numFmtId="0" fontId="29" fillId="33" borderId="18" xfId="0" applyFont="1" applyFill="1" applyBorder="1" applyAlignment="1">
      <alignment horizontal="center" vertical="center" wrapText="1"/>
    </xf>
    <xf numFmtId="0" fontId="29" fillId="33" borderId="23" xfId="0" applyFont="1" applyFill="1" applyBorder="1" applyAlignment="1">
      <alignment horizontal="center" vertical="center" wrapText="1"/>
    </xf>
    <xf numFmtId="0" fontId="29" fillId="33" borderId="24" xfId="0" applyFont="1" applyFill="1" applyBorder="1" applyAlignment="1">
      <alignment horizontal="center" vertical="center" wrapText="1"/>
    </xf>
    <xf numFmtId="0" fontId="29" fillId="33" borderId="25" xfId="0" applyFont="1" applyFill="1" applyBorder="1" applyAlignment="1">
      <alignment horizontal="center" vertical="center" wrapText="1"/>
    </xf>
    <xf numFmtId="164" fontId="31" fillId="33" borderId="10" xfId="182" applyFont="1" applyFill="1" applyBorder="1" applyAlignment="1">
      <alignment horizontal="center" vertical="center" wrapText="1"/>
    </xf>
    <xf numFmtId="164" fontId="20" fillId="33" borderId="28" xfId="0" applyNumberFormat="1" applyFont="1" applyFill="1" applyBorder="1" applyAlignment="1">
      <alignment horizontal="center" vertical="center" wrapText="1"/>
    </xf>
    <xf numFmtId="164" fontId="20" fillId="33" borderId="1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55" fillId="0" borderId="0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0" fillId="33" borderId="10" xfId="0" applyFont="1" applyFill="1" applyBorder="1" applyAlignment="1">
      <alignment horizontal="center" vertical="center"/>
    </xf>
    <xf numFmtId="0" fontId="72" fillId="0" borderId="0" xfId="0" applyFont="1" applyBorder="1" applyAlignment="1">
      <alignment horizontal="left" vertical="center"/>
    </xf>
    <xf numFmtId="0" fontId="71" fillId="0" borderId="17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164" fontId="20" fillId="33" borderId="11" xfId="182" applyFont="1" applyFill="1" applyBorder="1" applyAlignment="1">
      <alignment horizontal="center" vertical="center" wrapText="1"/>
    </xf>
    <xf numFmtId="164" fontId="20" fillId="33" borderId="12" xfId="182" applyFont="1" applyFill="1" applyBorder="1" applyAlignment="1">
      <alignment horizontal="center" vertical="center" wrapText="1"/>
    </xf>
    <xf numFmtId="164" fontId="20" fillId="33" borderId="15" xfId="182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48" fillId="0" borderId="0" xfId="0" applyFont="1" applyAlignment="1">
      <alignment horizontal="center"/>
    </xf>
    <xf numFmtId="0" fontId="22" fillId="0" borderId="0" xfId="0" applyNumberFormat="1" applyFont="1" applyAlignment="1">
      <alignment horizontal="center" vertical="center" wrapText="1"/>
    </xf>
    <xf numFmtId="0" fontId="21" fillId="33" borderId="11" xfId="0" applyFont="1" applyFill="1" applyBorder="1" applyAlignment="1">
      <alignment horizontal="center" vertical="center" wrapText="1"/>
    </xf>
    <xf numFmtId="0" fontId="21" fillId="33" borderId="15" xfId="0" applyFont="1" applyFill="1" applyBorder="1" applyAlignment="1">
      <alignment horizontal="center" vertical="center" wrapText="1"/>
    </xf>
    <xf numFmtId="0" fontId="21" fillId="33" borderId="16" xfId="0" applyFont="1" applyFill="1" applyBorder="1" applyAlignment="1">
      <alignment horizontal="center" vertical="center" wrapText="1"/>
    </xf>
    <xf numFmtId="0" fontId="21" fillId="33" borderId="17" xfId="0" applyFont="1" applyFill="1" applyBorder="1" applyAlignment="1">
      <alignment horizontal="center" vertical="center" wrapText="1"/>
    </xf>
    <xf numFmtId="0" fontId="21" fillId="33" borderId="18" xfId="0" applyFont="1" applyFill="1" applyBorder="1" applyAlignment="1">
      <alignment horizontal="center" vertical="center" wrapText="1"/>
    </xf>
    <xf numFmtId="0" fontId="21" fillId="33" borderId="19" xfId="0" applyFont="1" applyFill="1" applyBorder="1" applyAlignment="1">
      <alignment horizontal="center" vertical="center" wrapText="1"/>
    </xf>
    <xf numFmtId="0" fontId="21" fillId="33" borderId="0" xfId="0" applyFont="1" applyFill="1" applyBorder="1" applyAlignment="1">
      <alignment horizontal="center" vertical="center" wrapText="1"/>
    </xf>
    <xf numFmtId="0" fontId="21" fillId="33" borderId="20" xfId="0" applyFont="1" applyFill="1" applyBorder="1" applyAlignment="1">
      <alignment horizontal="center" vertical="center" wrapText="1"/>
    </xf>
    <xf numFmtId="0" fontId="21" fillId="33" borderId="23" xfId="0" applyFont="1" applyFill="1" applyBorder="1" applyAlignment="1">
      <alignment horizontal="center" vertical="center" wrapText="1"/>
    </xf>
    <xf numFmtId="0" fontId="21" fillId="33" borderId="24" xfId="0" applyFont="1" applyFill="1" applyBorder="1" applyAlignment="1">
      <alignment horizontal="center" vertical="center" wrapText="1"/>
    </xf>
    <xf numFmtId="0" fontId="21" fillId="33" borderId="25" xfId="0" applyFont="1" applyFill="1" applyBorder="1" applyAlignment="1">
      <alignment horizontal="center" vertical="center" wrapText="1"/>
    </xf>
    <xf numFmtId="0" fontId="21" fillId="33" borderId="11" xfId="0" applyFont="1" applyFill="1" applyBorder="1" applyAlignment="1">
      <alignment horizontal="center" vertical="top" wrapText="1"/>
    </xf>
    <xf numFmtId="0" fontId="21" fillId="33" borderId="12" xfId="0" applyFont="1" applyFill="1" applyBorder="1" applyAlignment="1">
      <alignment horizontal="center" vertical="top" wrapText="1"/>
    </xf>
    <xf numFmtId="0" fontId="21" fillId="33" borderId="13" xfId="0" applyFont="1" applyFill="1" applyBorder="1" applyAlignment="1">
      <alignment horizontal="center" vertical="top" wrapText="1"/>
    </xf>
    <xf numFmtId="164" fontId="23" fillId="33" borderId="26" xfId="182" applyFont="1" applyFill="1" applyBorder="1" applyAlignment="1">
      <alignment horizontal="center" vertical="center"/>
    </xf>
    <xf numFmtId="164" fontId="23" fillId="33" borderId="27" xfId="182" applyFont="1" applyFill="1" applyBorder="1" applyAlignment="1">
      <alignment horizontal="center" vertical="center"/>
    </xf>
    <xf numFmtId="164" fontId="23" fillId="33" borderId="28" xfId="182" applyFont="1" applyFill="1" applyBorder="1" applyAlignment="1">
      <alignment horizontal="center" vertical="center"/>
    </xf>
    <xf numFmtId="0" fontId="21" fillId="33" borderId="10" xfId="0" applyFont="1" applyFill="1" applyBorder="1" applyAlignment="1">
      <alignment horizontal="center" vertical="center" wrapText="1"/>
    </xf>
    <xf numFmtId="0" fontId="21" fillId="33" borderId="26" xfId="0" applyFont="1" applyFill="1" applyBorder="1" applyAlignment="1">
      <alignment horizontal="center" vertical="center" wrapText="1"/>
    </xf>
    <xf numFmtId="0" fontId="21" fillId="33" borderId="27" xfId="0" applyFont="1" applyFill="1" applyBorder="1" applyAlignment="1">
      <alignment horizontal="center" vertical="center" wrapText="1"/>
    </xf>
    <xf numFmtId="0" fontId="21" fillId="33" borderId="28" xfId="0" applyFont="1" applyFill="1" applyBorder="1" applyAlignment="1">
      <alignment horizontal="center" vertical="center" wrapText="1"/>
    </xf>
    <xf numFmtId="15" fontId="22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59" fillId="33" borderId="16" xfId="0" applyFont="1" applyFill="1" applyBorder="1" applyAlignment="1">
      <alignment horizontal="center" vertical="center" wrapText="1"/>
    </xf>
    <xf numFmtId="0" fontId="59" fillId="33" borderId="17" xfId="0" applyFont="1" applyFill="1" applyBorder="1" applyAlignment="1">
      <alignment horizontal="center" vertical="center" wrapText="1"/>
    </xf>
    <xf numFmtId="0" fontId="59" fillId="33" borderId="18" xfId="0" applyFont="1" applyFill="1" applyBorder="1" applyAlignment="1">
      <alignment horizontal="center" vertical="center" wrapText="1"/>
    </xf>
    <xf numFmtId="0" fontId="59" fillId="33" borderId="23" xfId="0" applyFont="1" applyFill="1" applyBorder="1" applyAlignment="1">
      <alignment horizontal="center" vertical="center" wrapText="1"/>
    </xf>
    <xf numFmtId="0" fontId="59" fillId="33" borderId="24" xfId="0" applyFont="1" applyFill="1" applyBorder="1" applyAlignment="1">
      <alignment horizontal="center" vertical="center" wrapText="1"/>
    </xf>
    <xf numFmtId="0" fontId="59" fillId="33" borderId="25" xfId="0" applyFont="1" applyFill="1" applyBorder="1" applyAlignment="1">
      <alignment horizontal="center" vertical="center" wrapText="1"/>
    </xf>
    <xf numFmtId="43" fontId="59" fillId="33" borderId="11" xfId="0" applyNumberFormat="1" applyFont="1" applyFill="1" applyBorder="1" applyAlignment="1">
      <alignment horizontal="center" vertical="center"/>
    </xf>
    <xf numFmtId="43" fontId="59" fillId="33" borderId="15" xfId="0" applyNumberFormat="1" applyFont="1" applyFill="1" applyBorder="1" applyAlignment="1">
      <alignment horizontal="center" vertical="center"/>
    </xf>
    <xf numFmtId="0" fontId="59" fillId="33" borderId="16" xfId="0" applyFont="1" applyFill="1" applyBorder="1" applyAlignment="1">
      <alignment horizontal="center" vertical="center"/>
    </xf>
    <xf numFmtId="0" fontId="59" fillId="33" borderId="18" xfId="0" applyFont="1" applyFill="1" applyBorder="1" applyAlignment="1">
      <alignment horizontal="center" vertical="center"/>
    </xf>
    <xf numFmtId="0" fontId="59" fillId="33" borderId="23" xfId="0" applyFont="1" applyFill="1" applyBorder="1" applyAlignment="1">
      <alignment horizontal="center" vertical="center"/>
    </xf>
    <xf numFmtId="0" fontId="59" fillId="33" borderId="25" xfId="0" applyFont="1" applyFill="1" applyBorder="1" applyAlignment="1">
      <alignment horizontal="center" vertical="center"/>
    </xf>
    <xf numFmtId="0" fontId="56" fillId="0" borderId="0" xfId="0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horizontal="center" vertical="center" wrapText="1"/>
    </xf>
    <xf numFmtId="0" fontId="47" fillId="0" borderId="0" xfId="0" applyFont="1" applyFill="1" applyBorder="1" applyAlignment="1">
      <alignment horizontal="center" vertical="center" wrapText="1"/>
    </xf>
    <xf numFmtId="15" fontId="47" fillId="0" borderId="0" xfId="0" quotePrefix="1" applyNumberFormat="1" applyFont="1" applyFill="1" applyBorder="1" applyAlignment="1">
      <alignment horizontal="center" vertical="center" wrapText="1"/>
    </xf>
    <xf numFmtId="0" fontId="57" fillId="0" borderId="17" xfId="0" applyFont="1" applyFill="1" applyBorder="1" applyAlignment="1">
      <alignment horizontal="left" vertical="center"/>
    </xf>
    <xf numFmtId="0" fontId="56" fillId="33" borderId="11" xfId="0" applyFont="1" applyFill="1" applyBorder="1" applyAlignment="1">
      <alignment horizontal="center" vertical="center" wrapText="1"/>
    </xf>
    <xf numFmtId="0" fontId="56" fillId="33" borderId="15" xfId="0" applyFont="1" applyFill="1" applyBorder="1" applyAlignment="1">
      <alignment horizontal="center" vertical="center" wrapText="1"/>
    </xf>
    <xf numFmtId="0" fontId="43" fillId="33" borderId="11" xfId="0" applyFont="1" applyFill="1" applyBorder="1" applyAlignment="1">
      <alignment horizontal="center" vertical="center" wrapText="1"/>
    </xf>
    <xf numFmtId="0" fontId="43" fillId="33" borderId="15" xfId="0" applyFont="1" applyFill="1" applyBorder="1" applyAlignment="1">
      <alignment horizontal="center" vertical="center" wrapText="1"/>
    </xf>
    <xf numFmtId="0" fontId="43" fillId="33" borderId="11" xfId="0" applyFont="1" applyFill="1" applyBorder="1" applyAlignment="1">
      <alignment horizontal="center" vertical="top" wrapText="1"/>
    </xf>
    <xf numFmtId="0" fontId="43" fillId="33" borderId="12" xfId="0" applyFont="1" applyFill="1" applyBorder="1" applyAlignment="1">
      <alignment horizontal="center" vertical="top" wrapText="1"/>
    </xf>
    <xf numFmtId="0" fontId="43" fillId="33" borderId="15" xfId="0" applyFont="1" applyFill="1" applyBorder="1" applyAlignment="1">
      <alignment horizontal="center" vertical="top" wrapText="1"/>
    </xf>
    <xf numFmtId="0" fontId="43" fillId="33" borderId="16" xfId="0" applyFont="1" applyFill="1" applyBorder="1" applyAlignment="1">
      <alignment horizontal="center" vertical="center" wrapText="1"/>
    </xf>
    <xf numFmtId="0" fontId="43" fillId="33" borderId="17" xfId="0" applyFont="1" applyFill="1" applyBorder="1" applyAlignment="1">
      <alignment horizontal="center" vertical="center" wrapText="1"/>
    </xf>
    <xf numFmtId="0" fontId="43" fillId="33" borderId="18" xfId="0" applyFont="1" applyFill="1" applyBorder="1" applyAlignment="1">
      <alignment horizontal="center" vertical="center" wrapText="1"/>
    </xf>
    <xf numFmtId="0" fontId="43" fillId="33" borderId="23" xfId="0" applyFont="1" applyFill="1" applyBorder="1" applyAlignment="1">
      <alignment horizontal="center" vertical="center" wrapText="1"/>
    </xf>
    <xf numFmtId="0" fontId="43" fillId="33" borderId="24" xfId="0" applyFont="1" applyFill="1" applyBorder="1" applyAlignment="1">
      <alignment horizontal="center" vertical="center" wrapText="1"/>
    </xf>
    <xf numFmtId="0" fontId="43" fillId="33" borderId="25" xfId="0" applyFont="1" applyFill="1" applyBorder="1" applyAlignment="1">
      <alignment horizontal="center" vertical="center" wrapText="1"/>
    </xf>
  </cellXfs>
  <cellStyles count="186">
    <cellStyle name="20% - Accent1" xfId="19" builtinId="30" customBuiltin="1"/>
    <cellStyle name="20% - Accent1 10" xfId="133"/>
    <cellStyle name="20% - Accent1 11" xfId="145"/>
    <cellStyle name="20% - Accent1 2" xfId="58"/>
    <cellStyle name="20% - Accent1 3" xfId="65"/>
    <cellStyle name="20% - Accent1 4" xfId="64"/>
    <cellStyle name="20% - Accent1 5" xfId="68"/>
    <cellStyle name="20% - Accent1 6" xfId="81"/>
    <cellStyle name="20% - Accent1 7" xfId="94"/>
    <cellStyle name="20% - Accent1 8" xfId="107"/>
    <cellStyle name="20% - Accent1 9" xfId="120"/>
    <cellStyle name="20% - Accent2" xfId="23" builtinId="34" customBuiltin="1"/>
    <cellStyle name="20% - Accent2 10" xfId="162"/>
    <cellStyle name="20% - Accent2 11" xfId="172"/>
    <cellStyle name="20% - Accent2 2" xfId="62"/>
    <cellStyle name="20% - Accent2 3" xfId="75"/>
    <cellStyle name="20% - Accent2 4" xfId="88"/>
    <cellStyle name="20% - Accent2 5" xfId="101"/>
    <cellStyle name="20% - Accent2 6" xfId="114"/>
    <cellStyle name="20% - Accent2 7" xfId="127"/>
    <cellStyle name="20% - Accent2 8" xfId="140"/>
    <cellStyle name="20% - Accent2 9" xfId="152"/>
    <cellStyle name="20% - Accent3" xfId="27" builtinId="38" customBuiltin="1"/>
    <cellStyle name="20% - Accent3 10" xfId="134"/>
    <cellStyle name="20% - Accent3 11" xfId="146"/>
    <cellStyle name="20% - Accent3 2" xfId="66"/>
    <cellStyle name="20% - Accent3 3" xfId="60"/>
    <cellStyle name="20% - Accent3 4" xfId="57"/>
    <cellStyle name="20% - Accent3 5" xfId="69"/>
    <cellStyle name="20% - Accent3 6" xfId="82"/>
    <cellStyle name="20% - Accent3 7" xfId="95"/>
    <cellStyle name="20% - Accent3 8" xfId="108"/>
    <cellStyle name="20% - Accent3 9" xfId="121"/>
    <cellStyle name="20% - Accent4" xfId="31" builtinId="42" customBuiltin="1"/>
    <cellStyle name="20% - Accent4 10" xfId="167"/>
    <cellStyle name="20% - Accent4 11" xfId="176"/>
    <cellStyle name="20% - Accent4 2" xfId="70"/>
    <cellStyle name="20% - Accent4 3" xfId="83"/>
    <cellStyle name="20% - Accent4 4" xfId="96"/>
    <cellStyle name="20% - Accent4 5" xfId="109"/>
    <cellStyle name="20% - Accent4 6" xfId="122"/>
    <cellStyle name="20% - Accent4 7" xfId="135"/>
    <cellStyle name="20% - Accent4 8" xfId="147"/>
    <cellStyle name="20% - Accent4 9" xfId="157"/>
    <cellStyle name="20% - Accent5" xfId="35" builtinId="46" customBuiltin="1"/>
    <cellStyle name="20% - Accent5 10" xfId="170"/>
    <cellStyle name="20% - Accent5 11" xfId="178"/>
    <cellStyle name="20% - Accent5 2" xfId="73"/>
    <cellStyle name="20% - Accent5 3" xfId="86"/>
    <cellStyle name="20% - Accent5 4" xfId="99"/>
    <cellStyle name="20% - Accent5 5" xfId="112"/>
    <cellStyle name="20% - Accent5 6" xfId="125"/>
    <cellStyle name="20% - Accent5 7" xfId="138"/>
    <cellStyle name="20% - Accent5 8" xfId="150"/>
    <cellStyle name="20% - Accent5 9" xfId="160"/>
    <cellStyle name="20% - Accent6" xfId="39" builtinId="50" customBuiltin="1"/>
    <cellStyle name="20% - Accent6 10" xfId="173"/>
    <cellStyle name="20% - Accent6 11" xfId="180"/>
    <cellStyle name="20% - Accent6 2" xfId="77"/>
    <cellStyle name="20% - Accent6 3" xfId="90"/>
    <cellStyle name="20% - Accent6 4" xfId="103"/>
    <cellStyle name="20% - Accent6 5" xfId="116"/>
    <cellStyle name="20% - Accent6 6" xfId="129"/>
    <cellStyle name="20% - Accent6 7" xfId="141"/>
    <cellStyle name="20% - Accent6 8" xfId="153"/>
    <cellStyle name="20% - Accent6 9" xfId="163"/>
    <cellStyle name="40% - Accent1" xfId="20" builtinId="31" customBuiltin="1"/>
    <cellStyle name="40% - Accent1 10" xfId="155"/>
    <cellStyle name="40% - Accent1 11" xfId="165"/>
    <cellStyle name="40% - Accent1 2" xfId="59"/>
    <cellStyle name="40% - Accent1 3" xfId="61"/>
    <cellStyle name="40% - Accent1 4" xfId="79"/>
    <cellStyle name="40% - Accent1 5" xfId="92"/>
    <cellStyle name="40% - Accent1 6" xfId="105"/>
    <cellStyle name="40% - Accent1 7" xfId="118"/>
    <cellStyle name="40% - Accent1 8" xfId="131"/>
    <cellStyle name="40% - Accent1 9" xfId="143"/>
    <cellStyle name="40% - Accent2" xfId="24" builtinId="35" customBuiltin="1"/>
    <cellStyle name="40% - Accent2 10" xfId="159"/>
    <cellStyle name="40% - Accent2 11" xfId="169"/>
    <cellStyle name="40% - Accent2 2" xfId="63"/>
    <cellStyle name="40% - Accent2 3" xfId="72"/>
    <cellStyle name="40% - Accent2 4" xfId="85"/>
    <cellStyle name="40% - Accent2 5" xfId="98"/>
    <cellStyle name="40% - Accent2 6" xfId="111"/>
    <cellStyle name="40% - Accent2 7" xfId="124"/>
    <cellStyle name="40% - Accent2 8" xfId="137"/>
    <cellStyle name="40% - Accent2 9" xfId="149"/>
    <cellStyle name="40% - Accent3" xfId="28" builtinId="39" customBuiltin="1"/>
    <cellStyle name="40% - Accent3 10" xfId="166"/>
    <cellStyle name="40% - Accent3 11" xfId="175"/>
    <cellStyle name="40% - Accent3 2" xfId="67"/>
    <cellStyle name="40% - Accent3 3" xfId="80"/>
    <cellStyle name="40% - Accent3 4" xfId="93"/>
    <cellStyle name="40% - Accent3 5" xfId="106"/>
    <cellStyle name="40% - Accent3 6" xfId="119"/>
    <cellStyle name="40% - Accent3 7" xfId="132"/>
    <cellStyle name="40% - Accent3 8" xfId="144"/>
    <cellStyle name="40% - Accent3 9" xfId="156"/>
    <cellStyle name="40% - Accent4" xfId="32" builtinId="43" customBuiltin="1"/>
    <cellStyle name="40% - Accent4 10" xfId="168"/>
    <cellStyle name="40% - Accent4 11" xfId="177"/>
    <cellStyle name="40% - Accent4 2" xfId="71"/>
    <cellStyle name="40% - Accent4 3" xfId="84"/>
    <cellStyle name="40% - Accent4 4" xfId="97"/>
    <cellStyle name="40% - Accent4 5" xfId="110"/>
    <cellStyle name="40% - Accent4 6" xfId="123"/>
    <cellStyle name="40% - Accent4 7" xfId="136"/>
    <cellStyle name="40% - Accent4 8" xfId="148"/>
    <cellStyle name="40% - Accent4 9" xfId="158"/>
    <cellStyle name="40% - Accent5" xfId="36" builtinId="47" customBuiltin="1"/>
    <cellStyle name="40% - Accent5 10" xfId="171"/>
    <cellStyle name="40% - Accent5 11" xfId="179"/>
    <cellStyle name="40% - Accent5 2" xfId="74"/>
    <cellStyle name="40% - Accent5 3" xfId="87"/>
    <cellStyle name="40% - Accent5 4" xfId="100"/>
    <cellStyle name="40% - Accent5 5" xfId="113"/>
    <cellStyle name="40% - Accent5 6" xfId="126"/>
    <cellStyle name="40% - Accent5 7" xfId="139"/>
    <cellStyle name="40% - Accent5 8" xfId="151"/>
    <cellStyle name="40% - Accent5 9" xfId="161"/>
    <cellStyle name="40% - Accent6" xfId="40" builtinId="51" customBuiltin="1"/>
    <cellStyle name="40% - Accent6 10" xfId="174"/>
    <cellStyle name="40% - Accent6 11" xfId="181"/>
    <cellStyle name="40% - Accent6 2" xfId="78"/>
    <cellStyle name="40% - Accent6 3" xfId="91"/>
    <cellStyle name="40% - Accent6 4" xfId="104"/>
    <cellStyle name="40% - Accent6 5" xfId="117"/>
    <cellStyle name="40% - Accent6 6" xfId="130"/>
    <cellStyle name="40% - Accent6 7" xfId="142"/>
    <cellStyle name="40% - Accent6 8" xfId="154"/>
    <cellStyle name="40% - Accent6 9" xfId="164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[0]" xfId="182" builtinId="6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44"/>
    <cellStyle name="Normal 11" xfId="56"/>
    <cellStyle name="Normal 12" xfId="184"/>
    <cellStyle name="Normal 2" xfId="42"/>
    <cellStyle name="Normal 3" xfId="183"/>
    <cellStyle name="Normal 4" xfId="52"/>
    <cellStyle name="Normal 5" xfId="48"/>
    <cellStyle name="Normal 6" xfId="50"/>
    <cellStyle name="Normal 7" xfId="46"/>
    <cellStyle name="Normal 8" xfId="51"/>
    <cellStyle name="Normal 9" xfId="45"/>
    <cellStyle name="Note" xfId="15" builtinId="10" customBuiltin="1"/>
    <cellStyle name="Note 10" xfId="102"/>
    <cellStyle name="Note 11" xfId="115"/>
    <cellStyle name="Note 12" xfId="128"/>
    <cellStyle name="Note 2" xfId="43"/>
    <cellStyle name="Note 3" xfId="54"/>
    <cellStyle name="Note 4" xfId="49"/>
    <cellStyle name="Note 5" xfId="47"/>
    <cellStyle name="Note 6" xfId="53"/>
    <cellStyle name="Note 7" xfId="55"/>
    <cellStyle name="Note 8" xfId="76"/>
    <cellStyle name="Note 9" xfId="89"/>
    <cellStyle name="Output" xfId="10" builtinId="21" customBuiltin="1"/>
    <cellStyle name="Percent" xfId="185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LASHDISK/Laporan%20Dukcapil/DAK/Januari%202022/%25DAK_JAN_2022%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Usia%20LK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DKB%202022/DKB%20Semester%20I%20Thn%202022/%25DKB_Sem_I_2022%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KB"/>
      <sheetName val="e-KTP"/>
      <sheetName val="AGAMA"/>
      <sheetName val="PENDIDIKAN"/>
      <sheetName val="GOLONGAN DARAH"/>
      <sheetName val="CACAT"/>
      <sheetName val="UMUR"/>
      <sheetName val="AKTE LAHIR"/>
      <sheetName val="AKTA LAHIR 0-5 &amp; 0-18 TAHUN"/>
      <sheetName val="status"/>
      <sheetName val="akta kawin"/>
      <sheetName val="CERAI"/>
      <sheetName val="AKTA KEMATIAN"/>
      <sheetName val="KIA"/>
      <sheetName val="PEKERJAAN (2)"/>
      <sheetName val="Sheet3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>
        <row r="80">
          <cell r="H80" t="str">
            <v>Kepala Dinas</v>
          </cell>
        </row>
        <row r="81">
          <cell r="H81" t="str">
            <v>Kependudukan dan Pencatatan Sipil</v>
          </cell>
        </row>
        <row r="82">
          <cell r="H82" t="str">
            <v>Kabupaten Pakpak Bharat</v>
          </cell>
        </row>
        <row r="85">
          <cell r="H85" t="str">
            <v>Petrus Saragih, SE, MM</v>
          </cell>
        </row>
        <row r="86">
          <cell r="H86" t="str">
            <v>NIP. 196907271990111002</v>
          </cell>
        </row>
      </sheetData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KB"/>
      <sheetName val="e-KTP"/>
      <sheetName val="AGAMA"/>
      <sheetName val="PENDIDIKAN"/>
      <sheetName val="UMUR"/>
      <sheetName val="UMUR TUNGGAL"/>
      <sheetName val="status"/>
      <sheetName val="GOLONGAN DARAH"/>
      <sheetName val="KIA"/>
      <sheetName val="akta kawin"/>
      <sheetName val="CACAT"/>
      <sheetName val="CERAI"/>
      <sheetName val="PEKERJAAN"/>
      <sheetName val="Sheet3"/>
    </sheetNames>
    <sheetDataSet>
      <sheetData sheetId="0">
        <row r="78">
          <cell r="E78" t="str">
            <v>Kepala Dinas</v>
          </cell>
        </row>
        <row r="79">
          <cell r="E79" t="str">
            <v>Kependudukan dan Pencatatan Sipil</v>
          </cell>
        </row>
        <row r="80">
          <cell r="E80" t="str">
            <v>Kabupaten Pakpak Bharat</v>
          </cell>
        </row>
        <row r="84">
          <cell r="E84" t="str">
            <v>Petrus Saragih, SE, MM</v>
          </cell>
        </row>
        <row r="85">
          <cell r="E85" t="str">
            <v>NIP. 196907271990111002</v>
          </cell>
        </row>
      </sheetData>
      <sheetData sheetId="1"/>
      <sheetData sheetId="2" refreshError="1"/>
      <sheetData sheetId="3" refreshError="1"/>
      <sheetData sheetId="4">
        <row r="78">
          <cell r="A78" t="str">
            <v>Sumber : PDAK - Kementerian Dalam Negeri RI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R86"/>
  <sheetViews>
    <sheetView view="pageBreakPreview" zoomScaleNormal="100" zoomScaleSheetLayoutView="100" workbookViewId="0">
      <selection activeCell="N11" sqref="N11"/>
    </sheetView>
  </sheetViews>
  <sheetFormatPr defaultRowHeight="15" x14ac:dyDescent="0.25"/>
  <cols>
    <col min="1" max="1" width="5" style="68" customWidth="1"/>
    <col min="2" max="2" width="10" style="68" customWidth="1"/>
    <col min="3" max="3" width="35.28515625" style="68" bestFit="1" customWidth="1"/>
    <col min="4" max="8" width="9.140625" style="68"/>
    <col min="9" max="9" width="10" style="68" customWidth="1"/>
    <col min="10" max="16384" width="9.140625" style="68"/>
  </cols>
  <sheetData>
    <row r="1" spans="1:14" ht="18.75" x14ac:dyDescent="0.25">
      <c r="A1" s="518" t="s">
        <v>281</v>
      </c>
      <c r="B1" s="518"/>
      <c r="C1" s="518"/>
      <c r="D1" s="518"/>
      <c r="E1" s="518"/>
      <c r="F1" s="518"/>
      <c r="G1" s="518"/>
      <c r="H1" s="518"/>
      <c r="I1" s="518"/>
    </row>
    <row r="2" spans="1:14" ht="18.75" x14ac:dyDescent="0.25">
      <c r="A2" s="519" t="s">
        <v>559</v>
      </c>
      <c r="B2" s="520"/>
      <c r="C2" s="520"/>
      <c r="D2" s="520"/>
      <c r="E2" s="520"/>
      <c r="F2" s="520"/>
      <c r="G2" s="520"/>
      <c r="H2" s="520"/>
      <c r="I2" s="520"/>
    </row>
    <row r="3" spans="1:14" ht="15.75" thickBot="1" x14ac:dyDescent="0.3"/>
    <row r="4" spans="1:14" ht="15" customHeight="1" x14ac:dyDescent="0.25">
      <c r="A4" s="522" t="s">
        <v>0</v>
      </c>
      <c r="B4" s="516" t="s">
        <v>64</v>
      </c>
      <c r="C4" s="350" t="s">
        <v>53</v>
      </c>
      <c r="D4" s="516" t="s">
        <v>411</v>
      </c>
      <c r="E4" s="516"/>
      <c r="F4" s="516"/>
      <c r="G4" s="516" t="s">
        <v>2</v>
      </c>
      <c r="H4" s="516"/>
      <c r="I4" s="516"/>
    </row>
    <row r="5" spans="1:14" ht="15" customHeight="1" thickBot="1" x14ac:dyDescent="0.3">
      <c r="A5" s="523"/>
      <c r="B5" s="517"/>
      <c r="C5" s="348" t="s">
        <v>1</v>
      </c>
      <c r="D5" s="521"/>
      <c r="E5" s="521"/>
      <c r="F5" s="521"/>
      <c r="G5" s="521"/>
      <c r="H5" s="521"/>
      <c r="I5" s="521"/>
    </row>
    <row r="6" spans="1:14" ht="15" customHeight="1" thickBot="1" x14ac:dyDescent="0.3">
      <c r="A6" s="523"/>
      <c r="B6" s="349">
        <v>12</v>
      </c>
      <c r="C6" s="155" t="s">
        <v>54</v>
      </c>
      <c r="D6" s="521"/>
      <c r="E6" s="521"/>
      <c r="F6" s="521"/>
      <c r="G6" s="521"/>
      <c r="H6" s="521"/>
      <c r="I6" s="521"/>
    </row>
    <row r="7" spans="1:14" ht="15.75" thickBot="1" x14ac:dyDescent="0.3">
      <c r="A7" s="523"/>
      <c r="B7" s="351">
        <v>15</v>
      </c>
      <c r="C7" s="157" t="s">
        <v>55</v>
      </c>
      <c r="D7" s="515">
        <f>F9</f>
        <v>14917</v>
      </c>
      <c r="E7" s="515"/>
      <c r="F7" s="515"/>
      <c r="G7" s="515">
        <f>I9</f>
        <v>56729</v>
      </c>
      <c r="H7" s="515"/>
      <c r="I7" s="515"/>
    </row>
    <row r="8" spans="1:14" ht="15.75" thickBot="1" x14ac:dyDescent="0.3">
      <c r="A8" s="523"/>
      <c r="B8" s="351"/>
      <c r="C8" s="157"/>
      <c r="D8" s="158" t="s">
        <v>3</v>
      </c>
      <c r="E8" s="159" t="s">
        <v>4</v>
      </c>
      <c r="F8" s="352" t="s">
        <v>52</v>
      </c>
      <c r="G8" s="158" t="s">
        <v>3</v>
      </c>
      <c r="H8" s="159" t="s">
        <v>4</v>
      </c>
      <c r="I8" s="352" t="s">
        <v>52</v>
      </c>
    </row>
    <row r="9" spans="1:14" ht="15.75" thickBot="1" x14ac:dyDescent="0.3">
      <c r="A9" s="524"/>
      <c r="B9" s="357"/>
      <c r="C9" s="357"/>
      <c r="D9" s="162">
        <f>D10+D22+D34+D42+D49+D56+D62+D70</f>
        <v>11879</v>
      </c>
      <c r="E9" s="163">
        <f>E10+E22+E34+E42+E49+E56+E62+E70</f>
        <v>3038</v>
      </c>
      <c r="F9" s="162">
        <f>D9+E9</f>
        <v>14917</v>
      </c>
      <c r="G9" s="162">
        <f>G10+G22+G34+G42+G49+G56+G62+G70</f>
        <v>28661</v>
      </c>
      <c r="H9" s="163">
        <f>H10+H22+H34+H42+H49+H56+H62+H70</f>
        <v>28068</v>
      </c>
      <c r="I9" s="162">
        <f>G9+H9</f>
        <v>56729</v>
      </c>
    </row>
    <row r="10" spans="1:14" x14ac:dyDescent="0.25">
      <c r="A10" s="103"/>
      <c r="B10" s="102" t="s">
        <v>56</v>
      </c>
      <c r="C10" s="104" t="s">
        <v>5</v>
      </c>
      <c r="D10" s="139">
        <f>SUM(D11:D20)</f>
        <v>2475</v>
      </c>
      <c r="E10" s="140">
        <f>SUM(E11:E20)</f>
        <v>643</v>
      </c>
      <c r="F10" s="141">
        <f>D10+E10</f>
        <v>3118</v>
      </c>
      <c r="G10" s="139">
        <f>SUM(G11:G20)</f>
        <v>6255</v>
      </c>
      <c r="H10" s="139">
        <f>SUM(H11:H20)</f>
        <v>6075</v>
      </c>
      <c r="I10" s="142">
        <f>G10+H10</f>
        <v>12330</v>
      </c>
    </row>
    <row r="11" spans="1:14" x14ac:dyDescent="0.25">
      <c r="A11" s="6">
        <v>1</v>
      </c>
      <c r="B11" s="6">
        <v>2001</v>
      </c>
      <c r="C11" s="83" t="s">
        <v>6</v>
      </c>
      <c r="D11" s="482">
        <v>391</v>
      </c>
      <c r="E11" s="296">
        <v>106</v>
      </c>
      <c r="F11" s="483">
        <f t="shared" ref="F11:F20" si="0">SUM(D11:E11)</f>
        <v>497</v>
      </c>
      <c r="G11" s="487">
        <v>940</v>
      </c>
      <c r="H11" s="487">
        <v>942</v>
      </c>
      <c r="I11" s="487">
        <f t="shared" ref="I11:I20" si="1">SUM(G11:H11)</f>
        <v>1882</v>
      </c>
    </row>
    <row r="12" spans="1:14" x14ac:dyDescent="0.25">
      <c r="A12" s="6">
        <v>2</v>
      </c>
      <c r="B12" s="6">
        <v>2002</v>
      </c>
      <c r="C12" s="83" t="s">
        <v>7</v>
      </c>
      <c r="D12" s="482">
        <v>349</v>
      </c>
      <c r="E12" s="296">
        <v>91</v>
      </c>
      <c r="F12" s="483">
        <f t="shared" si="0"/>
        <v>440</v>
      </c>
      <c r="G12" s="487">
        <v>857</v>
      </c>
      <c r="H12" s="487">
        <v>815</v>
      </c>
      <c r="I12" s="487">
        <f t="shared" si="1"/>
        <v>1672</v>
      </c>
      <c r="N12" s="68" t="s">
        <v>280</v>
      </c>
    </row>
    <row r="13" spans="1:14" x14ac:dyDescent="0.25">
      <c r="A13" s="6">
        <v>3</v>
      </c>
      <c r="B13" s="6">
        <v>2003</v>
      </c>
      <c r="C13" s="83" t="s">
        <v>8</v>
      </c>
      <c r="D13" s="482">
        <v>315</v>
      </c>
      <c r="E13" s="296">
        <v>77</v>
      </c>
      <c r="F13" s="483">
        <f t="shared" si="0"/>
        <v>392</v>
      </c>
      <c r="G13" s="487">
        <v>820</v>
      </c>
      <c r="H13" s="487">
        <v>792</v>
      </c>
      <c r="I13" s="487">
        <f t="shared" si="1"/>
        <v>1612</v>
      </c>
    </row>
    <row r="14" spans="1:14" x14ac:dyDescent="0.25">
      <c r="A14" s="6">
        <v>4</v>
      </c>
      <c r="B14" s="6">
        <v>2004</v>
      </c>
      <c r="C14" s="83" t="s">
        <v>9</v>
      </c>
      <c r="D14" s="482">
        <v>340</v>
      </c>
      <c r="E14" s="296">
        <v>91</v>
      </c>
      <c r="F14" s="483">
        <f t="shared" si="0"/>
        <v>431</v>
      </c>
      <c r="G14" s="487">
        <v>959</v>
      </c>
      <c r="H14" s="487">
        <v>905</v>
      </c>
      <c r="I14" s="487">
        <f t="shared" si="1"/>
        <v>1864</v>
      </c>
    </row>
    <row r="15" spans="1:14" x14ac:dyDescent="0.25">
      <c r="A15" s="6">
        <v>5</v>
      </c>
      <c r="B15" s="6">
        <v>2005</v>
      </c>
      <c r="C15" s="83" t="s">
        <v>10</v>
      </c>
      <c r="D15" s="482">
        <v>167</v>
      </c>
      <c r="E15" s="296">
        <v>47</v>
      </c>
      <c r="F15" s="483">
        <f t="shared" si="0"/>
        <v>214</v>
      </c>
      <c r="G15" s="487">
        <v>380</v>
      </c>
      <c r="H15" s="487">
        <v>385</v>
      </c>
      <c r="I15" s="487">
        <f t="shared" si="1"/>
        <v>765</v>
      </c>
    </row>
    <row r="16" spans="1:14" x14ac:dyDescent="0.25">
      <c r="A16" s="6">
        <v>6</v>
      </c>
      <c r="B16" s="6">
        <v>2006</v>
      </c>
      <c r="C16" s="83" t="s">
        <v>11</v>
      </c>
      <c r="D16" s="482">
        <v>199</v>
      </c>
      <c r="E16" s="296">
        <v>60</v>
      </c>
      <c r="F16" s="483">
        <f t="shared" si="0"/>
        <v>259</v>
      </c>
      <c r="G16" s="487">
        <v>530</v>
      </c>
      <c r="H16" s="487">
        <v>519</v>
      </c>
      <c r="I16" s="487">
        <f t="shared" si="1"/>
        <v>1049</v>
      </c>
    </row>
    <row r="17" spans="1:12" x14ac:dyDescent="0.25">
      <c r="A17" s="6">
        <v>7</v>
      </c>
      <c r="B17" s="6">
        <v>2007</v>
      </c>
      <c r="C17" s="83" t="s">
        <v>12</v>
      </c>
      <c r="D17" s="482">
        <v>158</v>
      </c>
      <c r="E17" s="296">
        <v>48</v>
      </c>
      <c r="F17" s="483">
        <f t="shared" si="0"/>
        <v>206</v>
      </c>
      <c r="G17" s="487">
        <v>412</v>
      </c>
      <c r="H17" s="487">
        <v>402</v>
      </c>
      <c r="I17" s="487">
        <f t="shared" si="1"/>
        <v>814</v>
      </c>
    </row>
    <row r="18" spans="1:12" x14ac:dyDescent="0.25">
      <c r="A18" s="6">
        <v>8</v>
      </c>
      <c r="B18" s="6">
        <v>2008</v>
      </c>
      <c r="C18" s="83" t="s">
        <v>13</v>
      </c>
      <c r="D18" s="482">
        <v>113</v>
      </c>
      <c r="E18" s="296">
        <v>17</v>
      </c>
      <c r="F18" s="483">
        <f t="shared" si="0"/>
        <v>130</v>
      </c>
      <c r="G18" s="487">
        <v>274</v>
      </c>
      <c r="H18" s="487">
        <v>266</v>
      </c>
      <c r="I18" s="487">
        <f t="shared" si="1"/>
        <v>540</v>
      </c>
    </row>
    <row r="19" spans="1:12" x14ac:dyDescent="0.25">
      <c r="A19" s="6">
        <v>9</v>
      </c>
      <c r="B19" s="6">
        <v>2009</v>
      </c>
      <c r="C19" s="83" t="s">
        <v>14</v>
      </c>
      <c r="D19" s="482">
        <v>137</v>
      </c>
      <c r="E19" s="296">
        <v>25</v>
      </c>
      <c r="F19" s="483">
        <f t="shared" si="0"/>
        <v>162</v>
      </c>
      <c r="G19" s="487">
        <v>331</v>
      </c>
      <c r="H19" s="487">
        <v>303</v>
      </c>
      <c r="I19" s="487">
        <f t="shared" si="1"/>
        <v>634</v>
      </c>
    </row>
    <row r="20" spans="1:12" x14ac:dyDescent="0.25">
      <c r="A20" s="6">
        <v>10</v>
      </c>
      <c r="B20" s="6">
        <v>2010</v>
      </c>
      <c r="C20" s="83" t="s">
        <v>15</v>
      </c>
      <c r="D20" s="482">
        <v>306</v>
      </c>
      <c r="E20" s="296">
        <v>81</v>
      </c>
      <c r="F20" s="483">
        <f t="shared" si="0"/>
        <v>387</v>
      </c>
      <c r="G20" s="487">
        <v>752</v>
      </c>
      <c r="H20" s="487">
        <v>746</v>
      </c>
      <c r="I20" s="487">
        <f t="shared" si="1"/>
        <v>1498</v>
      </c>
    </row>
    <row r="21" spans="1:12" ht="6" customHeight="1" x14ac:dyDescent="0.25">
      <c r="A21" s="6"/>
      <c r="B21" s="3"/>
      <c r="C21" s="5"/>
      <c r="D21" s="358"/>
      <c r="E21" s="359"/>
      <c r="F21" s="358"/>
      <c r="G21" s="358"/>
      <c r="H21" s="358"/>
      <c r="I21" s="143"/>
    </row>
    <row r="22" spans="1:12" x14ac:dyDescent="0.25">
      <c r="A22" s="3"/>
      <c r="B22" s="82" t="s">
        <v>57</v>
      </c>
      <c r="C22" s="81" t="s">
        <v>16</v>
      </c>
      <c r="D22" s="144">
        <f>SUM(D23:D32)</f>
        <v>2310</v>
      </c>
      <c r="E22" s="145">
        <f>SUM(E23:E32)</f>
        <v>659</v>
      </c>
      <c r="F22" s="144">
        <f>D22+E22</f>
        <v>2969</v>
      </c>
      <c r="G22" s="144">
        <f>SUM(G23:G32)</f>
        <v>5593</v>
      </c>
      <c r="H22" s="145">
        <f>SUM(H23:H32)</f>
        <v>5518</v>
      </c>
      <c r="I22" s="145">
        <f>G22+H22</f>
        <v>11111</v>
      </c>
    </row>
    <row r="23" spans="1:12" x14ac:dyDescent="0.25">
      <c r="A23" s="6">
        <v>11</v>
      </c>
      <c r="B23" s="6">
        <v>2001</v>
      </c>
      <c r="C23" s="83" t="s">
        <v>17</v>
      </c>
      <c r="D23" s="482">
        <v>355</v>
      </c>
      <c r="E23" s="296">
        <v>134</v>
      </c>
      <c r="F23" s="483">
        <f t="shared" ref="F23:F32" si="2">SUM(D23:E23)</f>
        <v>489</v>
      </c>
      <c r="G23" s="487">
        <v>827</v>
      </c>
      <c r="H23" s="487">
        <v>861</v>
      </c>
      <c r="I23" s="487">
        <f t="shared" ref="I23:I32" si="3">SUM(G23:H23)</f>
        <v>1688</v>
      </c>
    </row>
    <row r="24" spans="1:12" x14ac:dyDescent="0.25">
      <c r="A24" s="6">
        <v>12</v>
      </c>
      <c r="B24" s="6">
        <v>2002</v>
      </c>
      <c r="C24" s="83" t="s">
        <v>18</v>
      </c>
      <c r="D24" s="482">
        <v>225</v>
      </c>
      <c r="E24" s="296">
        <v>72</v>
      </c>
      <c r="F24" s="483">
        <f t="shared" si="2"/>
        <v>297</v>
      </c>
      <c r="G24" s="487">
        <v>517</v>
      </c>
      <c r="H24" s="487">
        <v>530</v>
      </c>
      <c r="I24" s="487">
        <f t="shared" si="3"/>
        <v>1047</v>
      </c>
    </row>
    <row r="25" spans="1:12" x14ac:dyDescent="0.25">
      <c r="A25" s="6">
        <v>13</v>
      </c>
      <c r="B25" s="6">
        <v>2003</v>
      </c>
      <c r="C25" s="83" t="s">
        <v>19</v>
      </c>
      <c r="D25" s="482">
        <v>210</v>
      </c>
      <c r="E25" s="296">
        <v>49</v>
      </c>
      <c r="F25" s="483">
        <f t="shared" si="2"/>
        <v>259</v>
      </c>
      <c r="G25" s="487">
        <v>485</v>
      </c>
      <c r="H25" s="487">
        <v>497</v>
      </c>
      <c r="I25" s="487">
        <f t="shared" si="3"/>
        <v>982</v>
      </c>
    </row>
    <row r="26" spans="1:12" x14ac:dyDescent="0.25">
      <c r="A26" s="6">
        <v>14</v>
      </c>
      <c r="B26" s="6">
        <v>2004</v>
      </c>
      <c r="C26" s="83" t="s">
        <v>20</v>
      </c>
      <c r="D26" s="482">
        <v>571</v>
      </c>
      <c r="E26" s="296">
        <v>168</v>
      </c>
      <c r="F26" s="483">
        <f t="shared" si="2"/>
        <v>739</v>
      </c>
      <c r="G26" s="487">
        <v>1418</v>
      </c>
      <c r="H26" s="487">
        <v>1410</v>
      </c>
      <c r="I26" s="487">
        <f t="shared" si="3"/>
        <v>2828</v>
      </c>
      <c r="L26" s="68" t="s">
        <v>280</v>
      </c>
    </row>
    <row r="27" spans="1:12" x14ac:dyDescent="0.25">
      <c r="A27" s="6">
        <v>15</v>
      </c>
      <c r="B27" s="6">
        <v>2005</v>
      </c>
      <c r="C27" s="83" t="s">
        <v>21</v>
      </c>
      <c r="D27" s="482">
        <v>373</v>
      </c>
      <c r="E27" s="296">
        <v>93</v>
      </c>
      <c r="F27" s="483">
        <f t="shared" si="2"/>
        <v>466</v>
      </c>
      <c r="G27" s="487">
        <v>977</v>
      </c>
      <c r="H27" s="487">
        <v>913</v>
      </c>
      <c r="I27" s="487">
        <f t="shared" si="3"/>
        <v>1890</v>
      </c>
    </row>
    <row r="28" spans="1:12" x14ac:dyDescent="0.25">
      <c r="A28" s="6">
        <v>16</v>
      </c>
      <c r="B28" s="6">
        <v>2006</v>
      </c>
      <c r="C28" s="83" t="s">
        <v>22</v>
      </c>
      <c r="D28" s="482">
        <v>125</v>
      </c>
      <c r="E28" s="296">
        <v>31</v>
      </c>
      <c r="F28" s="483">
        <f t="shared" si="2"/>
        <v>156</v>
      </c>
      <c r="G28" s="487">
        <v>299</v>
      </c>
      <c r="H28" s="487">
        <v>282</v>
      </c>
      <c r="I28" s="487">
        <f t="shared" si="3"/>
        <v>581</v>
      </c>
    </row>
    <row r="29" spans="1:12" x14ac:dyDescent="0.25">
      <c r="A29" s="6">
        <v>17</v>
      </c>
      <c r="B29" s="6">
        <v>2014</v>
      </c>
      <c r="C29" s="83" t="s">
        <v>65</v>
      </c>
      <c r="D29" s="482">
        <v>231</v>
      </c>
      <c r="E29" s="296">
        <v>65</v>
      </c>
      <c r="F29" s="483">
        <f t="shared" si="2"/>
        <v>296</v>
      </c>
      <c r="G29" s="487">
        <v>558</v>
      </c>
      <c r="H29" s="487">
        <v>551</v>
      </c>
      <c r="I29" s="487">
        <f t="shared" si="3"/>
        <v>1109</v>
      </c>
    </row>
    <row r="30" spans="1:12" x14ac:dyDescent="0.25">
      <c r="A30" s="6">
        <v>18</v>
      </c>
      <c r="B30" s="6">
        <v>2015</v>
      </c>
      <c r="C30" s="83" t="s">
        <v>66</v>
      </c>
      <c r="D30" s="482">
        <v>38</v>
      </c>
      <c r="E30" s="296">
        <v>5</v>
      </c>
      <c r="F30" s="483">
        <f t="shared" si="2"/>
        <v>43</v>
      </c>
      <c r="G30" s="487">
        <v>89</v>
      </c>
      <c r="H30" s="487">
        <v>74</v>
      </c>
      <c r="I30" s="487">
        <f t="shared" si="3"/>
        <v>163</v>
      </c>
    </row>
    <row r="31" spans="1:12" x14ac:dyDescent="0.25">
      <c r="A31" s="6">
        <v>19</v>
      </c>
      <c r="B31" s="6">
        <v>2016</v>
      </c>
      <c r="C31" s="83" t="s">
        <v>23</v>
      </c>
      <c r="D31" s="482">
        <v>91</v>
      </c>
      <c r="E31" s="296">
        <v>21</v>
      </c>
      <c r="F31" s="483">
        <f t="shared" si="2"/>
        <v>112</v>
      </c>
      <c r="G31" s="487">
        <v>194</v>
      </c>
      <c r="H31" s="487">
        <v>193</v>
      </c>
      <c r="I31" s="487">
        <f t="shared" si="3"/>
        <v>387</v>
      </c>
    </row>
    <row r="32" spans="1:12" x14ac:dyDescent="0.25">
      <c r="A32" s="6">
        <v>20</v>
      </c>
      <c r="B32" s="6">
        <v>2021</v>
      </c>
      <c r="C32" s="83" t="s">
        <v>24</v>
      </c>
      <c r="D32" s="482">
        <v>91</v>
      </c>
      <c r="E32" s="296">
        <v>21</v>
      </c>
      <c r="F32" s="483">
        <f t="shared" si="2"/>
        <v>112</v>
      </c>
      <c r="G32" s="487">
        <v>229</v>
      </c>
      <c r="H32" s="487">
        <v>207</v>
      </c>
      <c r="I32" s="487">
        <f t="shared" si="3"/>
        <v>436</v>
      </c>
    </row>
    <row r="33" spans="1:18" ht="6" customHeight="1" x14ac:dyDescent="0.25">
      <c r="A33" s="6"/>
      <c r="B33" s="3"/>
      <c r="C33" s="5"/>
      <c r="D33" s="358"/>
      <c r="E33" s="359"/>
      <c r="F33" s="358"/>
      <c r="G33" s="358"/>
      <c r="H33" s="359"/>
      <c r="I33" s="146"/>
    </row>
    <row r="34" spans="1:18" x14ac:dyDescent="0.25">
      <c r="A34" s="3"/>
      <c r="B34" s="82" t="s">
        <v>58</v>
      </c>
      <c r="C34" s="81" t="s">
        <v>25</v>
      </c>
      <c r="D34" s="144">
        <f>SUM(D35:D40)</f>
        <v>2330</v>
      </c>
      <c r="E34" s="145">
        <f>SUM(E35:E40)</f>
        <v>622</v>
      </c>
      <c r="F34" s="144">
        <f>D34+E34</f>
        <v>2952</v>
      </c>
      <c r="G34" s="144">
        <f>SUM(G35:G40)</f>
        <v>5407</v>
      </c>
      <c r="H34" s="145">
        <f>SUM(H35:H40)</f>
        <v>5414</v>
      </c>
      <c r="I34" s="144">
        <f>G34+H34</f>
        <v>10821</v>
      </c>
    </row>
    <row r="35" spans="1:18" x14ac:dyDescent="0.25">
      <c r="A35" s="6">
        <v>21</v>
      </c>
      <c r="B35" s="6">
        <v>2001</v>
      </c>
      <c r="C35" s="83" t="s">
        <v>67</v>
      </c>
      <c r="D35" s="482">
        <v>505</v>
      </c>
      <c r="E35" s="296">
        <v>118</v>
      </c>
      <c r="F35" s="483">
        <f t="shared" ref="F35:F40" si="4">SUM(D35:E35)</f>
        <v>623</v>
      </c>
      <c r="G35" s="487">
        <v>1178</v>
      </c>
      <c r="H35" s="487">
        <v>1145</v>
      </c>
      <c r="I35" s="487">
        <f t="shared" ref="I35:I40" si="5">SUM(G35:H35)</f>
        <v>2323</v>
      </c>
    </row>
    <row r="36" spans="1:18" x14ac:dyDescent="0.25">
      <c r="A36" s="6">
        <v>22</v>
      </c>
      <c r="B36" s="6">
        <v>2002</v>
      </c>
      <c r="C36" s="83" t="s">
        <v>68</v>
      </c>
      <c r="D36" s="482">
        <v>525</v>
      </c>
      <c r="E36" s="296">
        <v>177</v>
      </c>
      <c r="F36" s="483">
        <f t="shared" si="4"/>
        <v>702</v>
      </c>
      <c r="G36" s="487">
        <v>1208</v>
      </c>
      <c r="H36" s="487">
        <v>1231</v>
      </c>
      <c r="I36" s="487">
        <f t="shared" si="5"/>
        <v>2439</v>
      </c>
    </row>
    <row r="37" spans="1:18" x14ac:dyDescent="0.25">
      <c r="A37" s="6">
        <v>23</v>
      </c>
      <c r="B37" s="6">
        <v>2003</v>
      </c>
      <c r="C37" s="83" t="s">
        <v>26</v>
      </c>
      <c r="D37" s="482">
        <v>755</v>
      </c>
      <c r="E37" s="296">
        <v>206</v>
      </c>
      <c r="F37" s="483">
        <f t="shared" si="4"/>
        <v>961</v>
      </c>
      <c r="G37" s="487">
        <v>1737</v>
      </c>
      <c r="H37" s="487">
        <v>1766</v>
      </c>
      <c r="I37" s="487">
        <f t="shared" si="5"/>
        <v>3503</v>
      </c>
    </row>
    <row r="38" spans="1:18" x14ac:dyDescent="0.25">
      <c r="A38" s="6">
        <v>24</v>
      </c>
      <c r="B38" s="6">
        <v>2009</v>
      </c>
      <c r="C38" s="83" t="s">
        <v>27</v>
      </c>
      <c r="D38" s="482">
        <v>103</v>
      </c>
      <c r="E38" s="296">
        <v>19</v>
      </c>
      <c r="F38" s="483">
        <f t="shared" si="4"/>
        <v>122</v>
      </c>
      <c r="G38" s="487">
        <v>238</v>
      </c>
      <c r="H38" s="487">
        <v>230</v>
      </c>
      <c r="I38" s="487">
        <f t="shared" si="5"/>
        <v>468</v>
      </c>
    </row>
    <row r="39" spans="1:18" x14ac:dyDescent="0.25">
      <c r="A39" s="6">
        <v>25</v>
      </c>
      <c r="B39" s="6">
        <v>2013</v>
      </c>
      <c r="C39" s="83" t="s">
        <v>28</v>
      </c>
      <c r="D39" s="482">
        <v>196</v>
      </c>
      <c r="E39" s="296">
        <v>46</v>
      </c>
      <c r="F39" s="483">
        <f t="shared" si="4"/>
        <v>242</v>
      </c>
      <c r="G39" s="487">
        <v>498</v>
      </c>
      <c r="H39" s="487">
        <v>474</v>
      </c>
      <c r="I39" s="487">
        <f t="shared" si="5"/>
        <v>972</v>
      </c>
    </row>
    <row r="40" spans="1:18" x14ac:dyDescent="0.25">
      <c r="A40" s="6">
        <v>26</v>
      </c>
      <c r="B40" s="6">
        <v>2014</v>
      </c>
      <c r="C40" s="83" t="s">
        <v>29</v>
      </c>
      <c r="D40" s="482">
        <v>246</v>
      </c>
      <c r="E40" s="296">
        <v>56</v>
      </c>
      <c r="F40" s="483">
        <f t="shared" si="4"/>
        <v>302</v>
      </c>
      <c r="G40" s="487">
        <v>548</v>
      </c>
      <c r="H40" s="487">
        <v>568</v>
      </c>
      <c r="I40" s="487">
        <f t="shared" si="5"/>
        <v>1116</v>
      </c>
    </row>
    <row r="41" spans="1:18" ht="6" customHeight="1" x14ac:dyDescent="0.25">
      <c r="A41" s="6"/>
      <c r="B41" s="3"/>
      <c r="C41" s="5"/>
      <c r="D41" s="358"/>
      <c r="E41" s="359"/>
      <c r="F41" s="358"/>
      <c r="G41" s="358"/>
      <c r="H41" s="359"/>
      <c r="I41" s="146"/>
    </row>
    <row r="42" spans="1:18" x14ac:dyDescent="0.25">
      <c r="A42" s="3"/>
      <c r="B42" s="82" t="s">
        <v>59</v>
      </c>
      <c r="C42" s="81" t="s">
        <v>30</v>
      </c>
      <c r="D42" s="144">
        <f>SUM(D43:D47)</f>
        <v>992</v>
      </c>
      <c r="E42" s="145">
        <f>SUM(E43:E47)</f>
        <v>247</v>
      </c>
      <c r="F42" s="144">
        <f>D42+E42</f>
        <v>1239</v>
      </c>
      <c r="G42" s="144">
        <f>SUM(G43:G47)</f>
        <v>2350</v>
      </c>
      <c r="H42" s="145">
        <f>SUM(H43:H47)</f>
        <v>2265</v>
      </c>
      <c r="I42" s="144">
        <f>G42+H42</f>
        <v>4615</v>
      </c>
    </row>
    <row r="43" spans="1:18" x14ac:dyDescent="0.25">
      <c r="A43" s="6">
        <v>27</v>
      </c>
      <c r="B43" s="6">
        <v>2001</v>
      </c>
      <c r="C43" s="83" t="s">
        <v>31</v>
      </c>
      <c r="D43" s="482">
        <v>179</v>
      </c>
      <c r="E43" s="296">
        <v>56</v>
      </c>
      <c r="F43" s="483">
        <f t="shared" ref="F43:F47" si="6">SUM(D43:E43)</f>
        <v>235</v>
      </c>
      <c r="G43" s="487">
        <v>429</v>
      </c>
      <c r="H43" s="487">
        <v>387</v>
      </c>
      <c r="I43" s="487">
        <f t="shared" ref="I43:I47" si="7">SUM(G43:H43)</f>
        <v>816</v>
      </c>
    </row>
    <row r="44" spans="1:18" x14ac:dyDescent="0.25">
      <c r="A44" s="6">
        <v>28</v>
      </c>
      <c r="B44" s="6">
        <v>2002</v>
      </c>
      <c r="C44" s="83" t="s">
        <v>22</v>
      </c>
      <c r="D44" s="482">
        <v>232</v>
      </c>
      <c r="E44" s="296">
        <v>39</v>
      </c>
      <c r="F44" s="483">
        <f t="shared" si="6"/>
        <v>271</v>
      </c>
      <c r="G44" s="487">
        <v>584</v>
      </c>
      <c r="H44" s="487">
        <v>549</v>
      </c>
      <c r="I44" s="487">
        <f t="shared" si="7"/>
        <v>1133</v>
      </c>
    </row>
    <row r="45" spans="1:18" x14ac:dyDescent="0.25">
      <c r="A45" s="6">
        <v>29</v>
      </c>
      <c r="B45" s="6">
        <v>2003</v>
      </c>
      <c r="C45" s="83" t="s">
        <v>32</v>
      </c>
      <c r="D45" s="482">
        <v>260</v>
      </c>
      <c r="E45" s="296">
        <v>75</v>
      </c>
      <c r="F45" s="483">
        <f t="shared" si="6"/>
        <v>335</v>
      </c>
      <c r="G45" s="487">
        <v>592</v>
      </c>
      <c r="H45" s="487">
        <v>604</v>
      </c>
      <c r="I45" s="487">
        <f t="shared" si="7"/>
        <v>1196</v>
      </c>
    </row>
    <row r="46" spans="1:18" x14ac:dyDescent="0.25">
      <c r="A46" s="6">
        <v>30</v>
      </c>
      <c r="B46" s="6">
        <v>2004</v>
      </c>
      <c r="C46" s="83" t="s">
        <v>33</v>
      </c>
      <c r="D46" s="482">
        <v>178</v>
      </c>
      <c r="E46" s="296">
        <v>40</v>
      </c>
      <c r="F46" s="483">
        <f t="shared" si="6"/>
        <v>218</v>
      </c>
      <c r="G46" s="487">
        <v>428</v>
      </c>
      <c r="H46" s="487">
        <v>405</v>
      </c>
      <c r="I46" s="487">
        <f t="shared" si="7"/>
        <v>833</v>
      </c>
    </row>
    <row r="47" spans="1:18" x14ac:dyDescent="0.25">
      <c r="A47" s="6">
        <v>31</v>
      </c>
      <c r="B47" s="6">
        <v>2005</v>
      </c>
      <c r="C47" s="83" t="s">
        <v>34</v>
      </c>
      <c r="D47" s="482">
        <v>143</v>
      </c>
      <c r="E47" s="296">
        <v>37</v>
      </c>
      <c r="F47" s="483">
        <f t="shared" si="6"/>
        <v>180</v>
      </c>
      <c r="G47" s="487">
        <v>317</v>
      </c>
      <c r="H47" s="487">
        <v>320</v>
      </c>
      <c r="I47" s="487">
        <f t="shared" si="7"/>
        <v>637</v>
      </c>
      <c r="J47" s="360"/>
      <c r="K47" s="360"/>
      <c r="L47" s="360"/>
      <c r="M47" s="360"/>
      <c r="N47" s="360"/>
      <c r="O47" s="360"/>
      <c r="P47" s="360"/>
      <c r="Q47" s="360"/>
      <c r="R47" s="360"/>
    </row>
    <row r="48" spans="1:18" ht="6" customHeight="1" x14ac:dyDescent="0.25">
      <c r="A48" s="6"/>
      <c r="B48" s="3"/>
      <c r="C48" s="5"/>
      <c r="D48" s="482"/>
      <c r="E48" s="296"/>
      <c r="F48" s="483"/>
      <c r="G48" s="358"/>
      <c r="H48" s="359"/>
      <c r="I48" s="146"/>
      <c r="J48" s="360"/>
      <c r="K48" s="360"/>
      <c r="L48" s="360"/>
      <c r="M48" s="360"/>
      <c r="N48" s="360"/>
      <c r="O48" s="360"/>
      <c r="P48" s="360"/>
      <c r="Q48" s="360"/>
      <c r="R48" s="360"/>
    </row>
    <row r="49" spans="1:9" x14ac:dyDescent="0.25">
      <c r="A49" s="3"/>
      <c r="B49" s="82" t="s">
        <v>60</v>
      </c>
      <c r="C49" s="81" t="s">
        <v>35</v>
      </c>
      <c r="D49" s="144">
        <f>SUM(D50:D54)</f>
        <v>1119</v>
      </c>
      <c r="E49" s="145">
        <f>SUM(E50:E54)</f>
        <v>240</v>
      </c>
      <c r="F49" s="144">
        <f>D49+E49</f>
        <v>1359</v>
      </c>
      <c r="G49" s="144">
        <f>SUM(G50:G54)</f>
        <v>2600</v>
      </c>
      <c r="H49" s="144">
        <f>SUM(H50:H54)</f>
        <v>2545</v>
      </c>
      <c r="I49" s="144">
        <f>G49+H49</f>
        <v>5145</v>
      </c>
    </row>
    <row r="50" spans="1:9" x14ac:dyDescent="0.25">
      <c r="A50" s="6">
        <v>32</v>
      </c>
      <c r="B50" s="6">
        <v>2001</v>
      </c>
      <c r="C50" s="83" t="s">
        <v>69</v>
      </c>
      <c r="D50" s="482">
        <v>190</v>
      </c>
      <c r="E50" s="296">
        <v>46</v>
      </c>
      <c r="F50" s="483">
        <f t="shared" ref="F50:F54" si="8">SUM(D50:E50)</f>
        <v>236</v>
      </c>
      <c r="G50" s="487">
        <v>425</v>
      </c>
      <c r="H50" s="487">
        <v>452</v>
      </c>
      <c r="I50" s="487">
        <f t="shared" ref="I50:I54" si="9">SUM(G50:H50)</f>
        <v>877</v>
      </c>
    </row>
    <row r="51" spans="1:9" x14ac:dyDescent="0.25">
      <c r="A51" s="6">
        <v>33</v>
      </c>
      <c r="B51" s="6">
        <v>2002</v>
      </c>
      <c r="C51" s="83" t="s">
        <v>70</v>
      </c>
      <c r="D51" s="482">
        <v>430</v>
      </c>
      <c r="E51" s="296">
        <v>88</v>
      </c>
      <c r="F51" s="483">
        <f t="shared" si="8"/>
        <v>518</v>
      </c>
      <c r="G51" s="487">
        <v>1013</v>
      </c>
      <c r="H51" s="487">
        <v>947</v>
      </c>
      <c r="I51" s="487">
        <f t="shared" si="9"/>
        <v>1960</v>
      </c>
    </row>
    <row r="52" spans="1:9" x14ac:dyDescent="0.25">
      <c r="A52" s="6">
        <v>34</v>
      </c>
      <c r="B52" s="6">
        <v>2003</v>
      </c>
      <c r="C52" s="83" t="s">
        <v>71</v>
      </c>
      <c r="D52" s="482">
        <v>174</v>
      </c>
      <c r="E52" s="296">
        <v>41</v>
      </c>
      <c r="F52" s="483">
        <f t="shared" si="8"/>
        <v>215</v>
      </c>
      <c r="G52" s="487">
        <v>422</v>
      </c>
      <c r="H52" s="487">
        <v>432</v>
      </c>
      <c r="I52" s="487">
        <f t="shared" si="9"/>
        <v>854</v>
      </c>
    </row>
    <row r="53" spans="1:9" x14ac:dyDescent="0.25">
      <c r="A53" s="6">
        <v>35</v>
      </c>
      <c r="B53" s="6">
        <v>2004</v>
      </c>
      <c r="C53" s="83" t="s">
        <v>36</v>
      </c>
      <c r="D53" s="482">
        <v>102</v>
      </c>
      <c r="E53" s="296">
        <v>24</v>
      </c>
      <c r="F53" s="483">
        <f t="shared" si="8"/>
        <v>126</v>
      </c>
      <c r="G53" s="487">
        <v>245</v>
      </c>
      <c r="H53" s="487">
        <v>213</v>
      </c>
      <c r="I53" s="487">
        <f t="shared" si="9"/>
        <v>458</v>
      </c>
    </row>
    <row r="54" spans="1:9" x14ac:dyDescent="0.25">
      <c r="A54" s="6">
        <v>36</v>
      </c>
      <c r="B54" s="6">
        <v>2005</v>
      </c>
      <c r="C54" s="83" t="s">
        <v>72</v>
      </c>
      <c r="D54" s="482">
        <v>223</v>
      </c>
      <c r="E54" s="296">
        <v>41</v>
      </c>
      <c r="F54" s="483">
        <f t="shared" si="8"/>
        <v>264</v>
      </c>
      <c r="G54" s="487">
        <v>495</v>
      </c>
      <c r="H54" s="487">
        <v>501</v>
      </c>
      <c r="I54" s="487">
        <f t="shared" si="9"/>
        <v>996</v>
      </c>
    </row>
    <row r="55" spans="1:9" ht="6" customHeight="1" x14ac:dyDescent="0.25">
      <c r="A55" s="6"/>
      <c r="B55" s="3"/>
      <c r="C55" s="5"/>
      <c r="D55" s="358"/>
      <c r="E55" s="359"/>
      <c r="F55" s="358"/>
      <c r="G55" s="358"/>
      <c r="H55" s="359"/>
      <c r="I55" s="146"/>
    </row>
    <row r="56" spans="1:9" x14ac:dyDescent="0.25">
      <c r="A56" s="3"/>
      <c r="B56" s="82" t="s">
        <v>61</v>
      </c>
      <c r="C56" s="81" t="s">
        <v>37</v>
      </c>
      <c r="D56" s="144">
        <f>SUM(D57:D60)</f>
        <v>338</v>
      </c>
      <c r="E56" s="145">
        <f>SUM(E57:E60)</f>
        <v>66</v>
      </c>
      <c r="F56" s="144">
        <f>D56+E56</f>
        <v>404</v>
      </c>
      <c r="G56" s="144">
        <f>SUM(G57:G60)</f>
        <v>828</v>
      </c>
      <c r="H56" s="145">
        <f>SUM(H57:H60)</f>
        <v>744</v>
      </c>
      <c r="I56" s="144">
        <f>G56+H56</f>
        <v>1572</v>
      </c>
    </row>
    <row r="57" spans="1:9" x14ac:dyDescent="0.25">
      <c r="A57" s="6">
        <v>37</v>
      </c>
      <c r="B57" s="6">
        <v>2001</v>
      </c>
      <c r="C57" s="83" t="s">
        <v>38</v>
      </c>
      <c r="D57" s="482">
        <v>96</v>
      </c>
      <c r="E57" s="296">
        <v>31</v>
      </c>
      <c r="F57" s="483">
        <f t="shared" ref="F57:F60" si="10">SUM(D57:E57)</f>
        <v>127</v>
      </c>
      <c r="G57" s="487">
        <v>267</v>
      </c>
      <c r="H57" s="487">
        <v>230</v>
      </c>
      <c r="I57" s="487">
        <f t="shared" ref="I57:I60" si="11">SUM(G57:H57)</f>
        <v>497</v>
      </c>
    </row>
    <row r="58" spans="1:9" x14ac:dyDescent="0.25">
      <c r="A58" s="6">
        <v>38</v>
      </c>
      <c r="B58" s="6">
        <v>2002</v>
      </c>
      <c r="C58" s="83" t="s">
        <v>39</v>
      </c>
      <c r="D58" s="482">
        <v>87</v>
      </c>
      <c r="E58" s="296">
        <v>16</v>
      </c>
      <c r="F58" s="483">
        <f t="shared" si="10"/>
        <v>103</v>
      </c>
      <c r="G58" s="487">
        <v>209</v>
      </c>
      <c r="H58" s="487">
        <v>194</v>
      </c>
      <c r="I58" s="487">
        <f t="shared" si="11"/>
        <v>403</v>
      </c>
    </row>
    <row r="59" spans="1:9" x14ac:dyDescent="0.25">
      <c r="A59" s="6">
        <v>39</v>
      </c>
      <c r="B59" s="6">
        <v>2003</v>
      </c>
      <c r="C59" s="83" t="s">
        <v>40</v>
      </c>
      <c r="D59" s="482">
        <v>78</v>
      </c>
      <c r="E59" s="296">
        <v>7</v>
      </c>
      <c r="F59" s="483">
        <f t="shared" si="10"/>
        <v>85</v>
      </c>
      <c r="G59" s="487">
        <v>150</v>
      </c>
      <c r="H59" s="487">
        <v>142</v>
      </c>
      <c r="I59" s="487">
        <f t="shared" si="11"/>
        <v>292</v>
      </c>
    </row>
    <row r="60" spans="1:9" x14ac:dyDescent="0.25">
      <c r="A60" s="6">
        <v>40</v>
      </c>
      <c r="B60" s="6">
        <v>2004</v>
      </c>
      <c r="C60" s="83" t="s">
        <v>41</v>
      </c>
      <c r="D60" s="482">
        <v>77</v>
      </c>
      <c r="E60" s="296">
        <v>12</v>
      </c>
      <c r="F60" s="483">
        <f t="shared" si="10"/>
        <v>89</v>
      </c>
      <c r="G60" s="487">
        <v>202</v>
      </c>
      <c r="H60" s="487">
        <v>178</v>
      </c>
      <c r="I60" s="487">
        <f t="shared" si="11"/>
        <v>380</v>
      </c>
    </row>
    <row r="61" spans="1:9" ht="6" customHeight="1" x14ac:dyDescent="0.25">
      <c r="A61" s="6"/>
      <c r="B61" s="3"/>
      <c r="C61" s="5"/>
      <c r="D61" s="358"/>
      <c r="E61" s="359"/>
      <c r="F61" s="358"/>
      <c r="G61" s="358"/>
      <c r="H61" s="359"/>
      <c r="I61" s="146"/>
    </row>
    <row r="62" spans="1:9" x14ac:dyDescent="0.25">
      <c r="A62" s="3"/>
      <c r="B62" s="82" t="s">
        <v>62</v>
      </c>
      <c r="C62" s="81" t="s">
        <v>42</v>
      </c>
      <c r="D62" s="144">
        <f>SUM(D63:D68)</f>
        <v>1079</v>
      </c>
      <c r="E62" s="145">
        <f>SUM(E63:E68)</f>
        <v>297</v>
      </c>
      <c r="F62" s="144">
        <f>D62+E62</f>
        <v>1376</v>
      </c>
      <c r="G62" s="144">
        <f>SUM(G63:G68)</f>
        <v>2668</v>
      </c>
      <c r="H62" s="145">
        <f>SUM(H63:H68)</f>
        <v>2595</v>
      </c>
      <c r="I62" s="144">
        <f>G62+H62</f>
        <v>5263</v>
      </c>
    </row>
    <row r="63" spans="1:9" x14ac:dyDescent="0.25">
      <c r="A63" s="6">
        <v>41</v>
      </c>
      <c r="B63" s="6">
        <v>2001</v>
      </c>
      <c r="C63" s="83" t="s">
        <v>43</v>
      </c>
      <c r="D63" s="482">
        <v>145</v>
      </c>
      <c r="E63" s="296">
        <v>36</v>
      </c>
      <c r="F63" s="483">
        <f t="shared" ref="F63:F68" si="12">SUM(D63:E63)</f>
        <v>181</v>
      </c>
      <c r="G63" s="487">
        <v>361</v>
      </c>
      <c r="H63" s="487">
        <v>357</v>
      </c>
      <c r="I63" s="487">
        <f t="shared" ref="I63:I68" si="13">SUM(G63:H63)</f>
        <v>718</v>
      </c>
    </row>
    <row r="64" spans="1:9" x14ac:dyDescent="0.25">
      <c r="A64" s="6">
        <v>42</v>
      </c>
      <c r="B64" s="6">
        <v>2002</v>
      </c>
      <c r="C64" s="83" t="s">
        <v>44</v>
      </c>
      <c r="D64" s="482">
        <v>241</v>
      </c>
      <c r="E64" s="296">
        <v>85</v>
      </c>
      <c r="F64" s="483">
        <f t="shared" si="12"/>
        <v>326</v>
      </c>
      <c r="G64" s="487">
        <v>588</v>
      </c>
      <c r="H64" s="487">
        <v>585</v>
      </c>
      <c r="I64" s="487">
        <f t="shared" si="13"/>
        <v>1173</v>
      </c>
    </row>
    <row r="65" spans="1:9" x14ac:dyDescent="0.25">
      <c r="A65" s="6">
        <v>43</v>
      </c>
      <c r="B65" s="6">
        <v>2003</v>
      </c>
      <c r="C65" s="83" t="s">
        <v>32</v>
      </c>
      <c r="D65" s="482">
        <v>218</v>
      </c>
      <c r="E65" s="296">
        <v>46</v>
      </c>
      <c r="F65" s="483">
        <f t="shared" si="12"/>
        <v>264</v>
      </c>
      <c r="G65" s="487">
        <v>536</v>
      </c>
      <c r="H65" s="487">
        <v>500</v>
      </c>
      <c r="I65" s="487">
        <f t="shared" si="13"/>
        <v>1036</v>
      </c>
    </row>
    <row r="66" spans="1:9" x14ac:dyDescent="0.25">
      <c r="A66" s="6">
        <v>44</v>
      </c>
      <c r="B66" s="6">
        <v>2004</v>
      </c>
      <c r="C66" s="83" t="s">
        <v>45</v>
      </c>
      <c r="D66" s="482">
        <v>174</v>
      </c>
      <c r="E66" s="296">
        <v>42</v>
      </c>
      <c r="F66" s="483">
        <f t="shared" si="12"/>
        <v>216</v>
      </c>
      <c r="G66" s="487">
        <v>451</v>
      </c>
      <c r="H66" s="487">
        <v>418</v>
      </c>
      <c r="I66" s="487">
        <f t="shared" si="13"/>
        <v>869</v>
      </c>
    </row>
    <row r="67" spans="1:9" x14ac:dyDescent="0.25">
      <c r="A67" s="6">
        <v>45</v>
      </c>
      <c r="B67" s="6">
        <v>2005</v>
      </c>
      <c r="C67" s="83" t="s">
        <v>46</v>
      </c>
      <c r="D67" s="482">
        <v>186</v>
      </c>
      <c r="E67" s="296">
        <v>51</v>
      </c>
      <c r="F67" s="483">
        <f t="shared" si="12"/>
        <v>237</v>
      </c>
      <c r="G67" s="487">
        <v>453</v>
      </c>
      <c r="H67" s="487">
        <v>452</v>
      </c>
      <c r="I67" s="487">
        <f t="shared" si="13"/>
        <v>905</v>
      </c>
    </row>
    <row r="68" spans="1:9" x14ac:dyDescent="0.25">
      <c r="A68" s="6">
        <v>46</v>
      </c>
      <c r="B68" s="6">
        <v>2006</v>
      </c>
      <c r="C68" s="83" t="s">
        <v>47</v>
      </c>
      <c r="D68" s="482">
        <v>115</v>
      </c>
      <c r="E68" s="296">
        <v>37</v>
      </c>
      <c r="F68" s="483">
        <f t="shared" si="12"/>
        <v>152</v>
      </c>
      <c r="G68" s="487">
        <v>279</v>
      </c>
      <c r="H68" s="487">
        <v>283</v>
      </c>
      <c r="I68" s="487">
        <f t="shared" si="13"/>
        <v>562</v>
      </c>
    </row>
    <row r="69" spans="1:9" ht="6" customHeight="1" x14ac:dyDescent="0.25">
      <c r="A69" s="6"/>
      <c r="B69" s="3"/>
      <c r="C69" s="5"/>
      <c r="D69" s="358"/>
      <c r="E69" s="359"/>
      <c r="F69" s="358"/>
      <c r="G69" s="358"/>
      <c r="H69" s="359"/>
      <c r="I69" s="146"/>
    </row>
    <row r="70" spans="1:9" x14ac:dyDescent="0.25">
      <c r="A70" s="3"/>
      <c r="B70" s="82" t="s">
        <v>63</v>
      </c>
      <c r="C70" s="81" t="s">
        <v>48</v>
      </c>
      <c r="D70" s="144">
        <f>SUM(D71:D76)</f>
        <v>1236</v>
      </c>
      <c r="E70" s="145">
        <f>SUM(E71:E76)</f>
        <v>264</v>
      </c>
      <c r="F70" s="144">
        <f>D70+E70</f>
        <v>1500</v>
      </c>
      <c r="G70" s="144">
        <f>SUM(G71:G76)</f>
        <v>2960</v>
      </c>
      <c r="H70" s="145">
        <f>SUM(H71:H76)</f>
        <v>2912</v>
      </c>
      <c r="I70" s="144">
        <f>G70+H70</f>
        <v>5872</v>
      </c>
    </row>
    <row r="71" spans="1:9" x14ac:dyDescent="0.25">
      <c r="A71" s="6">
        <v>47</v>
      </c>
      <c r="B71" s="6">
        <v>2001</v>
      </c>
      <c r="C71" s="83" t="s">
        <v>73</v>
      </c>
      <c r="D71" s="482">
        <v>213</v>
      </c>
      <c r="E71" s="296">
        <v>56</v>
      </c>
      <c r="F71" s="483">
        <f t="shared" ref="F71:F76" si="14">SUM(D71:E71)</f>
        <v>269</v>
      </c>
      <c r="G71" s="487">
        <v>507</v>
      </c>
      <c r="H71" s="487">
        <v>532</v>
      </c>
      <c r="I71" s="487">
        <f t="shared" ref="I71:I76" si="15">SUM(G71:H71)</f>
        <v>1039</v>
      </c>
    </row>
    <row r="72" spans="1:9" x14ac:dyDescent="0.25">
      <c r="A72" s="6">
        <v>48</v>
      </c>
      <c r="B72" s="6">
        <v>2002</v>
      </c>
      <c r="C72" s="83" t="s">
        <v>74</v>
      </c>
      <c r="D72" s="482">
        <v>304</v>
      </c>
      <c r="E72" s="296">
        <v>58</v>
      </c>
      <c r="F72" s="483">
        <f t="shared" si="14"/>
        <v>362</v>
      </c>
      <c r="G72" s="487">
        <v>720</v>
      </c>
      <c r="H72" s="487">
        <v>677</v>
      </c>
      <c r="I72" s="487">
        <f t="shared" si="15"/>
        <v>1397</v>
      </c>
    </row>
    <row r="73" spans="1:9" x14ac:dyDescent="0.25">
      <c r="A73" s="6">
        <v>49</v>
      </c>
      <c r="B73" s="6">
        <v>2003</v>
      </c>
      <c r="C73" s="83" t="s">
        <v>49</v>
      </c>
      <c r="D73" s="482">
        <v>148</v>
      </c>
      <c r="E73" s="296">
        <v>36</v>
      </c>
      <c r="F73" s="483">
        <f t="shared" si="14"/>
        <v>184</v>
      </c>
      <c r="G73" s="487">
        <v>356</v>
      </c>
      <c r="H73" s="487">
        <v>348</v>
      </c>
      <c r="I73" s="487">
        <f t="shared" si="15"/>
        <v>704</v>
      </c>
    </row>
    <row r="74" spans="1:9" x14ac:dyDescent="0.25">
      <c r="A74" s="6">
        <v>50</v>
      </c>
      <c r="B74" s="6">
        <v>2004</v>
      </c>
      <c r="C74" s="83" t="s">
        <v>75</v>
      </c>
      <c r="D74" s="482">
        <v>311</v>
      </c>
      <c r="E74" s="296">
        <v>60</v>
      </c>
      <c r="F74" s="483">
        <f t="shared" si="14"/>
        <v>371</v>
      </c>
      <c r="G74" s="487">
        <v>754</v>
      </c>
      <c r="H74" s="487">
        <v>752</v>
      </c>
      <c r="I74" s="487">
        <f t="shared" si="15"/>
        <v>1506</v>
      </c>
    </row>
    <row r="75" spans="1:9" x14ac:dyDescent="0.25">
      <c r="A75" s="6">
        <v>51</v>
      </c>
      <c r="B75" s="6">
        <v>2005</v>
      </c>
      <c r="C75" s="83" t="s">
        <v>50</v>
      </c>
      <c r="D75" s="482">
        <v>128</v>
      </c>
      <c r="E75" s="296">
        <v>22</v>
      </c>
      <c r="F75" s="483">
        <f t="shared" si="14"/>
        <v>150</v>
      </c>
      <c r="G75" s="487">
        <v>316</v>
      </c>
      <c r="H75" s="487">
        <v>295</v>
      </c>
      <c r="I75" s="487">
        <f t="shared" si="15"/>
        <v>611</v>
      </c>
    </row>
    <row r="76" spans="1:9" ht="15.75" thickBot="1" x14ac:dyDescent="0.3">
      <c r="A76" s="7">
        <v>52</v>
      </c>
      <c r="B76" s="15">
        <v>2006</v>
      </c>
      <c r="C76" s="84" t="s">
        <v>51</v>
      </c>
      <c r="D76" s="484">
        <v>132</v>
      </c>
      <c r="E76" s="485">
        <v>32</v>
      </c>
      <c r="F76" s="486">
        <f t="shared" si="14"/>
        <v>164</v>
      </c>
      <c r="G76" s="488">
        <v>307</v>
      </c>
      <c r="H76" s="488">
        <v>308</v>
      </c>
      <c r="I76" s="488">
        <f t="shared" si="15"/>
        <v>615</v>
      </c>
    </row>
    <row r="77" spans="1:9" ht="15" customHeight="1" x14ac:dyDescent="0.25">
      <c r="A77" s="361" t="s">
        <v>389</v>
      </c>
      <c r="H77" s="360"/>
    </row>
    <row r="78" spans="1:9" ht="15.75" customHeight="1" x14ac:dyDescent="0.25">
      <c r="E78" s="525" t="s">
        <v>274</v>
      </c>
      <c r="F78" s="525"/>
      <c r="G78" s="525"/>
      <c r="H78" s="525"/>
      <c r="I78" s="525"/>
    </row>
    <row r="79" spans="1:9" ht="15.75" customHeight="1" x14ac:dyDescent="0.25">
      <c r="A79" s="347"/>
      <c r="B79" s="347"/>
      <c r="C79" s="347"/>
      <c r="D79" s="347"/>
      <c r="E79" s="525" t="s">
        <v>278</v>
      </c>
      <c r="F79" s="525"/>
      <c r="G79" s="525"/>
      <c r="H79" s="525"/>
      <c r="I79" s="525"/>
    </row>
    <row r="80" spans="1:9" ht="15.75" customHeight="1" x14ac:dyDescent="0.25">
      <c r="A80" s="347"/>
      <c r="B80" s="347"/>
      <c r="C80" s="347"/>
      <c r="D80" s="347"/>
      <c r="E80" s="525" t="s">
        <v>275</v>
      </c>
      <c r="F80" s="525"/>
      <c r="G80" s="525"/>
      <c r="H80" s="525"/>
      <c r="I80" s="525"/>
    </row>
    <row r="81" spans="1:9" x14ac:dyDescent="0.25">
      <c r="A81" s="347"/>
      <c r="B81" s="347"/>
      <c r="C81" s="347"/>
      <c r="D81" s="347"/>
      <c r="E81" s="347"/>
      <c r="F81" s="525"/>
      <c r="G81" s="525"/>
      <c r="H81" s="347"/>
      <c r="I81" s="347"/>
    </row>
    <row r="82" spans="1:9" x14ac:dyDescent="0.25">
      <c r="A82" s="380"/>
      <c r="B82" s="380"/>
      <c r="C82" s="380"/>
      <c r="D82" s="380"/>
      <c r="E82" s="380"/>
      <c r="F82" s="378"/>
      <c r="G82" s="378"/>
      <c r="H82" s="380"/>
      <c r="I82" s="380"/>
    </row>
    <row r="83" spans="1:9" ht="15.75" customHeight="1" x14ac:dyDescent="0.25">
      <c r="A83" s="347"/>
      <c r="B83" s="347"/>
      <c r="C83" s="347"/>
      <c r="D83" s="347"/>
    </row>
    <row r="84" spans="1:9" ht="15.75" customHeight="1" x14ac:dyDescent="0.25">
      <c r="A84" s="347"/>
      <c r="B84" s="347"/>
      <c r="C84" s="347"/>
      <c r="D84" s="347"/>
      <c r="E84" s="525" t="s">
        <v>276</v>
      </c>
      <c r="F84" s="525"/>
      <c r="G84" s="525"/>
      <c r="H84" s="525"/>
      <c r="I84" s="525"/>
    </row>
    <row r="85" spans="1:9" x14ac:dyDescent="0.25">
      <c r="A85" s="347"/>
      <c r="B85" s="347"/>
      <c r="C85" s="347"/>
      <c r="D85" s="347"/>
      <c r="E85" s="525" t="s">
        <v>277</v>
      </c>
      <c r="F85" s="525"/>
      <c r="G85" s="525"/>
      <c r="H85" s="525"/>
      <c r="I85" s="525"/>
    </row>
    <row r="86" spans="1:9" ht="15" customHeight="1" x14ac:dyDescent="0.25">
      <c r="A86" s="347"/>
      <c r="B86" s="347"/>
      <c r="C86" s="347"/>
      <c r="D86" s="347"/>
      <c r="E86" s="526"/>
      <c r="F86" s="526"/>
      <c r="G86" s="526"/>
      <c r="H86" s="526"/>
      <c r="I86" s="526"/>
    </row>
  </sheetData>
  <mergeCells count="15">
    <mergeCell ref="E78:I78"/>
    <mergeCell ref="F81:G81"/>
    <mergeCell ref="E85:I85"/>
    <mergeCell ref="E86:I86"/>
    <mergeCell ref="E79:I79"/>
    <mergeCell ref="E80:I80"/>
    <mergeCell ref="E84:I84"/>
    <mergeCell ref="D7:F7"/>
    <mergeCell ref="G7:I7"/>
    <mergeCell ref="B4:B5"/>
    <mergeCell ref="A1:I1"/>
    <mergeCell ref="A2:I2"/>
    <mergeCell ref="D4:F6"/>
    <mergeCell ref="G4:I6"/>
    <mergeCell ref="A4:A9"/>
  </mergeCells>
  <printOptions horizontalCentered="1"/>
  <pageMargins left="0.59055118110236227" right="0.39370078740157483" top="0.19685039370078741" bottom="0.19685039370078741" header="0" footer="0"/>
  <pageSetup paperSize="9" scale="6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4"/>
  <sheetViews>
    <sheetView view="pageBreakPreview" zoomScaleNormal="70" zoomScaleSheetLayoutView="100" workbookViewId="0">
      <selection activeCell="Z23" sqref="Z23"/>
    </sheetView>
  </sheetViews>
  <sheetFormatPr defaultRowHeight="15" x14ac:dyDescent="0.25"/>
  <cols>
    <col min="1" max="1" width="6.140625" style="187" customWidth="1"/>
    <col min="2" max="2" width="18.42578125" style="13" customWidth="1"/>
    <col min="3" max="11" width="5.7109375" style="13" customWidth="1"/>
    <col min="12" max="23" width="5.28515625" style="13" customWidth="1"/>
    <col min="24" max="24" width="22.7109375" style="13" customWidth="1"/>
    <col min="25" max="16384" width="9.140625" style="13"/>
  </cols>
  <sheetData>
    <row r="1" spans="1:28" ht="18.75" x14ac:dyDescent="0.25">
      <c r="A1" s="577" t="str">
        <f>DKB!A1</f>
        <v>DATA KONSOLIDASI BERSIH (DKB) KABUPATEN PAKPAK BHARAT</v>
      </c>
      <c r="B1" s="577"/>
      <c r="C1" s="577"/>
      <c r="D1" s="577"/>
      <c r="E1" s="577"/>
      <c r="F1" s="577"/>
      <c r="G1" s="577"/>
      <c r="H1" s="577"/>
      <c r="I1" s="577"/>
      <c r="J1" s="577"/>
      <c r="K1" s="577"/>
      <c r="L1" s="577"/>
      <c r="M1" s="577"/>
      <c r="N1" s="577"/>
      <c r="O1" s="577"/>
      <c r="P1" s="577"/>
      <c r="Q1" s="577"/>
      <c r="R1" s="577"/>
      <c r="S1" s="577"/>
      <c r="T1" s="577"/>
      <c r="U1" s="577"/>
      <c r="V1" s="577"/>
      <c r="W1" s="577"/>
    </row>
    <row r="2" spans="1:28" ht="18.75" x14ac:dyDescent="0.25">
      <c r="A2" s="577" t="s">
        <v>553</v>
      </c>
      <c r="B2" s="577"/>
      <c r="C2" s="577"/>
      <c r="D2" s="577"/>
      <c r="E2" s="577"/>
      <c r="F2" s="577"/>
      <c r="G2" s="577"/>
      <c r="H2" s="577"/>
      <c r="I2" s="577"/>
      <c r="J2" s="577"/>
      <c r="K2" s="577"/>
      <c r="L2" s="577"/>
      <c r="M2" s="577"/>
      <c r="N2" s="577"/>
      <c r="O2" s="577"/>
      <c r="P2" s="577"/>
      <c r="Q2" s="577"/>
      <c r="R2" s="577"/>
      <c r="S2" s="577"/>
      <c r="T2" s="577"/>
      <c r="U2" s="577"/>
      <c r="V2" s="577"/>
      <c r="W2" s="577"/>
    </row>
    <row r="3" spans="1:28" ht="18.75" x14ac:dyDescent="0.25">
      <c r="A3" s="578" t="str">
        <f>DKB!A2</f>
        <v>SEMESTER II TAHUN 2023</v>
      </c>
      <c r="B3" s="578"/>
      <c r="C3" s="578"/>
      <c r="D3" s="578"/>
      <c r="E3" s="578"/>
      <c r="F3" s="578"/>
      <c r="G3" s="578"/>
      <c r="H3" s="578"/>
      <c r="I3" s="578"/>
      <c r="J3" s="578"/>
      <c r="K3" s="578"/>
      <c r="L3" s="578"/>
      <c r="M3" s="578"/>
      <c r="N3" s="578"/>
      <c r="O3" s="578"/>
      <c r="P3" s="578"/>
      <c r="Q3" s="578"/>
      <c r="R3" s="578"/>
      <c r="S3" s="578"/>
      <c r="T3" s="578"/>
      <c r="U3" s="578"/>
      <c r="V3" s="578"/>
      <c r="W3" s="578"/>
    </row>
    <row r="4" spans="1:28" ht="15.75" thickBot="1" x14ac:dyDescent="0.3"/>
    <row r="5" spans="1:28" s="354" customFormat="1" ht="14.25" customHeight="1" thickBot="1" x14ac:dyDescent="0.3">
      <c r="A5" s="613" t="s">
        <v>0</v>
      </c>
      <c r="B5" s="527" t="s">
        <v>283</v>
      </c>
      <c r="C5" s="535" t="s">
        <v>82</v>
      </c>
      <c r="D5" s="536"/>
      <c r="E5" s="536"/>
      <c r="F5" s="536"/>
      <c r="G5" s="536"/>
      <c r="H5" s="536"/>
      <c r="I5" s="536"/>
      <c r="J5" s="536"/>
      <c r="K5" s="536"/>
      <c r="L5" s="536"/>
      <c r="M5" s="536"/>
      <c r="N5" s="536"/>
      <c r="O5" s="536"/>
      <c r="P5" s="536"/>
      <c r="Q5" s="536"/>
      <c r="R5" s="536"/>
      <c r="S5" s="536"/>
      <c r="T5" s="536"/>
      <c r="U5" s="536"/>
      <c r="V5" s="536"/>
      <c r="W5" s="537"/>
    </row>
    <row r="6" spans="1:28" s="354" customFormat="1" ht="28.5" customHeight="1" thickBot="1" x14ac:dyDescent="0.3">
      <c r="A6" s="613"/>
      <c r="B6" s="535"/>
      <c r="C6" s="527" t="s">
        <v>76</v>
      </c>
      <c r="D6" s="527"/>
      <c r="E6" s="527"/>
      <c r="F6" s="527" t="s">
        <v>77</v>
      </c>
      <c r="G6" s="527"/>
      <c r="H6" s="527"/>
      <c r="I6" s="527" t="s">
        <v>78</v>
      </c>
      <c r="J6" s="527"/>
      <c r="K6" s="527"/>
      <c r="L6" s="527" t="s">
        <v>79</v>
      </c>
      <c r="M6" s="527"/>
      <c r="N6" s="527"/>
      <c r="O6" s="527" t="s">
        <v>80</v>
      </c>
      <c r="P6" s="527"/>
      <c r="Q6" s="527"/>
      <c r="R6" s="527" t="s">
        <v>81</v>
      </c>
      <c r="S6" s="527"/>
      <c r="T6" s="527"/>
      <c r="U6" s="535" t="s">
        <v>210</v>
      </c>
      <c r="V6" s="536"/>
      <c r="W6" s="537"/>
    </row>
    <row r="7" spans="1:28" s="354" customFormat="1" ht="16.5" customHeight="1" thickBot="1" x14ac:dyDescent="0.3">
      <c r="A7" s="613"/>
      <c r="B7" s="535"/>
      <c r="C7" s="609">
        <f>SUM(E9:E125)</f>
        <v>22538</v>
      </c>
      <c r="D7" s="527"/>
      <c r="E7" s="527"/>
      <c r="F7" s="609">
        <f>SUM(H9:H125)</f>
        <v>31961</v>
      </c>
      <c r="G7" s="527"/>
      <c r="H7" s="527"/>
      <c r="I7" s="609">
        <f>SUM(K9:K125)</f>
        <v>2230</v>
      </c>
      <c r="J7" s="527"/>
      <c r="K7" s="527"/>
      <c r="L7" s="609">
        <f>SUM(N9:N125)</f>
        <v>0</v>
      </c>
      <c r="M7" s="527"/>
      <c r="N7" s="527"/>
      <c r="O7" s="609">
        <f>SUM(Q9:Q125)</f>
        <v>0</v>
      </c>
      <c r="P7" s="527"/>
      <c r="Q7" s="527"/>
      <c r="R7" s="609">
        <f>SUM(T9:T125)</f>
        <v>0</v>
      </c>
      <c r="S7" s="527"/>
      <c r="T7" s="527"/>
      <c r="U7" s="609">
        <f>SUM(W9:W125)</f>
        <v>0</v>
      </c>
      <c r="V7" s="527"/>
      <c r="W7" s="527"/>
      <c r="X7" s="355">
        <f>SUM(C7:N7)</f>
        <v>56729</v>
      </c>
    </row>
    <row r="8" spans="1:28" s="2" customFormat="1" ht="15.75" thickBot="1" x14ac:dyDescent="0.3">
      <c r="A8" s="613"/>
      <c r="B8" s="535"/>
      <c r="C8" s="479" t="s">
        <v>3</v>
      </c>
      <c r="D8" s="479" t="s">
        <v>4</v>
      </c>
      <c r="E8" s="479" t="s">
        <v>52</v>
      </c>
      <c r="F8" s="479" t="s">
        <v>3</v>
      </c>
      <c r="G8" s="479" t="s">
        <v>4</v>
      </c>
      <c r="H8" s="479" t="s">
        <v>52</v>
      </c>
      <c r="I8" s="479" t="s">
        <v>3</v>
      </c>
      <c r="J8" s="479" t="s">
        <v>4</v>
      </c>
      <c r="K8" s="479" t="s">
        <v>52</v>
      </c>
      <c r="L8" s="479" t="s">
        <v>3</v>
      </c>
      <c r="M8" s="479" t="s">
        <v>4</v>
      </c>
      <c r="N8" s="479" t="s">
        <v>52</v>
      </c>
      <c r="O8" s="479" t="s">
        <v>3</v>
      </c>
      <c r="P8" s="479" t="s">
        <v>4</v>
      </c>
      <c r="Q8" s="479" t="s">
        <v>52</v>
      </c>
      <c r="R8" s="479" t="s">
        <v>3</v>
      </c>
      <c r="S8" s="479" t="s">
        <v>4</v>
      </c>
      <c r="T8" s="479" t="s">
        <v>52</v>
      </c>
      <c r="U8" s="479" t="s">
        <v>3</v>
      </c>
      <c r="V8" s="479" t="s">
        <v>4</v>
      </c>
      <c r="W8" s="479" t="s">
        <v>52</v>
      </c>
      <c r="AA8" s="2" t="s">
        <v>280</v>
      </c>
    </row>
    <row r="9" spans="1:28" x14ac:dyDescent="0.25">
      <c r="A9" s="252">
        <v>1</v>
      </c>
      <c r="B9" s="369" t="s">
        <v>397</v>
      </c>
      <c r="C9" s="499">
        <v>145</v>
      </c>
      <c r="D9" s="500">
        <v>104</v>
      </c>
      <c r="E9" s="501">
        <f>C9+D9</f>
        <v>249</v>
      </c>
      <c r="F9" s="499">
        <v>212</v>
      </c>
      <c r="G9" s="500">
        <v>195</v>
      </c>
      <c r="H9" s="501">
        <f>SUM(F9:G9)</f>
        <v>407</v>
      </c>
      <c r="I9" s="499">
        <v>13</v>
      </c>
      <c r="J9" s="500">
        <v>13</v>
      </c>
      <c r="K9" s="501">
        <f>SUM(I9:J9)</f>
        <v>26</v>
      </c>
      <c r="L9" s="499">
        <v>0</v>
      </c>
      <c r="M9" s="500">
        <v>0</v>
      </c>
      <c r="N9" s="501">
        <v>0</v>
      </c>
      <c r="O9" s="499">
        <v>0</v>
      </c>
      <c r="P9" s="500">
        <v>0</v>
      </c>
      <c r="Q9" s="501">
        <v>0</v>
      </c>
      <c r="R9" s="499">
        <v>0</v>
      </c>
      <c r="S9" s="500">
        <v>0</v>
      </c>
      <c r="T9" s="501">
        <v>0</v>
      </c>
      <c r="U9" s="499">
        <v>0</v>
      </c>
      <c r="V9" s="500">
        <v>0</v>
      </c>
      <c r="W9" s="501">
        <v>0</v>
      </c>
      <c r="X9" s="33"/>
    </row>
    <row r="10" spans="1:28" x14ac:dyDescent="0.25">
      <c r="A10" s="188">
        <v>2</v>
      </c>
      <c r="B10" s="370" t="s">
        <v>284</v>
      </c>
      <c r="C10" s="491">
        <v>196</v>
      </c>
      <c r="D10" s="489">
        <v>190</v>
      </c>
      <c r="E10" s="492">
        <f t="shared" ref="E10:E73" si="0">C10+D10</f>
        <v>386</v>
      </c>
      <c r="F10" s="491">
        <v>235</v>
      </c>
      <c r="G10" s="489">
        <v>254</v>
      </c>
      <c r="H10" s="492">
        <f t="shared" ref="H10:H73" si="1">SUM(F10:G10)</f>
        <v>489</v>
      </c>
      <c r="I10" s="491">
        <v>19</v>
      </c>
      <c r="J10" s="489">
        <v>15</v>
      </c>
      <c r="K10" s="492">
        <f t="shared" ref="K10:K73" si="2">SUM(I10:J10)</f>
        <v>34</v>
      </c>
      <c r="L10" s="491">
        <v>0</v>
      </c>
      <c r="M10" s="489">
        <v>0</v>
      </c>
      <c r="N10" s="492">
        <v>0</v>
      </c>
      <c r="O10" s="491">
        <v>0</v>
      </c>
      <c r="P10" s="489">
        <v>0</v>
      </c>
      <c r="Q10" s="492">
        <v>0</v>
      </c>
      <c r="R10" s="491">
        <v>0</v>
      </c>
      <c r="S10" s="489">
        <v>0</v>
      </c>
      <c r="T10" s="492">
        <v>0</v>
      </c>
      <c r="U10" s="491">
        <v>0</v>
      </c>
      <c r="V10" s="489">
        <v>0</v>
      </c>
      <c r="W10" s="492">
        <v>0</v>
      </c>
      <c r="AB10" s="13" t="s">
        <v>280</v>
      </c>
    </row>
    <row r="11" spans="1:28" x14ac:dyDescent="0.25">
      <c r="A11" s="188">
        <v>3</v>
      </c>
      <c r="B11" s="370" t="s">
        <v>285</v>
      </c>
      <c r="C11" s="491">
        <v>225</v>
      </c>
      <c r="D11" s="489">
        <v>221</v>
      </c>
      <c r="E11" s="492">
        <f t="shared" si="0"/>
        <v>446</v>
      </c>
      <c r="F11" s="491">
        <v>257</v>
      </c>
      <c r="G11" s="489">
        <v>252</v>
      </c>
      <c r="H11" s="492">
        <f t="shared" si="1"/>
        <v>509</v>
      </c>
      <c r="I11" s="491">
        <v>19</v>
      </c>
      <c r="J11" s="489">
        <v>18</v>
      </c>
      <c r="K11" s="492">
        <f t="shared" si="2"/>
        <v>37</v>
      </c>
      <c r="L11" s="491">
        <v>0</v>
      </c>
      <c r="M11" s="489">
        <v>0</v>
      </c>
      <c r="N11" s="492">
        <v>0</v>
      </c>
      <c r="O11" s="491">
        <v>0</v>
      </c>
      <c r="P11" s="489">
        <v>0</v>
      </c>
      <c r="Q11" s="492">
        <v>0</v>
      </c>
      <c r="R11" s="491">
        <v>0</v>
      </c>
      <c r="S11" s="489">
        <v>0</v>
      </c>
      <c r="T11" s="492">
        <v>0</v>
      </c>
      <c r="U11" s="491">
        <v>0</v>
      </c>
      <c r="V11" s="489">
        <v>0</v>
      </c>
      <c r="W11" s="492">
        <v>0</v>
      </c>
    </row>
    <row r="12" spans="1:28" x14ac:dyDescent="0.25">
      <c r="A12" s="188">
        <v>4</v>
      </c>
      <c r="B12" s="370" t="s">
        <v>286</v>
      </c>
      <c r="C12" s="491">
        <v>220</v>
      </c>
      <c r="D12" s="489">
        <v>216</v>
      </c>
      <c r="E12" s="492">
        <f t="shared" si="0"/>
        <v>436</v>
      </c>
      <c r="F12" s="491">
        <v>302</v>
      </c>
      <c r="G12" s="489">
        <v>269</v>
      </c>
      <c r="H12" s="492">
        <f t="shared" si="1"/>
        <v>571</v>
      </c>
      <c r="I12" s="491">
        <v>24</v>
      </c>
      <c r="J12" s="489">
        <v>30</v>
      </c>
      <c r="K12" s="492">
        <f t="shared" si="2"/>
        <v>54</v>
      </c>
      <c r="L12" s="491">
        <v>0</v>
      </c>
      <c r="M12" s="489">
        <v>0</v>
      </c>
      <c r="N12" s="492">
        <v>0</v>
      </c>
      <c r="O12" s="491">
        <v>0</v>
      </c>
      <c r="P12" s="489">
        <v>0</v>
      </c>
      <c r="Q12" s="492">
        <v>0</v>
      </c>
      <c r="R12" s="491">
        <v>0</v>
      </c>
      <c r="S12" s="489">
        <v>0</v>
      </c>
      <c r="T12" s="492">
        <v>0</v>
      </c>
      <c r="U12" s="491">
        <v>0</v>
      </c>
      <c r="V12" s="489">
        <v>0</v>
      </c>
      <c r="W12" s="492">
        <v>0</v>
      </c>
    </row>
    <row r="13" spans="1:28" x14ac:dyDescent="0.25">
      <c r="A13" s="188">
        <v>5</v>
      </c>
      <c r="B13" s="370" t="s">
        <v>287</v>
      </c>
      <c r="C13" s="491">
        <v>225</v>
      </c>
      <c r="D13" s="489">
        <v>192</v>
      </c>
      <c r="E13" s="492">
        <f t="shared" si="0"/>
        <v>417</v>
      </c>
      <c r="F13" s="491">
        <v>312</v>
      </c>
      <c r="G13" s="489">
        <v>302</v>
      </c>
      <c r="H13" s="492">
        <f t="shared" si="1"/>
        <v>614</v>
      </c>
      <c r="I13" s="491">
        <v>22</v>
      </c>
      <c r="J13" s="489">
        <v>15</v>
      </c>
      <c r="K13" s="492">
        <f t="shared" si="2"/>
        <v>37</v>
      </c>
      <c r="L13" s="491">
        <v>0</v>
      </c>
      <c r="M13" s="489">
        <v>0</v>
      </c>
      <c r="N13" s="492">
        <v>0</v>
      </c>
      <c r="O13" s="491">
        <v>0</v>
      </c>
      <c r="P13" s="489">
        <v>0</v>
      </c>
      <c r="Q13" s="492">
        <v>0</v>
      </c>
      <c r="R13" s="491">
        <v>0</v>
      </c>
      <c r="S13" s="489">
        <v>0</v>
      </c>
      <c r="T13" s="492">
        <v>0</v>
      </c>
      <c r="U13" s="491">
        <v>0</v>
      </c>
      <c r="V13" s="489">
        <v>0</v>
      </c>
      <c r="W13" s="492">
        <v>0</v>
      </c>
    </row>
    <row r="14" spans="1:28" x14ac:dyDescent="0.25">
      <c r="A14" s="188">
        <v>6</v>
      </c>
      <c r="B14" s="370" t="s">
        <v>288</v>
      </c>
      <c r="C14" s="491">
        <v>240</v>
      </c>
      <c r="D14" s="489">
        <v>240</v>
      </c>
      <c r="E14" s="492">
        <f t="shared" si="0"/>
        <v>480</v>
      </c>
      <c r="F14" s="491">
        <v>325</v>
      </c>
      <c r="G14" s="489">
        <v>306</v>
      </c>
      <c r="H14" s="492">
        <f t="shared" si="1"/>
        <v>631</v>
      </c>
      <c r="I14" s="491">
        <v>22</v>
      </c>
      <c r="J14" s="489">
        <v>15</v>
      </c>
      <c r="K14" s="492">
        <f t="shared" si="2"/>
        <v>37</v>
      </c>
      <c r="L14" s="491">
        <v>0</v>
      </c>
      <c r="M14" s="489">
        <v>0</v>
      </c>
      <c r="N14" s="492">
        <v>0</v>
      </c>
      <c r="O14" s="491">
        <v>0</v>
      </c>
      <c r="P14" s="489">
        <v>0</v>
      </c>
      <c r="Q14" s="492">
        <v>0</v>
      </c>
      <c r="R14" s="491">
        <v>0</v>
      </c>
      <c r="S14" s="489">
        <v>0</v>
      </c>
      <c r="T14" s="492">
        <v>0</v>
      </c>
      <c r="U14" s="491">
        <v>0</v>
      </c>
      <c r="V14" s="489">
        <v>0</v>
      </c>
      <c r="W14" s="492">
        <v>0</v>
      </c>
    </row>
    <row r="15" spans="1:28" x14ac:dyDescent="0.25">
      <c r="A15" s="188">
        <v>7</v>
      </c>
      <c r="B15" s="370" t="s">
        <v>289</v>
      </c>
      <c r="C15" s="491">
        <v>255</v>
      </c>
      <c r="D15" s="489">
        <v>227</v>
      </c>
      <c r="E15" s="492">
        <f t="shared" si="0"/>
        <v>482</v>
      </c>
      <c r="F15" s="491">
        <v>319</v>
      </c>
      <c r="G15" s="489">
        <v>309</v>
      </c>
      <c r="H15" s="492">
        <f t="shared" si="1"/>
        <v>628</v>
      </c>
      <c r="I15" s="491">
        <v>25</v>
      </c>
      <c r="J15" s="489">
        <v>27</v>
      </c>
      <c r="K15" s="492">
        <f t="shared" si="2"/>
        <v>52</v>
      </c>
      <c r="L15" s="491">
        <v>0</v>
      </c>
      <c r="M15" s="489">
        <v>0</v>
      </c>
      <c r="N15" s="492">
        <v>0</v>
      </c>
      <c r="O15" s="491">
        <v>0</v>
      </c>
      <c r="P15" s="489">
        <v>0</v>
      </c>
      <c r="Q15" s="492">
        <v>0</v>
      </c>
      <c r="R15" s="491">
        <v>0</v>
      </c>
      <c r="S15" s="489">
        <v>0</v>
      </c>
      <c r="T15" s="492">
        <v>0</v>
      </c>
      <c r="U15" s="491">
        <v>0</v>
      </c>
      <c r="V15" s="489">
        <v>0</v>
      </c>
      <c r="W15" s="492">
        <v>0</v>
      </c>
    </row>
    <row r="16" spans="1:28" x14ac:dyDescent="0.25">
      <c r="A16" s="188">
        <v>8</v>
      </c>
      <c r="B16" s="370" t="s">
        <v>290</v>
      </c>
      <c r="C16" s="491">
        <v>269</v>
      </c>
      <c r="D16" s="489">
        <v>225</v>
      </c>
      <c r="E16" s="492">
        <f t="shared" si="0"/>
        <v>494</v>
      </c>
      <c r="F16" s="491">
        <v>335</v>
      </c>
      <c r="G16" s="489">
        <v>323</v>
      </c>
      <c r="H16" s="492">
        <f t="shared" si="1"/>
        <v>658</v>
      </c>
      <c r="I16" s="491">
        <v>27</v>
      </c>
      <c r="J16" s="489">
        <v>28</v>
      </c>
      <c r="K16" s="492">
        <f t="shared" si="2"/>
        <v>55</v>
      </c>
      <c r="L16" s="491">
        <v>0</v>
      </c>
      <c r="M16" s="489">
        <v>0</v>
      </c>
      <c r="N16" s="492">
        <v>0</v>
      </c>
      <c r="O16" s="491">
        <v>0</v>
      </c>
      <c r="P16" s="489">
        <v>0</v>
      </c>
      <c r="Q16" s="492">
        <v>0</v>
      </c>
      <c r="R16" s="491">
        <v>0</v>
      </c>
      <c r="S16" s="489">
        <v>0</v>
      </c>
      <c r="T16" s="492">
        <v>0</v>
      </c>
      <c r="U16" s="491">
        <v>0</v>
      </c>
      <c r="V16" s="489">
        <v>0</v>
      </c>
      <c r="W16" s="492">
        <v>0</v>
      </c>
    </row>
    <row r="17" spans="1:23" x14ac:dyDescent="0.25">
      <c r="A17" s="188">
        <v>9</v>
      </c>
      <c r="B17" s="370" t="s">
        <v>291</v>
      </c>
      <c r="C17" s="491">
        <v>231</v>
      </c>
      <c r="D17" s="489">
        <v>240</v>
      </c>
      <c r="E17" s="492">
        <f t="shared" si="0"/>
        <v>471</v>
      </c>
      <c r="F17" s="491">
        <v>344</v>
      </c>
      <c r="G17" s="489">
        <v>316</v>
      </c>
      <c r="H17" s="492">
        <f t="shared" si="1"/>
        <v>660</v>
      </c>
      <c r="I17" s="491">
        <v>30</v>
      </c>
      <c r="J17" s="489">
        <v>26</v>
      </c>
      <c r="K17" s="492">
        <f t="shared" si="2"/>
        <v>56</v>
      </c>
      <c r="L17" s="491">
        <v>0</v>
      </c>
      <c r="M17" s="489">
        <v>0</v>
      </c>
      <c r="N17" s="492">
        <v>0</v>
      </c>
      <c r="O17" s="491">
        <v>0</v>
      </c>
      <c r="P17" s="489">
        <v>0</v>
      </c>
      <c r="Q17" s="492">
        <v>0</v>
      </c>
      <c r="R17" s="491">
        <v>0</v>
      </c>
      <c r="S17" s="489">
        <v>0</v>
      </c>
      <c r="T17" s="492">
        <v>0</v>
      </c>
      <c r="U17" s="491">
        <v>0</v>
      </c>
      <c r="V17" s="489">
        <v>0</v>
      </c>
      <c r="W17" s="492">
        <v>0</v>
      </c>
    </row>
    <row r="18" spans="1:23" x14ac:dyDescent="0.25">
      <c r="A18" s="188">
        <v>10</v>
      </c>
      <c r="B18" s="370" t="s">
        <v>292</v>
      </c>
      <c r="C18" s="491">
        <v>253</v>
      </c>
      <c r="D18" s="489">
        <v>232</v>
      </c>
      <c r="E18" s="492">
        <f t="shared" si="0"/>
        <v>485</v>
      </c>
      <c r="F18" s="491">
        <v>355</v>
      </c>
      <c r="G18" s="489">
        <v>305</v>
      </c>
      <c r="H18" s="492">
        <f t="shared" si="1"/>
        <v>660</v>
      </c>
      <c r="I18" s="491">
        <v>26</v>
      </c>
      <c r="J18" s="489">
        <v>20</v>
      </c>
      <c r="K18" s="492">
        <f t="shared" si="2"/>
        <v>46</v>
      </c>
      <c r="L18" s="491">
        <v>0</v>
      </c>
      <c r="M18" s="489">
        <v>0</v>
      </c>
      <c r="N18" s="492">
        <v>0</v>
      </c>
      <c r="O18" s="491">
        <v>0</v>
      </c>
      <c r="P18" s="489">
        <v>0</v>
      </c>
      <c r="Q18" s="492">
        <v>0</v>
      </c>
      <c r="R18" s="491">
        <v>0</v>
      </c>
      <c r="S18" s="489">
        <v>0</v>
      </c>
      <c r="T18" s="492">
        <v>0</v>
      </c>
      <c r="U18" s="491">
        <v>0</v>
      </c>
      <c r="V18" s="489">
        <v>0</v>
      </c>
      <c r="W18" s="492">
        <v>0</v>
      </c>
    </row>
    <row r="19" spans="1:23" x14ac:dyDescent="0.25">
      <c r="A19" s="188">
        <v>11</v>
      </c>
      <c r="B19" s="370" t="s">
        <v>293</v>
      </c>
      <c r="C19" s="491">
        <v>245</v>
      </c>
      <c r="D19" s="489">
        <v>259</v>
      </c>
      <c r="E19" s="492">
        <f t="shared" si="0"/>
        <v>504</v>
      </c>
      <c r="F19" s="491">
        <v>349</v>
      </c>
      <c r="G19" s="489">
        <v>348</v>
      </c>
      <c r="H19" s="492">
        <f t="shared" si="1"/>
        <v>697</v>
      </c>
      <c r="I19" s="491">
        <v>30</v>
      </c>
      <c r="J19" s="489">
        <v>23</v>
      </c>
      <c r="K19" s="492">
        <f t="shared" si="2"/>
        <v>53</v>
      </c>
      <c r="L19" s="491">
        <v>0</v>
      </c>
      <c r="M19" s="489">
        <v>0</v>
      </c>
      <c r="N19" s="492">
        <v>0</v>
      </c>
      <c r="O19" s="491">
        <v>0</v>
      </c>
      <c r="P19" s="489">
        <v>0</v>
      </c>
      <c r="Q19" s="492">
        <v>0</v>
      </c>
      <c r="R19" s="491">
        <v>0</v>
      </c>
      <c r="S19" s="489">
        <v>0</v>
      </c>
      <c r="T19" s="492">
        <v>0</v>
      </c>
      <c r="U19" s="491">
        <v>0</v>
      </c>
      <c r="V19" s="489">
        <v>0</v>
      </c>
      <c r="W19" s="492">
        <v>0</v>
      </c>
    </row>
    <row r="20" spans="1:23" x14ac:dyDescent="0.25">
      <c r="A20" s="188">
        <v>12</v>
      </c>
      <c r="B20" s="370" t="s">
        <v>294</v>
      </c>
      <c r="C20" s="491">
        <v>259</v>
      </c>
      <c r="D20" s="489">
        <v>247</v>
      </c>
      <c r="E20" s="492">
        <f t="shared" si="0"/>
        <v>506</v>
      </c>
      <c r="F20" s="491">
        <v>359</v>
      </c>
      <c r="G20" s="489">
        <v>352</v>
      </c>
      <c r="H20" s="492">
        <f t="shared" si="1"/>
        <v>711</v>
      </c>
      <c r="I20" s="491">
        <v>24</v>
      </c>
      <c r="J20" s="489">
        <v>22</v>
      </c>
      <c r="K20" s="492">
        <f t="shared" si="2"/>
        <v>46</v>
      </c>
      <c r="L20" s="491">
        <v>0</v>
      </c>
      <c r="M20" s="489">
        <v>0</v>
      </c>
      <c r="N20" s="492">
        <v>0</v>
      </c>
      <c r="O20" s="491">
        <v>0</v>
      </c>
      <c r="P20" s="489">
        <v>0</v>
      </c>
      <c r="Q20" s="492">
        <v>0</v>
      </c>
      <c r="R20" s="491">
        <v>0</v>
      </c>
      <c r="S20" s="489">
        <v>0</v>
      </c>
      <c r="T20" s="492">
        <v>0</v>
      </c>
      <c r="U20" s="491">
        <v>0</v>
      </c>
      <c r="V20" s="489">
        <v>0</v>
      </c>
      <c r="W20" s="492">
        <v>0</v>
      </c>
    </row>
    <row r="21" spans="1:23" x14ac:dyDescent="0.25">
      <c r="A21" s="188">
        <v>13</v>
      </c>
      <c r="B21" s="370" t="s">
        <v>295</v>
      </c>
      <c r="C21" s="491">
        <v>250</v>
      </c>
      <c r="D21" s="489">
        <v>231</v>
      </c>
      <c r="E21" s="492">
        <f t="shared" si="0"/>
        <v>481</v>
      </c>
      <c r="F21" s="491">
        <v>336</v>
      </c>
      <c r="G21" s="489">
        <v>321</v>
      </c>
      <c r="H21" s="492">
        <f t="shared" si="1"/>
        <v>657</v>
      </c>
      <c r="I21" s="491">
        <v>26</v>
      </c>
      <c r="J21" s="489">
        <v>27</v>
      </c>
      <c r="K21" s="492">
        <f t="shared" si="2"/>
        <v>53</v>
      </c>
      <c r="L21" s="491">
        <v>0</v>
      </c>
      <c r="M21" s="489">
        <v>0</v>
      </c>
      <c r="N21" s="492">
        <v>0</v>
      </c>
      <c r="O21" s="491">
        <v>0</v>
      </c>
      <c r="P21" s="489">
        <v>0</v>
      </c>
      <c r="Q21" s="492">
        <v>0</v>
      </c>
      <c r="R21" s="491">
        <v>0</v>
      </c>
      <c r="S21" s="489">
        <v>0</v>
      </c>
      <c r="T21" s="492">
        <v>0</v>
      </c>
      <c r="U21" s="491">
        <v>0</v>
      </c>
      <c r="V21" s="489">
        <v>0</v>
      </c>
      <c r="W21" s="492">
        <v>0</v>
      </c>
    </row>
    <row r="22" spans="1:23" x14ac:dyDescent="0.25">
      <c r="A22" s="188">
        <v>14</v>
      </c>
      <c r="B22" s="370" t="s">
        <v>296</v>
      </c>
      <c r="C22" s="491">
        <v>273</v>
      </c>
      <c r="D22" s="489">
        <v>252</v>
      </c>
      <c r="E22" s="492">
        <f t="shared" si="0"/>
        <v>525</v>
      </c>
      <c r="F22" s="491">
        <v>354</v>
      </c>
      <c r="G22" s="489">
        <v>302</v>
      </c>
      <c r="H22" s="492">
        <f t="shared" si="1"/>
        <v>656</v>
      </c>
      <c r="I22" s="491">
        <v>22</v>
      </c>
      <c r="J22" s="489">
        <v>17</v>
      </c>
      <c r="K22" s="492">
        <f t="shared" si="2"/>
        <v>39</v>
      </c>
      <c r="L22" s="491">
        <v>0</v>
      </c>
      <c r="M22" s="489">
        <v>0</v>
      </c>
      <c r="N22" s="492">
        <v>0</v>
      </c>
      <c r="O22" s="491">
        <v>0</v>
      </c>
      <c r="P22" s="489">
        <v>0</v>
      </c>
      <c r="Q22" s="492">
        <v>0</v>
      </c>
      <c r="R22" s="491">
        <v>0</v>
      </c>
      <c r="S22" s="489">
        <v>0</v>
      </c>
      <c r="T22" s="492">
        <v>0</v>
      </c>
      <c r="U22" s="491">
        <v>0</v>
      </c>
      <c r="V22" s="489">
        <v>0</v>
      </c>
      <c r="W22" s="492">
        <v>0</v>
      </c>
    </row>
    <row r="23" spans="1:23" x14ac:dyDescent="0.25">
      <c r="A23" s="188">
        <v>15</v>
      </c>
      <c r="B23" s="370" t="s">
        <v>297</v>
      </c>
      <c r="C23" s="491">
        <v>239</v>
      </c>
      <c r="D23" s="489">
        <v>257</v>
      </c>
      <c r="E23" s="492">
        <f t="shared" si="0"/>
        <v>496</v>
      </c>
      <c r="F23" s="491">
        <v>339</v>
      </c>
      <c r="G23" s="489">
        <v>324</v>
      </c>
      <c r="H23" s="492">
        <f t="shared" si="1"/>
        <v>663</v>
      </c>
      <c r="I23" s="491">
        <v>26</v>
      </c>
      <c r="J23" s="489">
        <v>24</v>
      </c>
      <c r="K23" s="492">
        <f t="shared" si="2"/>
        <v>50</v>
      </c>
      <c r="L23" s="491">
        <v>0</v>
      </c>
      <c r="M23" s="489">
        <v>0</v>
      </c>
      <c r="N23" s="492">
        <v>0</v>
      </c>
      <c r="O23" s="491">
        <v>0</v>
      </c>
      <c r="P23" s="489">
        <v>0</v>
      </c>
      <c r="Q23" s="492">
        <v>0</v>
      </c>
      <c r="R23" s="491">
        <v>0</v>
      </c>
      <c r="S23" s="489">
        <v>0</v>
      </c>
      <c r="T23" s="492">
        <v>0</v>
      </c>
      <c r="U23" s="491">
        <v>0</v>
      </c>
      <c r="V23" s="489">
        <v>0</v>
      </c>
      <c r="W23" s="492">
        <v>0</v>
      </c>
    </row>
    <row r="24" spans="1:23" x14ac:dyDescent="0.25">
      <c r="A24" s="188">
        <v>16</v>
      </c>
      <c r="B24" s="370" t="s">
        <v>298</v>
      </c>
      <c r="C24" s="491">
        <v>251</v>
      </c>
      <c r="D24" s="489">
        <v>243</v>
      </c>
      <c r="E24" s="492">
        <f t="shared" si="0"/>
        <v>494</v>
      </c>
      <c r="F24" s="491">
        <v>325</v>
      </c>
      <c r="G24" s="489">
        <v>315</v>
      </c>
      <c r="H24" s="492">
        <f t="shared" si="1"/>
        <v>640</v>
      </c>
      <c r="I24" s="491">
        <v>28</v>
      </c>
      <c r="J24" s="489">
        <v>24</v>
      </c>
      <c r="K24" s="492">
        <f t="shared" si="2"/>
        <v>52</v>
      </c>
      <c r="L24" s="491">
        <v>0</v>
      </c>
      <c r="M24" s="489">
        <v>0</v>
      </c>
      <c r="N24" s="492">
        <v>0</v>
      </c>
      <c r="O24" s="491">
        <v>0</v>
      </c>
      <c r="P24" s="489">
        <v>0</v>
      </c>
      <c r="Q24" s="492">
        <v>0</v>
      </c>
      <c r="R24" s="491">
        <v>0</v>
      </c>
      <c r="S24" s="489">
        <v>0</v>
      </c>
      <c r="T24" s="492">
        <v>0</v>
      </c>
      <c r="U24" s="491">
        <v>0</v>
      </c>
      <c r="V24" s="489">
        <v>0</v>
      </c>
      <c r="W24" s="492">
        <v>0</v>
      </c>
    </row>
    <row r="25" spans="1:23" x14ac:dyDescent="0.25">
      <c r="A25" s="188">
        <v>17</v>
      </c>
      <c r="B25" s="370" t="s">
        <v>299</v>
      </c>
      <c r="C25" s="491">
        <v>246</v>
      </c>
      <c r="D25" s="489">
        <v>224</v>
      </c>
      <c r="E25" s="492">
        <f t="shared" si="0"/>
        <v>470</v>
      </c>
      <c r="F25" s="491">
        <v>365</v>
      </c>
      <c r="G25" s="489">
        <v>324</v>
      </c>
      <c r="H25" s="492">
        <f t="shared" si="1"/>
        <v>689</v>
      </c>
      <c r="I25" s="491">
        <v>20</v>
      </c>
      <c r="J25" s="489">
        <v>26</v>
      </c>
      <c r="K25" s="492">
        <f t="shared" si="2"/>
        <v>46</v>
      </c>
      <c r="L25" s="491">
        <v>0</v>
      </c>
      <c r="M25" s="489">
        <v>0</v>
      </c>
      <c r="N25" s="492">
        <v>0</v>
      </c>
      <c r="O25" s="491">
        <v>0</v>
      </c>
      <c r="P25" s="489">
        <v>0</v>
      </c>
      <c r="Q25" s="492">
        <v>0</v>
      </c>
      <c r="R25" s="491">
        <v>0</v>
      </c>
      <c r="S25" s="489">
        <v>0</v>
      </c>
      <c r="T25" s="492">
        <v>0</v>
      </c>
      <c r="U25" s="491">
        <v>0</v>
      </c>
      <c r="V25" s="489">
        <v>0</v>
      </c>
      <c r="W25" s="492">
        <v>0</v>
      </c>
    </row>
    <row r="26" spans="1:23" x14ac:dyDescent="0.25">
      <c r="A26" s="188">
        <v>18</v>
      </c>
      <c r="B26" s="370" t="s">
        <v>300</v>
      </c>
      <c r="C26" s="491">
        <v>237</v>
      </c>
      <c r="D26" s="489">
        <v>243</v>
      </c>
      <c r="E26" s="492">
        <f t="shared" si="0"/>
        <v>480</v>
      </c>
      <c r="F26" s="491">
        <v>339</v>
      </c>
      <c r="G26" s="489">
        <v>309</v>
      </c>
      <c r="H26" s="492">
        <f t="shared" si="1"/>
        <v>648</v>
      </c>
      <c r="I26" s="491">
        <v>17</v>
      </c>
      <c r="J26" s="489">
        <v>21</v>
      </c>
      <c r="K26" s="492">
        <f t="shared" si="2"/>
        <v>38</v>
      </c>
      <c r="L26" s="491">
        <v>0</v>
      </c>
      <c r="M26" s="489">
        <v>0</v>
      </c>
      <c r="N26" s="492">
        <v>0</v>
      </c>
      <c r="O26" s="491">
        <v>0</v>
      </c>
      <c r="P26" s="489">
        <v>0</v>
      </c>
      <c r="Q26" s="492">
        <v>0</v>
      </c>
      <c r="R26" s="491">
        <v>0</v>
      </c>
      <c r="S26" s="489">
        <v>0</v>
      </c>
      <c r="T26" s="492">
        <v>0</v>
      </c>
      <c r="U26" s="491">
        <v>0</v>
      </c>
      <c r="V26" s="489">
        <v>0</v>
      </c>
      <c r="W26" s="492">
        <v>0</v>
      </c>
    </row>
    <row r="27" spans="1:23" x14ac:dyDescent="0.25">
      <c r="A27" s="188">
        <v>19</v>
      </c>
      <c r="B27" s="370" t="s">
        <v>301</v>
      </c>
      <c r="C27" s="491">
        <v>214</v>
      </c>
      <c r="D27" s="489">
        <v>210</v>
      </c>
      <c r="E27" s="492">
        <f t="shared" si="0"/>
        <v>424</v>
      </c>
      <c r="F27" s="491">
        <v>318</v>
      </c>
      <c r="G27" s="489">
        <v>289</v>
      </c>
      <c r="H27" s="492">
        <f t="shared" si="1"/>
        <v>607</v>
      </c>
      <c r="I27" s="491">
        <v>21</v>
      </c>
      <c r="J27" s="489">
        <v>20</v>
      </c>
      <c r="K27" s="492">
        <f t="shared" si="2"/>
        <v>41</v>
      </c>
      <c r="L27" s="491">
        <v>0</v>
      </c>
      <c r="M27" s="489">
        <v>0</v>
      </c>
      <c r="N27" s="492">
        <v>0</v>
      </c>
      <c r="O27" s="491">
        <v>0</v>
      </c>
      <c r="P27" s="489">
        <v>0</v>
      </c>
      <c r="Q27" s="492">
        <v>0</v>
      </c>
      <c r="R27" s="491">
        <v>0</v>
      </c>
      <c r="S27" s="489">
        <v>0</v>
      </c>
      <c r="T27" s="492">
        <v>0</v>
      </c>
      <c r="U27" s="491">
        <v>0</v>
      </c>
      <c r="V27" s="489">
        <v>0</v>
      </c>
      <c r="W27" s="492">
        <v>0</v>
      </c>
    </row>
    <row r="28" spans="1:23" x14ac:dyDescent="0.25">
      <c r="A28" s="188">
        <v>20</v>
      </c>
      <c r="B28" s="370" t="s">
        <v>302</v>
      </c>
      <c r="C28" s="491">
        <v>234</v>
      </c>
      <c r="D28" s="489">
        <v>245</v>
      </c>
      <c r="E28" s="492">
        <f t="shared" si="0"/>
        <v>479</v>
      </c>
      <c r="F28" s="491">
        <v>339</v>
      </c>
      <c r="G28" s="489">
        <v>324</v>
      </c>
      <c r="H28" s="492">
        <f t="shared" si="1"/>
        <v>663</v>
      </c>
      <c r="I28" s="491">
        <v>15</v>
      </c>
      <c r="J28" s="489">
        <v>18</v>
      </c>
      <c r="K28" s="492">
        <f t="shared" si="2"/>
        <v>33</v>
      </c>
      <c r="L28" s="491">
        <v>0</v>
      </c>
      <c r="M28" s="489">
        <v>0</v>
      </c>
      <c r="N28" s="492">
        <v>0</v>
      </c>
      <c r="O28" s="491">
        <v>0</v>
      </c>
      <c r="P28" s="489">
        <v>0</v>
      </c>
      <c r="Q28" s="492">
        <v>0</v>
      </c>
      <c r="R28" s="491">
        <v>0</v>
      </c>
      <c r="S28" s="489">
        <v>0</v>
      </c>
      <c r="T28" s="492">
        <v>0</v>
      </c>
      <c r="U28" s="491">
        <v>0</v>
      </c>
      <c r="V28" s="489">
        <v>0</v>
      </c>
      <c r="W28" s="492">
        <v>0</v>
      </c>
    </row>
    <row r="29" spans="1:23" x14ac:dyDescent="0.25">
      <c r="A29" s="188">
        <v>21</v>
      </c>
      <c r="B29" s="370" t="s">
        <v>303</v>
      </c>
      <c r="C29" s="491">
        <v>265</v>
      </c>
      <c r="D29" s="489">
        <v>240</v>
      </c>
      <c r="E29" s="492">
        <f t="shared" si="0"/>
        <v>505</v>
      </c>
      <c r="F29" s="491">
        <v>377</v>
      </c>
      <c r="G29" s="489">
        <v>282</v>
      </c>
      <c r="H29" s="492">
        <f t="shared" si="1"/>
        <v>659</v>
      </c>
      <c r="I29" s="491">
        <v>16</v>
      </c>
      <c r="J29" s="489">
        <v>25</v>
      </c>
      <c r="K29" s="492">
        <f t="shared" si="2"/>
        <v>41</v>
      </c>
      <c r="L29" s="491">
        <v>0</v>
      </c>
      <c r="M29" s="489">
        <v>0</v>
      </c>
      <c r="N29" s="492">
        <v>0</v>
      </c>
      <c r="O29" s="491">
        <v>0</v>
      </c>
      <c r="P29" s="489">
        <v>0</v>
      </c>
      <c r="Q29" s="492">
        <v>0</v>
      </c>
      <c r="R29" s="491">
        <v>0</v>
      </c>
      <c r="S29" s="489">
        <v>0</v>
      </c>
      <c r="T29" s="492">
        <v>0</v>
      </c>
      <c r="U29" s="491">
        <v>0</v>
      </c>
      <c r="V29" s="489">
        <v>0</v>
      </c>
      <c r="W29" s="492">
        <v>0</v>
      </c>
    </row>
    <row r="30" spans="1:23" x14ac:dyDescent="0.25">
      <c r="A30" s="188">
        <v>22</v>
      </c>
      <c r="B30" s="370" t="s">
        <v>304</v>
      </c>
      <c r="C30" s="491">
        <v>238</v>
      </c>
      <c r="D30" s="489">
        <v>237</v>
      </c>
      <c r="E30" s="492">
        <f t="shared" si="0"/>
        <v>475</v>
      </c>
      <c r="F30" s="491">
        <v>308</v>
      </c>
      <c r="G30" s="489">
        <v>318</v>
      </c>
      <c r="H30" s="492">
        <f t="shared" si="1"/>
        <v>626</v>
      </c>
      <c r="I30" s="491">
        <v>16</v>
      </c>
      <c r="J30" s="489">
        <v>26</v>
      </c>
      <c r="K30" s="492">
        <f t="shared" si="2"/>
        <v>42</v>
      </c>
      <c r="L30" s="491">
        <v>0</v>
      </c>
      <c r="M30" s="489">
        <v>0</v>
      </c>
      <c r="N30" s="492">
        <v>0</v>
      </c>
      <c r="O30" s="491">
        <v>0</v>
      </c>
      <c r="P30" s="489">
        <v>0</v>
      </c>
      <c r="Q30" s="492">
        <v>0</v>
      </c>
      <c r="R30" s="491">
        <v>0</v>
      </c>
      <c r="S30" s="489">
        <v>0</v>
      </c>
      <c r="T30" s="492">
        <v>0</v>
      </c>
      <c r="U30" s="491">
        <v>0</v>
      </c>
      <c r="V30" s="489">
        <v>0</v>
      </c>
      <c r="W30" s="492">
        <v>0</v>
      </c>
    </row>
    <row r="31" spans="1:23" x14ac:dyDescent="0.25">
      <c r="A31" s="188">
        <v>23</v>
      </c>
      <c r="B31" s="370" t="s">
        <v>305</v>
      </c>
      <c r="C31" s="491">
        <v>217</v>
      </c>
      <c r="D31" s="489">
        <v>197</v>
      </c>
      <c r="E31" s="492">
        <f t="shared" si="0"/>
        <v>414</v>
      </c>
      <c r="F31" s="491">
        <v>296</v>
      </c>
      <c r="G31" s="489">
        <v>316</v>
      </c>
      <c r="H31" s="492">
        <f t="shared" si="1"/>
        <v>612</v>
      </c>
      <c r="I31" s="491">
        <v>21</v>
      </c>
      <c r="J31" s="489">
        <v>22</v>
      </c>
      <c r="K31" s="492">
        <f t="shared" si="2"/>
        <v>43</v>
      </c>
      <c r="L31" s="491">
        <v>0</v>
      </c>
      <c r="M31" s="489">
        <v>0</v>
      </c>
      <c r="N31" s="492">
        <v>0</v>
      </c>
      <c r="O31" s="491">
        <v>0</v>
      </c>
      <c r="P31" s="489">
        <v>0</v>
      </c>
      <c r="Q31" s="492">
        <v>0</v>
      </c>
      <c r="R31" s="491">
        <v>0</v>
      </c>
      <c r="S31" s="489">
        <v>0</v>
      </c>
      <c r="T31" s="492">
        <v>0</v>
      </c>
      <c r="U31" s="491">
        <v>0</v>
      </c>
      <c r="V31" s="489">
        <v>0</v>
      </c>
      <c r="W31" s="492">
        <v>0</v>
      </c>
    </row>
    <row r="32" spans="1:23" x14ac:dyDescent="0.25">
      <c r="A32" s="188">
        <v>24</v>
      </c>
      <c r="B32" s="370" t="s">
        <v>306</v>
      </c>
      <c r="C32" s="491">
        <v>267</v>
      </c>
      <c r="D32" s="489">
        <v>224</v>
      </c>
      <c r="E32" s="492">
        <f t="shared" si="0"/>
        <v>491</v>
      </c>
      <c r="F32" s="491">
        <v>346</v>
      </c>
      <c r="G32" s="489">
        <v>344</v>
      </c>
      <c r="H32" s="492">
        <f t="shared" si="1"/>
        <v>690</v>
      </c>
      <c r="I32" s="491">
        <v>25</v>
      </c>
      <c r="J32" s="489">
        <v>19</v>
      </c>
      <c r="K32" s="492">
        <f t="shared" si="2"/>
        <v>44</v>
      </c>
      <c r="L32" s="491">
        <v>0</v>
      </c>
      <c r="M32" s="489">
        <v>0</v>
      </c>
      <c r="N32" s="492">
        <v>0</v>
      </c>
      <c r="O32" s="491">
        <v>0</v>
      </c>
      <c r="P32" s="489">
        <v>0</v>
      </c>
      <c r="Q32" s="492">
        <v>0</v>
      </c>
      <c r="R32" s="491">
        <v>0</v>
      </c>
      <c r="S32" s="489">
        <v>0</v>
      </c>
      <c r="T32" s="492">
        <v>0</v>
      </c>
      <c r="U32" s="491">
        <v>0</v>
      </c>
      <c r="V32" s="489">
        <v>0</v>
      </c>
      <c r="W32" s="492">
        <v>0</v>
      </c>
    </row>
    <row r="33" spans="1:23" x14ac:dyDescent="0.25">
      <c r="A33" s="188">
        <v>25</v>
      </c>
      <c r="B33" s="370" t="s">
        <v>307</v>
      </c>
      <c r="C33" s="491">
        <v>261</v>
      </c>
      <c r="D33" s="489">
        <v>239</v>
      </c>
      <c r="E33" s="492">
        <f t="shared" si="0"/>
        <v>500</v>
      </c>
      <c r="F33" s="491">
        <v>299</v>
      </c>
      <c r="G33" s="489">
        <v>272</v>
      </c>
      <c r="H33" s="492">
        <f t="shared" si="1"/>
        <v>571</v>
      </c>
      <c r="I33" s="491">
        <v>16</v>
      </c>
      <c r="J33" s="489">
        <v>15</v>
      </c>
      <c r="K33" s="492">
        <f t="shared" si="2"/>
        <v>31</v>
      </c>
      <c r="L33" s="491">
        <v>0</v>
      </c>
      <c r="M33" s="489">
        <v>0</v>
      </c>
      <c r="N33" s="492">
        <v>0</v>
      </c>
      <c r="O33" s="491">
        <v>0</v>
      </c>
      <c r="P33" s="489">
        <v>0</v>
      </c>
      <c r="Q33" s="492">
        <v>0</v>
      </c>
      <c r="R33" s="491">
        <v>0</v>
      </c>
      <c r="S33" s="489">
        <v>0</v>
      </c>
      <c r="T33" s="492">
        <v>0</v>
      </c>
      <c r="U33" s="491">
        <v>0</v>
      </c>
      <c r="V33" s="489">
        <v>0</v>
      </c>
      <c r="W33" s="492">
        <v>0</v>
      </c>
    </row>
    <row r="34" spans="1:23" x14ac:dyDescent="0.25">
      <c r="A34" s="188">
        <v>26</v>
      </c>
      <c r="B34" s="370" t="s">
        <v>308</v>
      </c>
      <c r="C34" s="491">
        <v>220</v>
      </c>
      <c r="D34" s="489">
        <v>238</v>
      </c>
      <c r="E34" s="492">
        <f t="shared" si="0"/>
        <v>458</v>
      </c>
      <c r="F34" s="491">
        <v>289</v>
      </c>
      <c r="G34" s="489">
        <v>284</v>
      </c>
      <c r="H34" s="492">
        <f t="shared" si="1"/>
        <v>573</v>
      </c>
      <c r="I34" s="491">
        <v>24</v>
      </c>
      <c r="J34" s="489">
        <v>23</v>
      </c>
      <c r="K34" s="492">
        <f t="shared" si="2"/>
        <v>47</v>
      </c>
      <c r="L34" s="491">
        <v>0</v>
      </c>
      <c r="M34" s="489">
        <v>0</v>
      </c>
      <c r="N34" s="492">
        <v>0</v>
      </c>
      <c r="O34" s="491">
        <v>0</v>
      </c>
      <c r="P34" s="489">
        <v>0</v>
      </c>
      <c r="Q34" s="492">
        <v>0</v>
      </c>
      <c r="R34" s="491">
        <v>0</v>
      </c>
      <c r="S34" s="489">
        <v>0</v>
      </c>
      <c r="T34" s="492">
        <v>0</v>
      </c>
      <c r="U34" s="491">
        <v>0</v>
      </c>
      <c r="V34" s="489">
        <v>0</v>
      </c>
      <c r="W34" s="492">
        <v>0</v>
      </c>
    </row>
    <row r="35" spans="1:23" x14ac:dyDescent="0.25">
      <c r="A35" s="188">
        <v>27</v>
      </c>
      <c r="B35" s="370" t="s">
        <v>309</v>
      </c>
      <c r="C35" s="491">
        <v>202</v>
      </c>
      <c r="D35" s="489">
        <v>162</v>
      </c>
      <c r="E35" s="492">
        <f t="shared" si="0"/>
        <v>364</v>
      </c>
      <c r="F35" s="491">
        <v>262</v>
      </c>
      <c r="G35" s="489">
        <v>247</v>
      </c>
      <c r="H35" s="492">
        <f t="shared" si="1"/>
        <v>509</v>
      </c>
      <c r="I35" s="491">
        <v>21</v>
      </c>
      <c r="J35" s="489">
        <v>17</v>
      </c>
      <c r="K35" s="492">
        <f t="shared" si="2"/>
        <v>38</v>
      </c>
      <c r="L35" s="491">
        <v>0</v>
      </c>
      <c r="M35" s="489">
        <v>0</v>
      </c>
      <c r="N35" s="492">
        <v>0</v>
      </c>
      <c r="O35" s="491">
        <v>0</v>
      </c>
      <c r="P35" s="489">
        <v>0</v>
      </c>
      <c r="Q35" s="492">
        <v>0</v>
      </c>
      <c r="R35" s="491">
        <v>0</v>
      </c>
      <c r="S35" s="489">
        <v>0</v>
      </c>
      <c r="T35" s="492">
        <v>0</v>
      </c>
      <c r="U35" s="491">
        <v>0</v>
      </c>
      <c r="V35" s="489">
        <v>0</v>
      </c>
      <c r="W35" s="492">
        <v>0</v>
      </c>
    </row>
    <row r="36" spans="1:23" x14ac:dyDescent="0.25">
      <c r="A36" s="188">
        <v>28</v>
      </c>
      <c r="B36" s="370" t="s">
        <v>310</v>
      </c>
      <c r="C36" s="491">
        <v>210</v>
      </c>
      <c r="D36" s="489">
        <v>210</v>
      </c>
      <c r="E36" s="492">
        <f t="shared" si="0"/>
        <v>420</v>
      </c>
      <c r="F36" s="491">
        <v>291</v>
      </c>
      <c r="G36" s="489">
        <v>249</v>
      </c>
      <c r="H36" s="492">
        <f t="shared" si="1"/>
        <v>540</v>
      </c>
      <c r="I36" s="491">
        <v>24</v>
      </c>
      <c r="J36" s="489">
        <v>15</v>
      </c>
      <c r="K36" s="492">
        <f t="shared" si="2"/>
        <v>39</v>
      </c>
      <c r="L36" s="491">
        <v>0</v>
      </c>
      <c r="M36" s="489">
        <v>0</v>
      </c>
      <c r="N36" s="492">
        <v>0</v>
      </c>
      <c r="O36" s="491">
        <v>0</v>
      </c>
      <c r="P36" s="489">
        <v>0</v>
      </c>
      <c r="Q36" s="492">
        <v>0</v>
      </c>
      <c r="R36" s="491">
        <v>0</v>
      </c>
      <c r="S36" s="489">
        <v>0</v>
      </c>
      <c r="T36" s="492">
        <v>0</v>
      </c>
      <c r="U36" s="491">
        <v>0</v>
      </c>
      <c r="V36" s="489">
        <v>0</v>
      </c>
      <c r="W36" s="492">
        <v>0</v>
      </c>
    </row>
    <row r="37" spans="1:23" x14ac:dyDescent="0.25">
      <c r="A37" s="188">
        <v>29</v>
      </c>
      <c r="B37" s="370" t="s">
        <v>311</v>
      </c>
      <c r="C37" s="491">
        <v>190</v>
      </c>
      <c r="D37" s="489">
        <v>186</v>
      </c>
      <c r="E37" s="492">
        <f t="shared" si="0"/>
        <v>376</v>
      </c>
      <c r="F37" s="491">
        <v>289</v>
      </c>
      <c r="G37" s="489">
        <v>282</v>
      </c>
      <c r="H37" s="492">
        <f t="shared" si="1"/>
        <v>571</v>
      </c>
      <c r="I37" s="491">
        <v>15</v>
      </c>
      <c r="J37" s="489">
        <v>13</v>
      </c>
      <c r="K37" s="492">
        <f t="shared" si="2"/>
        <v>28</v>
      </c>
      <c r="L37" s="491">
        <v>0</v>
      </c>
      <c r="M37" s="489">
        <v>0</v>
      </c>
      <c r="N37" s="492">
        <v>0</v>
      </c>
      <c r="O37" s="491">
        <v>0</v>
      </c>
      <c r="P37" s="489">
        <v>0</v>
      </c>
      <c r="Q37" s="492">
        <v>0</v>
      </c>
      <c r="R37" s="491">
        <v>0</v>
      </c>
      <c r="S37" s="489">
        <v>0</v>
      </c>
      <c r="T37" s="492">
        <v>0</v>
      </c>
      <c r="U37" s="491">
        <v>0</v>
      </c>
      <c r="V37" s="489">
        <v>0</v>
      </c>
      <c r="W37" s="492">
        <v>0</v>
      </c>
    </row>
    <row r="38" spans="1:23" x14ac:dyDescent="0.25">
      <c r="A38" s="188">
        <v>30</v>
      </c>
      <c r="B38" s="370" t="s">
        <v>312</v>
      </c>
      <c r="C38" s="491">
        <v>187</v>
      </c>
      <c r="D38" s="489">
        <v>168</v>
      </c>
      <c r="E38" s="492">
        <f t="shared" si="0"/>
        <v>355</v>
      </c>
      <c r="F38" s="491">
        <v>259</v>
      </c>
      <c r="G38" s="489">
        <v>253</v>
      </c>
      <c r="H38" s="492">
        <f t="shared" si="1"/>
        <v>512</v>
      </c>
      <c r="I38" s="491">
        <v>21</v>
      </c>
      <c r="J38" s="489">
        <v>29</v>
      </c>
      <c r="K38" s="492">
        <f t="shared" si="2"/>
        <v>50</v>
      </c>
      <c r="L38" s="491">
        <v>0</v>
      </c>
      <c r="M38" s="489">
        <v>0</v>
      </c>
      <c r="N38" s="492">
        <v>0</v>
      </c>
      <c r="O38" s="491">
        <v>0</v>
      </c>
      <c r="P38" s="489">
        <v>0</v>
      </c>
      <c r="Q38" s="492">
        <v>0</v>
      </c>
      <c r="R38" s="491">
        <v>0</v>
      </c>
      <c r="S38" s="489">
        <v>0</v>
      </c>
      <c r="T38" s="492">
        <v>0</v>
      </c>
      <c r="U38" s="491">
        <v>0</v>
      </c>
      <c r="V38" s="489">
        <v>0</v>
      </c>
      <c r="W38" s="492">
        <v>0</v>
      </c>
    </row>
    <row r="39" spans="1:23" x14ac:dyDescent="0.25">
      <c r="A39" s="188">
        <v>31</v>
      </c>
      <c r="B39" s="370" t="s">
        <v>313</v>
      </c>
      <c r="C39" s="491">
        <v>193</v>
      </c>
      <c r="D39" s="489">
        <v>161</v>
      </c>
      <c r="E39" s="492">
        <f t="shared" si="0"/>
        <v>354</v>
      </c>
      <c r="F39" s="491">
        <v>254</v>
      </c>
      <c r="G39" s="489">
        <v>263</v>
      </c>
      <c r="H39" s="492">
        <f t="shared" si="1"/>
        <v>517</v>
      </c>
      <c r="I39" s="491">
        <v>28</v>
      </c>
      <c r="J39" s="489">
        <v>19</v>
      </c>
      <c r="K39" s="492">
        <f t="shared" si="2"/>
        <v>47</v>
      </c>
      <c r="L39" s="491">
        <v>0</v>
      </c>
      <c r="M39" s="489">
        <v>0</v>
      </c>
      <c r="N39" s="492">
        <v>0</v>
      </c>
      <c r="O39" s="491">
        <v>0</v>
      </c>
      <c r="P39" s="489">
        <v>0</v>
      </c>
      <c r="Q39" s="492">
        <v>0</v>
      </c>
      <c r="R39" s="491">
        <v>0</v>
      </c>
      <c r="S39" s="489">
        <v>0</v>
      </c>
      <c r="T39" s="492">
        <v>0</v>
      </c>
      <c r="U39" s="491">
        <v>0</v>
      </c>
      <c r="V39" s="489">
        <v>0</v>
      </c>
      <c r="W39" s="492">
        <v>0</v>
      </c>
    </row>
    <row r="40" spans="1:23" x14ac:dyDescent="0.25">
      <c r="A40" s="188">
        <v>32</v>
      </c>
      <c r="B40" s="370" t="s">
        <v>314</v>
      </c>
      <c r="C40" s="491">
        <v>165</v>
      </c>
      <c r="D40" s="489">
        <v>185</v>
      </c>
      <c r="E40" s="492">
        <f t="shared" si="0"/>
        <v>350</v>
      </c>
      <c r="F40" s="491">
        <v>246</v>
      </c>
      <c r="G40" s="489">
        <v>233</v>
      </c>
      <c r="H40" s="492">
        <f t="shared" si="1"/>
        <v>479</v>
      </c>
      <c r="I40" s="491">
        <v>15</v>
      </c>
      <c r="J40" s="489">
        <v>16</v>
      </c>
      <c r="K40" s="492">
        <f t="shared" si="2"/>
        <v>31</v>
      </c>
      <c r="L40" s="491">
        <v>0</v>
      </c>
      <c r="M40" s="489">
        <v>0</v>
      </c>
      <c r="N40" s="492">
        <v>0</v>
      </c>
      <c r="O40" s="491">
        <v>0</v>
      </c>
      <c r="P40" s="489">
        <v>0</v>
      </c>
      <c r="Q40" s="492">
        <v>0</v>
      </c>
      <c r="R40" s="491">
        <v>0</v>
      </c>
      <c r="S40" s="489">
        <v>0</v>
      </c>
      <c r="T40" s="492">
        <v>0</v>
      </c>
      <c r="U40" s="491">
        <v>0</v>
      </c>
      <c r="V40" s="489">
        <v>0</v>
      </c>
      <c r="W40" s="492">
        <v>0</v>
      </c>
    </row>
    <row r="41" spans="1:23" x14ac:dyDescent="0.25">
      <c r="A41" s="188">
        <v>33</v>
      </c>
      <c r="B41" s="370" t="s">
        <v>315</v>
      </c>
      <c r="C41" s="491">
        <v>171</v>
      </c>
      <c r="D41" s="489">
        <v>129</v>
      </c>
      <c r="E41" s="492">
        <f t="shared" si="0"/>
        <v>300</v>
      </c>
      <c r="F41" s="491">
        <v>252</v>
      </c>
      <c r="G41" s="489">
        <v>198</v>
      </c>
      <c r="H41" s="492">
        <f t="shared" si="1"/>
        <v>450</v>
      </c>
      <c r="I41" s="491">
        <v>12</v>
      </c>
      <c r="J41" s="489">
        <v>17</v>
      </c>
      <c r="K41" s="492">
        <f t="shared" si="2"/>
        <v>29</v>
      </c>
      <c r="L41" s="491">
        <v>0</v>
      </c>
      <c r="M41" s="489">
        <v>0</v>
      </c>
      <c r="N41" s="492">
        <v>0</v>
      </c>
      <c r="O41" s="491">
        <v>0</v>
      </c>
      <c r="P41" s="489">
        <v>0</v>
      </c>
      <c r="Q41" s="492">
        <v>0</v>
      </c>
      <c r="R41" s="491">
        <v>0</v>
      </c>
      <c r="S41" s="489">
        <v>0</v>
      </c>
      <c r="T41" s="492">
        <v>0</v>
      </c>
      <c r="U41" s="491">
        <v>0</v>
      </c>
      <c r="V41" s="489">
        <v>0</v>
      </c>
      <c r="W41" s="492">
        <v>0</v>
      </c>
    </row>
    <row r="42" spans="1:23" x14ac:dyDescent="0.25">
      <c r="A42" s="188">
        <v>34</v>
      </c>
      <c r="B42" s="370" t="s">
        <v>316</v>
      </c>
      <c r="C42" s="491">
        <v>147</v>
      </c>
      <c r="D42" s="489">
        <v>143</v>
      </c>
      <c r="E42" s="492">
        <f t="shared" si="0"/>
        <v>290</v>
      </c>
      <c r="F42" s="491">
        <v>234</v>
      </c>
      <c r="G42" s="489">
        <v>234</v>
      </c>
      <c r="H42" s="492">
        <f t="shared" si="1"/>
        <v>468</v>
      </c>
      <c r="I42" s="491">
        <v>27</v>
      </c>
      <c r="J42" s="489">
        <v>13</v>
      </c>
      <c r="K42" s="492">
        <f t="shared" si="2"/>
        <v>40</v>
      </c>
      <c r="L42" s="491">
        <v>0</v>
      </c>
      <c r="M42" s="489">
        <v>0</v>
      </c>
      <c r="N42" s="492">
        <v>0</v>
      </c>
      <c r="O42" s="491">
        <v>0</v>
      </c>
      <c r="P42" s="489">
        <v>0</v>
      </c>
      <c r="Q42" s="492">
        <v>0</v>
      </c>
      <c r="R42" s="491">
        <v>0</v>
      </c>
      <c r="S42" s="489">
        <v>0</v>
      </c>
      <c r="T42" s="492">
        <v>0</v>
      </c>
      <c r="U42" s="491">
        <v>0</v>
      </c>
      <c r="V42" s="489">
        <v>0</v>
      </c>
      <c r="W42" s="492">
        <v>0</v>
      </c>
    </row>
    <row r="43" spans="1:23" x14ac:dyDescent="0.25">
      <c r="A43" s="188">
        <v>35</v>
      </c>
      <c r="B43" s="370" t="s">
        <v>317</v>
      </c>
      <c r="C43" s="491">
        <v>156</v>
      </c>
      <c r="D43" s="489">
        <v>149</v>
      </c>
      <c r="E43" s="492">
        <f t="shared" si="0"/>
        <v>305</v>
      </c>
      <c r="F43" s="491">
        <v>230</v>
      </c>
      <c r="G43" s="489">
        <v>212</v>
      </c>
      <c r="H43" s="492">
        <f t="shared" si="1"/>
        <v>442</v>
      </c>
      <c r="I43" s="491">
        <v>19</v>
      </c>
      <c r="J43" s="489">
        <v>17</v>
      </c>
      <c r="K43" s="492">
        <f t="shared" si="2"/>
        <v>36</v>
      </c>
      <c r="L43" s="491">
        <v>0</v>
      </c>
      <c r="M43" s="489">
        <v>0</v>
      </c>
      <c r="N43" s="492">
        <v>0</v>
      </c>
      <c r="O43" s="491">
        <v>0</v>
      </c>
      <c r="P43" s="489">
        <v>0</v>
      </c>
      <c r="Q43" s="492">
        <v>0</v>
      </c>
      <c r="R43" s="491">
        <v>0</v>
      </c>
      <c r="S43" s="489">
        <v>0</v>
      </c>
      <c r="T43" s="492">
        <v>0</v>
      </c>
      <c r="U43" s="491">
        <v>0</v>
      </c>
      <c r="V43" s="489">
        <v>0</v>
      </c>
      <c r="W43" s="492">
        <v>0</v>
      </c>
    </row>
    <row r="44" spans="1:23" x14ac:dyDescent="0.25">
      <c r="A44" s="188">
        <v>36</v>
      </c>
      <c r="B44" s="370" t="s">
        <v>318</v>
      </c>
      <c r="C44" s="491">
        <v>152</v>
      </c>
      <c r="D44" s="489">
        <v>164</v>
      </c>
      <c r="E44" s="492">
        <f t="shared" si="0"/>
        <v>316</v>
      </c>
      <c r="F44" s="491">
        <v>230</v>
      </c>
      <c r="G44" s="489">
        <v>190</v>
      </c>
      <c r="H44" s="492">
        <f t="shared" si="1"/>
        <v>420</v>
      </c>
      <c r="I44" s="491">
        <v>18</v>
      </c>
      <c r="J44" s="489">
        <v>19</v>
      </c>
      <c r="K44" s="492">
        <f t="shared" si="2"/>
        <v>37</v>
      </c>
      <c r="L44" s="491">
        <v>0</v>
      </c>
      <c r="M44" s="489">
        <v>0</v>
      </c>
      <c r="N44" s="492">
        <v>0</v>
      </c>
      <c r="O44" s="491">
        <v>0</v>
      </c>
      <c r="P44" s="489">
        <v>0</v>
      </c>
      <c r="Q44" s="492">
        <v>0</v>
      </c>
      <c r="R44" s="491">
        <v>0</v>
      </c>
      <c r="S44" s="489">
        <v>0</v>
      </c>
      <c r="T44" s="492">
        <v>0</v>
      </c>
      <c r="U44" s="491">
        <v>0</v>
      </c>
      <c r="V44" s="489">
        <v>0</v>
      </c>
      <c r="W44" s="492">
        <v>0</v>
      </c>
    </row>
    <row r="45" spans="1:23" x14ac:dyDescent="0.25">
      <c r="A45" s="188">
        <v>37</v>
      </c>
      <c r="B45" s="370" t="s">
        <v>319</v>
      </c>
      <c r="C45" s="491">
        <v>164</v>
      </c>
      <c r="D45" s="489">
        <v>146</v>
      </c>
      <c r="E45" s="492">
        <f t="shared" si="0"/>
        <v>310</v>
      </c>
      <c r="F45" s="491">
        <v>197</v>
      </c>
      <c r="G45" s="489">
        <v>219</v>
      </c>
      <c r="H45" s="492">
        <f t="shared" si="1"/>
        <v>416</v>
      </c>
      <c r="I45" s="491">
        <v>17</v>
      </c>
      <c r="J45" s="489">
        <v>18</v>
      </c>
      <c r="K45" s="492">
        <f t="shared" si="2"/>
        <v>35</v>
      </c>
      <c r="L45" s="491">
        <v>0</v>
      </c>
      <c r="M45" s="489">
        <v>0</v>
      </c>
      <c r="N45" s="492">
        <v>0</v>
      </c>
      <c r="O45" s="491">
        <v>0</v>
      </c>
      <c r="P45" s="489">
        <v>0</v>
      </c>
      <c r="Q45" s="492">
        <v>0</v>
      </c>
      <c r="R45" s="491">
        <v>0</v>
      </c>
      <c r="S45" s="489">
        <v>0</v>
      </c>
      <c r="T45" s="492">
        <v>0</v>
      </c>
      <c r="U45" s="491">
        <v>0</v>
      </c>
      <c r="V45" s="489">
        <v>0</v>
      </c>
      <c r="W45" s="492">
        <v>0</v>
      </c>
    </row>
    <row r="46" spans="1:23" x14ac:dyDescent="0.25">
      <c r="A46" s="188">
        <v>38</v>
      </c>
      <c r="B46" s="370" t="s">
        <v>320</v>
      </c>
      <c r="C46" s="491">
        <v>163</v>
      </c>
      <c r="D46" s="489">
        <v>151</v>
      </c>
      <c r="E46" s="492">
        <f t="shared" si="0"/>
        <v>314</v>
      </c>
      <c r="F46" s="491">
        <v>221</v>
      </c>
      <c r="G46" s="489">
        <v>256</v>
      </c>
      <c r="H46" s="492">
        <f t="shared" si="1"/>
        <v>477</v>
      </c>
      <c r="I46" s="491">
        <v>14</v>
      </c>
      <c r="J46" s="489">
        <v>15</v>
      </c>
      <c r="K46" s="492">
        <f t="shared" si="2"/>
        <v>29</v>
      </c>
      <c r="L46" s="491">
        <v>0</v>
      </c>
      <c r="M46" s="489">
        <v>0</v>
      </c>
      <c r="N46" s="492">
        <v>0</v>
      </c>
      <c r="O46" s="491">
        <v>0</v>
      </c>
      <c r="P46" s="489">
        <v>0</v>
      </c>
      <c r="Q46" s="492">
        <v>0</v>
      </c>
      <c r="R46" s="491">
        <v>0</v>
      </c>
      <c r="S46" s="489">
        <v>0</v>
      </c>
      <c r="T46" s="492">
        <v>0</v>
      </c>
      <c r="U46" s="491">
        <v>0</v>
      </c>
      <c r="V46" s="489">
        <v>0</v>
      </c>
      <c r="W46" s="492">
        <v>0</v>
      </c>
    </row>
    <row r="47" spans="1:23" x14ac:dyDescent="0.25">
      <c r="A47" s="188">
        <v>39</v>
      </c>
      <c r="B47" s="370" t="s">
        <v>321</v>
      </c>
      <c r="C47" s="491">
        <v>172</v>
      </c>
      <c r="D47" s="489">
        <v>152</v>
      </c>
      <c r="E47" s="492">
        <f t="shared" si="0"/>
        <v>324</v>
      </c>
      <c r="F47" s="491">
        <v>208</v>
      </c>
      <c r="G47" s="489">
        <v>230</v>
      </c>
      <c r="H47" s="492">
        <f t="shared" si="1"/>
        <v>438</v>
      </c>
      <c r="I47" s="491">
        <v>21</v>
      </c>
      <c r="J47" s="489">
        <v>15</v>
      </c>
      <c r="K47" s="492">
        <f t="shared" si="2"/>
        <v>36</v>
      </c>
      <c r="L47" s="491">
        <v>0</v>
      </c>
      <c r="M47" s="489">
        <v>0</v>
      </c>
      <c r="N47" s="492">
        <v>0</v>
      </c>
      <c r="O47" s="491">
        <v>0</v>
      </c>
      <c r="P47" s="489">
        <v>0</v>
      </c>
      <c r="Q47" s="492">
        <v>0</v>
      </c>
      <c r="R47" s="491">
        <v>0</v>
      </c>
      <c r="S47" s="489">
        <v>0</v>
      </c>
      <c r="T47" s="492">
        <v>0</v>
      </c>
      <c r="U47" s="491">
        <v>0</v>
      </c>
      <c r="V47" s="489">
        <v>0</v>
      </c>
      <c r="W47" s="492">
        <v>0</v>
      </c>
    </row>
    <row r="48" spans="1:23" x14ac:dyDescent="0.25">
      <c r="A48" s="188">
        <v>40</v>
      </c>
      <c r="B48" s="370" t="s">
        <v>322</v>
      </c>
      <c r="C48" s="491">
        <v>136</v>
      </c>
      <c r="D48" s="489">
        <v>165</v>
      </c>
      <c r="E48" s="492">
        <f t="shared" si="0"/>
        <v>301</v>
      </c>
      <c r="F48" s="491">
        <v>224</v>
      </c>
      <c r="G48" s="489">
        <v>206</v>
      </c>
      <c r="H48" s="492">
        <f t="shared" si="1"/>
        <v>430</v>
      </c>
      <c r="I48" s="491">
        <v>15</v>
      </c>
      <c r="J48" s="489">
        <v>16</v>
      </c>
      <c r="K48" s="492">
        <f t="shared" si="2"/>
        <v>31</v>
      </c>
      <c r="L48" s="491">
        <v>0</v>
      </c>
      <c r="M48" s="489">
        <v>0</v>
      </c>
      <c r="N48" s="492">
        <v>0</v>
      </c>
      <c r="O48" s="491">
        <v>0</v>
      </c>
      <c r="P48" s="489">
        <v>0</v>
      </c>
      <c r="Q48" s="492">
        <v>0</v>
      </c>
      <c r="R48" s="491">
        <v>0</v>
      </c>
      <c r="S48" s="489">
        <v>0</v>
      </c>
      <c r="T48" s="492">
        <v>0</v>
      </c>
      <c r="U48" s="491">
        <v>0</v>
      </c>
      <c r="V48" s="489">
        <v>0</v>
      </c>
      <c r="W48" s="492">
        <v>0</v>
      </c>
    </row>
    <row r="49" spans="1:23" x14ac:dyDescent="0.25">
      <c r="A49" s="188">
        <v>41</v>
      </c>
      <c r="B49" s="370" t="s">
        <v>323</v>
      </c>
      <c r="C49" s="491">
        <v>141</v>
      </c>
      <c r="D49" s="489">
        <v>130</v>
      </c>
      <c r="E49" s="492">
        <f t="shared" si="0"/>
        <v>271</v>
      </c>
      <c r="F49" s="491">
        <v>231</v>
      </c>
      <c r="G49" s="489">
        <v>217</v>
      </c>
      <c r="H49" s="492">
        <f t="shared" si="1"/>
        <v>448</v>
      </c>
      <c r="I49" s="491">
        <v>18</v>
      </c>
      <c r="J49" s="489">
        <v>14</v>
      </c>
      <c r="K49" s="492">
        <f t="shared" si="2"/>
        <v>32</v>
      </c>
      <c r="L49" s="491">
        <v>0</v>
      </c>
      <c r="M49" s="489">
        <v>0</v>
      </c>
      <c r="N49" s="492">
        <v>0</v>
      </c>
      <c r="O49" s="491">
        <v>0</v>
      </c>
      <c r="P49" s="489">
        <v>0</v>
      </c>
      <c r="Q49" s="492">
        <v>0</v>
      </c>
      <c r="R49" s="491">
        <v>0</v>
      </c>
      <c r="S49" s="489">
        <v>0</v>
      </c>
      <c r="T49" s="492">
        <v>0</v>
      </c>
      <c r="U49" s="491">
        <v>0</v>
      </c>
      <c r="V49" s="489">
        <v>0</v>
      </c>
      <c r="W49" s="492">
        <v>0</v>
      </c>
    </row>
    <row r="50" spans="1:23" x14ac:dyDescent="0.25">
      <c r="A50" s="188">
        <v>42</v>
      </c>
      <c r="B50" s="370" t="s">
        <v>324</v>
      </c>
      <c r="C50" s="491">
        <v>173</v>
      </c>
      <c r="D50" s="489">
        <v>161</v>
      </c>
      <c r="E50" s="492">
        <f t="shared" si="0"/>
        <v>334</v>
      </c>
      <c r="F50" s="491">
        <v>229</v>
      </c>
      <c r="G50" s="489">
        <v>238</v>
      </c>
      <c r="H50" s="492">
        <f t="shared" si="1"/>
        <v>467</v>
      </c>
      <c r="I50" s="491">
        <v>20</v>
      </c>
      <c r="J50" s="489">
        <v>18</v>
      </c>
      <c r="K50" s="492">
        <f t="shared" si="2"/>
        <v>38</v>
      </c>
      <c r="L50" s="491">
        <v>0</v>
      </c>
      <c r="M50" s="489">
        <v>0</v>
      </c>
      <c r="N50" s="492">
        <v>0</v>
      </c>
      <c r="O50" s="491">
        <v>0</v>
      </c>
      <c r="P50" s="489">
        <v>0</v>
      </c>
      <c r="Q50" s="492">
        <v>0</v>
      </c>
      <c r="R50" s="491">
        <v>0</v>
      </c>
      <c r="S50" s="489">
        <v>0</v>
      </c>
      <c r="T50" s="492">
        <v>0</v>
      </c>
      <c r="U50" s="491">
        <v>0</v>
      </c>
      <c r="V50" s="489">
        <v>0</v>
      </c>
      <c r="W50" s="492">
        <v>0</v>
      </c>
    </row>
    <row r="51" spans="1:23" x14ac:dyDescent="0.25">
      <c r="A51" s="188">
        <v>43</v>
      </c>
      <c r="B51" s="370" t="s">
        <v>325</v>
      </c>
      <c r="C51" s="491">
        <v>120</v>
      </c>
      <c r="D51" s="489">
        <v>115</v>
      </c>
      <c r="E51" s="492">
        <f t="shared" si="0"/>
        <v>235</v>
      </c>
      <c r="F51" s="491">
        <v>243</v>
      </c>
      <c r="G51" s="489">
        <v>214</v>
      </c>
      <c r="H51" s="492">
        <f t="shared" si="1"/>
        <v>457</v>
      </c>
      <c r="I51" s="491">
        <v>17</v>
      </c>
      <c r="J51" s="489">
        <v>16</v>
      </c>
      <c r="K51" s="492">
        <f t="shared" si="2"/>
        <v>33</v>
      </c>
      <c r="L51" s="491">
        <v>0</v>
      </c>
      <c r="M51" s="489">
        <v>0</v>
      </c>
      <c r="N51" s="492">
        <v>0</v>
      </c>
      <c r="O51" s="491">
        <v>0</v>
      </c>
      <c r="P51" s="489">
        <v>0</v>
      </c>
      <c r="Q51" s="492">
        <v>0</v>
      </c>
      <c r="R51" s="491">
        <v>0</v>
      </c>
      <c r="S51" s="489">
        <v>0</v>
      </c>
      <c r="T51" s="492">
        <v>0</v>
      </c>
      <c r="U51" s="491">
        <v>0</v>
      </c>
      <c r="V51" s="489">
        <v>0</v>
      </c>
      <c r="W51" s="492">
        <v>0</v>
      </c>
    </row>
    <row r="52" spans="1:23" x14ac:dyDescent="0.25">
      <c r="A52" s="188">
        <v>44</v>
      </c>
      <c r="B52" s="370" t="s">
        <v>326</v>
      </c>
      <c r="C52" s="491">
        <v>167</v>
      </c>
      <c r="D52" s="489">
        <v>167</v>
      </c>
      <c r="E52" s="492">
        <f t="shared" si="0"/>
        <v>334</v>
      </c>
      <c r="F52" s="491">
        <v>255</v>
      </c>
      <c r="G52" s="489">
        <v>209</v>
      </c>
      <c r="H52" s="492">
        <f t="shared" si="1"/>
        <v>464</v>
      </c>
      <c r="I52" s="491">
        <v>21</v>
      </c>
      <c r="J52" s="489">
        <v>19</v>
      </c>
      <c r="K52" s="492">
        <f t="shared" si="2"/>
        <v>40</v>
      </c>
      <c r="L52" s="491">
        <v>0</v>
      </c>
      <c r="M52" s="489">
        <v>0</v>
      </c>
      <c r="N52" s="492">
        <v>0</v>
      </c>
      <c r="O52" s="491">
        <v>0</v>
      </c>
      <c r="P52" s="489">
        <v>0</v>
      </c>
      <c r="Q52" s="492">
        <v>0</v>
      </c>
      <c r="R52" s="491">
        <v>0</v>
      </c>
      <c r="S52" s="489">
        <v>0</v>
      </c>
      <c r="T52" s="492">
        <v>0</v>
      </c>
      <c r="U52" s="491">
        <v>0</v>
      </c>
      <c r="V52" s="489">
        <v>0</v>
      </c>
      <c r="W52" s="492">
        <v>0</v>
      </c>
    </row>
    <row r="53" spans="1:23" x14ac:dyDescent="0.25">
      <c r="A53" s="188">
        <v>45</v>
      </c>
      <c r="B53" s="370" t="s">
        <v>327</v>
      </c>
      <c r="C53" s="491">
        <v>143</v>
      </c>
      <c r="D53" s="489">
        <v>131</v>
      </c>
      <c r="E53" s="492">
        <f t="shared" si="0"/>
        <v>274</v>
      </c>
      <c r="F53" s="491">
        <v>237</v>
      </c>
      <c r="G53" s="489">
        <v>222</v>
      </c>
      <c r="H53" s="492">
        <f t="shared" si="1"/>
        <v>459</v>
      </c>
      <c r="I53" s="491">
        <v>21</v>
      </c>
      <c r="J53" s="489">
        <v>10</v>
      </c>
      <c r="K53" s="492">
        <f t="shared" si="2"/>
        <v>31</v>
      </c>
      <c r="L53" s="491">
        <v>0</v>
      </c>
      <c r="M53" s="489">
        <v>0</v>
      </c>
      <c r="N53" s="492">
        <v>0</v>
      </c>
      <c r="O53" s="491">
        <v>0</v>
      </c>
      <c r="P53" s="489">
        <v>0</v>
      </c>
      <c r="Q53" s="492">
        <v>0</v>
      </c>
      <c r="R53" s="491">
        <v>0</v>
      </c>
      <c r="S53" s="489">
        <v>0</v>
      </c>
      <c r="T53" s="492">
        <v>0</v>
      </c>
      <c r="U53" s="491">
        <v>0</v>
      </c>
      <c r="V53" s="489">
        <v>0</v>
      </c>
      <c r="W53" s="492">
        <v>0</v>
      </c>
    </row>
    <row r="54" spans="1:23" x14ac:dyDescent="0.25">
      <c r="A54" s="188">
        <v>46</v>
      </c>
      <c r="B54" s="370" t="s">
        <v>328</v>
      </c>
      <c r="C54" s="491">
        <v>135</v>
      </c>
      <c r="D54" s="489">
        <v>121</v>
      </c>
      <c r="E54" s="492">
        <f t="shared" si="0"/>
        <v>256</v>
      </c>
      <c r="F54" s="491">
        <v>180</v>
      </c>
      <c r="G54" s="489">
        <v>208</v>
      </c>
      <c r="H54" s="492">
        <f t="shared" si="1"/>
        <v>388</v>
      </c>
      <c r="I54" s="491">
        <v>7</v>
      </c>
      <c r="J54" s="489">
        <v>19</v>
      </c>
      <c r="K54" s="492">
        <f t="shared" si="2"/>
        <v>26</v>
      </c>
      <c r="L54" s="491">
        <v>0</v>
      </c>
      <c r="M54" s="489">
        <v>0</v>
      </c>
      <c r="N54" s="492">
        <v>0</v>
      </c>
      <c r="O54" s="491">
        <v>0</v>
      </c>
      <c r="P54" s="489">
        <v>0</v>
      </c>
      <c r="Q54" s="492">
        <v>0</v>
      </c>
      <c r="R54" s="491">
        <v>0</v>
      </c>
      <c r="S54" s="489">
        <v>0</v>
      </c>
      <c r="T54" s="492">
        <v>0</v>
      </c>
      <c r="U54" s="491">
        <v>0</v>
      </c>
      <c r="V54" s="489">
        <v>0</v>
      </c>
      <c r="W54" s="492">
        <v>0</v>
      </c>
    </row>
    <row r="55" spans="1:23" x14ac:dyDescent="0.25">
      <c r="A55" s="188">
        <v>47</v>
      </c>
      <c r="B55" s="370" t="s">
        <v>329</v>
      </c>
      <c r="C55" s="491">
        <v>118</v>
      </c>
      <c r="D55" s="489">
        <v>119</v>
      </c>
      <c r="E55" s="492">
        <f t="shared" si="0"/>
        <v>237</v>
      </c>
      <c r="F55" s="491">
        <v>213</v>
      </c>
      <c r="G55" s="489">
        <v>165</v>
      </c>
      <c r="H55" s="492">
        <f t="shared" si="1"/>
        <v>378</v>
      </c>
      <c r="I55" s="491">
        <v>11</v>
      </c>
      <c r="J55" s="489">
        <v>5</v>
      </c>
      <c r="K55" s="492">
        <f t="shared" si="2"/>
        <v>16</v>
      </c>
      <c r="L55" s="491">
        <v>0</v>
      </c>
      <c r="M55" s="489">
        <v>0</v>
      </c>
      <c r="N55" s="492">
        <v>0</v>
      </c>
      <c r="O55" s="491">
        <v>0</v>
      </c>
      <c r="P55" s="489">
        <v>0</v>
      </c>
      <c r="Q55" s="492">
        <v>0</v>
      </c>
      <c r="R55" s="491">
        <v>0</v>
      </c>
      <c r="S55" s="489">
        <v>0</v>
      </c>
      <c r="T55" s="492">
        <v>0</v>
      </c>
      <c r="U55" s="491">
        <v>0</v>
      </c>
      <c r="V55" s="489">
        <v>0</v>
      </c>
      <c r="W55" s="492">
        <v>0</v>
      </c>
    </row>
    <row r="56" spans="1:23" x14ac:dyDescent="0.25">
      <c r="A56" s="188">
        <v>48</v>
      </c>
      <c r="B56" s="370" t="s">
        <v>330</v>
      </c>
      <c r="C56" s="491">
        <v>115</v>
      </c>
      <c r="D56" s="489">
        <v>108</v>
      </c>
      <c r="E56" s="492">
        <f t="shared" si="0"/>
        <v>223</v>
      </c>
      <c r="F56" s="491">
        <v>184</v>
      </c>
      <c r="G56" s="489">
        <v>170</v>
      </c>
      <c r="H56" s="492">
        <f t="shared" si="1"/>
        <v>354</v>
      </c>
      <c r="I56" s="491">
        <v>12</v>
      </c>
      <c r="J56" s="489">
        <v>8</v>
      </c>
      <c r="K56" s="492">
        <f t="shared" si="2"/>
        <v>20</v>
      </c>
      <c r="L56" s="491">
        <v>0</v>
      </c>
      <c r="M56" s="489">
        <v>0</v>
      </c>
      <c r="N56" s="492">
        <v>0</v>
      </c>
      <c r="O56" s="491">
        <v>0</v>
      </c>
      <c r="P56" s="489">
        <v>0</v>
      </c>
      <c r="Q56" s="492">
        <v>0</v>
      </c>
      <c r="R56" s="491">
        <v>0</v>
      </c>
      <c r="S56" s="489">
        <v>0</v>
      </c>
      <c r="T56" s="492">
        <v>0</v>
      </c>
      <c r="U56" s="491">
        <v>0</v>
      </c>
      <c r="V56" s="489">
        <v>0</v>
      </c>
      <c r="W56" s="492">
        <v>0</v>
      </c>
    </row>
    <row r="57" spans="1:23" x14ac:dyDescent="0.25">
      <c r="A57" s="188">
        <v>49</v>
      </c>
      <c r="B57" s="370" t="s">
        <v>331</v>
      </c>
      <c r="C57" s="491">
        <v>115</v>
      </c>
      <c r="D57" s="489">
        <v>113</v>
      </c>
      <c r="E57" s="492">
        <f t="shared" si="0"/>
        <v>228</v>
      </c>
      <c r="F57" s="491">
        <v>188</v>
      </c>
      <c r="G57" s="489">
        <v>154</v>
      </c>
      <c r="H57" s="492">
        <f t="shared" si="1"/>
        <v>342</v>
      </c>
      <c r="I57" s="491">
        <v>9</v>
      </c>
      <c r="J57" s="489">
        <v>10</v>
      </c>
      <c r="K57" s="492">
        <f t="shared" si="2"/>
        <v>19</v>
      </c>
      <c r="L57" s="491">
        <v>0</v>
      </c>
      <c r="M57" s="489">
        <v>0</v>
      </c>
      <c r="N57" s="492">
        <v>0</v>
      </c>
      <c r="O57" s="491">
        <v>0</v>
      </c>
      <c r="P57" s="489">
        <v>0</v>
      </c>
      <c r="Q57" s="492">
        <v>0</v>
      </c>
      <c r="R57" s="491">
        <v>0</v>
      </c>
      <c r="S57" s="489">
        <v>0</v>
      </c>
      <c r="T57" s="492">
        <v>0</v>
      </c>
      <c r="U57" s="491">
        <v>0</v>
      </c>
      <c r="V57" s="489">
        <v>0</v>
      </c>
      <c r="W57" s="492">
        <v>0</v>
      </c>
    </row>
    <row r="58" spans="1:23" x14ac:dyDescent="0.25">
      <c r="A58" s="188">
        <v>50</v>
      </c>
      <c r="B58" s="370" t="s">
        <v>332</v>
      </c>
      <c r="C58" s="491">
        <v>105</v>
      </c>
      <c r="D58" s="489">
        <v>99</v>
      </c>
      <c r="E58" s="492">
        <f t="shared" si="0"/>
        <v>204</v>
      </c>
      <c r="F58" s="491">
        <v>178</v>
      </c>
      <c r="G58" s="489">
        <v>143</v>
      </c>
      <c r="H58" s="492">
        <f t="shared" si="1"/>
        <v>321</v>
      </c>
      <c r="I58" s="491">
        <v>10</v>
      </c>
      <c r="J58" s="489">
        <v>5</v>
      </c>
      <c r="K58" s="492">
        <f t="shared" si="2"/>
        <v>15</v>
      </c>
      <c r="L58" s="491">
        <v>0</v>
      </c>
      <c r="M58" s="489">
        <v>0</v>
      </c>
      <c r="N58" s="492">
        <v>0</v>
      </c>
      <c r="O58" s="491">
        <v>0</v>
      </c>
      <c r="P58" s="489">
        <v>0</v>
      </c>
      <c r="Q58" s="492">
        <v>0</v>
      </c>
      <c r="R58" s="491">
        <v>0</v>
      </c>
      <c r="S58" s="489">
        <v>0</v>
      </c>
      <c r="T58" s="492">
        <v>0</v>
      </c>
      <c r="U58" s="491">
        <v>0</v>
      </c>
      <c r="V58" s="489">
        <v>0</v>
      </c>
      <c r="W58" s="492">
        <v>0</v>
      </c>
    </row>
    <row r="59" spans="1:23" x14ac:dyDescent="0.25">
      <c r="A59" s="188">
        <v>51</v>
      </c>
      <c r="B59" s="370" t="s">
        <v>333</v>
      </c>
      <c r="C59" s="491">
        <v>98</v>
      </c>
      <c r="D59" s="489">
        <v>118</v>
      </c>
      <c r="E59" s="492">
        <f t="shared" si="0"/>
        <v>216</v>
      </c>
      <c r="F59" s="491">
        <v>145</v>
      </c>
      <c r="G59" s="489">
        <v>123</v>
      </c>
      <c r="H59" s="492">
        <f t="shared" si="1"/>
        <v>268</v>
      </c>
      <c r="I59" s="491">
        <v>9</v>
      </c>
      <c r="J59" s="489">
        <v>9</v>
      </c>
      <c r="K59" s="492">
        <f t="shared" si="2"/>
        <v>18</v>
      </c>
      <c r="L59" s="491">
        <v>0</v>
      </c>
      <c r="M59" s="489">
        <v>0</v>
      </c>
      <c r="N59" s="492">
        <v>0</v>
      </c>
      <c r="O59" s="491">
        <v>0</v>
      </c>
      <c r="P59" s="489">
        <v>0</v>
      </c>
      <c r="Q59" s="492">
        <v>0</v>
      </c>
      <c r="R59" s="491">
        <v>0</v>
      </c>
      <c r="S59" s="489">
        <v>0</v>
      </c>
      <c r="T59" s="492">
        <v>0</v>
      </c>
      <c r="U59" s="491">
        <v>0</v>
      </c>
      <c r="V59" s="489">
        <v>0</v>
      </c>
      <c r="W59" s="492">
        <v>0</v>
      </c>
    </row>
    <row r="60" spans="1:23" x14ac:dyDescent="0.25">
      <c r="A60" s="188">
        <v>52</v>
      </c>
      <c r="B60" s="370" t="s">
        <v>334</v>
      </c>
      <c r="C60" s="491">
        <v>117</v>
      </c>
      <c r="D60" s="489">
        <v>99</v>
      </c>
      <c r="E60" s="492">
        <f t="shared" si="0"/>
        <v>216</v>
      </c>
      <c r="F60" s="491">
        <v>154</v>
      </c>
      <c r="G60" s="489">
        <v>170</v>
      </c>
      <c r="H60" s="492">
        <f t="shared" si="1"/>
        <v>324</v>
      </c>
      <c r="I60" s="491">
        <v>7</v>
      </c>
      <c r="J60" s="489">
        <v>17</v>
      </c>
      <c r="K60" s="492">
        <f t="shared" si="2"/>
        <v>24</v>
      </c>
      <c r="L60" s="491">
        <v>0</v>
      </c>
      <c r="M60" s="489">
        <v>0</v>
      </c>
      <c r="N60" s="492">
        <v>0</v>
      </c>
      <c r="O60" s="491">
        <v>0</v>
      </c>
      <c r="P60" s="489">
        <v>0</v>
      </c>
      <c r="Q60" s="492">
        <v>0</v>
      </c>
      <c r="R60" s="491">
        <v>0</v>
      </c>
      <c r="S60" s="489">
        <v>0</v>
      </c>
      <c r="T60" s="492">
        <v>0</v>
      </c>
      <c r="U60" s="491">
        <v>0</v>
      </c>
      <c r="V60" s="489">
        <v>0</v>
      </c>
      <c r="W60" s="492">
        <v>0</v>
      </c>
    </row>
    <row r="61" spans="1:23" x14ac:dyDescent="0.25">
      <c r="A61" s="188">
        <v>53</v>
      </c>
      <c r="B61" s="370" t="s">
        <v>335</v>
      </c>
      <c r="C61" s="491">
        <v>91</v>
      </c>
      <c r="D61" s="489">
        <v>75</v>
      </c>
      <c r="E61" s="492">
        <f t="shared" si="0"/>
        <v>166</v>
      </c>
      <c r="F61" s="491">
        <v>126</v>
      </c>
      <c r="G61" s="489">
        <v>133</v>
      </c>
      <c r="H61" s="492">
        <f t="shared" si="1"/>
        <v>259</v>
      </c>
      <c r="I61" s="491">
        <v>13</v>
      </c>
      <c r="J61" s="489">
        <v>9</v>
      </c>
      <c r="K61" s="492">
        <f t="shared" si="2"/>
        <v>22</v>
      </c>
      <c r="L61" s="491">
        <v>0</v>
      </c>
      <c r="M61" s="489">
        <v>0</v>
      </c>
      <c r="N61" s="492">
        <v>0</v>
      </c>
      <c r="O61" s="491">
        <v>0</v>
      </c>
      <c r="P61" s="489">
        <v>0</v>
      </c>
      <c r="Q61" s="492">
        <v>0</v>
      </c>
      <c r="R61" s="491">
        <v>0</v>
      </c>
      <c r="S61" s="489">
        <v>0</v>
      </c>
      <c r="T61" s="492">
        <v>0</v>
      </c>
      <c r="U61" s="491">
        <v>0</v>
      </c>
      <c r="V61" s="489">
        <v>0</v>
      </c>
      <c r="W61" s="492">
        <v>0</v>
      </c>
    </row>
    <row r="62" spans="1:23" x14ac:dyDescent="0.25">
      <c r="A62" s="188">
        <v>54</v>
      </c>
      <c r="B62" s="370" t="s">
        <v>336</v>
      </c>
      <c r="C62" s="491">
        <v>115</v>
      </c>
      <c r="D62" s="489">
        <v>114</v>
      </c>
      <c r="E62" s="492">
        <f t="shared" si="0"/>
        <v>229</v>
      </c>
      <c r="F62" s="491">
        <v>138</v>
      </c>
      <c r="G62" s="489">
        <v>118</v>
      </c>
      <c r="H62" s="492">
        <f t="shared" si="1"/>
        <v>256</v>
      </c>
      <c r="I62" s="491">
        <v>9</v>
      </c>
      <c r="J62" s="489">
        <v>10</v>
      </c>
      <c r="K62" s="492">
        <f t="shared" si="2"/>
        <v>19</v>
      </c>
      <c r="L62" s="491">
        <v>0</v>
      </c>
      <c r="M62" s="489">
        <v>0</v>
      </c>
      <c r="N62" s="492">
        <v>0</v>
      </c>
      <c r="O62" s="491">
        <v>0</v>
      </c>
      <c r="P62" s="489">
        <v>0</v>
      </c>
      <c r="Q62" s="492">
        <v>0</v>
      </c>
      <c r="R62" s="491">
        <v>0</v>
      </c>
      <c r="S62" s="489">
        <v>0</v>
      </c>
      <c r="T62" s="492">
        <v>0</v>
      </c>
      <c r="U62" s="491">
        <v>0</v>
      </c>
      <c r="V62" s="489">
        <v>0</v>
      </c>
      <c r="W62" s="492">
        <v>0</v>
      </c>
    </row>
    <row r="63" spans="1:23" x14ac:dyDescent="0.25">
      <c r="A63" s="188">
        <v>55</v>
      </c>
      <c r="B63" s="370" t="s">
        <v>337</v>
      </c>
      <c r="C63" s="491">
        <v>91</v>
      </c>
      <c r="D63" s="489">
        <v>95</v>
      </c>
      <c r="E63" s="492">
        <f t="shared" si="0"/>
        <v>186</v>
      </c>
      <c r="F63" s="491">
        <v>123</v>
      </c>
      <c r="G63" s="489">
        <v>152</v>
      </c>
      <c r="H63" s="492">
        <f t="shared" si="1"/>
        <v>275</v>
      </c>
      <c r="I63" s="491">
        <v>11</v>
      </c>
      <c r="J63" s="489">
        <v>7</v>
      </c>
      <c r="K63" s="492">
        <f t="shared" si="2"/>
        <v>18</v>
      </c>
      <c r="L63" s="491">
        <v>0</v>
      </c>
      <c r="M63" s="489">
        <v>0</v>
      </c>
      <c r="N63" s="492">
        <v>0</v>
      </c>
      <c r="O63" s="491">
        <v>0</v>
      </c>
      <c r="P63" s="489">
        <v>0</v>
      </c>
      <c r="Q63" s="492">
        <v>0</v>
      </c>
      <c r="R63" s="491">
        <v>0</v>
      </c>
      <c r="S63" s="489">
        <v>0</v>
      </c>
      <c r="T63" s="492">
        <v>0</v>
      </c>
      <c r="U63" s="491">
        <v>0</v>
      </c>
      <c r="V63" s="489">
        <v>0</v>
      </c>
      <c r="W63" s="492">
        <v>0</v>
      </c>
    </row>
    <row r="64" spans="1:23" x14ac:dyDescent="0.25">
      <c r="A64" s="188">
        <v>56</v>
      </c>
      <c r="B64" s="370" t="s">
        <v>338</v>
      </c>
      <c r="C64" s="491">
        <v>64</v>
      </c>
      <c r="D64" s="489">
        <v>97</v>
      </c>
      <c r="E64" s="492">
        <f t="shared" si="0"/>
        <v>161</v>
      </c>
      <c r="F64" s="491">
        <v>115</v>
      </c>
      <c r="G64" s="489">
        <v>133</v>
      </c>
      <c r="H64" s="492">
        <f t="shared" si="1"/>
        <v>248</v>
      </c>
      <c r="I64" s="491">
        <v>8</v>
      </c>
      <c r="J64" s="489">
        <v>10</v>
      </c>
      <c r="K64" s="492">
        <f t="shared" si="2"/>
        <v>18</v>
      </c>
      <c r="L64" s="491">
        <v>0</v>
      </c>
      <c r="M64" s="489">
        <v>0</v>
      </c>
      <c r="N64" s="492">
        <v>0</v>
      </c>
      <c r="O64" s="491">
        <v>0</v>
      </c>
      <c r="P64" s="489">
        <v>0</v>
      </c>
      <c r="Q64" s="492">
        <v>0</v>
      </c>
      <c r="R64" s="491">
        <v>0</v>
      </c>
      <c r="S64" s="489">
        <v>0</v>
      </c>
      <c r="T64" s="492">
        <v>0</v>
      </c>
      <c r="U64" s="491">
        <v>0</v>
      </c>
      <c r="V64" s="489">
        <v>0</v>
      </c>
      <c r="W64" s="492">
        <v>0</v>
      </c>
    </row>
    <row r="65" spans="1:27" x14ac:dyDescent="0.25">
      <c r="A65" s="188">
        <v>57</v>
      </c>
      <c r="B65" s="370" t="s">
        <v>339</v>
      </c>
      <c r="C65" s="491">
        <v>75</v>
      </c>
      <c r="D65" s="489">
        <v>69</v>
      </c>
      <c r="E65" s="492">
        <f t="shared" si="0"/>
        <v>144</v>
      </c>
      <c r="F65" s="491">
        <v>81</v>
      </c>
      <c r="G65" s="489">
        <v>124</v>
      </c>
      <c r="H65" s="492">
        <f t="shared" si="1"/>
        <v>205</v>
      </c>
      <c r="I65" s="491">
        <v>5</v>
      </c>
      <c r="J65" s="489">
        <v>7</v>
      </c>
      <c r="K65" s="492">
        <f t="shared" si="2"/>
        <v>12</v>
      </c>
      <c r="L65" s="491">
        <v>0</v>
      </c>
      <c r="M65" s="489">
        <v>0</v>
      </c>
      <c r="N65" s="492">
        <v>0</v>
      </c>
      <c r="O65" s="491">
        <v>0</v>
      </c>
      <c r="P65" s="489">
        <v>0</v>
      </c>
      <c r="Q65" s="492">
        <v>0</v>
      </c>
      <c r="R65" s="491">
        <v>0</v>
      </c>
      <c r="S65" s="489">
        <v>0</v>
      </c>
      <c r="T65" s="492">
        <v>0</v>
      </c>
      <c r="U65" s="491">
        <v>0</v>
      </c>
      <c r="V65" s="489">
        <v>0</v>
      </c>
      <c r="W65" s="492">
        <v>0</v>
      </c>
    </row>
    <row r="66" spans="1:27" x14ac:dyDescent="0.25">
      <c r="A66" s="188">
        <v>58</v>
      </c>
      <c r="B66" s="370" t="s">
        <v>340</v>
      </c>
      <c r="C66" s="491">
        <v>58</v>
      </c>
      <c r="D66" s="489">
        <v>62</v>
      </c>
      <c r="E66" s="492">
        <f t="shared" si="0"/>
        <v>120</v>
      </c>
      <c r="F66" s="491">
        <v>100</v>
      </c>
      <c r="G66" s="489">
        <v>89</v>
      </c>
      <c r="H66" s="492">
        <f t="shared" si="1"/>
        <v>189</v>
      </c>
      <c r="I66" s="491">
        <v>9</v>
      </c>
      <c r="J66" s="489">
        <v>4</v>
      </c>
      <c r="K66" s="492">
        <f t="shared" si="2"/>
        <v>13</v>
      </c>
      <c r="L66" s="491">
        <v>0</v>
      </c>
      <c r="M66" s="489">
        <v>0</v>
      </c>
      <c r="N66" s="492">
        <v>0</v>
      </c>
      <c r="O66" s="491">
        <v>0</v>
      </c>
      <c r="P66" s="489">
        <v>0</v>
      </c>
      <c r="Q66" s="492">
        <v>0</v>
      </c>
      <c r="R66" s="491">
        <v>0</v>
      </c>
      <c r="S66" s="489">
        <v>0</v>
      </c>
      <c r="T66" s="492">
        <v>0</v>
      </c>
      <c r="U66" s="491">
        <v>0</v>
      </c>
      <c r="V66" s="489">
        <v>0</v>
      </c>
      <c r="W66" s="492">
        <v>0</v>
      </c>
    </row>
    <row r="67" spans="1:27" x14ac:dyDescent="0.25">
      <c r="A67" s="188">
        <v>59</v>
      </c>
      <c r="B67" s="370" t="s">
        <v>341</v>
      </c>
      <c r="C67" s="491">
        <v>83</v>
      </c>
      <c r="D67" s="489">
        <v>95</v>
      </c>
      <c r="E67" s="492">
        <f t="shared" si="0"/>
        <v>178</v>
      </c>
      <c r="F67" s="491">
        <v>140</v>
      </c>
      <c r="G67" s="489">
        <v>131</v>
      </c>
      <c r="H67" s="492">
        <f t="shared" si="1"/>
        <v>271</v>
      </c>
      <c r="I67" s="491">
        <v>6</v>
      </c>
      <c r="J67" s="489">
        <v>4</v>
      </c>
      <c r="K67" s="492">
        <f t="shared" si="2"/>
        <v>10</v>
      </c>
      <c r="L67" s="491">
        <v>0</v>
      </c>
      <c r="M67" s="489">
        <v>0</v>
      </c>
      <c r="N67" s="492">
        <v>0</v>
      </c>
      <c r="O67" s="491">
        <v>0</v>
      </c>
      <c r="P67" s="489">
        <v>0</v>
      </c>
      <c r="Q67" s="492">
        <v>0</v>
      </c>
      <c r="R67" s="491">
        <v>0</v>
      </c>
      <c r="S67" s="489">
        <v>0</v>
      </c>
      <c r="T67" s="492">
        <v>0</v>
      </c>
      <c r="U67" s="491">
        <v>0</v>
      </c>
      <c r="V67" s="489">
        <v>0</v>
      </c>
      <c r="W67" s="492">
        <v>0</v>
      </c>
    </row>
    <row r="68" spans="1:27" x14ac:dyDescent="0.25">
      <c r="A68" s="188">
        <v>60</v>
      </c>
      <c r="B68" s="370" t="s">
        <v>342</v>
      </c>
      <c r="C68" s="491">
        <v>64</v>
      </c>
      <c r="D68" s="489">
        <v>64</v>
      </c>
      <c r="E68" s="492">
        <f t="shared" si="0"/>
        <v>128</v>
      </c>
      <c r="F68" s="491">
        <v>87</v>
      </c>
      <c r="G68" s="489">
        <v>93</v>
      </c>
      <c r="H68" s="492">
        <f t="shared" si="1"/>
        <v>180</v>
      </c>
      <c r="I68" s="491">
        <v>8</v>
      </c>
      <c r="J68" s="489">
        <v>4</v>
      </c>
      <c r="K68" s="492">
        <f t="shared" si="2"/>
        <v>12</v>
      </c>
      <c r="L68" s="491">
        <v>0</v>
      </c>
      <c r="M68" s="489">
        <v>0</v>
      </c>
      <c r="N68" s="492">
        <v>0</v>
      </c>
      <c r="O68" s="491">
        <v>0</v>
      </c>
      <c r="P68" s="489">
        <v>0</v>
      </c>
      <c r="Q68" s="492">
        <v>0</v>
      </c>
      <c r="R68" s="491">
        <v>0</v>
      </c>
      <c r="S68" s="489">
        <v>0</v>
      </c>
      <c r="T68" s="492">
        <v>0</v>
      </c>
      <c r="U68" s="491">
        <v>0</v>
      </c>
      <c r="V68" s="489">
        <v>0</v>
      </c>
      <c r="W68" s="492">
        <v>0</v>
      </c>
    </row>
    <row r="69" spans="1:27" x14ac:dyDescent="0.25">
      <c r="A69" s="188">
        <v>61</v>
      </c>
      <c r="B69" s="370" t="s">
        <v>343</v>
      </c>
      <c r="C69" s="491">
        <v>46</v>
      </c>
      <c r="D69" s="489">
        <v>60</v>
      </c>
      <c r="E69" s="492">
        <f t="shared" si="0"/>
        <v>106</v>
      </c>
      <c r="F69" s="491">
        <v>81</v>
      </c>
      <c r="G69" s="489">
        <v>76</v>
      </c>
      <c r="H69" s="492">
        <f t="shared" si="1"/>
        <v>157</v>
      </c>
      <c r="I69" s="491">
        <v>3</v>
      </c>
      <c r="J69" s="489">
        <v>11</v>
      </c>
      <c r="K69" s="492">
        <f t="shared" si="2"/>
        <v>14</v>
      </c>
      <c r="L69" s="491">
        <v>0</v>
      </c>
      <c r="M69" s="489">
        <v>0</v>
      </c>
      <c r="N69" s="492">
        <v>0</v>
      </c>
      <c r="O69" s="491">
        <v>0</v>
      </c>
      <c r="P69" s="489">
        <v>0</v>
      </c>
      <c r="Q69" s="492">
        <v>0</v>
      </c>
      <c r="R69" s="491">
        <v>0</v>
      </c>
      <c r="S69" s="489">
        <v>0</v>
      </c>
      <c r="T69" s="492">
        <v>0</v>
      </c>
      <c r="U69" s="491">
        <v>0</v>
      </c>
      <c r="V69" s="489">
        <v>0</v>
      </c>
      <c r="W69" s="492">
        <v>0</v>
      </c>
    </row>
    <row r="70" spans="1:27" x14ac:dyDescent="0.25">
      <c r="A70" s="188">
        <v>62</v>
      </c>
      <c r="B70" s="370" t="s">
        <v>344</v>
      </c>
      <c r="C70" s="491">
        <v>64</v>
      </c>
      <c r="D70" s="489">
        <v>73</v>
      </c>
      <c r="E70" s="492">
        <f t="shared" si="0"/>
        <v>137</v>
      </c>
      <c r="F70" s="491">
        <v>80</v>
      </c>
      <c r="G70" s="489">
        <v>121</v>
      </c>
      <c r="H70" s="492">
        <f t="shared" si="1"/>
        <v>201</v>
      </c>
      <c r="I70" s="491">
        <v>5</v>
      </c>
      <c r="J70" s="489">
        <v>7</v>
      </c>
      <c r="K70" s="492">
        <f t="shared" si="2"/>
        <v>12</v>
      </c>
      <c r="L70" s="491">
        <v>0</v>
      </c>
      <c r="M70" s="489">
        <v>0</v>
      </c>
      <c r="N70" s="492">
        <v>0</v>
      </c>
      <c r="O70" s="491">
        <v>0</v>
      </c>
      <c r="P70" s="489">
        <v>0</v>
      </c>
      <c r="Q70" s="492">
        <v>0</v>
      </c>
      <c r="R70" s="491">
        <v>0</v>
      </c>
      <c r="S70" s="489">
        <v>0</v>
      </c>
      <c r="T70" s="492">
        <v>0</v>
      </c>
      <c r="U70" s="491">
        <v>0</v>
      </c>
      <c r="V70" s="489">
        <v>0</v>
      </c>
      <c r="W70" s="492">
        <v>0</v>
      </c>
    </row>
    <row r="71" spans="1:27" x14ac:dyDescent="0.25">
      <c r="A71" s="188">
        <v>63</v>
      </c>
      <c r="B71" s="370" t="s">
        <v>345</v>
      </c>
      <c r="C71" s="491">
        <v>42</v>
      </c>
      <c r="D71" s="489">
        <v>48</v>
      </c>
      <c r="E71" s="492">
        <f t="shared" si="0"/>
        <v>90</v>
      </c>
      <c r="F71" s="491">
        <v>58</v>
      </c>
      <c r="G71" s="489">
        <v>69</v>
      </c>
      <c r="H71" s="492">
        <f t="shared" si="1"/>
        <v>127</v>
      </c>
      <c r="I71" s="491">
        <v>5</v>
      </c>
      <c r="J71" s="489">
        <v>3</v>
      </c>
      <c r="K71" s="492">
        <f t="shared" si="2"/>
        <v>8</v>
      </c>
      <c r="L71" s="491">
        <v>0</v>
      </c>
      <c r="M71" s="489">
        <v>0</v>
      </c>
      <c r="N71" s="492">
        <v>0</v>
      </c>
      <c r="O71" s="491">
        <v>0</v>
      </c>
      <c r="P71" s="489">
        <v>0</v>
      </c>
      <c r="Q71" s="492">
        <v>0</v>
      </c>
      <c r="R71" s="491">
        <v>0</v>
      </c>
      <c r="S71" s="489">
        <v>0</v>
      </c>
      <c r="T71" s="492">
        <v>0</v>
      </c>
      <c r="U71" s="491">
        <v>0</v>
      </c>
      <c r="V71" s="489">
        <v>0</v>
      </c>
      <c r="W71" s="492">
        <v>0</v>
      </c>
    </row>
    <row r="72" spans="1:27" x14ac:dyDescent="0.25">
      <c r="A72" s="188">
        <v>64</v>
      </c>
      <c r="B72" s="370" t="s">
        <v>346</v>
      </c>
      <c r="C72" s="491">
        <v>72</v>
      </c>
      <c r="D72" s="489">
        <v>77</v>
      </c>
      <c r="E72" s="492">
        <f t="shared" si="0"/>
        <v>149</v>
      </c>
      <c r="F72" s="491">
        <v>95</v>
      </c>
      <c r="G72" s="489">
        <v>112</v>
      </c>
      <c r="H72" s="492">
        <f t="shared" si="1"/>
        <v>207</v>
      </c>
      <c r="I72" s="491">
        <v>3</v>
      </c>
      <c r="J72" s="489">
        <v>7</v>
      </c>
      <c r="K72" s="492">
        <f t="shared" si="2"/>
        <v>10</v>
      </c>
      <c r="L72" s="491">
        <v>0</v>
      </c>
      <c r="M72" s="489">
        <v>0</v>
      </c>
      <c r="N72" s="492">
        <v>0</v>
      </c>
      <c r="O72" s="491">
        <v>0</v>
      </c>
      <c r="P72" s="489">
        <v>0</v>
      </c>
      <c r="Q72" s="492">
        <v>0</v>
      </c>
      <c r="R72" s="491">
        <v>0</v>
      </c>
      <c r="S72" s="489">
        <v>0</v>
      </c>
      <c r="T72" s="492">
        <v>0</v>
      </c>
      <c r="U72" s="491">
        <v>0</v>
      </c>
      <c r="V72" s="489">
        <v>0</v>
      </c>
      <c r="W72" s="492">
        <v>0</v>
      </c>
    </row>
    <row r="73" spans="1:27" s="62" customFormat="1" ht="15.75" thickBot="1" x14ac:dyDescent="0.3">
      <c r="A73" s="189">
        <v>65</v>
      </c>
      <c r="B73" s="372" t="s">
        <v>347</v>
      </c>
      <c r="C73" s="491">
        <v>48</v>
      </c>
      <c r="D73" s="489">
        <v>43</v>
      </c>
      <c r="E73" s="492">
        <f t="shared" si="0"/>
        <v>91</v>
      </c>
      <c r="F73" s="491">
        <v>74</v>
      </c>
      <c r="G73" s="489">
        <v>82</v>
      </c>
      <c r="H73" s="492">
        <f t="shared" si="1"/>
        <v>156</v>
      </c>
      <c r="I73" s="491">
        <v>2</v>
      </c>
      <c r="J73" s="489">
        <v>6</v>
      </c>
      <c r="K73" s="492">
        <f t="shared" si="2"/>
        <v>8</v>
      </c>
      <c r="L73" s="491">
        <v>0</v>
      </c>
      <c r="M73" s="489">
        <v>0</v>
      </c>
      <c r="N73" s="492">
        <v>0</v>
      </c>
      <c r="O73" s="491">
        <v>0</v>
      </c>
      <c r="P73" s="489">
        <v>0</v>
      </c>
      <c r="Q73" s="492">
        <v>0</v>
      </c>
      <c r="R73" s="491">
        <v>0</v>
      </c>
      <c r="S73" s="489">
        <v>0</v>
      </c>
      <c r="T73" s="492">
        <v>0</v>
      </c>
      <c r="U73" s="491">
        <v>0</v>
      </c>
      <c r="V73" s="489">
        <v>0</v>
      </c>
      <c r="W73" s="492">
        <v>0</v>
      </c>
      <c r="AA73" s="62" t="s">
        <v>280</v>
      </c>
    </row>
    <row r="74" spans="1:27" x14ac:dyDescent="0.25">
      <c r="A74" s="252">
        <v>66</v>
      </c>
      <c r="B74" s="369" t="s">
        <v>348</v>
      </c>
      <c r="C74" s="491">
        <v>46</v>
      </c>
      <c r="D74" s="489">
        <v>60</v>
      </c>
      <c r="E74" s="492">
        <f t="shared" ref="E74:E125" si="3">C74+D74</f>
        <v>106</v>
      </c>
      <c r="F74" s="491">
        <v>67</v>
      </c>
      <c r="G74" s="489">
        <v>101</v>
      </c>
      <c r="H74" s="492">
        <f t="shared" ref="H74:H125" si="4">SUM(F74:G74)</f>
        <v>168</v>
      </c>
      <c r="I74" s="491">
        <v>6</v>
      </c>
      <c r="J74" s="489">
        <v>5</v>
      </c>
      <c r="K74" s="492">
        <f t="shared" ref="K74:K125" si="5">SUM(I74:J74)</f>
        <v>11</v>
      </c>
      <c r="L74" s="491">
        <v>0</v>
      </c>
      <c r="M74" s="489">
        <v>0</v>
      </c>
      <c r="N74" s="492">
        <v>0</v>
      </c>
      <c r="O74" s="491">
        <v>0</v>
      </c>
      <c r="P74" s="489">
        <v>0</v>
      </c>
      <c r="Q74" s="492">
        <v>0</v>
      </c>
      <c r="R74" s="491">
        <v>0</v>
      </c>
      <c r="S74" s="489">
        <v>0</v>
      </c>
      <c r="T74" s="492">
        <v>0</v>
      </c>
      <c r="U74" s="491">
        <v>0</v>
      </c>
      <c r="V74" s="489">
        <v>0</v>
      </c>
      <c r="W74" s="492">
        <v>0</v>
      </c>
    </row>
    <row r="75" spans="1:27" x14ac:dyDescent="0.25">
      <c r="A75" s="188">
        <v>67</v>
      </c>
      <c r="B75" s="370" t="s">
        <v>349</v>
      </c>
      <c r="C75" s="491">
        <v>29</v>
      </c>
      <c r="D75" s="489">
        <v>43</v>
      </c>
      <c r="E75" s="492">
        <f t="shared" si="3"/>
        <v>72</v>
      </c>
      <c r="F75" s="491">
        <v>47</v>
      </c>
      <c r="G75" s="489">
        <v>72</v>
      </c>
      <c r="H75" s="492">
        <f t="shared" si="4"/>
        <v>119</v>
      </c>
      <c r="I75" s="491">
        <v>3</v>
      </c>
      <c r="J75" s="489">
        <v>3</v>
      </c>
      <c r="K75" s="492">
        <f t="shared" si="5"/>
        <v>6</v>
      </c>
      <c r="L75" s="491">
        <v>0</v>
      </c>
      <c r="M75" s="489">
        <v>0</v>
      </c>
      <c r="N75" s="492">
        <v>0</v>
      </c>
      <c r="O75" s="491">
        <v>0</v>
      </c>
      <c r="P75" s="489">
        <v>0</v>
      </c>
      <c r="Q75" s="492">
        <v>0</v>
      </c>
      <c r="R75" s="491">
        <v>0</v>
      </c>
      <c r="S75" s="489">
        <v>0</v>
      </c>
      <c r="T75" s="492">
        <v>0</v>
      </c>
      <c r="U75" s="491">
        <v>0</v>
      </c>
      <c r="V75" s="489">
        <v>0</v>
      </c>
      <c r="W75" s="492">
        <v>0</v>
      </c>
    </row>
    <row r="76" spans="1:27" x14ac:dyDescent="0.25">
      <c r="A76" s="188">
        <v>68</v>
      </c>
      <c r="B76" s="370" t="s">
        <v>350</v>
      </c>
      <c r="C76" s="491">
        <v>32</v>
      </c>
      <c r="D76" s="489">
        <v>41</v>
      </c>
      <c r="E76" s="492">
        <f t="shared" si="3"/>
        <v>73</v>
      </c>
      <c r="F76" s="491">
        <v>43</v>
      </c>
      <c r="G76" s="489">
        <v>66</v>
      </c>
      <c r="H76" s="492">
        <f t="shared" si="4"/>
        <v>109</v>
      </c>
      <c r="I76" s="491">
        <v>2</v>
      </c>
      <c r="J76" s="489">
        <v>6</v>
      </c>
      <c r="K76" s="492">
        <f t="shared" si="5"/>
        <v>8</v>
      </c>
      <c r="L76" s="491">
        <v>0</v>
      </c>
      <c r="M76" s="489">
        <v>0</v>
      </c>
      <c r="N76" s="492">
        <v>0</v>
      </c>
      <c r="O76" s="491">
        <v>0</v>
      </c>
      <c r="P76" s="489">
        <v>0</v>
      </c>
      <c r="Q76" s="492">
        <v>0</v>
      </c>
      <c r="R76" s="491">
        <v>0</v>
      </c>
      <c r="S76" s="489">
        <v>0</v>
      </c>
      <c r="T76" s="492">
        <v>0</v>
      </c>
      <c r="U76" s="491">
        <v>0</v>
      </c>
      <c r="V76" s="489">
        <v>0</v>
      </c>
      <c r="W76" s="492">
        <v>0</v>
      </c>
    </row>
    <row r="77" spans="1:27" x14ac:dyDescent="0.25">
      <c r="A77" s="188">
        <v>69</v>
      </c>
      <c r="B77" s="370" t="s">
        <v>351</v>
      </c>
      <c r="C77" s="491">
        <v>21</v>
      </c>
      <c r="D77" s="489">
        <v>32</v>
      </c>
      <c r="E77" s="492">
        <f t="shared" si="3"/>
        <v>53</v>
      </c>
      <c r="F77" s="491">
        <v>41</v>
      </c>
      <c r="G77" s="489">
        <v>55</v>
      </c>
      <c r="H77" s="492">
        <f t="shared" si="4"/>
        <v>96</v>
      </c>
      <c r="I77" s="491">
        <v>5</v>
      </c>
      <c r="J77" s="489">
        <v>6</v>
      </c>
      <c r="K77" s="492">
        <f t="shared" si="5"/>
        <v>11</v>
      </c>
      <c r="L77" s="491">
        <v>0</v>
      </c>
      <c r="M77" s="489">
        <v>0</v>
      </c>
      <c r="N77" s="492">
        <v>0</v>
      </c>
      <c r="O77" s="491">
        <v>0</v>
      </c>
      <c r="P77" s="489">
        <v>0</v>
      </c>
      <c r="Q77" s="492">
        <v>0</v>
      </c>
      <c r="R77" s="491">
        <v>0</v>
      </c>
      <c r="S77" s="489">
        <v>0</v>
      </c>
      <c r="T77" s="492">
        <v>0</v>
      </c>
      <c r="U77" s="491">
        <v>0</v>
      </c>
      <c r="V77" s="489">
        <v>0</v>
      </c>
      <c r="W77" s="492">
        <v>0</v>
      </c>
    </row>
    <row r="78" spans="1:27" x14ac:dyDescent="0.25">
      <c r="A78" s="188">
        <v>70</v>
      </c>
      <c r="B78" s="370" t="s">
        <v>352</v>
      </c>
      <c r="C78" s="491">
        <v>21</v>
      </c>
      <c r="D78" s="489">
        <v>28</v>
      </c>
      <c r="E78" s="492">
        <f t="shared" si="3"/>
        <v>49</v>
      </c>
      <c r="F78" s="491">
        <v>52</v>
      </c>
      <c r="G78" s="489">
        <v>59</v>
      </c>
      <c r="H78" s="492">
        <f t="shared" si="4"/>
        <v>111</v>
      </c>
      <c r="I78" s="491">
        <v>3</v>
      </c>
      <c r="J78" s="489">
        <v>3</v>
      </c>
      <c r="K78" s="492">
        <f t="shared" si="5"/>
        <v>6</v>
      </c>
      <c r="L78" s="491">
        <v>0</v>
      </c>
      <c r="M78" s="489">
        <v>0</v>
      </c>
      <c r="N78" s="492">
        <v>0</v>
      </c>
      <c r="O78" s="491">
        <v>0</v>
      </c>
      <c r="P78" s="489">
        <v>0</v>
      </c>
      <c r="Q78" s="492">
        <v>0</v>
      </c>
      <c r="R78" s="491">
        <v>0</v>
      </c>
      <c r="S78" s="489">
        <v>0</v>
      </c>
      <c r="T78" s="492">
        <v>0</v>
      </c>
      <c r="U78" s="491">
        <v>0</v>
      </c>
      <c r="V78" s="489">
        <v>0</v>
      </c>
      <c r="W78" s="492">
        <v>0</v>
      </c>
    </row>
    <row r="79" spans="1:27" x14ac:dyDescent="0.25">
      <c r="A79" s="188">
        <v>71</v>
      </c>
      <c r="B79" s="370" t="s">
        <v>353</v>
      </c>
      <c r="C79" s="491">
        <v>20</v>
      </c>
      <c r="D79" s="489">
        <v>26</v>
      </c>
      <c r="E79" s="492">
        <f t="shared" si="3"/>
        <v>46</v>
      </c>
      <c r="F79" s="491">
        <v>44</v>
      </c>
      <c r="G79" s="489">
        <v>79</v>
      </c>
      <c r="H79" s="492">
        <f t="shared" si="4"/>
        <v>123</v>
      </c>
      <c r="I79" s="491">
        <v>1</v>
      </c>
      <c r="J79" s="489">
        <v>4</v>
      </c>
      <c r="K79" s="492">
        <f t="shared" si="5"/>
        <v>5</v>
      </c>
      <c r="L79" s="491">
        <v>0</v>
      </c>
      <c r="M79" s="489">
        <v>0</v>
      </c>
      <c r="N79" s="492">
        <v>0</v>
      </c>
      <c r="O79" s="491">
        <v>0</v>
      </c>
      <c r="P79" s="489">
        <v>0</v>
      </c>
      <c r="Q79" s="492">
        <v>0</v>
      </c>
      <c r="R79" s="491">
        <v>0</v>
      </c>
      <c r="S79" s="489">
        <v>0</v>
      </c>
      <c r="T79" s="492">
        <v>0</v>
      </c>
      <c r="U79" s="491">
        <v>0</v>
      </c>
      <c r="V79" s="489">
        <v>0</v>
      </c>
      <c r="W79" s="492">
        <v>0</v>
      </c>
    </row>
    <row r="80" spans="1:27" x14ac:dyDescent="0.25">
      <c r="A80" s="188">
        <v>72</v>
      </c>
      <c r="B80" s="370" t="s">
        <v>354</v>
      </c>
      <c r="C80" s="491">
        <v>25</v>
      </c>
      <c r="D80" s="489">
        <v>43</v>
      </c>
      <c r="E80" s="492">
        <f t="shared" si="3"/>
        <v>68</v>
      </c>
      <c r="F80" s="491">
        <v>46</v>
      </c>
      <c r="G80" s="489">
        <v>65</v>
      </c>
      <c r="H80" s="492">
        <f t="shared" si="4"/>
        <v>111</v>
      </c>
      <c r="I80" s="491">
        <v>4</v>
      </c>
      <c r="J80" s="489">
        <v>5</v>
      </c>
      <c r="K80" s="492">
        <f t="shared" si="5"/>
        <v>9</v>
      </c>
      <c r="L80" s="491">
        <v>0</v>
      </c>
      <c r="M80" s="489">
        <v>0</v>
      </c>
      <c r="N80" s="492">
        <v>0</v>
      </c>
      <c r="O80" s="491">
        <v>0</v>
      </c>
      <c r="P80" s="489">
        <v>0</v>
      </c>
      <c r="Q80" s="492">
        <v>0</v>
      </c>
      <c r="R80" s="491">
        <v>0</v>
      </c>
      <c r="S80" s="489">
        <v>0</v>
      </c>
      <c r="T80" s="492">
        <v>0</v>
      </c>
      <c r="U80" s="491">
        <v>0</v>
      </c>
      <c r="V80" s="489">
        <v>0</v>
      </c>
      <c r="W80" s="492">
        <v>0</v>
      </c>
    </row>
    <row r="81" spans="1:23" x14ac:dyDescent="0.25">
      <c r="A81" s="188">
        <v>73</v>
      </c>
      <c r="B81" s="370" t="s">
        <v>355</v>
      </c>
      <c r="C81" s="491">
        <v>16</v>
      </c>
      <c r="D81" s="489">
        <v>13</v>
      </c>
      <c r="E81" s="492">
        <f t="shared" si="3"/>
        <v>29</v>
      </c>
      <c r="F81" s="491">
        <v>33</v>
      </c>
      <c r="G81" s="489">
        <v>47</v>
      </c>
      <c r="H81" s="492">
        <f t="shared" si="4"/>
        <v>80</v>
      </c>
      <c r="I81" s="491">
        <v>1</v>
      </c>
      <c r="J81" s="489">
        <v>3</v>
      </c>
      <c r="K81" s="492">
        <f t="shared" si="5"/>
        <v>4</v>
      </c>
      <c r="L81" s="491">
        <v>0</v>
      </c>
      <c r="M81" s="489">
        <v>0</v>
      </c>
      <c r="N81" s="492">
        <v>0</v>
      </c>
      <c r="O81" s="491">
        <v>0</v>
      </c>
      <c r="P81" s="489">
        <v>0</v>
      </c>
      <c r="Q81" s="492">
        <v>0</v>
      </c>
      <c r="R81" s="491">
        <v>0</v>
      </c>
      <c r="S81" s="489">
        <v>0</v>
      </c>
      <c r="T81" s="492">
        <v>0</v>
      </c>
      <c r="U81" s="491">
        <v>0</v>
      </c>
      <c r="V81" s="489">
        <v>0</v>
      </c>
      <c r="W81" s="492">
        <v>0</v>
      </c>
    </row>
    <row r="82" spans="1:23" x14ac:dyDescent="0.25">
      <c r="A82" s="188">
        <v>74</v>
      </c>
      <c r="B82" s="370" t="s">
        <v>356</v>
      </c>
      <c r="C82" s="491">
        <v>17</v>
      </c>
      <c r="D82" s="489">
        <v>28</v>
      </c>
      <c r="E82" s="492">
        <f t="shared" si="3"/>
        <v>45</v>
      </c>
      <c r="F82" s="491">
        <v>44</v>
      </c>
      <c r="G82" s="489">
        <v>80</v>
      </c>
      <c r="H82" s="492">
        <f t="shared" si="4"/>
        <v>124</v>
      </c>
      <c r="I82" s="491">
        <v>4</v>
      </c>
      <c r="J82" s="489">
        <v>4</v>
      </c>
      <c r="K82" s="492">
        <f t="shared" si="5"/>
        <v>8</v>
      </c>
      <c r="L82" s="491">
        <v>0</v>
      </c>
      <c r="M82" s="489">
        <v>0</v>
      </c>
      <c r="N82" s="492">
        <v>0</v>
      </c>
      <c r="O82" s="491">
        <v>0</v>
      </c>
      <c r="P82" s="489">
        <v>0</v>
      </c>
      <c r="Q82" s="492">
        <v>0</v>
      </c>
      <c r="R82" s="491">
        <v>0</v>
      </c>
      <c r="S82" s="489">
        <v>0</v>
      </c>
      <c r="T82" s="492">
        <v>0</v>
      </c>
      <c r="U82" s="491">
        <v>0</v>
      </c>
      <c r="V82" s="489">
        <v>0</v>
      </c>
      <c r="W82" s="492">
        <v>0</v>
      </c>
    </row>
    <row r="83" spans="1:23" x14ac:dyDescent="0.25">
      <c r="A83" s="188">
        <v>75</v>
      </c>
      <c r="B83" s="370" t="s">
        <v>357</v>
      </c>
      <c r="C83" s="491">
        <v>8</v>
      </c>
      <c r="D83" s="489">
        <v>8</v>
      </c>
      <c r="E83" s="492">
        <f t="shared" si="3"/>
        <v>16</v>
      </c>
      <c r="F83" s="491">
        <v>29</v>
      </c>
      <c r="G83" s="489">
        <v>40</v>
      </c>
      <c r="H83" s="492">
        <f t="shared" si="4"/>
        <v>69</v>
      </c>
      <c r="I83" s="491">
        <v>0</v>
      </c>
      <c r="J83" s="489">
        <v>0</v>
      </c>
      <c r="K83" s="492">
        <f t="shared" si="5"/>
        <v>0</v>
      </c>
      <c r="L83" s="491">
        <v>0</v>
      </c>
      <c r="M83" s="489">
        <v>0</v>
      </c>
      <c r="N83" s="492">
        <v>0</v>
      </c>
      <c r="O83" s="491">
        <v>0</v>
      </c>
      <c r="P83" s="489">
        <v>0</v>
      </c>
      <c r="Q83" s="492">
        <v>0</v>
      </c>
      <c r="R83" s="491">
        <v>0</v>
      </c>
      <c r="S83" s="489">
        <v>0</v>
      </c>
      <c r="T83" s="492">
        <v>0</v>
      </c>
      <c r="U83" s="491">
        <v>0</v>
      </c>
      <c r="V83" s="489">
        <v>0</v>
      </c>
      <c r="W83" s="492">
        <v>0</v>
      </c>
    </row>
    <row r="84" spans="1:23" x14ac:dyDescent="0.25">
      <c r="A84" s="188">
        <v>76</v>
      </c>
      <c r="B84" s="370" t="s">
        <v>358</v>
      </c>
      <c r="C84" s="491">
        <v>16</v>
      </c>
      <c r="D84" s="489">
        <v>22</v>
      </c>
      <c r="E84" s="492">
        <f t="shared" si="3"/>
        <v>38</v>
      </c>
      <c r="F84" s="491">
        <v>24</v>
      </c>
      <c r="G84" s="489">
        <v>36</v>
      </c>
      <c r="H84" s="492">
        <f t="shared" si="4"/>
        <v>60</v>
      </c>
      <c r="I84" s="491">
        <v>2</v>
      </c>
      <c r="J84" s="489">
        <v>2</v>
      </c>
      <c r="K84" s="492">
        <f t="shared" si="5"/>
        <v>4</v>
      </c>
      <c r="L84" s="491">
        <v>0</v>
      </c>
      <c r="M84" s="489">
        <v>0</v>
      </c>
      <c r="N84" s="492">
        <v>0</v>
      </c>
      <c r="O84" s="491">
        <v>0</v>
      </c>
      <c r="P84" s="489">
        <v>0</v>
      </c>
      <c r="Q84" s="492">
        <v>0</v>
      </c>
      <c r="R84" s="491">
        <v>0</v>
      </c>
      <c r="S84" s="489">
        <v>0</v>
      </c>
      <c r="T84" s="492">
        <v>0</v>
      </c>
      <c r="U84" s="491">
        <v>0</v>
      </c>
      <c r="V84" s="489">
        <v>0</v>
      </c>
      <c r="W84" s="492">
        <v>0</v>
      </c>
    </row>
    <row r="85" spans="1:23" x14ac:dyDescent="0.25">
      <c r="A85" s="188">
        <v>77</v>
      </c>
      <c r="B85" s="370" t="s">
        <v>359</v>
      </c>
      <c r="C85" s="491">
        <v>12</v>
      </c>
      <c r="D85" s="489">
        <v>21</v>
      </c>
      <c r="E85" s="492">
        <f t="shared" si="3"/>
        <v>33</v>
      </c>
      <c r="F85" s="491">
        <v>25</v>
      </c>
      <c r="G85" s="489">
        <v>35</v>
      </c>
      <c r="H85" s="492">
        <f t="shared" si="4"/>
        <v>60</v>
      </c>
      <c r="I85" s="491">
        <v>2</v>
      </c>
      <c r="J85" s="489">
        <v>3</v>
      </c>
      <c r="K85" s="492">
        <f t="shared" si="5"/>
        <v>5</v>
      </c>
      <c r="L85" s="491">
        <v>0</v>
      </c>
      <c r="M85" s="489">
        <v>0</v>
      </c>
      <c r="N85" s="492">
        <v>0</v>
      </c>
      <c r="O85" s="491">
        <v>0</v>
      </c>
      <c r="P85" s="489">
        <v>0</v>
      </c>
      <c r="Q85" s="492">
        <v>0</v>
      </c>
      <c r="R85" s="491">
        <v>0</v>
      </c>
      <c r="S85" s="489">
        <v>0</v>
      </c>
      <c r="T85" s="492">
        <v>0</v>
      </c>
      <c r="U85" s="491">
        <v>0</v>
      </c>
      <c r="V85" s="489">
        <v>0</v>
      </c>
      <c r="W85" s="492">
        <v>0</v>
      </c>
    </row>
    <row r="86" spans="1:23" x14ac:dyDescent="0.25">
      <c r="A86" s="188">
        <v>78</v>
      </c>
      <c r="B86" s="370" t="s">
        <v>360</v>
      </c>
      <c r="C86" s="491">
        <v>9</v>
      </c>
      <c r="D86" s="489">
        <v>17</v>
      </c>
      <c r="E86" s="492">
        <f t="shared" si="3"/>
        <v>26</v>
      </c>
      <c r="F86" s="491">
        <v>17</v>
      </c>
      <c r="G86" s="489">
        <v>37</v>
      </c>
      <c r="H86" s="492">
        <f t="shared" si="4"/>
        <v>54</v>
      </c>
      <c r="I86" s="491">
        <v>2</v>
      </c>
      <c r="J86" s="489">
        <v>3</v>
      </c>
      <c r="K86" s="492">
        <f t="shared" si="5"/>
        <v>5</v>
      </c>
      <c r="L86" s="491">
        <v>0</v>
      </c>
      <c r="M86" s="489">
        <v>0</v>
      </c>
      <c r="N86" s="492">
        <v>0</v>
      </c>
      <c r="O86" s="491">
        <v>0</v>
      </c>
      <c r="P86" s="489">
        <v>0</v>
      </c>
      <c r="Q86" s="492">
        <v>0</v>
      </c>
      <c r="R86" s="491">
        <v>0</v>
      </c>
      <c r="S86" s="489">
        <v>0</v>
      </c>
      <c r="T86" s="492">
        <v>0</v>
      </c>
      <c r="U86" s="491">
        <v>0</v>
      </c>
      <c r="V86" s="489">
        <v>0</v>
      </c>
      <c r="W86" s="492">
        <v>0</v>
      </c>
    </row>
    <row r="87" spans="1:23" x14ac:dyDescent="0.25">
      <c r="A87" s="188">
        <v>79</v>
      </c>
      <c r="B87" s="370" t="s">
        <v>361</v>
      </c>
      <c r="C87" s="491">
        <v>19</v>
      </c>
      <c r="D87" s="489">
        <v>24</v>
      </c>
      <c r="E87" s="492">
        <f t="shared" si="3"/>
        <v>43</v>
      </c>
      <c r="F87" s="491">
        <v>18</v>
      </c>
      <c r="G87" s="489">
        <v>43</v>
      </c>
      <c r="H87" s="492">
        <f t="shared" si="4"/>
        <v>61</v>
      </c>
      <c r="I87" s="491">
        <v>1</v>
      </c>
      <c r="J87" s="489">
        <v>1</v>
      </c>
      <c r="K87" s="492">
        <f t="shared" si="5"/>
        <v>2</v>
      </c>
      <c r="L87" s="491">
        <v>0</v>
      </c>
      <c r="M87" s="489">
        <v>0</v>
      </c>
      <c r="N87" s="492">
        <v>0</v>
      </c>
      <c r="O87" s="491">
        <v>0</v>
      </c>
      <c r="P87" s="489">
        <v>0</v>
      </c>
      <c r="Q87" s="492">
        <v>0</v>
      </c>
      <c r="R87" s="491">
        <v>0</v>
      </c>
      <c r="S87" s="489">
        <v>0</v>
      </c>
      <c r="T87" s="492">
        <v>0</v>
      </c>
      <c r="U87" s="491">
        <v>0</v>
      </c>
      <c r="V87" s="489">
        <v>0</v>
      </c>
      <c r="W87" s="492">
        <v>0</v>
      </c>
    </row>
    <row r="88" spans="1:23" x14ac:dyDescent="0.25">
      <c r="A88" s="188">
        <v>80</v>
      </c>
      <c r="B88" s="370" t="s">
        <v>362</v>
      </c>
      <c r="C88" s="491">
        <v>1</v>
      </c>
      <c r="D88" s="489">
        <v>11</v>
      </c>
      <c r="E88" s="492">
        <f t="shared" si="3"/>
        <v>12</v>
      </c>
      <c r="F88" s="491">
        <v>12</v>
      </c>
      <c r="G88" s="489">
        <v>22</v>
      </c>
      <c r="H88" s="492">
        <f t="shared" si="4"/>
        <v>34</v>
      </c>
      <c r="I88" s="491">
        <v>2</v>
      </c>
      <c r="J88" s="489">
        <v>1</v>
      </c>
      <c r="K88" s="492">
        <f t="shared" si="5"/>
        <v>3</v>
      </c>
      <c r="L88" s="491">
        <v>0</v>
      </c>
      <c r="M88" s="489">
        <v>0</v>
      </c>
      <c r="N88" s="492">
        <v>0</v>
      </c>
      <c r="O88" s="491">
        <v>0</v>
      </c>
      <c r="P88" s="489">
        <v>0</v>
      </c>
      <c r="Q88" s="492">
        <v>0</v>
      </c>
      <c r="R88" s="491">
        <v>0</v>
      </c>
      <c r="S88" s="489">
        <v>0</v>
      </c>
      <c r="T88" s="492">
        <v>0</v>
      </c>
      <c r="U88" s="491">
        <v>0</v>
      </c>
      <c r="V88" s="489">
        <v>0</v>
      </c>
      <c r="W88" s="492">
        <v>0</v>
      </c>
    </row>
    <row r="89" spans="1:23" x14ac:dyDescent="0.25">
      <c r="A89" s="188">
        <v>81</v>
      </c>
      <c r="B89" s="370" t="s">
        <v>363</v>
      </c>
      <c r="C89" s="491">
        <v>12</v>
      </c>
      <c r="D89" s="489">
        <v>10</v>
      </c>
      <c r="E89" s="492">
        <f t="shared" si="3"/>
        <v>22</v>
      </c>
      <c r="F89" s="491">
        <v>15</v>
      </c>
      <c r="G89" s="489">
        <v>26</v>
      </c>
      <c r="H89" s="492">
        <f t="shared" si="4"/>
        <v>41</v>
      </c>
      <c r="I89" s="491">
        <v>0</v>
      </c>
      <c r="J89" s="489">
        <v>0</v>
      </c>
      <c r="K89" s="492">
        <f t="shared" si="5"/>
        <v>0</v>
      </c>
      <c r="L89" s="491">
        <v>0</v>
      </c>
      <c r="M89" s="489">
        <v>0</v>
      </c>
      <c r="N89" s="492">
        <v>0</v>
      </c>
      <c r="O89" s="491">
        <v>0</v>
      </c>
      <c r="P89" s="489">
        <v>0</v>
      </c>
      <c r="Q89" s="492">
        <v>0</v>
      </c>
      <c r="R89" s="491">
        <v>0</v>
      </c>
      <c r="S89" s="489">
        <v>0</v>
      </c>
      <c r="T89" s="492">
        <v>0</v>
      </c>
      <c r="U89" s="491">
        <v>0</v>
      </c>
      <c r="V89" s="489">
        <v>0</v>
      </c>
      <c r="W89" s="492">
        <v>0</v>
      </c>
    </row>
    <row r="90" spans="1:23" x14ac:dyDescent="0.25">
      <c r="A90" s="188">
        <v>82</v>
      </c>
      <c r="B90" s="370" t="s">
        <v>364</v>
      </c>
      <c r="C90" s="491">
        <v>17</v>
      </c>
      <c r="D90" s="489">
        <v>13</v>
      </c>
      <c r="E90" s="492">
        <f t="shared" si="3"/>
        <v>30</v>
      </c>
      <c r="F90" s="491">
        <v>16</v>
      </c>
      <c r="G90" s="489">
        <v>44</v>
      </c>
      <c r="H90" s="492">
        <f t="shared" si="4"/>
        <v>60</v>
      </c>
      <c r="I90" s="491">
        <v>0</v>
      </c>
      <c r="J90" s="489">
        <v>2</v>
      </c>
      <c r="K90" s="492">
        <f t="shared" si="5"/>
        <v>2</v>
      </c>
      <c r="L90" s="491">
        <v>0</v>
      </c>
      <c r="M90" s="489">
        <v>0</v>
      </c>
      <c r="N90" s="492">
        <v>0</v>
      </c>
      <c r="O90" s="491">
        <v>0</v>
      </c>
      <c r="P90" s="489">
        <v>0</v>
      </c>
      <c r="Q90" s="492">
        <v>0</v>
      </c>
      <c r="R90" s="491">
        <v>0</v>
      </c>
      <c r="S90" s="489">
        <v>0</v>
      </c>
      <c r="T90" s="492">
        <v>0</v>
      </c>
      <c r="U90" s="491">
        <v>0</v>
      </c>
      <c r="V90" s="489">
        <v>0</v>
      </c>
      <c r="W90" s="492">
        <v>0</v>
      </c>
    </row>
    <row r="91" spans="1:23" x14ac:dyDescent="0.25">
      <c r="A91" s="188">
        <v>83</v>
      </c>
      <c r="B91" s="370" t="s">
        <v>365</v>
      </c>
      <c r="C91" s="491">
        <v>3</v>
      </c>
      <c r="D91" s="489">
        <v>12</v>
      </c>
      <c r="E91" s="492">
        <f t="shared" si="3"/>
        <v>15</v>
      </c>
      <c r="F91" s="491">
        <v>8</v>
      </c>
      <c r="G91" s="489">
        <v>15</v>
      </c>
      <c r="H91" s="492">
        <f t="shared" si="4"/>
        <v>23</v>
      </c>
      <c r="I91" s="491">
        <v>2</v>
      </c>
      <c r="J91" s="489">
        <v>0</v>
      </c>
      <c r="K91" s="492">
        <f t="shared" si="5"/>
        <v>2</v>
      </c>
      <c r="L91" s="491">
        <v>0</v>
      </c>
      <c r="M91" s="489">
        <v>0</v>
      </c>
      <c r="N91" s="492">
        <v>0</v>
      </c>
      <c r="O91" s="491">
        <v>0</v>
      </c>
      <c r="P91" s="489">
        <v>0</v>
      </c>
      <c r="Q91" s="492">
        <v>0</v>
      </c>
      <c r="R91" s="491">
        <v>0</v>
      </c>
      <c r="S91" s="489">
        <v>0</v>
      </c>
      <c r="T91" s="492">
        <v>0</v>
      </c>
      <c r="U91" s="491">
        <v>0</v>
      </c>
      <c r="V91" s="489">
        <v>0</v>
      </c>
      <c r="W91" s="492">
        <v>0</v>
      </c>
    </row>
    <row r="92" spans="1:23" x14ac:dyDescent="0.25">
      <c r="A92" s="188">
        <v>84</v>
      </c>
      <c r="B92" s="370" t="s">
        <v>366</v>
      </c>
      <c r="C92" s="491">
        <v>11</v>
      </c>
      <c r="D92" s="489">
        <v>18</v>
      </c>
      <c r="E92" s="492">
        <f t="shared" si="3"/>
        <v>29</v>
      </c>
      <c r="F92" s="491">
        <v>14</v>
      </c>
      <c r="G92" s="489">
        <v>32</v>
      </c>
      <c r="H92" s="492">
        <f t="shared" si="4"/>
        <v>46</v>
      </c>
      <c r="I92" s="491">
        <v>1</v>
      </c>
      <c r="J92" s="489">
        <v>2</v>
      </c>
      <c r="K92" s="492">
        <f t="shared" si="5"/>
        <v>3</v>
      </c>
      <c r="L92" s="491">
        <v>0</v>
      </c>
      <c r="M92" s="489">
        <v>0</v>
      </c>
      <c r="N92" s="492">
        <v>0</v>
      </c>
      <c r="O92" s="491">
        <v>0</v>
      </c>
      <c r="P92" s="489">
        <v>0</v>
      </c>
      <c r="Q92" s="492">
        <v>0</v>
      </c>
      <c r="R92" s="491">
        <v>0</v>
      </c>
      <c r="S92" s="489">
        <v>0</v>
      </c>
      <c r="T92" s="492">
        <v>0</v>
      </c>
      <c r="U92" s="491">
        <v>0</v>
      </c>
      <c r="V92" s="489">
        <v>0</v>
      </c>
      <c r="W92" s="492">
        <v>0</v>
      </c>
    </row>
    <row r="93" spans="1:23" x14ac:dyDescent="0.25">
      <c r="A93" s="188">
        <v>85</v>
      </c>
      <c r="B93" s="370" t="s">
        <v>367</v>
      </c>
      <c r="C93" s="491">
        <v>4</v>
      </c>
      <c r="D93" s="489">
        <v>1</v>
      </c>
      <c r="E93" s="492">
        <f t="shared" si="3"/>
        <v>5</v>
      </c>
      <c r="F93" s="491">
        <v>11</v>
      </c>
      <c r="G93" s="489">
        <v>13</v>
      </c>
      <c r="H93" s="492">
        <f t="shared" si="4"/>
        <v>24</v>
      </c>
      <c r="I93" s="491">
        <v>0</v>
      </c>
      <c r="J93" s="489">
        <v>1</v>
      </c>
      <c r="K93" s="492">
        <f t="shared" si="5"/>
        <v>1</v>
      </c>
      <c r="L93" s="491">
        <v>0</v>
      </c>
      <c r="M93" s="489">
        <v>0</v>
      </c>
      <c r="N93" s="492">
        <v>0</v>
      </c>
      <c r="O93" s="491">
        <v>0</v>
      </c>
      <c r="P93" s="489">
        <v>0</v>
      </c>
      <c r="Q93" s="492">
        <v>0</v>
      </c>
      <c r="R93" s="491">
        <v>0</v>
      </c>
      <c r="S93" s="489">
        <v>0</v>
      </c>
      <c r="T93" s="492">
        <v>0</v>
      </c>
      <c r="U93" s="491">
        <v>0</v>
      </c>
      <c r="V93" s="489">
        <v>0</v>
      </c>
      <c r="W93" s="492">
        <v>0</v>
      </c>
    </row>
    <row r="94" spans="1:23" x14ac:dyDescent="0.25">
      <c r="A94" s="188">
        <v>86</v>
      </c>
      <c r="B94" s="370" t="s">
        <v>368</v>
      </c>
      <c r="C94" s="491">
        <v>7</v>
      </c>
      <c r="D94" s="489">
        <v>4</v>
      </c>
      <c r="E94" s="492">
        <f t="shared" si="3"/>
        <v>11</v>
      </c>
      <c r="F94" s="491">
        <v>8</v>
      </c>
      <c r="G94" s="489">
        <v>10</v>
      </c>
      <c r="H94" s="492">
        <f t="shared" si="4"/>
        <v>18</v>
      </c>
      <c r="I94" s="491">
        <v>0</v>
      </c>
      <c r="J94" s="489">
        <v>4</v>
      </c>
      <c r="K94" s="492">
        <f t="shared" si="5"/>
        <v>4</v>
      </c>
      <c r="L94" s="491">
        <v>0</v>
      </c>
      <c r="M94" s="489">
        <v>0</v>
      </c>
      <c r="N94" s="492">
        <v>0</v>
      </c>
      <c r="O94" s="491">
        <v>0</v>
      </c>
      <c r="P94" s="489">
        <v>0</v>
      </c>
      <c r="Q94" s="492">
        <v>0</v>
      </c>
      <c r="R94" s="491">
        <v>0</v>
      </c>
      <c r="S94" s="489">
        <v>0</v>
      </c>
      <c r="T94" s="492">
        <v>0</v>
      </c>
      <c r="U94" s="491">
        <v>0</v>
      </c>
      <c r="V94" s="489">
        <v>0</v>
      </c>
      <c r="W94" s="492">
        <v>0</v>
      </c>
    </row>
    <row r="95" spans="1:23" x14ac:dyDescent="0.25">
      <c r="A95" s="188">
        <v>87</v>
      </c>
      <c r="B95" s="370" t="s">
        <v>369</v>
      </c>
      <c r="C95" s="491">
        <v>1</v>
      </c>
      <c r="D95" s="489">
        <v>7</v>
      </c>
      <c r="E95" s="492">
        <f t="shared" si="3"/>
        <v>8</v>
      </c>
      <c r="F95" s="491">
        <v>7</v>
      </c>
      <c r="G95" s="489">
        <v>13</v>
      </c>
      <c r="H95" s="492">
        <f t="shared" si="4"/>
        <v>20</v>
      </c>
      <c r="I95" s="491">
        <v>0</v>
      </c>
      <c r="J95" s="489">
        <v>0</v>
      </c>
      <c r="K95" s="492">
        <f t="shared" si="5"/>
        <v>0</v>
      </c>
      <c r="L95" s="491">
        <v>0</v>
      </c>
      <c r="M95" s="489">
        <v>0</v>
      </c>
      <c r="N95" s="492">
        <v>0</v>
      </c>
      <c r="O95" s="491">
        <v>0</v>
      </c>
      <c r="P95" s="489">
        <v>0</v>
      </c>
      <c r="Q95" s="492">
        <v>0</v>
      </c>
      <c r="R95" s="491">
        <v>0</v>
      </c>
      <c r="S95" s="489">
        <v>0</v>
      </c>
      <c r="T95" s="492">
        <v>0</v>
      </c>
      <c r="U95" s="491">
        <v>0</v>
      </c>
      <c r="V95" s="489">
        <v>0</v>
      </c>
      <c r="W95" s="492">
        <v>0</v>
      </c>
    </row>
    <row r="96" spans="1:23" x14ac:dyDescent="0.25">
      <c r="A96" s="188">
        <v>88</v>
      </c>
      <c r="B96" s="370" t="s">
        <v>370</v>
      </c>
      <c r="C96" s="491">
        <v>2</v>
      </c>
      <c r="D96" s="489">
        <v>1</v>
      </c>
      <c r="E96" s="492">
        <f t="shared" si="3"/>
        <v>3</v>
      </c>
      <c r="F96" s="491">
        <v>2</v>
      </c>
      <c r="G96" s="489">
        <v>9</v>
      </c>
      <c r="H96" s="492">
        <f t="shared" si="4"/>
        <v>11</v>
      </c>
      <c r="I96" s="491">
        <v>0</v>
      </c>
      <c r="J96" s="489">
        <v>1</v>
      </c>
      <c r="K96" s="492">
        <f t="shared" si="5"/>
        <v>1</v>
      </c>
      <c r="L96" s="491">
        <v>0</v>
      </c>
      <c r="M96" s="489">
        <v>0</v>
      </c>
      <c r="N96" s="492">
        <v>0</v>
      </c>
      <c r="O96" s="491">
        <v>0</v>
      </c>
      <c r="P96" s="489">
        <v>0</v>
      </c>
      <c r="Q96" s="492">
        <v>0</v>
      </c>
      <c r="R96" s="491">
        <v>0</v>
      </c>
      <c r="S96" s="489">
        <v>0</v>
      </c>
      <c r="T96" s="492">
        <v>0</v>
      </c>
      <c r="U96" s="491">
        <v>0</v>
      </c>
      <c r="V96" s="489">
        <v>0</v>
      </c>
      <c r="W96" s="492">
        <v>0</v>
      </c>
    </row>
    <row r="97" spans="1:23" x14ac:dyDescent="0.25">
      <c r="A97" s="188">
        <v>89</v>
      </c>
      <c r="B97" s="370" t="s">
        <v>371</v>
      </c>
      <c r="C97" s="491">
        <v>2</v>
      </c>
      <c r="D97" s="489">
        <v>9</v>
      </c>
      <c r="E97" s="492">
        <f t="shared" si="3"/>
        <v>11</v>
      </c>
      <c r="F97" s="491">
        <v>4</v>
      </c>
      <c r="G97" s="489">
        <v>14</v>
      </c>
      <c r="H97" s="492">
        <f t="shared" si="4"/>
        <v>18</v>
      </c>
      <c r="I97" s="491">
        <v>1</v>
      </c>
      <c r="J97" s="489">
        <v>0</v>
      </c>
      <c r="K97" s="492">
        <f t="shared" si="5"/>
        <v>1</v>
      </c>
      <c r="L97" s="491">
        <v>0</v>
      </c>
      <c r="M97" s="489">
        <v>0</v>
      </c>
      <c r="N97" s="492">
        <v>0</v>
      </c>
      <c r="O97" s="491">
        <v>0</v>
      </c>
      <c r="P97" s="489">
        <v>0</v>
      </c>
      <c r="Q97" s="492">
        <v>0</v>
      </c>
      <c r="R97" s="491">
        <v>0</v>
      </c>
      <c r="S97" s="489">
        <v>0</v>
      </c>
      <c r="T97" s="492">
        <v>0</v>
      </c>
      <c r="U97" s="491">
        <v>0</v>
      </c>
      <c r="V97" s="489">
        <v>0</v>
      </c>
      <c r="W97" s="492">
        <v>0</v>
      </c>
    </row>
    <row r="98" spans="1:23" x14ac:dyDescent="0.25">
      <c r="A98" s="188">
        <v>90</v>
      </c>
      <c r="B98" s="370" t="s">
        <v>372</v>
      </c>
      <c r="C98" s="491">
        <v>1</v>
      </c>
      <c r="D98" s="489">
        <v>1</v>
      </c>
      <c r="E98" s="492">
        <f t="shared" si="3"/>
        <v>2</v>
      </c>
      <c r="F98" s="491">
        <v>1</v>
      </c>
      <c r="G98" s="489">
        <v>2</v>
      </c>
      <c r="H98" s="492">
        <f t="shared" si="4"/>
        <v>3</v>
      </c>
      <c r="I98" s="491">
        <v>0</v>
      </c>
      <c r="J98" s="489">
        <v>2</v>
      </c>
      <c r="K98" s="492">
        <f t="shared" si="5"/>
        <v>2</v>
      </c>
      <c r="L98" s="491">
        <v>0</v>
      </c>
      <c r="M98" s="489">
        <v>0</v>
      </c>
      <c r="N98" s="492">
        <v>0</v>
      </c>
      <c r="O98" s="491">
        <v>0</v>
      </c>
      <c r="P98" s="489">
        <v>0</v>
      </c>
      <c r="Q98" s="492">
        <v>0</v>
      </c>
      <c r="R98" s="491">
        <v>0</v>
      </c>
      <c r="S98" s="489">
        <v>0</v>
      </c>
      <c r="T98" s="492">
        <v>0</v>
      </c>
      <c r="U98" s="491">
        <v>0</v>
      </c>
      <c r="V98" s="489">
        <v>0</v>
      </c>
      <c r="W98" s="492">
        <v>0</v>
      </c>
    </row>
    <row r="99" spans="1:23" x14ac:dyDescent="0.25">
      <c r="A99" s="188">
        <v>91</v>
      </c>
      <c r="B99" s="370" t="s">
        <v>373</v>
      </c>
      <c r="C99" s="491">
        <v>1</v>
      </c>
      <c r="D99" s="489">
        <v>2</v>
      </c>
      <c r="E99" s="492">
        <f t="shared" si="3"/>
        <v>3</v>
      </c>
      <c r="F99" s="491">
        <v>4</v>
      </c>
      <c r="G99" s="489">
        <v>4</v>
      </c>
      <c r="H99" s="492">
        <f t="shared" si="4"/>
        <v>8</v>
      </c>
      <c r="I99" s="491">
        <v>0</v>
      </c>
      <c r="J99" s="489">
        <v>0</v>
      </c>
      <c r="K99" s="492">
        <f t="shared" si="5"/>
        <v>0</v>
      </c>
      <c r="L99" s="491">
        <v>0</v>
      </c>
      <c r="M99" s="489">
        <v>0</v>
      </c>
      <c r="N99" s="492">
        <v>0</v>
      </c>
      <c r="O99" s="491">
        <v>0</v>
      </c>
      <c r="P99" s="489">
        <v>0</v>
      </c>
      <c r="Q99" s="492">
        <v>0</v>
      </c>
      <c r="R99" s="491">
        <v>0</v>
      </c>
      <c r="S99" s="489">
        <v>0</v>
      </c>
      <c r="T99" s="492">
        <v>0</v>
      </c>
      <c r="U99" s="491">
        <v>0</v>
      </c>
      <c r="V99" s="489">
        <v>0</v>
      </c>
      <c r="W99" s="492">
        <v>0</v>
      </c>
    </row>
    <row r="100" spans="1:23" x14ac:dyDescent="0.25">
      <c r="A100" s="188">
        <v>92</v>
      </c>
      <c r="B100" s="370" t="s">
        <v>374</v>
      </c>
      <c r="C100" s="491">
        <v>0</v>
      </c>
      <c r="D100" s="489">
        <v>6</v>
      </c>
      <c r="E100" s="492">
        <f t="shared" si="3"/>
        <v>6</v>
      </c>
      <c r="F100" s="491">
        <v>2</v>
      </c>
      <c r="G100" s="489">
        <v>7</v>
      </c>
      <c r="H100" s="492">
        <f t="shared" si="4"/>
        <v>9</v>
      </c>
      <c r="I100" s="491">
        <v>0</v>
      </c>
      <c r="J100" s="489">
        <v>0</v>
      </c>
      <c r="K100" s="492">
        <f t="shared" si="5"/>
        <v>0</v>
      </c>
      <c r="L100" s="491">
        <v>0</v>
      </c>
      <c r="M100" s="489">
        <v>0</v>
      </c>
      <c r="N100" s="492">
        <v>0</v>
      </c>
      <c r="O100" s="491">
        <v>0</v>
      </c>
      <c r="P100" s="489">
        <v>0</v>
      </c>
      <c r="Q100" s="492">
        <v>0</v>
      </c>
      <c r="R100" s="491">
        <v>0</v>
      </c>
      <c r="S100" s="489">
        <v>0</v>
      </c>
      <c r="T100" s="492">
        <v>0</v>
      </c>
      <c r="U100" s="491">
        <v>0</v>
      </c>
      <c r="V100" s="489">
        <v>0</v>
      </c>
      <c r="W100" s="492">
        <v>0</v>
      </c>
    </row>
    <row r="101" spans="1:23" x14ac:dyDescent="0.25">
      <c r="A101" s="188">
        <v>93</v>
      </c>
      <c r="B101" s="370" t="s">
        <v>375</v>
      </c>
      <c r="C101" s="491">
        <v>3</v>
      </c>
      <c r="D101" s="489">
        <v>2</v>
      </c>
      <c r="E101" s="492">
        <f t="shared" si="3"/>
        <v>5</v>
      </c>
      <c r="F101" s="491">
        <v>1</v>
      </c>
      <c r="G101" s="489">
        <v>4</v>
      </c>
      <c r="H101" s="492">
        <f t="shared" si="4"/>
        <v>5</v>
      </c>
      <c r="I101" s="491">
        <v>0</v>
      </c>
      <c r="J101" s="489">
        <v>0</v>
      </c>
      <c r="K101" s="492">
        <f t="shared" si="5"/>
        <v>0</v>
      </c>
      <c r="L101" s="491">
        <v>0</v>
      </c>
      <c r="M101" s="489">
        <v>0</v>
      </c>
      <c r="N101" s="492">
        <v>0</v>
      </c>
      <c r="O101" s="491">
        <v>0</v>
      </c>
      <c r="P101" s="489">
        <v>0</v>
      </c>
      <c r="Q101" s="492">
        <v>0</v>
      </c>
      <c r="R101" s="491">
        <v>0</v>
      </c>
      <c r="S101" s="489">
        <v>0</v>
      </c>
      <c r="T101" s="492">
        <v>0</v>
      </c>
      <c r="U101" s="491">
        <v>0</v>
      </c>
      <c r="V101" s="489">
        <v>0</v>
      </c>
      <c r="W101" s="492">
        <v>0</v>
      </c>
    </row>
    <row r="102" spans="1:23" x14ac:dyDescent="0.25">
      <c r="A102" s="188">
        <v>94</v>
      </c>
      <c r="B102" s="370" t="s">
        <v>376</v>
      </c>
      <c r="C102" s="491">
        <v>6</v>
      </c>
      <c r="D102" s="489">
        <v>10</v>
      </c>
      <c r="E102" s="492">
        <f t="shared" si="3"/>
        <v>16</v>
      </c>
      <c r="F102" s="491">
        <v>4</v>
      </c>
      <c r="G102" s="489">
        <v>12</v>
      </c>
      <c r="H102" s="492">
        <f t="shared" si="4"/>
        <v>16</v>
      </c>
      <c r="I102" s="491">
        <v>0</v>
      </c>
      <c r="J102" s="489">
        <v>0</v>
      </c>
      <c r="K102" s="492">
        <f t="shared" si="5"/>
        <v>0</v>
      </c>
      <c r="L102" s="491">
        <v>0</v>
      </c>
      <c r="M102" s="489">
        <v>0</v>
      </c>
      <c r="N102" s="492">
        <v>0</v>
      </c>
      <c r="O102" s="491">
        <v>0</v>
      </c>
      <c r="P102" s="489">
        <v>0</v>
      </c>
      <c r="Q102" s="492">
        <v>0</v>
      </c>
      <c r="R102" s="491">
        <v>0</v>
      </c>
      <c r="S102" s="489">
        <v>0</v>
      </c>
      <c r="T102" s="492">
        <v>0</v>
      </c>
      <c r="U102" s="491">
        <v>0</v>
      </c>
      <c r="V102" s="489">
        <v>0</v>
      </c>
      <c r="W102" s="492">
        <v>0</v>
      </c>
    </row>
    <row r="103" spans="1:23" x14ac:dyDescent="0.25">
      <c r="A103" s="188">
        <v>95</v>
      </c>
      <c r="B103" s="370" t="s">
        <v>377</v>
      </c>
      <c r="C103" s="491">
        <v>2</v>
      </c>
      <c r="D103" s="489">
        <v>2</v>
      </c>
      <c r="E103" s="492">
        <f t="shared" si="3"/>
        <v>4</v>
      </c>
      <c r="F103" s="491">
        <v>1</v>
      </c>
      <c r="G103" s="489">
        <v>4</v>
      </c>
      <c r="H103" s="492">
        <f t="shared" si="4"/>
        <v>5</v>
      </c>
      <c r="I103" s="491">
        <v>0</v>
      </c>
      <c r="J103" s="489">
        <v>0</v>
      </c>
      <c r="K103" s="492">
        <f t="shared" si="5"/>
        <v>0</v>
      </c>
      <c r="L103" s="491">
        <v>0</v>
      </c>
      <c r="M103" s="489">
        <v>0</v>
      </c>
      <c r="N103" s="492">
        <v>0</v>
      </c>
      <c r="O103" s="491">
        <v>0</v>
      </c>
      <c r="P103" s="489">
        <v>0</v>
      </c>
      <c r="Q103" s="492">
        <v>0</v>
      </c>
      <c r="R103" s="491">
        <v>0</v>
      </c>
      <c r="S103" s="489">
        <v>0</v>
      </c>
      <c r="T103" s="492">
        <v>0</v>
      </c>
      <c r="U103" s="491">
        <v>0</v>
      </c>
      <c r="V103" s="489">
        <v>0</v>
      </c>
      <c r="W103" s="492">
        <v>0</v>
      </c>
    </row>
    <row r="104" spans="1:23" x14ac:dyDescent="0.25">
      <c r="A104" s="188">
        <v>96</v>
      </c>
      <c r="B104" s="370" t="s">
        <v>378</v>
      </c>
      <c r="C104" s="491">
        <v>6</v>
      </c>
      <c r="D104" s="489">
        <v>2</v>
      </c>
      <c r="E104" s="492">
        <f t="shared" si="3"/>
        <v>8</v>
      </c>
      <c r="F104" s="491">
        <v>0</v>
      </c>
      <c r="G104" s="489">
        <v>2</v>
      </c>
      <c r="H104" s="492">
        <f t="shared" si="4"/>
        <v>2</v>
      </c>
      <c r="I104" s="491">
        <v>0</v>
      </c>
      <c r="J104" s="489">
        <v>0</v>
      </c>
      <c r="K104" s="492">
        <f t="shared" si="5"/>
        <v>0</v>
      </c>
      <c r="L104" s="491">
        <v>0</v>
      </c>
      <c r="M104" s="489">
        <v>0</v>
      </c>
      <c r="N104" s="492">
        <v>0</v>
      </c>
      <c r="O104" s="491">
        <v>0</v>
      </c>
      <c r="P104" s="489">
        <v>0</v>
      </c>
      <c r="Q104" s="492">
        <v>0</v>
      </c>
      <c r="R104" s="491">
        <v>0</v>
      </c>
      <c r="S104" s="489">
        <v>0</v>
      </c>
      <c r="T104" s="492">
        <v>0</v>
      </c>
      <c r="U104" s="491">
        <v>0</v>
      </c>
      <c r="V104" s="489">
        <v>0</v>
      </c>
      <c r="W104" s="492">
        <v>0</v>
      </c>
    </row>
    <row r="105" spans="1:23" x14ac:dyDescent="0.25">
      <c r="A105" s="188">
        <v>97</v>
      </c>
      <c r="B105" s="370" t="s">
        <v>379</v>
      </c>
      <c r="C105" s="491">
        <v>2</v>
      </c>
      <c r="D105" s="489">
        <v>1</v>
      </c>
      <c r="E105" s="492">
        <f t="shared" si="3"/>
        <v>3</v>
      </c>
      <c r="F105" s="491">
        <v>1</v>
      </c>
      <c r="G105" s="489">
        <v>2</v>
      </c>
      <c r="H105" s="492">
        <f t="shared" si="4"/>
        <v>3</v>
      </c>
      <c r="I105" s="491">
        <v>0</v>
      </c>
      <c r="J105" s="489">
        <v>0</v>
      </c>
      <c r="K105" s="492">
        <f t="shared" si="5"/>
        <v>0</v>
      </c>
      <c r="L105" s="491">
        <v>0</v>
      </c>
      <c r="M105" s="489">
        <v>0</v>
      </c>
      <c r="N105" s="492">
        <v>0</v>
      </c>
      <c r="O105" s="491">
        <v>0</v>
      </c>
      <c r="P105" s="489">
        <v>0</v>
      </c>
      <c r="Q105" s="492">
        <v>0</v>
      </c>
      <c r="R105" s="491">
        <v>0</v>
      </c>
      <c r="S105" s="489">
        <v>0</v>
      </c>
      <c r="T105" s="492">
        <v>0</v>
      </c>
      <c r="U105" s="491">
        <v>0</v>
      </c>
      <c r="V105" s="489">
        <v>0</v>
      </c>
      <c r="W105" s="492">
        <v>0</v>
      </c>
    </row>
    <row r="106" spans="1:23" x14ac:dyDescent="0.25">
      <c r="A106" s="188">
        <v>98</v>
      </c>
      <c r="B106" s="370" t="s">
        <v>380</v>
      </c>
      <c r="C106" s="491">
        <v>0</v>
      </c>
      <c r="D106" s="489">
        <v>0</v>
      </c>
      <c r="E106" s="492">
        <f t="shared" si="3"/>
        <v>0</v>
      </c>
      <c r="F106" s="491">
        <v>0</v>
      </c>
      <c r="G106" s="489">
        <v>1</v>
      </c>
      <c r="H106" s="492">
        <f t="shared" si="4"/>
        <v>1</v>
      </c>
      <c r="I106" s="491">
        <v>0</v>
      </c>
      <c r="J106" s="489">
        <v>0</v>
      </c>
      <c r="K106" s="492">
        <f t="shared" si="5"/>
        <v>0</v>
      </c>
      <c r="L106" s="491">
        <v>0</v>
      </c>
      <c r="M106" s="489">
        <v>0</v>
      </c>
      <c r="N106" s="492">
        <v>0</v>
      </c>
      <c r="O106" s="491">
        <v>0</v>
      </c>
      <c r="P106" s="489">
        <v>0</v>
      </c>
      <c r="Q106" s="492">
        <v>0</v>
      </c>
      <c r="R106" s="491">
        <v>0</v>
      </c>
      <c r="S106" s="489">
        <v>0</v>
      </c>
      <c r="T106" s="492">
        <v>0</v>
      </c>
      <c r="U106" s="491">
        <v>0</v>
      </c>
      <c r="V106" s="489">
        <v>0</v>
      </c>
      <c r="W106" s="492">
        <v>0</v>
      </c>
    </row>
    <row r="107" spans="1:23" x14ac:dyDescent="0.25">
      <c r="A107" s="188">
        <v>99</v>
      </c>
      <c r="B107" s="370" t="s">
        <v>381</v>
      </c>
      <c r="C107" s="491">
        <v>0</v>
      </c>
      <c r="D107" s="489">
        <v>0</v>
      </c>
      <c r="E107" s="492">
        <f t="shared" si="3"/>
        <v>0</v>
      </c>
      <c r="F107" s="491">
        <v>0</v>
      </c>
      <c r="G107" s="489">
        <v>4</v>
      </c>
      <c r="H107" s="492">
        <f t="shared" si="4"/>
        <v>4</v>
      </c>
      <c r="I107" s="491">
        <v>0</v>
      </c>
      <c r="J107" s="489">
        <v>0</v>
      </c>
      <c r="K107" s="492">
        <f t="shared" si="5"/>
        <v>0</v>
      </c>
      <c r="L107" s="491">
        <v>0</v>
      </c>
      <c r="M107" s="489">
        <v>0</v>
      </c>
      <c r="N107" s="492">
        <v>0</v>
      </c>
      <c r="O107" s="491">
        <v>0</v>
      </c>
      <c r="P107" s="489">
        <v>0</v>
      </c>
      <c r="Q107" s="492">
        <v>0</v>
      </c>
      <c r="R107" s="491">
        <v>0</v>
      </c>
      <c r="S107" s="489">
        <v>0</v>
      </c>
      <c r="T107" s="492">
        <v>0</v>
      </c>
      <c r="U107" s="491">
        <v>0</v>
      </c>
      <c r="V107" s="489">
        <v>0</v>
      </c>
      <c r="W107" s="492">
        <v>0</v>
      </c>
    </row>
    <row r="108" spans="1:23" x14ac:dyDescent="0.25">
      <c r="A108" s="188">
        <v>100</v>
      </c>
      <c r="B108" s="370" t="s">
        <v>382</v>
      </c>
      <c r="C108" s="491">
        <v>1</v>
      </c>
      <c r="D108" s="489">
        <v>0</v>
      </c>
      <c r="E108" s="492">
        <f t="shared" si="3"/>
        <v>1</v>
      </c>
      <c r="F108" s="491">
        <v>1</v>
      </c>
      <c r="G108" s="489">
        <v>0</v>
      </c>
      <c r="H108" s="492">
        <f t="shared" si="4"/>
        <v>1</v>
      </c>
      <c r="I108" s="491">
        <v>0</v>
      </c>
      <c r="J108" s="489">
        <v>0</v>
      </c>
      <c r="K108" s="492">
        <f t="shared" si="5"/>
        <v>0</v>
      </c>
      <c r="L108" s="491">
        <v>0</v>
      </c>
      <c r="M108" s="489">
        <v>0</v>
      </c>
      <c r="N108" s="492">
        <v>0</v>
      </c>
      <c r="O108" s="491">
        <v>0</v>
      </c>
      <c r="P108" s="489">
        <v>0</v>
      </c>
      <c r="Q108" s="492">
        <v>0</v>
      </c>
      <c r="R108" s="491">
        <v>0</v>
      </c>
      <c r="S108" s="489">
        <v>0</v>
      </c>
      <c r="T108" s="492">
        <v>0</v>
      </c>
      <c r="U108" s="491">
        <v>0</v>
      </c>
      <c r="V108" s="489">
        <v>0</v>
      </c>
      <c r="W108" s="492">
        <v>0</v>
      </c>
    </row>
    <row r="109" spans="1:23" x14ac:dyDescent="0.25">
      <c r="A109" s="188">
        <v>101</v>
      </c>
      <c r="B109" s="370" t="s">
        <v>383</v>
      </c>
      <c r="C109" s="491">
        <v>0</v>
      </c>
      <c r="D109" s="489">
        <v>1</v>
      </c>
      <c r="E109" s="492">
        <f t="shared" si="3"/>
        <v>1</v>
      </c>
      <c r="F109" s="491">
        <v>1</v>
      </c>
      <c r="G109" s="489">
        <v>1</v>
      </c>
      <c r="H109" s="492">
        <f t="shared" si="4"/>
        <v>2</v>
      </c>
      <c r="I109" s="491">
        <v>0</v>
      </c>
      <c r="J109" s="489">
        <v>0</v>
      </c>
      <c r="K109" s="492">
        <f t="shared" si="5"/>
        <v>0</v>
      </c>
      <c r="L109" s="491">
        <v>0</v>
      </c>
      <c r="M109" s="489">
        <v>0</v>
      </c>
      <c r="N109" s="492">
        <v>0</v>
      </c>
      <c r="O109" s="491">
        <v>0</v>
      </c>
      <c r="P109" s="489">
        <v>0</v>
      </c>
      <c r="Q109" s="492">
        <v>0</v>
      </c>
      <c r="R109" s="491">
        <v>0</v>
      </c>
      <c r="S109" s="489">
        <v>0</v>
      </c>
      <c r="T109" s="492">
        <v>0</v>
      </c>
      <c r="U109" s="491">
        <v>0</v>
      </c>
      <c r="V109" s="489">
        <v>0</v>
      </c>
      <c r="W109" s="492">
        <v>0</v>
      </c>
    </row>
    <row r="110" spans="1:23" x14ac:dyDescent="0.25">
      <c r="A110" s="188">
        <v>102</v>
      </c>
      <c r="B110" s="370" t="s">
        <v>384</v>
      </c>
      <c r="C110" s="491">
        <v>1</v>
      </c>
      <c r="D110" s="489">
        <v>1</v>
      </c>
      <c r="E110" s="492">
        <f t="shared" si="3"/>
        <v>2</v>
      </c>
      <c r="F110" s="491">
        <v>0</v>
      </c>
      <c r="G110" s="489">
        <v>0</v>
      </c>
      <c r="H110" s="492">
        <f t="shared" si="4"/>
        <v>0</v>
      </c>
      <c r="I110" s="491">
        <v>0</v>
      </c>
      <c r="J110" s="489">
        <v>0</v>
      </c>
      <c r="K110" s="492">
        <f t="shared" si="5"/>
        <v>0</v>
      </c>
      <c r="L110" s="491">
        <v>0</v>
      </c>
      <c r="M110" s="489">
        <v>0</v>
      </c>
      <c r="N110" s="492">
        <v>0</v>
      </c>
      <c r="O110" s="491">
        <v>0</v>
      </c>
      <c r="P110" s="489">
        <v>0</v>
      </c>
      <c r="Q110" s="492">
        <v>0</v>
      </c>
      <c r="R110" s="491">
        <v>0</v>
      </c>
      <c r="S110" s="489">
        <v>0</v>
      </c>
      <c r="T110" s="492">
        <v>0</v>
      </c>
      <c r="U110" s="491">
        <v>0</v>
      </c>
      <c r="V110" s="489">
        <v>0</v>
      </c>
      <c r="W110" s="492">
        <v>0</v>
      </c>
    </row>
    <row r="111" spans="1:23" x14ac:dyDescent="0.25">
      <c r="A111" s="188">
        <v>103</v>
      </c>
      <c r="B111" s="370" t="s">
        <v>385</v>
      </c>
      <c r="C111" s="491">
        <v>0</v>
      </c>
      <c r="D111" s="489">
        <v>1</v>
      </c>
      <c r="E111" s="492">
        <f t="shared" si="3"/>
        <v>1</v>
      </c>
      <c r="F111" s="491">
        <v>1</v>
      </c>
      <c r="G111" s="489">
        <v>1</v>
      </c>
      <c r="H111" s="492">
        <f t="shared" si="4"/>
        <v>2</v>
      </c>
      <c r="I111" s="491">
        <v>0</v>
      </c>
      <c r="J111" s="489">
        <v>0</v>
      </c>
      <c r="K111" s="492">
        <f t="shared" si="5"/>
        <v>0</v>
      </c>
      <c r="L111" s="491">
        <v>0</v>
      </c>
      <c r="M111" s="489">
        <v>0</v>
      </c>
      <c r="N111" s="492">
        <v>0</v>
      </c>
      <c r="O111" s="491">
        <v>0</v>
      </c>
      <c r="P111" s="489">
        <v>0</v>
      </c>
      <c r="Q111" s="492">
        <v>0</v>
      </c>
      <c r="R111" s="491">
        <v>0</v>
      </c>
      <c r="S111" s="489">
        <v>0</v>
      </c>
      <c r="T111" s="492">
        <v>0</v>
      </c>
      <c r="U111" s="491">
        <v>0</v>
      </c>
      <c r="V111" s="489">
        <v>0</v>
      </c>
      <c r="W111" s="492">
        <v>0</v>
      </c>
    </row>
    <row r="112" spans="1:23" x14ac:dyDescent="0.25">
      <c r="A112" s="188">
        <v>104</v>
      </c>
      <c r="B112" s="370" t="s">
        <v>386</v>
      </c>
      <c r="C112" s="491">
        <v>1</v>
      </c>
      <c r="D112" s="489">
        <v>1</v>
      </c>
      <c r="E112" s="492">
        <f t="shared" si="3"/>
        <v>2</v>
      </c>
      <c r="F112" s="491">
        <v>1</v>
      </c>
      <c r="G112" s="489">
        <v>0</v>
      </c>
      <c r="H112" s="492">
        <f t="shared" si="4"/>
        <v>1</v>
      </c>
      <c r="I112" s="491">
        <v>0</v>
      </c>
      <c r="J112" s="489">
        <v>0</v>
      </c>
      <c r="K112" s="492">
        <f t="shared" si="5"/>
        <v>0</v>
      </c>
      <c r="L112" s="491">
        <v>0</v>
      </c>
      <c r="M112" s="489">
        <v>0</v>
      </c>
      <c r="N112" s="492">
        <v>0</v>
      </c>
      <c r="O112" s="491">
        <v>0</v>
      </c>
      <c r="P112" s="489">
        <v>0</v>
      </c>
      <c r="Q112" s="492">
        <v>0</v>
      </c>
      <c r="R112" s="491">
        <v>0</v>
      </c>
      <c r="S112" s="489">
        <v>0</v>
      </c>
      <c r="T112" s="492">
        <v>0</v>
      </c>
      <c r="U112" s="491">
        <v>0</v>
      </c>
      <c r="V112" s="489">
        <v>0</v>
      </c>
      <c r="W112" s="492">
        <v>0</v>
      </c>
    </row>
    <row r="113" spans="1:23" x14ac:dyDescent="0.25">
      <c r="A113" s="188">
        <v>105</v>
      </c>
      <c r="B113" s="370" t="s">
        <v>387</v>
      </c>
      <c r="C113" s="491">
        <v>0</v>
      </c>
      <c r="D113" s="489">
        <v>0</v>
      </c>
      <c r="E113" s="492">
        <f t="shared" si="3"/>
        <v>0</v>
      </c>
      <c r="F113" s="491">
        <v>0</v>
      </c>
      <c r="G113" s="489">
        <v>0</v>
      </c>
      <c r="H113" s="492">
        <f t="shared" si="4"/>
        <v>0</v>
      </c>
      <c r="I113" s="491">
        <v>0</v>
      </c>
      <c r="J113" s="489">
        <v>0</v>
      </c>
      <c r="K113" s="492">
        <f t="shared" si="5"/>
        <v>0</v>
      </c>
      <c r="L113" s="491">
        <v>0</v>
      </c>
      <c r="M113" s="489">
        <v>0</v>
      </c>
      <c r="N113" s="492">
        <v>0</v>
      </c>
      <c r="O113" s="491">
        <v>0</v>
      </c>
      <c r="P113" s="489">
        <v>0</v>
      </c>
      <c r="Q113" s="492">
        <v>0</v>
      </c>
      <c r="R113" s="491">
        <v>0</v>
      </c>
      <c r="S113" s="489">
        <v>0</v>
      </c>
      <c r="T113" s="492">
        <v>0</v>
      </c>
      <c r="U113" s="491">
        <v>0</v>
      </c>
      <c r="V113" s="489">
        <v>0</v>
      </c>
      <c r="W113" s="492">
        <v>0</v>
      </c>
    </row>
    <row r="114" spans="1:23" x14ac:dyDescent="0.25">
      <c r="A114" s="188">
        <v>106</v>
      </c>
      <c r="B114" s="371" t="s">
        <v>388</v>
      </c>
      <c r="C114" s="491">
        <v>0</v>
      </c>
      <c r="D114" s="489">
        <v>0</v>
      </c>
      <c r="E114" s="492">
        <f t="shared" si="3"/>
        <v>0</v>
      </c>
      <c r="F114" s="491">
        <v>0</v>
      </c>
      <c r="G114" s="489">
        <v>0</v>
      </c>
      <c r="H114" s="492">
        <f t="shared" si="4"/>
        <v>0</v>
      </c>
      <c r="I114" s="491">
        <v>0</v>
      </c>
      <c r="J114" s="489">
        <v>0</v>
      </c>
      <c r="K114" s="492">
        <f t="shared" si="5"/>
        <v>0</v>
      </c>
      <c r="L114" s="491">
        <v>0</v>
      </c>
      <c r="M114" s="489">
        <v>0</v>
      </c>
      <c r="N114" s="492">
        <v>0</v>
      </c>
      <c r="O114" s="491">
        <v>0</v>
      </c>
      <c r="P114" s="489">
        <v>0</v>
      </c>
      <c r="Q114" s="492">
        <v>0</v>
      </c>
      <c r="R114" s="491">
        <v>0</v>
      </c>
      <c r="S114" s="489">
        <v>0</v>
      </c>
      <c r="T114" s="492">
        <v>0</v>
      </c>
      <c r="U114" s="491">
        <v>0</v>
      </c>
      <c r="V114" s="489">
        <v>0</v>
      </c>
      <c r="W114" s="492">
        <v>0</v>
      </c>
    </row>
    <row r="115" spans="1:23" x14ac:dyDescent="0.25">
      <c r="A115" s="188">
        <v>107</v>
      </c>
      <c r="B115" s="371" t="s">
        <v>523</v>
      </c>
      <c r="C115" s="491">
        <v>0</v>
      </c>
      <c r="D115" s="489">
        <v>0</v>
      </c>
      <c r="E115" s="492">
        <f t="shared" si="3"/>
        <v>0</v>
      </c>
      <c r="F115" s="491">
        <v>0</v>
      </c>
      <c r="G115" s="489">
        <v>0</v>
      </c>
      <c r="H115" s="492">
        <f t="shared" si="4"/>
        <v>0</v>
      </c>
      <c r="I115" s="491">
        <v>0</v>
      </c>
      <c r="J115" s="489">
        <v>0</v>
      </c>
      <c r="K115" s="492">
        <f t="shared" si="5"/>
        <v>0</v>
      </c>
      <c r="L115" s="491">
        <v>0</v>
      </c>
      <c r="M115" s="489">
        <v>0</v>
      </c>
      <c r="N115" s="492">
        <v>0</v>
      </c>
      <c r="O115" s="491">
        <v>0</v>
      </c>
      <c r="P115" s="489">
        <v>0</v>
      </c>
      <c r="Q115" s="492">
        <v>0</v>
      </c>
      <c r="R115" s="491">
        <v>0</v>
      </c>
      <c r="S115" s="489">
        <v>0</v>
      </c>
      <c r="T115" s="492">
        <v>0</v>
      </c>
      <c r="U115" s="491">
        <v>0</v>
      </c>
      <c r="V115" s="489">
        <v>0</v>
      </c>
      <c r="W115" s="492">
        <v>0</v>
      </c>
    </row>
    <row r="116" spans="1:23" x14ac:dyDescent="0.25">
      <c r="A116" s="188">
        <v>108</v>
      </c>
      <c r="B116" s="371" t="s">
        <v>524</v>
      </c>
      <c r="C116" s="491">
        <v>0</v>
      </c>
      <c r="D116" s="489">
        <v>0</v>
      </c>
      <c r="E116" s="492">
        <f t="shared" si="3"/>
        <v>0</v>
      </c>
      <c r="F116" s="491">
        <v>0</v>
      </c>
      <c r="G116" s="489">
        <v>0</v>
      </c>
      <c r="H116" s="492">
        <f t="shared" si="4"/>
        <v>0</v>
      </c>
      <c r="I116" s="491">
        <v>0</v>
      </c>
      <c r="J116" s="489">
        <v>0</v>
      </c>
      <c r="K116" s="492">
        <f t="shared" si="5"/>
        <v>0</v>
      </c>
      <c r="L116" s="491">
        <v>0</v>
      </c>
      <c r="M116" s="489">
        <v>0</v>
      </c>
      <c r="N116" s="492">
        <v>0</v>
      </c>
      <c r="O116" s="491">
        <v>0</v>
      </c>
      <c r="P116" s="489">
        <v>0</v>
      </c>
      <c r="Q116" s="492">
        <v>0</v>
      </c>
      <c r="R116" s="491">
        <v>0</v>
      </c>
      <c r="S116" s="489">
        <v>0</v>
      </c>
      <c r="T116" s="492">
        <v>0</v>
      </c>
      <c r="U116" s="491">
        <v>0</v>
      </c>
      <c r="V116" s="489">
        <v>0</v>
      </c>
      <c r="W116" s="492">
        <v>0</v>
      </c>
    </row>
    <row r="117" spans="1:23" x14ac:dyDescent="0.25">
      <c r="A117" s="188">
        <v>109</v>
      </c>
      <c r="B117" s="371" t="s">
        <v>525</v>
      </c>
      <c r="C117" s="491">
        <v>0</v>
      </c>
      <c r="D117" s="489">
        <v>0</v>
      </c>
      <c r="E117" s="492">
        <f t="shared" si="3"/>
        <v>0</v>
      </c>
      <c r="F117" s="491">
        <v>0</v>
      </c>
      <c r="G117" s="489">
        <v>0</v>
      </c>
      <c r="H117" s="492">
        <f t="shared" si="4"/>
        <v>0</v>
      </c>
      <c r="I117" s="491">
        <v>0</v>
      </c>
      <c r="J117" s="489">
        <v>0</v>
      </c>
      <c r="K117" s="492">
        <f t="shared" si="5"/>
        <v>0</v>
      </c>
      <c r="L117" s="491">
        <v>0</v>
      </c>
      <c r="M117" s="489">
        <v>0</v>
      </c>
      <c r="N117" s="492">
        <v>0</v>
      </c>
      <c r="O117" s="491">
        <v>0</v>
      </c>
      <c r="P117" s="489">
        <v>0</v>
      </c>
      <c r="Q117" s="492">
        <v>0</v>
      </c>
      <c r="R117" s="491">
        <v>0</v>
      </c>
      <c r="S117" s="489">
        <v>0</v>
      </c>
      <c r="T117" s="492">
        <v>0</v>
      </c>
      <c r="U117" s="491">
        <v>0</v>
      </c>
      <c r="V117" s="489">
        <v>0</v>
      </c>
      <c r="W117" s="492">
        <v>0</v>
      </c>
    </row>
    <row r="118" spans="1:23" x14ac:dyDescent="0.25">
      <c r="A118" s="188">
        <v>110</v>
      </c>
      <c r="B118" s="371" t="s">
        <v>526</v>
      </c>
      <c r="C118" s="491">
        <v>0</v>
      </c>
      <c r="D118" s="489">
        <v>0</v>
      </c>
      <c r="E118" s="492">
        <f t="shared" si="3"/>
        <v>0</v>
      </c>
      <c r="F118" s="491">
        <v>0</v>
      </c>
      <c r="G118" s="489">
        <v>0</v>
      </c>
      <c r="H118" s="492">
        <f t="shared" si="4"/>
        <v>0</v>
      </c>
      <c r="I118" s="491">
        <v>0</v>
      </c>
      <c r="J118" s="489">
        <v>0</v>
      </c>
      <c r="K118" s="492">
        <f t="shared" si="5"/>
        <v>0</v>
      </c>
      <c r="L118" s="491">
        <v>0</v>
      </c>
      <c r="M118" s="489">
        <v>0</v>
      </c>
      <c r="N118" s="492">
        <v>0</v>
      </c>
      <c r="O118" s="491">
        <v>0</v>
      </c>
      <c r="P118" s="489">
        <v>0</v>
      </c>
      <c r="Q118" s="492">
        <v>0</v>
      </c>
      <c r="R118" s="491">
        <v>0</v>
      </c>
      <c r="S118" s="489">
        <v>0</v>
      </c>
      <c r="T118" s="492">
        <v>0</v>
      </c>
      <c r="U118" s="491">
        <v>0</v>
      </c>
      <c r="V118" s="489">
        <v>0</v>
      </c>
      <c r="W118" s="492">
        <v>0</v>
      </c>
    </row>
    <row r="119" spans="1:23" x14ac:dyDescent="0.25">
      <c r="A119" s="188">
        <v>111</v>
      </c>
      <c r="B119" s="371" t="s">
        <v>527</v>
      </c>
      <c r="C119" s="491">
        <v>0</v>
      </c>
      <c r="D119" s="489">
        <v>0</v>
      </c>
      <c r="E119" s="492">
        <f t="shared" si="3"/>
        <v>0</v>
      </c>
      <c r="F119" s="491">
        <v>0</v>
      </c>
      <c r="G119" s="489">
        <v>0</v>
      </c>
      <c r="H119" s="492">
        <f t="shared" si="4"/>
        <v>0</v>
      </c>
      <c r="I119" s="491">
        <v>0</v>
      </c>
      <c r="J119" s="489">
        <v>0</v>
      </c>
      <c r="K119" s="492">
        <f t="shared" si="5"/>
        <v>0</v>
      </c>
      <c r="L119" s="491">
        <v>0</v>
      </c>
      <c r="M119" s="489">
        <v>0</v>
      </c>
      <c r="N119" s="492">
        <v>0</v>
      </c>
      <c r="O119" s="491">
        <v>0</v>
      </c>
      <c r="P119" s="489">
        <v>0</v>
      </c>
      <c r="Q119" s="492">
        <v>0</v>
      </c>
      <c r="R119" s="491">
        <v>0</v>
      </c>
      <c r="S119" s="489">
        <v>0</v>
      </c>
      <c r="T119" s="492">
        <v>0</v>
      </c>
      <c r="U119" s="491">
        <v>0</v>
      </c>
      <c r="V119" s="489">
        <v>0</v>
      </c>
      <c r="W119" s="492">
        <v>0</v>
      </c>
    </row>
    <row r="120" spans="1:23" x14ac:dyDescent="0.25">
      <c r="A120" s="188">
        <v>112</v>
      </c>
      <c r="B120" s="371" t="s">
        <v>528</v>
      </c>
      <c r="C120" s="491">
        <v>0</v>
      </c>
      <c r="D120" s="489">
        <v>0</v>
      </c>
      <c r="E120" s="492">
        <f t="shared" si="3"/>
        <v>0</v>
      </c>
      <c r="F120" s="491">
        <v>0</v>
      </c>
      <c r="G120" s="489">
        <v>0</v>
      </c>
      <c r="H120" s="492">
        <f t="shared" si="4"/>
        <v>0</v>
      </c>
      <c r="I120" s="491">
        <v>0</v>
      </c>
      <c r="J120" s="489">
        <v>0</v>
      </c>
      <c r="K120" s="492">
        <f t="shared" si="5"/>
        <v>0</v>
      </c>
      <c r="L120" s="491">
        <v>0</v>
      </c>
      <c r="M120" s="489">
        <v>0</v>
      </c>
      <c r="N120" s="492">
        <v>0</v>
      </c>
      <c r="O120" s="491">
        <v>0</v>
      </c>
      <c r="P120" s="489">
        <v>0</v>
      </c>
      <c r="Q120" s="492">
        <v>0</v>
      </c>
      <c r="R120" s="491">
        <v>0</v>
      </c>
      <c r="S120" s="489">
        <v>0</v>
      </c>
      <c r="T120" s="492">
        <v>0</v>
      </c>
      <c r="U120" s="491">
        <v>0</v>
      </c>
      <c r="V120" s="489">
        <v>0</v>
      </c>
      <c r="W120" s="492">
        <v>0</v>
      </c>
    </row>
    <row r="121" spans="1:23" x14ac:dyDescent="0.25">
      <c r="A121" s="188">
        <v>113</v>
      </c>
      <c r="B121" s="371" t="s">
        <v>529</v>
      </c>
      <c r="C121" s="491">
        <v>0</v>
      </c>
      <c r="D121" s="489">
        <v>0</v>
      </c>
      <c r="E121" s="492">
        <f t="shared" si="3"/>
        <v>0</v>
      </c>
      <c r="F121" s="491">
        <v>0</v>
      </c>
      <c r="G121" s="489">
        <v>0</v>
      </c>
      <c r="H121" s="492">
        <f t="shared" si="4"/>
        <v>0</v>
      </c>
      <c r="I121" s="491">
        <v>0</v>
      </c>
      <c r="J121" s="489">
        <v>0</v>
      </c>
      <c r="K121" s="492">
        <f t="shared" si="5"/>
        <v>0</v>
      </c>
      <c r="L121" s="491">
        <v>0</v>
      </c>
      <c r="M121" s="489">
        <v>0</v>
      </c>
      <c r="N121" s="492">
        <v>0</v>
      </c>
      <c r="O121" s="491">
        <v>0</v>
      </c>
      <c r="P121" s="489">
        <v>0</v>
      </c>
      <c r="Q121" s="492">
        <v>0</v>
      </c>
      <c r="R121" s="491">
        <v>0</v>
      </c>
      <c r="S121" s="489">
        <v>0</v>
      </c>
      <c r="T121" s="492">
        <v>0</v>
      </c>
      <c r="U121" s="491">
        <v>0</v>
      </c>
      <c r="V121" s="489">
        <v>0</v>
      </c>
      <c r="W121" s="492">
        <v>0</v>
      </c>
    </row>
    <row r="122" spans="1:23" x14ac:dyDescent="0.25">
      <c r="A122" s="188">
        <v>114</v>
      </c>
      <c r="B122" s="371" t="s">
        <v>530</v>
      </c>
      <c r="C122" s="491">
        <v>0</v>
      </c>
      <c r="D122" s="489">
        <v>0</v>
      </c>
      <c r="E122" s="492">
        <f t="shared" si="3"/>
        <v>0</v>
      </c>
      <c r="F122" s="491">
        <v>0</v>
      </c>
      <c r="G122" s="489">
        <v>0</v>
      </c>
      <c r="H122" s="492">
        <f t="shared" si="4"/>
        <v>0</v>
      </c>
      <c r="I122" s="491">
        <v>0</v>
      </c>
      <c r="J122" s="489">
        <v>0</v>
      </c>
      <c r="K122" s="492">
        <f t="shared" si="5"/>
        <v>0</v>
      </c>
      <c r="L122" s="491">
        <v>0</v>
      </c>
      <c r="M122" s="489">
        <v>0</v>
      </c>
      <c r="N122" s="492">
        <v>0</v>
      </c>
      <c r="O122" s="491">
        <v>0</v>
      </c>
      <c r="P122" s="489">
        <v>0</v>
      </c>
      <c r="Q122" s="492">
        <v>0</v>
      </c>
      <c r="R122" s="491">
        <v>0</v>
      </c>
      <c r="S122" s="489">
        <v>0</v>
      </c>
      <c r="T122" s="492">
        <v>0</v>
      </c>
      <c r="U122" s="491">
        <v>0</v>
      </c>
      <c r="V122" s="489">
        <v>0</v>
      </c>
      <c r="W122" s="492">
        <v>0</v>
      </c>
    </row>
    <row r="123" spans="1:23" x14ac:dyDescent="0.25">
      <c r="A123" s="188">
        <v>115</v>
      </c>
      <c r="B123" s="371" t="s">
        <v>531</v>
      </c>
      <c r="C123" s="491">
        <v>0</v>
      </c>
      <c r="D123" s="489">
        <v>0</v>
      </c>
      <c r="E123" s="492">
        <f t="shared" si="3"/>
        <v>0</v>
      </c>
      <c r="F123" s="491">
        <v>0</v>
      </c>
      <c r="G123" s="489">
        <v>0</v>
      </c>
      <c r="H123" s="492">
        <f t="shared" si="4"/>
        <v>0</v>
      </c>
      <c r="I123" s="491">
        <v>0</v>
      </c>
      <c r="J123" s="489">
        <v>0</v>
      </c>
      <c r="K123" s="492">
        <f t="shared" si="5"/>
        <v>0</v>
      </c>
      <c r="L123" s="491">
        <v>0</v>
      </c>
      <c r="M123" s="489">
        <v>0</v>
      </c>
      <c r="N123" s="492">
        <v>0</v>
      </c>
      <c r="O123" s="491">
        <v>0</v>
      </c>
      <c r="P123" s="489">
        <v>0</v>
      </c>
      <c r="Q123" s="492">
        <v>0</v>
      </c>
      <c r="R123" s="491">
        <v>0</v>
      </c>
      <c r="S123" s="489">
        <v>0</v>
      </c>
      <c r="T123" s="492">
        <v>0</v>
      </c>
      <c r="U123" s="491">
        <v>0</v>
      </c>
      <c r="V123" s="489">
        <v>0</v>
      </c>
      <c r="W123" s="492">
        <v>0</v>
      </c>
    </row>
    <row r="124" spans="1:23" x14ac:dyDescent="0.25">
      <c r="A124" s="188">
        <v>116</v>
      </c>
      <c r="B124" s="371" t="s">
        <v>532</v>
      </c>
      <c r="C124" s="491">
        <v>0</v>
      </c>
      <c r="D124" s="489">
        <v>0</v>
      </c>
      <c r="E124" s="492">
        <f t="shared" si="3"/>
        <v>0</v>
      </c>
      <c r="F124" s="491">
        <v>0</v>
      </c>
      <c r="G124" s="489">
        <v>0</v>
      </c>
      <c r="H124" s="492">
        <f t="shared" si="4"/>
        <v>0</v>
      </c>
      <c r="I124" s="491">
        <v>0</v>
      </c>
      <c r="J124" s="489">
        <v>0</v>
      </c>
      <c r="K124" s="492">
        <f t="shared" si="5"/>
        <v>0</v>
      </c>
      <c r="L124" s="491">
        <v>0</v>
      </c>
      <c r="M124" s="489">
        <v>0</v>
      </c>
      <c r="N124" s="492">
        <v>0</v>
      </c>
      <c r="O124" s="491">
        <v>0</v>
      </c>
      <c r="P124" s="489">
        <v>0</v>
      </c>
      <c r="Q124" s="492">
        <v>0</v>
      </c>
      <c r="R124" s="491">
        <v>0</v>
      </c>
      <c r="S124" s="489">
        <v>0</v>
      </c>
      <c r="T124" s="492">
        <v>0</v>
      </c>
      <c r="U124" s="491">
        <v>0</v>
      </c>
      <c r="V124" s="489">
        <v>0</v>
      </c>
      <c r="W124" s="492">
        <v>0</v>
      </c>
    </row>
    <row r="125" spans="1:23" ht="15.75" thickBot="1" x14ac:dyDescent="0.3">
      <c r="A125" s="189">
        <v>117</v>
      </c>
      <c r="B125" s="372" t="s">
        <v>533</v>
      </c>
      <c r="C125" s="493">
        <v>0</v>
      </c>
      <c r="D125" s="494">
        <v>1</v>
      </c>
      <c r="E125" s="495">
        <f t="shared" si="3"/>
        <v>1</v>
      </c>
      <c r="F125" s="493">
        <v>0</v>
      </c>
      <c r="G125" s="494">
        <v>0</v>
      </c>
      <c r="H125" s="495">
        <f t="shared" si="4"/>
        <v>0</v>
      </c>
      <c r="I125" s="493">
        <v>0</v>
      </c>
      <c r="J125" s="494">
        <v>0</v>
      </c>
      <c r="K125" s="495">
        <f t="shared" si="5"/>
        <v>0</v>
      </c>
      <c r="L125" s="493">
        <v>0</v>
      </c>
      <c r="M125" s="494">
        <v>0</v>
      </c>
      <c r="N125" s="495">
        <v>0</v>
      </c>
      <c r="O125" s="493">
        <v>0</v>
      </c>
      <c r="P125" s="494">
        <v>0</v>
      </c>
      <c r="Q125" s="495">
        <v>0</v>
      </c>
      <c r="R125" s="493">
        <v>0</v>
      </c>
      <c r="S125" s="494">
        <v>0</v>
      </c>
      <c r="T125" s="495">
        <v>0</v>
      </c>
      <c r="U125" s="493">
        <v>0</v>
      </c>
      <c r="V125" s="494">
        <v>0</v>
      </c>
      <c r="W125" s="495">
        <v>0</v>
      </c>
    </row>
    <row r="126" spans="1:23" x14ac:dyDescent="0.25">
      <c r="A126" s="611" t="str">
        <f>[3]UMUR!A78</f>
        <v>Sumber : PDAK - Kementerian Dalam Negeri RI</v>
      </c>
      <c r="B126" s="611"/>
      <c r="C126" s="611"/>
      <c r="D126" s="611"/>
      <c r="E126" s="611"/>
      <c r="F126" s="611"/>
      <c r="G126" s="611"/>
      <c r="H126" s="611"/>
      <c r="I126" s="611"/>
      <c r="J126" s="611"/>
      <c r="K126" s="611"/>
      <c r="L126" s="611"/>
      <c r="M126" s="611"/>
      <c r="N126" s="611"/>
      <c r="O126" s="368"/>
      <c r="P126" s="368"/>
      <c r="Q126" s="368"/>
      <c r="R126" s="368"/>
      <c r="S126" s="368"/>
      <c r="T126" s="368"/>
      <c r="U126" s="368"/>
      <c r="V126" s="368"/>
      <c r="W126" s="368"/>
    </row>
    <row r="127" spans="1:23" x14ac:dyDescent="0.25">
      <c r="J127" s="525"/>
      <c r="K127" s="525"/>
      <c r="L127" s="525"/>
      <c r="M127" s="525"/>
      <c r="N127" s="525"/>
      <c r="O127" s="354"/>
      <c r="P127" s="354"/>
      <c r="Q127" s="354"/>
      <c r="R127" s="525" t="s">
        <v>274</v>
      </c>
      <c r="S127" s="525"/>
      <c r="T127" s="525"/>
      <c r="U127" s="525"/>
      <c r="V127" s="525"/>
      <c r="W127" s="354"/>
    </row>
    <row r="128" spans="1:23" ht="15" customHeight="1" x14ac:dyDescent="0.25">
      <c r="J128" s="525"/>
      <c r="K128" s="525"/>
      <c r="L128" s="525"/>
      <c r="M128" s="525"/>
      <c r="N128" s="525"/>
      <c r="O128" s="354"/>
      <c r="P128" s="354"/>
      <c r="Q128" s="354"/>
      <c r="R128" s="525" t="s">
        <v>278</v>
      </c>
      <c r="S128" s="525"/>
      <c r="T128" s="525"/>
      <c r="U128" s="525"/>
      <c r="V128" s="525"/>
      <c r="W128" s="354"/>
    </row>
    <row r="129" spans="10:23" ht="15" customHeight="1" x14ac:dyDescent="0.25">
      <c r="J129" s="525"/>
      <c r="K129" s="525"/>
      <c r="L129" s="525"/>
      <c r="M129" s="525"/>
      <c r="N129" s="525"/>
      <c r="O129" s="354"/>
      <c r="P129" s="354"/>
      <c r="Q129" s="354"/>
      <c r="R129" s="525" t="s">
        <v>275</v>
      </c>
      <c r="S129" s="525"/>
      <c r="T129" s="525"/>
      <c r="U129" s="525"/>
      <c r="V129" s="525"/>
      <c r="W129" s="354"/>
    </row>
    <row r="130" spans="10:23" x14ac:dyDescent="0.25">
      <c r="J130" s="353"/>
      <c r="K130" s="525"/>
      <c r="L130" s="525"/>
      <c r="M130" s="353"/>
      <c r="N130" s="353"/>
      <c r="O130" s="353"/>
      <c r="P130" s="353"/>
      <c r="Q130" s="353"/>
      <c r="R130" s="353"/>
      <c r="S130" s="525"/>
      <c r="T130" s="525"/>
      <c r="U130" s="353"/>
      <c r="V130" s="353"/>
      <c r="W130" s="353"/>
    </row>
    <row r="131" spans="10:23" x14ac:dyDescent="0.25">
      <c r="J131" s="353"/>
      <c r="K131" s="525"/>
      <c r="L131" s="525"/>
      <c r="M131" s="525"/>
      <c r="N131" s="353"/>
      <c r="O131" s="353"/>
      <c r="P131" s="353"/>
      <c r="Q131" s="353"/>
      <c r="R131" s="353"/>
      <c r="S131" s="525"/>
      <c r="T131" s="525"/>
      <c r="U131" s="525"/>
      <c r="V131" s="353"/>
      <c r="W131" s="353"/>
    </row>
    <row r="132" spans="10:23" x14ac:dyDescent="0.25">
      <c r="J132" s="68"/>
      <c r="K132" s="68"/>
      <c r="L132" s="68"/>
      <c r="M132" s="68"/>
      <c r="N132" s="68"/>
      <c r="O132" s="68"/>
      <c r="P132" s="68"/>
      <c r="Q132" s="68"/>
      <c r="R132" s="68"/>
      <c r="S132" s="68"/>
      <c r="T132" s="68"/>
      <c r="U132" s="68"/>
      <c r="V132" s="68"/>
      <c r="W132" s="68"/>
    </row>
    <row r="133" spans="10:23" x14ac:dyDescent="0.25">
      <c r="J133" s="525"/>
      <c r="K133" s="525"/>
      <c r="L133" s="525"/>
      <c r="M133" s="525"/>
      <c r="N133" s="525"/>
      <c r="O133" s="354"/>
      <c r="P133" s="354"/>
      <c r="Q133" s="354"/>
      <c r="R133" s="525" t="s">
        <v>276</v>
      </c>
      <c r="S133" s="525"/>
      <c r="T133" s="525"/>
      <c r="U133" s="525"/>
      <c r="V133" s="525"/>
      <c r="W133" s="354"/>
    </row>
    <row r="134" spans="10:23" ht="15" customHeight="1" x14ac:dyDescent="0.25">
      <c r="J134" s="525"/>
      <c r="K134" s="525"/>
      <c r="L134" s="525"/>
      <c r="M134" s="525"/>
      <c r="N134" s="525"/>
      <c r="O134" s="354"/>
      <c r="P134" s="354"/>
      <c r="Q134" s="354"/>
      <c r="R134" s="525" t="s">
        <v>277</v>
      </c>
      <c r="S134" s="525"/>
      <c r="T134" s="525"/>
      <c r="U134" s="525"/>
      <c r="V134" s="525"/>
      <c r="W134" s="354"/>
    </row>
  </sheetData>
  <mergeCells count="35">
    <mergeCell ref="F7:H7"/>
    <mergeCell ref="I7:K7"/>
    <mergeCell ref="L7:N7"/>
    <mergeCell ref="A126:N126"/>
    <mergeCell ref="A5:A8"/>
    <mergeCell ref="B5:B8"/>
    <mergeCell ref="C6:E6"/>
    <mergeCell ref="F6:H6"/>
    <mergeCell ref="I6:K6"/>
    <mergeCell ref="L6:N6"/>
    <mergeCell ref="C5:W5"/>
    <mergeCell ref="U6:W6"/>
    <mergeCell ref="R7:T7"/>
    <mergeCell ref="U7:W7"/>
    <mergeCell ref="R134:V134"/>
    <mergeCell ref="A1:W1"/>
    <mergeCell ref="A2:W2"/>
    <mergeCell ref="A3:W3"/>
    <mergeCell ref="R127:V127"/>
    <mergeCell ref="R128:V128"/>
    <mergeCell ref="R129:V129"/>
    <mergeCell ref="S130:T130"/>
    <mergeCell ref="S131:U131"/>
    <mergeCell ref="R133:V133"/>
    <mergeCell ref="O6:Q6"/>
    <mergeCell ref="O7:Q7"/>
    <mergeCell ref="R6:T6"/>
    <mergeCell ref="J133:N133"/>
    <mergeCell ref="J134:N134"/>
    <mergeCell ref="C7:E7"/>
    <mergeCell ref="J129:N129"/>
    <mergeCell ref="K130:L130"/>
    <mergeCell ref="J127:N127"/>
    <mergeCell ref="J128:N128"/>
    <mergeCell ref="K131:M131"/>
  </mergeCells>
  <printOptions horizontalCentered="1"/>
  <pageMargins left="0.39370078740157483" right="0.39370078740157483" top="0.39370078740157483" bottom="0.39370078740157483" header="3.9370078740157481" footer="0"/>
  <pageSetup paperSize="9" scale="68" pageOrder="overThenDown" orientation="portrait" r:id="rId1"/>
  <rowBreaks count="1" manualBreakCount="1">
    <brk id="73" max="22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34"/>
  <sheetViews>
    <sheetView view="pageBreakPreview" zoomScaleNormal="70" zoomScaleSheetLayoutView="100" workbookViewId="0">
      <selection activeCell="AH16" sqref="AH16"/>
    </sheetView>
  </sheetViews>
  <sheetFormatPr defaultRowHeight="15" x14ac:dyDescent="0.25"/>
  <cols>
    <col min="1" max="1" width="4.5703125" style="187" customWidth="1"/>
    <col min="2" max="2" width="14" style="13" customWidth="1"/>
    <col min="3" max="4" width="5.7109375" style="13" customWidth="1"/>
    <col min="5" max="5" width="6.7109375" style="13" customWidth="1"/>
    <col min="6" max="32" width="5.7109375" style="13" customWidth="1"/>
    <col min="33" max="33" width="22.7109375" style="13" customWidth="1"/>
    <col min="34" max="16384" width="9.140625" style="13"/>
  </cols>
  <sheetData>
    <row r="1" spans="1:37" ht="15" customHeight="1" x14ac:dyDescent="0.25">
      <c r="A1" s="577" t="str">
        <f>DKB!A1</f>
        <v>DATA KONSOLIDASI BERSIH (DKB) KABUPATEN PAKPAK BHARAT</v>
      </c>
      <c r="B1" s="577"/>
      <c r="C1" s="577"/>
      <c r="D1" s="577"/>
      <c r="E1" s="577"/>
      <c r="F1" s="577"/>
      <c r="G1" s="577"/>
      <c r="H1" s="577"/>
      <c r="I1" s="577"/>
      <c r="J1" s="577"/>
      <c r="K1" s="577"/>
      <c r="L1" s="577"/>
      <c r="M1" s="577"/>
      <c r="N1" s="577"/>
      <c r="O1" s="577"/>
      <c r="P1" s="577"/>
      <c r="Q1" s="577"/>
      <c r="R1" s="577"/>
      <c r="S1" s="577"/>
      <c r="T1" s="577"/>
      <c r="U1" s="577"/>
      <c r="V1" s="577"/>
      <c r="W1" s="577"/>
      <c r="X1" s="577"/>
      <c r="Y1" s="577"/>
      <c r="Z1" s="577"/>
      <c r="AA1" s="577"/>
      <c r="AB1" s="577"/>
      <c r="AC1" s="577"/>
      <c r="AD1" s="577"/>
      <c r="AE1" s="577"/>
      <c r="AF1" s="577"/>
    </row>
    <row r="2" spans="1:37" ht="13.5" customHeight="1" x14ac:dyDescent="0.25">
      <c r="A2" s="577" t="s">
        <v>554</v>
      </c>
      <c r="B2" s="577"/>
      <c r="C2" s="577"/>
      <c r="D2" s="577"/>
      <c r="E2" s="577"/>
      <c r="F2" s="577"/>
      <c r="G2" s="577"/>
      <c r="H2" s="577"/>
      <c r="I2" s="577"/>
      <c r="J2" s="577"/>
      <c r="K2" s="577"/>
      <c r="L2" s="577"/>
      <c r="M2" s="577"/>
      <c r="N2" s="577"/>
      <c r="O2" s="577"/>
      <c r="P2" s="577"/>
      <c r="Q2" s="577"/>
      <c r="R2" s="577"/>
      <c r="S2" s="577"/>
      <c r="T2" s="577"/>
      <c r="U2" s="577"/>
      <c r="V2" s="577"/>
      <c r="W2" s="577"/>
      <c r="X2" s="577"/>
      <c r="Y2" s="577"/>
      <c r="Z2" s="577"/>
      <c r="AA2" s="577"/>
      <c r="AB2" s="577"/>
      <c r="AC2" s="577"/>
      <c r="AD2" s="577"/>
      <c r="AE2" s="577"/>
      <c r="AF2" s="577"/>
    </row>
    <row r="3" spans="1:37" ht="15.75" customHeight="1" x14ac:dyDescent="0.25">
      <c r="A3" s="578" t="str">
        <f>DKB!A2</f>
        <v>SEMESTER II TAHUN 2023</v>
      </c>
      <c r="B3" s="578"/>
      <c r="C3" s="578"/>
      <c r="D3" s="578"/>
      <c r="E3" s="578"/>
      <c r="F3" s="578"/>
      <c r="G3" s="578"/>
      <c r="H3" s="578"/>
      <c r="I3" s="578"/>
      <c r="J3" s="578"/>
      <c r="K3" s="578"/>
      <c r="L3" s="578"/>
      <c r="M3" s="578"/>
      <c r="N3" s="578"/>
      <c r="O3" s="578"/>
      <c r="P3" s="578"/>
      <c r="Q3" s="578"/>
      <c r="R3" s="578"/>
      <c r="S3" s="578"/>
      <c r="T3" s="578"/>
      <c r="U3" s="578"/>
      <c r="V3" s="578"/>
      <c r="W3" s="578"/>
      <c r="X3" s="578"/>
      <c r="Y3" s="578"/>
      <c r="Z3" s="578"/>
      <c r="AA3" s="578"/>
      <c r="AB3" s="578"/>
      <c r="AC3" s="578"/>
      <c r="AD3" s="578"/>
      <c r="AE3" s="578"/>
      <c r="AF3" s="578"/>
    </row>
    <row r="4" spans="1:37" ht="15.75" thickBot="1" x14ac:dyDescent="0.3"/>
    <row r="5" spans="1:37" s="354" customFormat="1" ht="14.25" customHeight="1" thickBot="1" x14ac:dyDescent="0.3">
      <c r="A5" s="613" t="s">
        <v>0</v>
      </c>
      <c r="B5" s="527" t="s">
        <v>283</v>
      </c>
      <c r="C5" s="536" t="s">
        <v>92</v>
      </c>
      <c r="D5" s="536"/>
      <c r="E5" s="536"/>
      <c r="F5" s="536"/>
      <c r="G5" s="536"/>
      <c r="H5" s="536"/>
      <c r="I5" s="536"/>
      <c r="J5" s="536"/>
      <c r="K5" s="536"/>
      <c r="L5" s="536"/>
      <c r="M5" s="536"/>
      <c r="N5" s="536"/>
      <c r="O5" s="536"/>
      <c r="P5" s="536"/>
      <c r="Q5" s="536"/>
      <c r="R5" s="536"/>
      <c r="S5" s="536"/>
      <c r="T5" s="536"/>
      <c r="U5" s="536"/>
      <c r="V5" s="536"/>
      <c r="W5" s="536"/>
      <c r="X5" s="536"/>
      <c r="Y5" s="536"/>
      <c r="Z5" s="536"/>
      <c r="AA5" s="536"/>
      <c r="AB5" s="536"/>
      <c r="AC5" s="536"/>
      <c r="AD5" s="536"/>
      <c r="AE5" s="536"/>
      <c r="AF5" s="537"/>
    </row>
    <row r="6" spans="1:37" s="354" customFormat="1" ht="28.5" customHeight="1" thickBot="1" x14ac:dyDescent="0.3">
      <c r="A6" s="613"/>
      <c r="B6" s="527"/>
      <c r="C6" s="527" t="s">
        <v>522</v>
      </c>
      <c r="D6" s="527"/>
      <c r="E6" s="527"/>
      <c r="F6" s="527" t="s">
        <v>83</v>
      </c>
      <c r="G6" s="527"/>
      <c r="H6" s="527"/>
      <c r="I6" s="527" t="s">
        <v>84</v>
      </c>
      <c r="J6" s="527"/>
      <c r="K6" s="527"/>
      <c r="L6" s="527" t="s">
        <v>85</v>
      </c>
      <c r="M6" s="527"/>
      <c r="N6" s="527"/>
      <c r="O6" s="527" t="s">
        <v>86</v>
      </c>
      <c r="P6" s="527"/>
      <c r="Q6" s="527"/>
      <c r="R6" s="527" t="s">
        <v>87</v>
      </c>
      <c r="S6" s="527"/>
      <c r="T6" s="527"/>
      <c r="U6" s="527" t="s">
        <v>88</v>
      </c>
      <c r="V6" s="527"/>
      <c r="W6" s="527"/>
      <c r="X6" s="527" t="s">
        <v>89</v>
      </c>
      <c r="Y6" s="527"/>
      <c r="Z6" s="527"/>
      <c r="AA6" s="527" t="s">
        <v>90</v>
      </c>
      <c r="AB6" s="527"/>
      <c r="AC6" s="527"/>
      <c r="AD6" s="527" t="s">
        <v>91</v>
      </c>
      <c r="AE6" s="527"/>
      <c r="AF6" s="527"/>
    </row>
    <row r="7" spans="1:37" s="354" customFormat="1" ht="16.5" customHeight="1" thickBot="1" x14ac:dyDescent="0.3">
      <c r="A7" s="613"/>
      <c r="B7" s="527"/>
      <c r="C7" s="609">
        <f>SUM(E9:E125)</f>
        <v>13773</v>
      </c>
      <c r="D7" s="527"/>
      <c r="E7" s="527"/>
      <c r="F7" s="609">
        <f>SUM(H9:H125)</f>
        <v>8536</v>
      </c>
      <c r="G7" s="527"/>
      <c r="H7" s="527"/>
      <c r="I7" s="609">
        <f>SUM(K9:K125)</f>
        <v>9951</v>
      </c>
      <c r="J7" s="527"/>
      <c r="K7" s="527"/>
      <c r="L7" s="609">
        <f>SUM(N9:N125)</f>
        <v>8929</v>
      </c>
      <c r="M7" s="527"/>
      <c r="N7" s="527"/>
      <c r="O7" s="609">
        <f>SUM(Q9:Q125)</f>
        <v>10963</v>
      </c>
      <c r="P7" s="527"/>
      <c r="Q7" s="527"/>
      <c r="R7" s="609">
        <f>SUM(T9:T125)</f>
        <v>331</v>
      </c>
      <c r="S7" s="527"/>
      <c r="T7" s="527"/>
      <c r="U7" s="609">
        <f>SUM(W9:W125)</f>
        <v>1087</v>
      </c>
      <c r="V7" s="527"/>
      <c r="W7" s="527"/>
      <c r="X7" s="609">
        <f>SUM(Z9:Z125)</f>
        <v>3061</v>
      </c>
      <c r="Y7" s="527"/>
      <c r="Z7" s="527"/>
      <c r="AA7" s="609">
        <f>SUM(AC9:AC125)</f>
        <v>98</v>
      </c>
      <c r="AB7" s="527"/>
      <c r="AC7" s="527"/>
      <c r="AD7" s="609">
        <f>SUM(AF9:AF125)</f>
        <v>0</v>
      </c>
      <c r="AE7" s="527"/>
      <c r="AF7" s="527"/>
      <c r="AG7" s="355">
        <f>SUM(C7:AF7)</f>
        <v>56729</v>
      </c>
    </row>
    <row r="8" spans="1:37" s="2" customFormat="1" ht="15.75" thickBot="1" x14ac:dyDescent="0.3">
      <c r="A8" s="613"/>
      <c r="B8" s="527"/>
      <c r="C8" s="479" t="s">
        <v>3</v>
      </c>
      <c r="D8" s="479" t="s">
        <v>4</v>
      </c>
      <c r="E8" s="479" t="s">
        <v>52</v>
      </c>
      <c r="F8" s="479" t="s">
        <v>3</v>
      </c>
      <c r="G8" s="479" t="s">
        <v>4</v>
      </c>
      <c r="H8" s="479" t="s">
        <v>52</v>
      </c>
      <c r="I8" s="479" t="s">
        <v>3</v>
      </c>
      <c r="J8" s="479" t="s">
        <v>4</v>
      </c>
      <c r="K8" s="479" t="s">
        <v>52</v>
      </c>
      <c r="L8" s="479" t="s">
        <v>3</v>
      </c>
      <c r="M8" s="479" t="s">
        <v>4</v>
      </c>
      <c r="N8" s="479" t="s">
        <v>52</v>
      </c>
      <c r="O8" s="479" t="s">
        <v>3</v>
      </c>
      <c r="P8" s="479" t="s">
        <v>4</v>
      </c>
      <c r="Q8" s="479" t="s">
        <v>52</v>
      </c>
      <c r="R8" s="479" t="s">
        <v>3</v>
      </c>
      <c r="S8" s="479" t="s">
        <v>4</v>
      </c>
      <c r="T8" s="479" t="s">
        <v>52</v>
      </c>
      <c r="U8" s="479" t="s">
        <v>3</v>
      </c>
      <c r="V8" s="479" t="s">
        <v>4</v>
      </c>
      <c r="W8" s="479" t="s">
        <v>52</v>
      </c>
      <c r="X8" s="479" t="s">
        <v>3</v>
      </c>
      <c r="Y8" s="479" t="s">
        <v>4</v>
      </c>
      <c r="Z8" s="479" t="s">
        <v>52</v>
      </c>
      <c r="AA8" s="479" t="s">
        <v>3</v>
      </c>
      <c r="AB8" s="479" t="s">
        <v>4</v>
      </c>
      <c r="AC8" s="479" t="s">
        <v>52</v>
      </c>
      <c r="AD8" s="479" t="s">
        <v>3</v>
      </c>
      <c r="AE8" s="479" t="s">
        <v>4</v>
      </c>
      <c r="AF8" s="479" t="s">
        <v>52</v>
      </c>
      <c r="AJ8" s="2" t="s">
        <v>280</v>
      </c>
    </row>
    <row r="9" spans="1:37" x14ac:dyDescent="0.25">
      <c r="A9" s="373">
        <v>1</v>
      </c>
      <c r="B9" s="373" t="s">
        <v>397</v>
      </c>
      <c r="C9" s="504">
        <v>370</v>
      </c>
      <c r="D9" s="505">
        <v>312</v>
      </c>
      <c r="E9" s="506">
        <v>682</v>
      </c>
      <c r="F9" s="504">
        <v>0</v>
      </c>
      <c r="G9" s="505">
        <v>0</v>
      </c>
      <c r="H9" s="506">
        <v>0</v>
      </c>
      <c r="I9" s="504">
        <v>0</v>
      </c>
      <c r="J9" s="505">
        <v>0</v>
      </c>
      <c r="K9" s="506">
        <v>0</v>
      </c>
      <c r="L9" s="504">
        <v>0</v>
      </c>
      <c r="M9" s="505">
        <v>0</v>
      </c>
      <c r="N9" s="506">
        <v>0</v>
      </c>
      <c r="O9" s="504">
        <v>0</v>
      </c>
      <c r="P9" s="505">
        <v>0</v>
      </c>
      <c r="Q9" s="506">
        <v>0</v>
      </c>
      <c r="R9" s="504">
        <v>0</v>
      </c>
      <c r="S9" s="505">
        <v>0</v>
      </c>
      <c r="T9" s="506">
        <v>0</v>
      </c>
      <c r="U9" s="504">
        <v>0</v>
      </c>
      <c r="V9" s="505">
        <v>0</v>
      </c>
      <c r="W9" s="506">
        <v>0</v>
      </c>
      <c r="X9" s="504">
        <v>0</v>
      </c>
      <c r="Y9" s="505">
        <v>0</v>
      </c>
      <c r="Z9" s="506">
        <v>0</v>
      </c>
      <c r="AA9" s="504">
        <v>0</v>
      </c>
      <c r="AB9" s="505">
        <v>0</v>
      </c>
      <c r="AC9" s="506">
        <v>0</v>
      </c>
      <c r="AD9" s="504">
        <v>0</v>
      </c>
      <c r="AE9" s="505">
        <v>0</v>
      </c>
      <c r="AF9" s="506">
        <v>0</v>
      </c>
      <c r="AG9" s="33"/>
    </row>
    <row r="10" spans="1:37" x14ac:dyDescent="0.25">
      <c r="A10" s="374">
        <v>2</v>
      </c>
      <c r="B10" s="374" t="s">
        <v>284</v>
      </c>
      <c r="C10" s="504">
        <v>450</v>
      </c>
      <c r="D10" s="505">
        <v>459</v>
      </c>
      <c r="E10" s="506">
        <v>909</v>
      </c>
      <c r="F10" s="504">
        <v>0</v>
      </c>
      <c r="G10" s="505">
        <v>0</v>
      </c>
      <c r="H10" s="506">
        <v>0</v>
      </c>
      <c r="I10" s="504">
        <v>0</v>
      </c>
      <c r="J10" s="505">
        <v>0</v>
      </c>
      <c r="K10" s="506">
        <v>0</v>
      </c>
      <c r="L10" s="504">
        <v>0</v>
      </c>
      <c r="M10" s="505">
        <v>0</v>
      </c>
      <c r="N10" s="506">
        <v>0</v>
      </c>
      <c r="O10" s="504">
        <v>0</v>
      </c>
      <c r="P10" s="505">
        <v>0</v>
      </c>
      <c r="Q10" s="506">
        <v>0</v>
      </c>
      <c r="R10" s="504">
        <v>0</v>
      </c>
      <c r="S10" s="505">
        <v>0</v>
      </c>
      <c r="T10" s="506">
        <v>0</v>
      </c>
      <c r="U10" s="504">
        <v>0</v>
      </c>
      <c r="V10" s="505">
        <v>0</v>
      </c>
      <c r="W10" s="506">
        <v>0</v>
      </c>
      <c r="X10" s="504">
        <v>0</v>
      </c>
      <c r="Y10" s="505">
        <v>0</v>
      </c>
      <c r="Z10" s="506">
        <v>0</v>
      </c>
      <c r="AA10" s="504">
        <v>0</v>
      </c>
      <c r="AB10" s="505">
        <v>0</v>
      </c>
      <c r="AC10" s="506">
        <v>0</v>
      </c>
      <c r="AD10" s="504">
        <v>0</v>
      </c>
      <c r="AE10" s="505">
        <v>0</v>
      </c>
      <c r="AF10" s="506">
        <v>0</v>
      </c>
      <c r="AK10" s="13" t="s">
        <v>280</v>
      </c>
    </row>
    <row r="11" spans="1:37" x14ac:dyDescent="0.25">
      <c r="A11" s="374">
        <v>3</v>
      </c>
      <c r="B11" s="374" t="s">
        <v>285</v>
      </c>
      <c r="C11" s="504">
        <v>501</v>
      </c>
      <c r="D11" s="505">
        <v>491</v>
      </c>
      <c r="E11" s="506">
        <v>992</v>
      </c>
      <c r="F11" s="504">
        <v>0</v>
      </c>
      <c r="G11" s="505">
        <v>0</v>
      </c>
      <c r="H11" s="506">
        <v>0</v>
      </c>
      <c r="I11" s="504">
        <v>0</v>
      </c>
      <c r="J11" s="505">
        <v>0</v>
      </c>
      <c r="K11" s="506">
        <v>0</v>
      </c>
      <c r="L11" s="504">
        <v>0</v>
      </c>
      <c r="M11" s="505">
        <v>0</v>
      </c>
      <c r="N11" s="506">
        <v>0</v>
      </c>
      <c r="O11" s="504">
        <v>0</v>
      </c>
      <c r="P11" s="505">
        <v>0</v>
      </c>
      <c r="Q11" s="506">
        <v>0</v>
      </c>
      <c r="R11" s="504">
        <v>0</v>
      </c>
      <c r="S11" s="505">
        <v>0</v>
      </c>
      <c r="T11" s="506">
        <v>0</v>
      </c>
      <c r="U11" s="504">
        <v>0</v>
      </c>
      <c r="V11" s="505">
        <v>0</v>
      </c>
      <c r="W11" s="506">
        <v>0</v>
      </c>
      <c r="X11" s="504">
        <v>0</v>
      </c>
      <c r="Y11" s="505">
        <v>0</v>
      </c>
      <c r="Z11" s="506">
        <v>0</v>
      </c>
      <c r="AA11" s="504">
        <v>0</v>
      </c>
      <c r="AB11" s="505">
        <v>0</v>
      </c>
      <c r="AC11" s="506">
        <v>0</v>
      </c>
      <c r="AD11" s="504">
        <v>0</v>
      </c>
      <c r="AE11" s="505">
        <v>0</v>
      </c>
      <c r="AF11" s="506">
        <v>0</v>
      </c>
    </row>
    <row r="12" spans="1:37" x14ac:dyDescent="0.25">
      <c r="A12" s="374">
        <v>4</v>
      </c>
      <c r="B12" s="374" t="s">
        <v>286</v>
      </c>
      <c r="C12" s="504">
        <v>546</v>
      </c>
      <c r="D12" s="505">
        <v>515</v>
      </c>
      <c r="E12" s="506">
        <v>1061</v>
      </c>
      <c r="F12" s="504">
        <v>0</v>
      </c>
      <c r="G12" s="505">
        <v>0</v>
      </c>
      <c r="H12" s="506">
        <v>0</v>
      </c>
      <c r="I12" s="504">
        <v>0</v>
      </c>
      <c r="J12" s="505">
        <v>0</v>
      </c>
      <c r="K12" s="506">
        <v>0</v>
      </c>
      <c r="L12" s="504">
        <v>0</v>
      </c>
      <c r="M12" s="505">
        <v>0</v>
      </c>
      <c r="N12" s="506">
        <v>0</v>
      </c>
      <c r="O12" s="504">
        <v>0</v>
      </c>
      <c r="P12" s="505">
        <v>0</v>
      </c>
      <c r="Q12" s="506">
        <v>0</v>
      </c>
      <c r="R12" s="504">
        <v>0</v>
      </c>
      <c r="S12" s="505">
        <v>0</v>
      </c>
      <c r="T12" s="506">
        <v>0</v>
      </c>
      <c r="U12" s="504">
        <v>0</v>
      </c>
      <c r="V12" s="505">
        <v>0</v>
      </c>
      <c r="W12" s="506">
        <v>0</v>
      </c>
      <c r="X12" s="504">
        <v>0</v>
      </c>
      <c r="Y12" s="505">
        <v>0</v>
      </c>
      <c r="Z12" s="506">
        <v>0</v>
      </c>
      <c r="AA12" s="504">
        <v>0</v>
      </c>
      <c r="AB12" s="505">
        <v>0</v>
      </c>
      <c r="AC12" s="506">
        <v>0</v>
      </c>
      <c r="AD12" s="504">
        <v>0</v>
      </c>
      <c r="AE12" s="505">
        <v>0</v>
      </c>
      <c r="AF12" s="506">
        <v>0</v>
      </c>
    </row>
    <row r="13" spans="1:37" x14ac:dyDescent="0.25">
      <c r="A13" s="374">
        <v>5</v>
      </c>
      <c r="B13" s="374" t="s">
        <v>287</v>
      </c>
      <c r="C13" s="504">
        <v>559</v>
      </c>
      <c r="D13" s="505">
        <v>509</v>
      </c>
      <c r="E13" s="506">
        <v>1068</v>
      </c>
      <c r="F13" s="504">
        <v>0</v>
      </c>
      <c r="G13" s="505">
        <v>0</v>
      </c>
      <c r="H13" s="506">
        <v>0</v>
      </c>
      <c r="I13" s="504">
        <v>0</v>
      </c>
      <c r="J13" s="505">
        <v>0</v>
      </c>
      <c r="K13" s="506">
        <v>0</v>
      </c>
      <c r="L13" s="504">
        <v>0</v>
      </c>
      <c r="M13" s="505">
        <v>0</v>
      </c>
      <c r="N13" s="506">
        <v>0</v>
      </c>
      <c r="O13" s="504">
        <v>0</v>
      </c>
      <c r="P13" s="505">
        <v>0</v>
      </c>
      <c r="Q13" s="506">
        <v>0</v>
      </c>
      <c r="R13" s="504">
        <v>0</v>
      </c>
      <c r="S13" s="505">
        <v>0</v>
      </c>
      <c r="T13" s="506">
        <v>0</v>
      </c>
      <c r="U13" s="504">
        <v>0</v>
      </c>
      <c r="V13" s="505">
        <v>0</v>
      </c>
      <c r="W13" s="506">
        <v>0</v>
      </c>
      <c r="X13" s="504">
        <v>0</v>
      </c>
      <c r="Y13" s="505">
        <v>0</v>
      </c>
      <c r="Z13" s="506">
        <v>0</v>
      </c>
      <c r="AA13" s="504">
        <v>0</v>
      </c>
      <c r="AB13" s="505">
        <v>0</v>
      </c>
      <c r="AC13" s="506">
        <v>0</v>
      </c>
      <c r="AD13" s="504">
        <v>0</v>
      </c>
      <c r="AE13" s="505">
        <v>0</v>
      </c>
      <c r="AF13" s="506">
        <v>0</v>
      </c>
    </row>
    <row r="14" spans="1:37" x14ac:dyDescent="0.25">
      <c r="A14" s="374">
        <v>6</v>
      </c>
      <c r="B14" s="374" t="s">
        <v>288</v>
      </c>
      <c r="C14" s="504">
        <v>586</v>
      </c>
      <c r="D14" s="505">
        <v>560</v>
      </c>
      <c r="E14" s="506">
        <v>1146</v>
      </c>
      <c r="F14" s="504">
        <v>1</v>
      </c>
      <c r="G14" s="505">
        <v>1</v>
      </c>
      <c r="H14" s="506">
        <v>2</v>
      </c>
      <c r="I14" s="504">
        <v>0</v>
      </c>
      <c r="J14" s="505">
        <v>0</v>
      </c>
      <c r="K14" s="506">
        <v>0</v>
      </c>
      <c r="L14" s="504">
        <v>0</v>
      </c>
      <c r="M14" s="505">
        <v>0</v>
      </c>
      <c r="N14" s="506">
        <v>0</v>
      </c>
      <c r="O14" s="504">
        <v>0</v>
      </c>
      <c r="P14" s="505">
        <v>0</v>
      </c>
      <c r="Q14" s="506">
        <v>0</v>
      </c>
      <c r="R14" s="504">
        <v>0</v>
      </c>
      <c r="S14" s="505">
        <v>0</v>
      </c>
      <c r="T14" s="506">
        <v>0</v>
      </c>
      <c r="U14" s="504">
        <v>0</v>
      </c>
      <c r="V14" s="505">
        <v>0</v>
      </c>
      <c r="W14" s="506">
        <v>0</v>
      </c>
      <c r="X14" s="504">
        <v>0</v>
      </c>
      <c r="Y14" s="505">
        <v>0</v>
      </c>
      <c r="Z14" s="506">
        <v>0</v>
      </c>
      <c r="AA14" s="504">
        <v>0</v>
      </c>
      <c r="AB14" s="505">
        <v>0</v>
      </c>
      <c r="AC14" s="506">
        <v>0</v>
      </c>
      <c r="AD14" s="504">
        <v>0</v>
      </c>
      <c r="AE14" s="505">
        <v>0</v>
      </c>
      <c r="AF14" s="506">
        <v>0</v>
      </c>
    </row>
    <row r="15" spans="1:37" x14ac:dyDescent="0.25">
      <c r="A15" s="374">
        <v>7</v>
      </c>
      <c r="B15" s="374" t="s">
        <v>289</v>
      </c>
      <c r="C15" s="504">
        <v>570</v>
      </c>
      <c r="D15" s="505">
        <v>527</v>
      </c>
      <c r="E15" s="506">
        <v>1097</v>
      </c>
      <c r="F15" s="504">
        <v>29</v>
      </c>
      <c r="G15" s="505">
        <v>36</v>
      </c>
      <c r="H15" s="506">
        <v>65</v>
      </c>
      <c r="I15" s="504">
        <v>0</v>
      </c>
      <c r="J15" s="505">
        <v>0</v>
      </c>
      <c r="K15" s="506">
        <v>0</v>
      </c>
      <c r="L15" s="504">
        <v>0</v>
      </c>
      <c r="M15" s="505">
        <v>0</v>
      </c>
      <c r="N15" s="506">
        <v>0</v>
      </c>
      <c r="O15" s="504">
        <v>0</v>
      </c>
      <c r="P15" s="505">
        <v>0</v>
      </c>
      <c r="Q15" s="506">
        <v>0</v>
      </c>
      <c r="R15" s="504">
        <v>0</v>
      </c>
      <c r="S15" s="505">
        <v>0</v>
      </c>
      <c r="T15" s="506">
        <v>0</v>
      </c>
      <c r="U15" s="504">
        <v>0</v>
      </c>
      <c r="V15" s="505">
        <v>0</v>
      </c>
      <c r="W15" s="506">
        <v>0</v>
      </c>
      <c r="X15" s="504">
        <v>0</v>
      </c>
      <c r="Y15" s="505">
        <v>0</v>
      </c>
      <c r="Z15" s="506">
        <v>0</v>
      </c>
      <c r="AA15" s="504">
        <v>0</v>
      </c>
      <c r="AB15" s="505">
        <v>0</v>
      </c>
      <c r="AC15" s="506">
        <v>0</v>
      </c>
      <c r="AD15" s="504">
        <v>0</v>
      </c>
      <c r="AE15" s="505">
        <v>0</v>
      </c>
      <c r="AF15" s="506">
        <v>0</v>
      </c>
    </row>
    <row r="16" spans="1:37" x14ac:dyDescent="0.25">
      <c r="A16" s="374">
        <v>8</v>
      </c>
      <c r="B16" s="374" t="s">
        <v>290</v>
      </c>
      <c r="C16" s="504">
        <v>532</v>
      </c>
      <c r="D16" s="505">
        <v>502</v>
      </c>
      <c r="E16" s="506">
        <v>1034</v>
      </c>
      <c r="F16" s="504">
        <v>97</v>
      </c>
      <c r="G16" s="505">
        <v>73</v>
      </c>
      <c r="H16" s="506">
        <v>170</v>
      </c>
      <c r="I16" s="504">
        <v>2</v>
      </c>
      <c r="J16" s="505">
        <v>1</v>
      </c>
      <c r="K16" s="506">
        <v>3</v>
      </c>
      <c r="L16" s="504">
        <v>0</v>
      </c>
      <c r="M16" s="505">
        <v>0</v>
      </c>
      <c r="N16" s="506">
        <v>0</v>
      </c>
      <c r="O16" s="504">
        <v>0</v>
      </c>
      <c r="P16" s="505">
        <v>0</v>
      </c>
      <c r="Q16" s="506">
        <v>0</v>
      </c>
      <c r="R16" s="504">
        <v>0</v>
      </c>
      <c r="S16" s="505">
        <v>0</v>
      </c>
      <c r="T16" s="506">
        <v>0</v>
      </c>
      <c r="U16" s="504">
        <v>0</v>
      </c>
      <c r="V16" s="505">
        <v>0</v>
      </c>
      <c r="W16" s="506">
        <v>0</v>
      </c>
      <c r="X16" s="504">
        <v>0</v>
      </c>
      <c r="Y16" s="505">
        <v>0</v>
      </c>
      <c r="Z16" s="506">
        <v>0</v>
      </c>
      <c r="AA16" s="504">
        <v>0</v>
      </c>
      <c r="AB16" s="505">
        <v>0</v>
      </c>
      <c r="AC16" s="506">
        <v>0</v>
      </c>
      <c r="AD16" s="504">
        <v>0</v>
      </c>
      <c r="AE16" s="505">
        <v>0</v>
      </c>
      <c r="AF16" s="506">
        <v>0</v>
      </c>
    </row>
    <row r="17" spans="1:32" x14ac:dyDescent="0.25">
      <c r="A17" s="374">
        <v>9</v>
      </c>
      <c r="B17" s="374" t="s">
        <v>291</v>
      </c>
      <c r="C17" s="504">
        <v>469</v>
      </c>
      <c r="D17" s="505">
        <v>468</v>
      </c>
      <c r="E17" s="506">
        <v>937</v>
      </c>
      <c r="F17" s="504">
        <v>136</v>
      </c>
      <c r="G17" s="505">
        <v>114</v>
      </c>
      <c r="H17" s="506">
        <v>250</v>
      </c>
      <c r="I17" s="504">
        <v>0</v>
      </c>
      <c r="J17" s="505">
        <v>0</v>
      </c>
      <c r="K17" s="506">
        <v>0</v>
      </c>
      <c r="L17" s="504">
        <v>0</v>
      </c>
      <c r="M17" s="505">
        <v>0</v>
      </c>
      <c r="N17" s="506">
        <v>0</v>
      </c>
      <c r="O17" s="504">
        <v>0</v>
      </c>
      <c r="P17" s="505">
        <v>0</v>
      </c>
      <c r="Q17" s="506">
        <v>0</v>
      </c>
      <c r="R17" s="504">
        <v>0</v>
      </c>
      <c r="S17" s="505">
        <v>0</v>
      </c>
      <c r="T17" s="506">
        <v>0</v>
      </c>
      <c r="U17" s="504">
        <v>0</v>
      </c>
      <c r="V17" s="505">
        <v>0</v>
      </c>
      <c r="W17" s="506">
        <v>0</v>
      </c>
      <c r="X17" s="504">
        <v>0</v>
      </c>
      <c r="Y17" s="505">
        <v>0</v>
      </c>
      <c r="Z17" s="506">
        <v>0</v>
      </c>
      <c r="AA17" s="504">
        <v>0</v>
      </c>
      <c r="AB17" s="505">
        <v>0</v>
      </c>
      <c r="AC17" s="506">
        <v>0</v>
      </c>
      <c r="AD17" s="504">
        <v>0</v>
      </c>
      <c r="AE17" s="505">
        <v>0</v>
      </c>
      <c r="AF17" s="506">
        <v>0</v>
      </c>
    </row>
    <row r="18" spans="1:32" x14ac:dyDescent="0.25">
      <c r="A18" s="374">
        <v>10</v>
      </c>
      <c r="B18" s="374" t="s">
        <v>292</v>
      </c>
      <c r="C18" s="504">
        <v>454</v>
      </c>
      <c r="D18" s="505">
        <v>397</v>
      </c>
      <c r="E18" s="506">
        <v>851</v>
      </c>
      <c r="F18" s="504">
        <v>179</v>
      </c>
      <c r="G18" s="505">
        <v>160</v>
      </c>
      <c r="H18" s="506">
        <v>339</v>
      </c>
      <c r="I18" s="504">
        <v>1</v>
      </c>
      <c r="J18" s="505">
        <v>0</v>
      </c>
      <c r="K18" s="506">
        <v>1</v>
      </c>
      <c r="L18" s="504">
        <v>0</v>
      </c>
      <c r="M18" s="505">
        <v>0</v>
      </c>
      <c r="N18" s="506">
        <v>0</v>
      </c>
      <c r="O18" s="504">
        <v>0</v>
      </c>
      <c r="P18" s="505">
        <v>0</v>
      </c>
      <c r="Q18" s="506">
        <v>0</v>
      </c>
      <c r="R18" s="504">
        <v>0</v>
      </c>
      <c r="S18" s="505">
        <v>0</v>
      </c>
      <c r="T18" s="506">
        <v>0</v>
      </c>
      <c r="U18" s="504">
        <v>0</v>
      </c>
      <c r="V18" s="505">
        <v>0</v>
      </c>
      <c r="W18" s="506">
        <v>0</v>
      </c>
      <c r="X18" s="504">
        <v>0</v>
      </c>
      <c r="Y18" s="505">
        <v>0</v>
      </c>
      <c r="Z18" s="506">
        <v>0</v>
      </c>
      <c r="AA18" s="504">
        <v>0</v>
      </c>
      <c r="AB18" s="505">
        <v>0</v>
      </c>
      <c r="AC18" s="506">
        <v>0</v>
      </c>
      <c r="AD18" s="504">
        <v>0</v>
      </c>
      <c r="AE18" s="505">
        <v>0</v>
      </c>
      <c r="AF18" s="506">
        <v>0</v>
      </c>
    </row>
    <row r="19" spans="1:32" x14ac:dyDescent="0.25">
      <c r="A19" s="374">
        <v>11</v>
      </c>
      <c r="B19" s="374" t="s">
        <v>293</v>
      </c>
      <c r="C19" s="504">
        <v>419</v>
      </c>
      <c r="D19" s="505">
        <v>421</v>
      </c>
      <c r="E19" s="506">
        <v>840</v>
      </c>
      <c r="F19" s="504">
        <v>204</v>
      </c>
      <c r="G19" s="505">
        <v>206</v>
      </c>
      <c r="H19" s="506">
        <v>410</v>
      </c>
      <c r="I19" s="504">
        <v>1</v>
      </c>
      <c r="J19" s="505">
        <v>3</v>
      </c>
      <c r="K19" s="506">
        <v>4</v>
      </c>
      <c r="L19" s="504">
        <v>0</v>
      </c>
      <c r="M19" s="505">
        <v>0</v>
      </c>
      <c r="N19" s="506">
        <v>0</v>
      </c>
      <c r="O19" s="504">
        <v>0</v>
      </c>
      <c r="P19" s="505">
        <v>0</v>
      </c>
      <c r="Q19" s="506">
        <v>0</v>
      </c>
      <c r="R19" s="504">
        <v>0</v>
      </c>
      <c r="S19" s="505">
        <v>0</v>
      </c>
      <c r="T19" s="506">
        <v>0</v>
      </c>
      <c r="U19" s="504">
        <v>0</v>
      </c>
      <c r="V19" s="505">
        <v>0</v>
      </c>
      <c r="W19" s="506">
        <v>0</v>
      </c>
      <c r="X19" s="504">
        <v>0</v>
      </c>
      <c r="Y19" s="505">
        <v>0</v>
      </c>
      <c r="Z19" s="506">
        <v>0</v>
      </c>
      <c r="AA19" s="504">
        <v>0</v>
      </c>
      <c r="AB19" s="505">
        <v>0</v>
      </c>
      <c r="AC19" s="506">
        <v>0</v>
      </c>
      <c r="AD19" s="504">
        <v>0</v>
      </c>
      <c r="AE19" s="505">
        <v>0</v>
      </c>
      <c r="AF19" s="506">
        <v>0</v>
      </c>
    </row>
    <row r="20" spans="1:32" x14ac:dyDescent="0.25">
      <c r="A20" s="374">
        <v>12</v>
      </c>
      <c r="B20" s="374" t="s">
        <v>294</v>
      </c>
      <c r="C20" s="504">
        <v>335</v>
      </c>
      <c r="D20" s="505">
        <v>312</v>
      </c>
      <c r="E20" s="506">
        <v>647</v>
      </c>
      <c r="F20" s="504">
        <v>299</v>
      </c>
      <c r="G20" s="505">
        <v>307</v>
      </c>
      <c r="H20" s="506">
        <v>606</v>
      </c>
      <c r="I20" s="504">
        <v>8</v>
      </c>
      <c r="J20" s="505">
        <v>2</v>
      </c>
      <c r="K20" s="506">
        <v>10</v>
      </c>
      <c r="L20" s="504">
        <v>0</v>
      </c>
      <c r="M20" s="505">
        <v>0</v>
      </c>
      <c r="N20" s="506">
        <v>0</v>
      </c>
      <c r="O20" s="504">
        <v>0</v>
      </c>
      <c r="P20" s="505">
        <v>0</v>
      </c>
      <c r="Q20" s="506">
        <v>0</v>
      </c>
      <c r="R20" s="504">
        <v>0</v>
      </c>
      <c r="S20" s="505">
        <v>0</v>
      </c>
      <c r="T20" s="506">
        <v>0</v>
      </c>
      <c r="U20" s="504">
        <v>0</v>
      </c>
      <c r="V20" s="505">
        <v>0</v>
      </c>
      <c r="W20" s="506">
        <v>0</v>
      </c>
      <c r="X20" s="504">
        <v>0</v>
      </c>
      <c r="Y20" s="505">
        <v>0</v>
      </c>
      <c r="Z20" s="506">
        <v>0</v>
      </c>
      <c r="AA20" s="504">
        <v>0</v>
      </c>
      <c r="AB20" s="505">
        <v>0</v>
      </c>
      <c r="AC20" s="506">
        <v>0</v>
      </c>
      <c r="AD20" s="504">
        <v>0</v>
      </c>
      <c r="AE20" s="505">
        <v>0</v>
      </c>
      <c r="AF20" s="506">
        <v>0</v>
      </c>
    </row>
    <row r="21" spans="1:32" x14ac:dyDescent="0.25">
      <c r="A21" s="374">
        <v>13</v>
      </c>
      <c r="B21" s="374" t="s">
        <v>295</v>
      </c>
      <c r="C21" s="504">
        <v>275</v>
      </c>
      <c r="D21" s="505">
        <v>281</v>
      </c>
      <c r="E21" s="506">
        <v>556</v>
      </c>
      <c r="F21" s="504">
        <v>288</v>
      </c>
      <c r="G21" s="505">
        <v>254</v>
      </c>
      <c r="H21" s="506">
        <v>542</v>
      </c>
      <c r="I21" s="504">
        <v>48</v>
      </c>
      <c r="J21" s="505">
        <v>42</v>
      </c>
      <c r="K21" s="506">
        <v>90</v>
      </c>
      <c r="L21" s="504">
        <v>1</v>
      </c>
      <c r="M21" s="505">
        <v>2</v>
      </c>
      <c r="N21" s="506">
        <v>3</v>
      </c>
      <c r="O21" s="504">
        <v>0</v>
      </c>
      <c r="P21" s="505">
        <v>0</v>
      </c>
      <c r="Q21" s="506">
        <v>0</v>
      </c>
      <c r="R21" s="504">
        <v>0</v>
      </c>
      <c r="S21" s="505">
        <v>0</v>
      </c>
      <c r="T21" s="506">
        <v>0</v>
      </c>
      <c r="U21" s="504">
        <v>0</v>
      </c>
      <c r="V21" s="505">
        <v>0</v>
      </c>
      <c r="W21" s="506">
        <v>0</v>
      </c>
      <c r="X21" s="504">
        <v>0</v>
      </c>
      <c r="Y21" s="505">
        <v>0</v>
      </c>
      <c r="Z21" s="506">
        <v>0</v>
      </c>
      <c r="AA21" s="504">
        <v>0</v>
      </c>
      <c r="AB21" s="505">
        <v>0</v>
      </c>
      <c r="AC21" s="506">
        <v>0</v>
      </c>
      <c r="AD21" s="504">
        <v>0</v>
      </c>
      <c r="AE21" s="505">
        <v>0</v>
      </c>
      <c r="AF21" s="506">
        <v>0</v>
      </c>
    </row>
    <row r="22" spans="1:32" x14ac:dyDescent="0.25">
      <c r="A22" s="374">
        <v>14</v>
      </c>
      <c r="B22" s="374" t="s">
        <v>296</v>
      </c>
      <c r="C22" s="504">
        <v>274</v>
      </c>
      <c r="D22" s="505">
        <v>238</v>
      </c>
      <c r="E22" s="506">
        <v>512</v>
      </c>
      <c r="F22" s="504">
        <v>302</v>
      </c>
      <c r="G22" s="505">
        <v>265</v>
      </c>
      <c r="H22" s="506">
        <v>567</v>
      </c>
      <c r="I22" s="504">
        <v>71</v>
      </c>
      <c r="J22" s="505">
        <v>65</v>
      </c>
      <c r="K22" s="506">
        <v>136</v>
      </c>
      <c r="L22" s="504">
        <v>2</v>
      </c>
      <c r="M22" s="505">
        <v>3</v>
      </c>
      <c r="N22" s="506">
        <v>5</v>
      </c>
      <c r="O22" s="504">
        <v>0</v>
      </c>
      <c r="P22" s="505">
        <v>0</v>
      </c>
      <c r="Q22" s="506">
        <v>0</v>
      </c>
      <c r="R22" s="504">
        <v>0</v>
      </c>
      <c r="S22" s="505">
        <v>0</v>
      </c>
      <c r="T22" s="506">
        <v>0</v>
      </c>
      <c r="U22" s="504">
        <v>0</v>
      </c>
      <c r="V22" s="505">
        <v>0</v>
      </c>
      <c r="W22" s="506">
        <v>0</v>
      </c>
      <c r="X22" s="504">
        <v>0</v>
      </c>
      <c r="Y22" s="505">
        <v>0</v>
      </c>
      <c r="Z22" s="506">
        <v>0</v>
      </c>
      <c r="AA22" s="504">
        <v>0</v>
      </c>
      <c r="AB22" s="505">
        <v>0</v>
      </c>
      <c r="AC22" s="506">
        <v>0</v>
      </c>
      <c r="AD22" s="504">
        <v>0</v>
      </c>
      <c r="AE22" s="505">
        <v>0</v>
      </c>
      <c r="AF22" s="506">
        <v>0</v>
      </c>
    </row>
    <row r="23" spans="1:32" x14ac:dyDescent="0.25">
      <c r="A23" s="374">
        <v>15</v>
      </c>
      <c r="B23" s="374" t="s">
        <v>297</v>
      </c>
      <c r="C23" s="504">
        <v>181</v>
      </c>
      <c r="D23" s="505">
        <v>200</v>
      </c>
      <c r="E23" s="506">
        <v>381</v>
      </c>
      <c r="F23" s="504">
        <v>295</v>
      </c>
      <c r="G23" s="505">
        <v>284</v>
      </c>
      <c r="H23" s="506">
        <v>579</v>
      </c>
      <c r="I23" s="504">
        <v>119</v>
      </c>
      <c r="J23" s="505">
        <v>112</v>
      </c>
      <c r="K23" s="506">
        <v>231</v>
      </c>
      <c r="L23" s="504">
        <v>9</v>
      </c>
      <c r="M23" s="505">
        <v>8</v>
      </c>
      <c r="N23" s="506">
        <v>17</v>
      </c>
      <c r="O23" s="504">
        <v>0</v>
      </c>
      <c r="P23" s="505">
        <v>1</v>
      </c>
      <c r="Q23" s="506">
        <v>1</v>
      </c>
      <c r="R23" s="504">
        <v>0</v>
      </c>
      <c r="S23" s="505">
        <v>0</v>
      </c>
      <c r="T23" s="506">
        <v>0</v>
      </c>
      <c r="U23" s="504">
        <v>0</v>
      </c>
      <c r="V23" s="505">
        <v>0</v>
      </c>
      <c r="W23" s="506">
        <v>0</v>
      </c>
      <c r="X23" s="504">
        <v>0</v>
      </c>
      <c r="Y23" s="505">
        <v>0</v>
      </c>
      <c r="Z23" s="506">
        <v>0</v>
      </c>
      <c r="AA23" s="504">
        <v>0</v>
      </c>
      <c r="AB23" s="505">
        <v>0</v>
      </c>
      <c r="AC23" s="506">
        <v>0</v>
      </c>
      <c r="AD23" s="504">
        <v>0</v>
      </c>
      <c r="AE23" s="505">
        <v>0</v>
      </c>
      <c r="AF23" s="506">
        <v>0</v>
      </c>
    </row>
    <row r="24" spans="1:32" x14ac:dyDescent="0.25">
      <c r="A24" s="374">
        <v>16</v>
      </c>
      <c r="B24" s="374" t="s">
        <v>298</v>
      </c>
      <c r="C24" s="504">
        <v>140</v>
      </c>
      <c r="D24" s="505">
        <v>132</v>
      </c>
      <c r="E24" s="506">
        <v>272</v>
      </c>
      <c r="F24" s="504">
        <v>312</v>
      </c>
      <c r="G24" s="505">
        <v>306</v>
      </c>
      <c r="H24" s="506">
        <v>618</v>
      </c>
      <c r="I24" s="504">
        <v>115</v>
      </c>
      <c r="J24" s="505">
        <v>104</v>
      </c>
      <c r="K24" s="506">
        <v>219</v>
      </c>
      <c r="L24" s="504">
        <v>36</v>
      </c>
      <c r="M24" s="505">
        <v>40</v>
      </c>
      <c r="N24" s="506">
        <v>76</v>
      </c>
      <c r="O24" s="504">
        <v>1</v>
      </c>
      <c r="P24" s="505">
        <v>0</v>
      </c>
      <c r="Q24" s="506">
        <v>1</v>
      </c>
      <c r="R24" s="504">
        <v>0</v>
      </c>
      <c r="S24" s="505">
        <v>0</v>
      </c>
      <c r="T24" s="506">
        <v>0</v>
      </c>
      <c r="U24" s="504">
        <v>0</v>
      </c>
      <c r="V24" s="505">
        <v>0</v>
      </c>
      <c r="W24" s="506">
        <v>0</v>
      </c>
      <c r="X24" s="504">
        <v>0</v>
      </c>
      <c r="Y24" s="505">
        <v>0</v>
      </c>
      <c r="Z24" s="506">
        <v>0</v>
      </c>
      <c r="AA24" s="504">
        <v>0</v>
      </c>
      <c r="AB24" s="505">
        <v>0</v>
      </c>
      <c r="AC24" s="506">
        <v>0</v>
      </c>
      <c r="AD24" s="504">
        <v>0</v>
      </c>
      <c r="AE24" s="505">
        <v>0</v>
      </c>
      <c r="AF24" s="506">
        <v>0</v>
      </c>
    </row>
    <row r="25" spans="1:32" x14ac:dyDescent="0.25">
      <c r="A25" s="374">
        <v>17</v>
      </c>
      <c r="B25" s="374" t="s">
        <v>299</v>
      </c>
      <c r="C25" s="504">
        <v>95</v>
      </c>
      <c r="D25" s="505">
        <v>91</v>
      </c>
      <c r="E25" s="506">
        <v>186</v>
      </c>
      <c r="F25" s="504">
        <v>321</v>
      </c>
      <c r="G25" s="505">
        <v>296</v>
      </c>
      <c r="H25" s="506">
        <v>617</v>
      </c>
      <c r="I25" s="504">
        <v>118</v>
      </c>
      <c r="J25" s="505">
        <v>98</v>
      </c>
      <c r="K25" s="506">
        <v>216</v>
      </c>
      <c r="L25" s="504">
        <v>94</v>
      </c>
      <c r="M25" s="505">
        <v>84</v>
      </c>
      <c r="N25" s="506">
        <v>178</v>
      </c>
      <c r="O25" s="504">
        <v>3</v>
      </c>
      <c r="P25" s="505">
        <v>5</v>
      </c>
      <c r="Q25" s="506">
        <v>8</v>
      </c>
      <c r="R25" s="504">
        <v>0</v>
      </c>
      <c r="S25" s="505">
        <v>0</v>
      </c>
      <c r="T25" s="506">
        <v>0</v>
      </c>
      <c r="U25" s="504">
        <v>0</v>
      </c>
      <c r="V25" s="505">
        <v>0</v>
      </c>
      <c r="W25" s="506">
        <v>0</v>
      </c>
      <c r="X25" s="504">
        <v>0</v>
      </c>
      <c r="Y25" s="505">
        <v>0</v>
      </c>
      <c r="Z25" s="506">
        <v>0</v>
      </c>
      <c r="AA25" s="504">
        <v>0</v>
      </c>
      <c r="AB25" s="505">
        <v>0</v>
      </c>
      <c r="AC25" s="506">
        <v>0</v>
      </c>
      <c r="AD25" s="504">
        <v>0</v>
      </c>
      <c r="AE25" s="505">
        <v>0</v>
      </c>
      <c r="AF25" s="506">
        <v>0</v>
      </c>
    </row>
    <row r="26" spans="1:32" x14ac:dyDescent="0.25">
      <c r="A26" s="374">
        <v>18</v>
      </c>
      <c r="B26" s="374" t="s">
        <v>300</v>
      </c>
      <c r="C26" s="504">
        <v>36</v>
      </c>
      <c r="D26" s="505">
        <v>26</v>
      </c>
      <c r="E26" s="506">
        <v>62</v>
      </c>
      <c r="F26" s="504">
        <v>292</v>
      </c>
      <c r="G26" s="505">
        <v>266</v>
      </c>
      <c r="H26" s="506">
        <v>558</v>
      </c>
      <c r="I26" s="504">
        <v>114</v>
      </c>
      <c r="J26" s="505">
        <v>119</v>
      </c>
      <c r="K26" s="506">
        <v>233</v>
      </c>
      <c r="L26" s="504">
        <v>142</v>
      </c>
      <c r="M26" s="505">
        <v>154</v>
      </c>
      <c r="N26" s="506">
        <v>296</v>
      </c>
      <c r="O26" s="504">
        <v>9</v>
      </c>
      <c r="P26" s="505">
        <v>8</v>
      </c>
      <c r="Q26" s="506">
        <v>17</v>
      </c>
      <c r="R26" s="504">
        <v>0</v>
      </c>
      <c r="S26" s="505">
        <v>0</v>
      </c>
      <c r="T26" s="506">
        <v>0</v>
      </c>
      <c r="U26" s="504">
        <v>0</v>
      </c>
      <c r="V26" s="505">
        <v>0</v>
      </c>
      <c r="W26" s="506">
        <v>0</v>
      </c>
      <c r="X26" s="504">
        <v>0</v>
      </c>
      <c r="Y26" s="505">
        <v>0</v>
      </c>
      <c r="Z26" s="506">
        <v>0</v>
      </c>
      <c r="AA26" s="504">
        <v>0</v>
      </c>
      <c r="AB26" s="505">
        <v>0</v>
      </c>
      <c r="AC26" s="506">
        <v>0</v>
      </c>
      <c r="AD26" s="504">
        <v>0</v>
      </c>
      <c r="AE26" s="505">
        <v>0</v>
      </c>
      <c r="AF26" s="506">
        <v>0</v>
      </c>
    </row>
    <row r="27" spans="1:32" x14ac:dyDescent="0.25">
      <c r="A27" s="374">
        <v>19</v>
      </c>
      <c r="B27" s="374" t="s">
        <v>301</v>
      </c>
      <c r="C27" s="504">
        <v>18</v>
      </c>
      <c r="D27" s="505">
        <v>4</v>
      </c>
      <c r="E27" s="506">
        <v>22</v>
      </c>
      <c r="F27" s="504">
        <v>237</v>
      </c>
      <c r="G27" s="505">
        <v>220</v>
      </c>
      <c r="H27" s="506">
        <v>457</v>
      </c>
      <c r="I27" s="504">
        <v>96</v>
      </c>
      <c r="J27" s="505">
        <v>113</v>
      </c>
      <c r="K27" s="506">
        <v>209</v>
      </c>
      <c r="L27" s="504">
        <v>158</v>
      </c>
      <c r="M27" s="505">
        <v>145</v>
      </c>
      <c r="N27" s="506">
        <v>303</v>
      </c>
      <c r="O27" s="504">
        <v>44</v>
      </c>
      <c r="P27" s="505">
        <v>37</v>
      </c>
      <c r="Q27" s="506">
        <v>81</v>
      </c>
      <c r="R27" s="504">
        <v>0</v>
      </c>
      <c r="S27" s="505">
        <v>0</v>
      </c>
      <c r="T27" s="506">
        <v>0</v>
      </c>
      <c r="U27" s="504">
        <v>0</v>
      </c>
      <c r="V27" s="505">
        <v>0</v>
      </c>
      <c r="W27" s="506">
        <v>0</v>
      </c>
      <c r="X27" s="504">
        <v>0</v>
      </c>
      <c r="Y27" s="505">
        <v>0</v>
      </c>
      <c r="Z27" s="506">
        <v>0</v>
      </c>
      <c r="AA27" s="504">
        <v>0</v>
      </c>
      <c r="AB27" s="505">
        <v>0</v>
      </c>
      <c r="AC27" s="506">
        <v>0</v>
      </c>
      <c r="AD27" s="504">
        <v>0</v>
      </c>
      <c r="AE27" s="505">
        <v>0</v>
      </c>
      <c r="AF27" s="506">
        <v>0</v>
      </c>
    </row>
    <row r="28" spans="1:32" x14ac:dyDescent="0.25">
      <c r="A28" s="374">
        <v>20</v>
      </c>
      <c r="B28" s="374" t="s">
        <v>302</v>
      </c>
      <c r="C28" s="504">
        <v>6</v>
      </c>
      <c r="D28" s="505">
        <v>5</v>
      </c>
      <c r="E28" s="506">
        <v>11</v>
      </c>
      <c r="F28" s="504">
        <v>249</v>
      </c>
      <c r="G28" s="505">
        <v>220</v>
      </c>
      <c r="H28" s="506">
        <v>469</v>
      </c>
      <c r="I28" s="504">
        <v>96</v>
      </c>
      <c r="J28" s="505">
        <v>95</v>
      </c>
      <c r="K28" s="506">
        <v>191</v>
      </c>
      <c r="L28" s="504">
        <v>166</v>
      </c>
      <c r="M28" s="505">
        <v>181</v>
      </c>
      <c r="N28" s="506">
        <v>347</v>
      </c>
      <c r="O28" s="504">
        <v>71</v>
      </c>
      <c r="P28" s="505">
        <v>86</v>
      </c>
      <c r="Q28" s="506">
        <v>157</v>
      </c>
      <c r="R28" s="504">
        <v>0</v>
      </c>
      <c r="S28" s="505">
        <v>0</v>
      </c>
      <c r="T28" s="506">
        <v>0</v>
      </c>
      <c r="U28" s="504">
        <v>0</v>
      </c>
      <c r="V28" s="505">
        <v>0</v>
      </c>
      <c r="W28" s="506">
        <v>0</v>
      </c>
      <c r="X28" s="504">
        <v>0</v>
      </c>
      <c r="Y28" s="505">
        <v>0</v>
      </c>
      <c r="Z28" s="506">
        <v>0</v>
      </c>
      <c r="AA28" s="504">
        <v>0</v>
      </c>
      <c r="AB28" s="505">
        <v>0</v>
      </c>
      <c r="AC28" s="506">
        <v>0</v>
      </c>
      <c r="AD28" s="504">
        <v>0</v>
      </c>
      <c r="AE28" s="505">
        <v>0</v>
      </c>
      <c r="AF28" s="506">
        <v>0</v>
      </c>
    </row>
    <row r="29" spans="1:32" x14ac:dyDescent="0.25">
      <c r="A29" s="374">
        <v>21</v>
      </c>
      <c r="B29" s="374" t="s">
        <v>303</v>
      </c>
      <c r="C29" s="504">
        <v>19</v>
      </c>
      <c r="D29" s="505">
        <v>7</v>
      </c>
      <c r="E29" s="506">
        <v>26</v>
      </c>
      <c r="F29" s="504">
        <v>252</v>
      </c>
      <c r="G29" s="505">
        <v>195</v>
      </c>
      <c r="H29" s="506">
        <v>447</v>
      </c>
      <c r="I29" s="504">
        <v>93</v>
      </c>
      <c r="J29" s="505">
        <v>71</v>
      </c>
      <c r="K29" s="506">
        <v>164</v>
      </c>
      <c r="L29" s="504">
        <v>180</v>
      </c>
      <c r="M29" s="505">
        <v>181</v>
      </c>
      <c r="N29" s="506">
        <v>361</v>
      </c>
      <c r="O29" s="504">
        <v>114</v>
      </c>
      <c r="P29" s="505">
        <v>93</v>
      </c>
      <c r="Q29" s="506">
        <v>207</v>
      </c>
      <c r="R29" s="504">
        <v>0</v>
      </c>
      <c r="S29" s="505">
        <v>0</v>
      </c>
      <c r="T29" s="506">
        <v>0</v>
      </c>
      <c r="U29" s="504">
        <v>0</v>
      </c>
      <c r="V29" s="505">
        <v>0</v>
      </c>
      <c r="W29" s="506">
        <v>0</v>
      </c>
      <c r="X29" s="504">
        <v>0</v>
      </c>
      <c r="Y29" s="505">
        <v>0</v>
      </c>
      <c r="Z29" s="506">
        <v>0</v>
      </c>
      <c r="AA29" s="504">
        <v>0</v>
      </c>
      <c r="AB29" s="505">
        <v>0</v>
      </c>
      <c r="AC29" s="506">
        <v>0</v>
      </c>
      <c r="AD29" s="504">
        <v>0</v>
      </c>
      <c r="AE29" s="505">
        <v>0</v>
      </c>
      <c r="AF29" s="506">
        <v>0</v>
      </c>
    </row>
    <row r="30" spans="1:32" x14ac:dyDescent="0.25">
      <c r="A30" s="374">
        <v>22</v>
      </c>
      <c r="B30" s="374" t="s">
        <v>304</v>
      </c>
      <c r="C30" s="504">
        <v>6</v>
      </c>
      <c r="D30" s="505">
        <v>2</v>
      </c>
      <c r="E30" s="506">
        <v>8</v>
      </c>
      <c r="F30" s="504">
        <v>172</v>
      </c>
      <c r="G30" s="505">
        <v>167</v>
      </c>
      <c r="H30" s="506">
        <v>339</v>
      </c>
      <c r="I30" s="504">
        <v>78</v>
      </c>
      <c r="J30" s="505">
        <v>65</v>
      </c>
      <c r="K30" s="506">
        <v>143</v>
      </c>
      <c r="L30" s="504">
        <v>183</v>
      </c>
      <c r="M30" s="505">
        <v>198</v>
      </c>
      <c r="N30" s="506">
        <v>381</v>
      </c>
      <c r="O30" s="504">
        <v>122</v>
      </c>
      <c r="P30" s="505">
        <v>149</v>
      </c>
      <c r="Q30" s="506">
        <v>271</v>
      </c>
      <c r="R30" s="504">
        <v>0</v>
      </c>
      <c r="S30" s="505">
        <v>0</v>
      </c>
      <c r="T30" s="506">
        <v>0</v>
      </c>
      <c r="U30" s="504">
        <v>0</v>
      </c>
      <c r="V30" s="505">
        <v>0</v>
      </c>
      <c r="W30" s="506">
        <v>0</v>
      </c>
      <c r="X30" s="504">
        <v>1</v>
      </c>
      <c r="Y30" s="505">
        <v>0</v>
      </c>
      <c r="Z30" s="506">
        <v>1</v>
      </c>
      <c r="AA30" s="504">
        <v>0</v>
      </c>
      <c r="AB30" s="505">
        <v>0</v>
      </c>
      <c r="AC30" s="506">
        <v>0</v>
      </c>
      <c r="AD30" s="504">
        <v>0</v>
      </c>
      <c r="AE30" s="505">
        <v>0</v>
      </c>
      <c r="AF30" s="506">
        <v>0</v>
      </c>
    </row>
    <row r="31" spans="1:32" x14ac:dyDescent="0.25">
      <c r="A31" s="374">
        <v>23</v>
      </c>
      <c r="B31" s="374" t="s">
        <v>305</v>
      </c>
      <c r="C31" s="504">
        <v>4</v>
      </c>
      <c r="D31" s="505">
        <v>3</v>
      </c>
      <c r="E31" s="506">
        <v>7</v>
      </c>
      <c r="F31" s="504">
        <v>131</v>
      </c>
      <c r="G31" s="505">
        <v>112</v>
      </c>
      <c r="H31" s="506">
        <v>243</v>
      </c>
      <c r="I31" s="504">
        <v>113</v>
      </c>
      <c r="J31" s="505">
        <v>89</v>
      </c>
      <c r="K31" s="506">
        <v>202</v>
      </c>
      <c r="L31" s="504">
        <v>130</v>
      </c>
      <c r="M31" s="505">
        <v>138</v>
      </c>
      <c r="N31" s="506">
        <v>268</v>
      </c>
      <c r="O31" s="504">
        <v>152</v>
      </c>
      <c r="P31" s="505">
        <v>189</v>
      </c>
      <c r="Q31" s="506">
        <v>341</v>
      </c>
      <c r="R31" s="504">
        <v>1</v>
      </c>
      <c r="S31" s="505">
        <v>0</v>
      </c>
      <c r="T31" s="506">
        <v>1</v>
      </c>
      <c r="U31" s="504">
        <v>2</v>
      </c>
      <c r="V31" s="505">
        <v>2</v>
      </c>
      <c r="W31" s="506">
        <v>4</v>
      </c>
      <c r="X31" s="504">
        <v>1</v>
      </c>
      <c r="Y31" s="505">
        <v>2</v>
      </c>
      <c r="Z31" s="506">
        <v>3</v>
      </c>
      <c r="AA31" s="504">
        <v>0</v>
      </c>
      <c r="AB31" s="505">
        <v>0</v>
      </c>
      <c r="AC31" s="506">
        <v>0</v>
      </c>
      <c r="AD31" s="504">
        <v>0</v>
      </c>
      <c r="AE31" s="505">
        <v>0</v>
      </c>
      <c r="AF31" s="506">
        <v>0</v>
      </c>
    </row>
    <row r="32" spans="1:32" x14ac:dyDescent="0.25">
      <c r="A32" s="374">
        <v>24</v>
      </c>
      <c r="B32" s="374" t="s">
        <v>306</v>
      </c>
      <c r="C32" s="504">
        <v>3</v>
      </c>
      <c r="D32" s="505">
        <v>1</v>
      </c>
      <c r="E32" s="506">
        <v>4</v>
      </c>
      <c r="F32" s="504">
        <v>124</v>
      </c>
      <c r="G32" s="505">
        <v>78</v>
      </c>
      <c r="H32" s="506">
        <v>202</v>
      </c>
      <c r="I32" s="504">
        <v>190</v>
      </c>
      <c r="J32" s="505">
        <v>144</v>
      </c>
      <c r="K32" s="506">
        <v>334</v>
      </c>
      <c r="L32" s="504">
        <v>114</v>
      </c>
      <c r="M32" s="505">
        <v>112</v>
      </c>
      <c r="N32" s="506">
        <v>226</v>
      </c>
      <c r="O32" s="504">
        <v>204</v>
      </c>
      <c r="P32" s="505">
        <v>233</v>
      </c>
      <c r="Q32" s="506">
        <v>437</v>
      </c>
      <c r="R32" s="504">
        <v>1</v>
      </c>
      <c r="S32" s="505">
        <v>1</v>
      </c>
      <c r="T32" s="506">
        <v>2</v>
      </c>
      <c r="U32" s="504">
        <v>1</v>
      </c>
      <c r="V32" s="505">
        <v>8</v>
      </c>
      <c r="W32" s="506">
        <v>9</v>
      </c>
      <c r="X32" s="504">
        <v>1</v>
      </c>
      <c r="Y32" s="505">
        <v>10</v>
      </c>
      <c r="Z32" s="506">
        <v>11</v>
      </c>
      <c r="AA32" s="504">
        <v>0</v>
      </c>
      <c r="AB32" s="505">
        <v>0</v>
      </c>
      <c r="AC32" s="506">
        <v>0</v>
      </c>
      <c r="AD32" s="504">
        <v>0</v>
      </c>
      <c r="AE32" s="505">
        <v>0</v>
      </c>
      <c r="AF32" s="506">
        <v>0</v>
      </c>
    </row>
    <row r="33" spans="1:32" x14ac:dyDescent="0.25">
      <c r="A33" s="374">
        <v>25</v>
      </c>
      <c r="B33" s="374" t="s">
        <v>307</v>
      </c>
      <c r="C33" s="504">
        <v>2</v>
      </c>
      <c r="D33" s="505">
        <v>1</v>
      </c>
      <c r="E33" s="506">
        <v>3</v>
      </c>
      <c r="F33" s="504">
        <v>73</v>
      </c>
      <c r="G33" s="505">
        <v>46</v>
      </c>
      <c r="H33" s="506">
        <v>119</v>
      </c>
      <c r="I33" s="504">
        <v>161</v>
      </c>
      <c r="J33" s="505">
        <v>123</v>
      </c>
      <c r="K33" s="506">
        <v>284</v>
      </c>
      <c r="L33" s="504">
        <v>123</v>
      </c>
      <c r="M33" s="505">
        <v>108</v>
      </c>
      <c r="N33" s="506">
        <v>231</v>
      </c>
      <c r="O33" s="504">
        <v>205</v>
      </c>
      <c r="P33" s="505">
        <v>224</v>
      </c>
      <c r="Q33" s="506">
        <v>429</v>
      </c>
      <c r="R33" s="504">
        <v>1</v>
      </c>
      <c r="S33" s="505">
        <v>0</v>
      </c>
      <c r="T33" s="506">
        <v>1</v>
      </c>
      <c r="U33" s="504">
        <v>3</v>
      </c>
      <c r="V33" s="505">
        <v>10</v>
      </c>
      <c r="W33" s="506">
        <v>13</v>
      </c>
      <c r="X33" s="504">
        <v>8</v>
      </c>
      <c r="Y33" s="505">
        <v>14</v>
      </c>
      <c r="Z33" s="506">
        <v>22</v>
      </c>
      <c r="AA33" s="504">
        <v>0</v>
      </c>
      <c r="AB33" s="505">
        <v>0</v>
      </c>
      <c r="AC33" s="506">
        <v>0</v>
      </c>
      <c r="AD33" s="504">
        <v>0</v>
      </c>
      <c r="AE33" s="505">
        <v>0</v>
      </c>
      <c r="AF33" s="506">
        <v>0</v>
      </c>
    </row>
    <row r="34" spans="1:32" x14ac:dyDescent="0.25">
      <c r="A34" s="374">
        <v>26</v>
      </c>
      <c r="B34" s="374" t="s">
        <v>308</v>
      </c>
      <c r="C34" s="504">
        <v>2</v>
      </c>
      <c r="D34" s="505">
        <v>0</v>
      </c>
      <c r="E34" s="506">
        <v>2</v>
      </c>
      <c r="F34" s="504">
        <v>55</v>
      </c>
      <c r="G34" s="505">
        <v>30</v>
      </c>
      <c r="H34" s="506">
        <v>85</v>
      </c>
      <c r="I34" s="504">
        <v>86</v>
      </c>
      <c r="J34" s="505">
        <v>65</v>
      </c>
      <c r="K34" s="506">
        <v>151</v>
      </c>
      <c r="L34" s="504">
        <v>155</v>
      </c>
      <c r="M34" s="505">
        <v>150</v>
      </c>
      <c r="N34" s="506">
        <v>305</v>
      </c>
      <c r="O34" s="504">
        <v>217</v>
      </c>
      <c r="P34" s="505">
        <v>236</v>
      </c>
      <c r="Q34" s="506">
        <v>453</v>
      </c>
      <c r="R34" s="504">
        <v>3</v>
      </c>
      <c r="S34" s="505">
        <v>0</v>
      </c>
      <c r="T34" s="506">
        <v>3</v>
      </c>
      <c r="U34" s="504">
        <v>1</v>
      </c>
      <c r="V34" s="505">
        <v>13</v>
      </c>
      <c r="W34" s="506">
        <v>14</v>
      </c>
      <c r="X34" s="504">
        <v>14</v>
      </c>
      <c r="Y34" s="505">
        <v>50</v>
      </c>
      <c r="Z34" s="506">
        <v>64</v>
      </c>
      <c r="AA34" s="504">
        <v>0</v>
      </c>
      <c r="AB34" s="505">
        <v>1</v>
      </c>
      <c r="AC34" s="506">
        <v>1</v>
      </c>
      <c r="AD34" s="504">
        <v>0</v>
      </c>
      <c r="AE34" s="505">
        <v>0</v>
      </c>
      <c r="AF34" s="506">
        <v>0</v>
      </c>
    </row>
    <row r="35" spans="1:32" x14ac:dyDescent="0.25">
      <c r="A35" s="374">
        <v>27</v>
      </c>
      <c r="B35" s="374" t="s">
        <v>309</v>
      </c>
      <c r="C35" s="504">
        <v>0</v>
      </c>
      <c r="D35" s="505">
        <v>3</v>
      </c>
      <c r="E35" s="506">
        <v>3</v>
      </c>
      <c r="F35" s="504">
        <v>20</v>
      </c>
      <c r="G35" s="505">
        <v>13</v>
      </c>
      <c r="H35" s="506">
        <v>33</v>
      </c>
      <c r="I35" s="504">
        <v>82</v>
      </c>
      <c r="J35" s="505">
        <v>45</v>
      </c>
      <c r="K35" s="506">
        <v>127</v>
      </c>
      <c r="L35" s="504">
        <v>138</v>
      </c>
      <c r="M35" s="505">
        <v>92</v>
      </c>
      <c r="N35" s="506">
        <v>230</v>
      </c>
      <c r="O35" s="504">
        <v>215</v>
      </c>
      <c r="P35" s="505">
        <v>212</v>
      </c>
      <c r="Q35" s="506">
        <v>427</v>
      </c>
      <c r="R35" s="504">
        <v>1</v>
      </c>
      <c r="S35" s="505">
        <v>0</v>
      </c>
      <c r="T35" s="506">
        <v>1</v>
      </c>
      <c r="U35" s="504">
        <v>8</v>
      </c>
      <c r="V35" s="505">
        <v>27</v>
      </c>
      <c r="W35" s="506">
        <v>35</v>
      </c>
      <c r="X35" s="504">
        <v>21</v>
      </c>
      <c r="Y35" s="505">
        <v>34</v>
      </c>
      <c r="Z35" s="506">
        <v>55</v>
      </c>
      <c r="AA35" s="504">
        <v>0</v>
      </c>
      <c r="AB35" s="505">
        <v>0</v>
      </c>
      <c r="AC35" s="506">
        <v>0</v>
      </c>
      <c r="AD35" s="504">
        <v>0</v>
      </c>
      <c r="AE35" s="505">
        <v>0</v>
      </c>
      <c r="AF35" s="506">
        <v>0</v>
      </c>
    </row>
    <row r="36" spans="1:32" x14ac:dyDescent="0.25">
      <c r="A36" s="374">
        <v>28</v>
      </c>
      <c r="B36" s="374" t="s">
        <v>310</v>
      </c>
      <c r="C36" s="504">
        <v>2</v>
      </c>
      <c r="D36" s="505">
        <v>1</v>
      </c>
      <c r="E36" s="506">
        <v>3</v>
      </c>
      <c r="F36" s="504">
        <v>20</v>
      </c>
      <c r="G36" s="505">
        <v>9</v>
      </c>
      <c r="H36" s="506">
        <v>29</v>
      </c>
      <c r="I36" s="504">
        <v>82</v>
      </c>
      <c r="J36" s="505">
        <v>39</v>
      </c>
      <c r="K36" s="506">
        <v>121</v>
      </c>
      <c r="L36" s="504">
        <v>121</v>
      </c>
      <c r="M36" s="505">
        <v>89</v>
      </c>
      <c r="N36" s="506">
        <v>210</v>
      </c>
      <c r="O36" s="504">
        <v>239</v>
      </c>
      <c r="P36" s="505">
        <v>225</v>
      </c>
      <c r="Q36" s="506">
        <v>464</v>
      </c>
      <c r="R36" s="504">
        <v>0</v>
      </c>
      <c r="S36" s="505">
        <v>2</v>
      </c>
      <c r="T36" s="506">
        <v>2</v>
      </c>
      <c r="U36" s="504">
        <v>12</v>
      </c>
      <c r="V36" s="505">
        <v>37</v>
      </c>
      <c r="W36" s="506">
        <v>49</v>
      </c>
      <c r="X36" s="504">
        <v>49</v>
      </c>
      <c r="Y36" s="505">
        <v>72</v>
      </c>
      <c r="Z36" s="506">
        <v>121</v>
      </c>
      <c r="AA36" s="504">
        <v>0</v>
      </c>
      <c r="AB36" s="505">
        <v>0</v>
      </c>
      <c r="AC36" s="506">
        <v>0</v>
      </c>
      <c r="AD36" s="504">
        <v>0</v>
      </c>
      <c r="AE36" s="505">
        <v>0</v>
      </c>
      <c r="AF36" s="506">
        <v>0</v>
      </c>
    </row>
    <row r="37" spans="1:32" x14ac:dyDescent="0.25">
      <c r="A37" s="374">
        <v>29</v>
      </c>
      <c r="B37" s="374" t="s">
        <v>311</v>
      </c>
      <c r="C37" s="504">
        <v>3</v>
      </c>
      <c r="D37" s="505">
        <v>1</v>
      </c>
      <c r="E37" s="506">
        <v>4</v>
      </c>
      <c r="F37" s="504">
        <v>13</v>
      </c>
      <c r="G37" s="505">
        <v>12</v>
      </c>
      <c r="H37" s="506">
        <v>25</v>
      </c>
      <c r="I37" s="504">
        <v>53</v>
      </c>
      <c r="J37" s="505">
        <v>48</v>
      </c>
      <c r="K37" s="506">
        <v>101</v>
      </c>
      <c r="L37" s="504">
        <v>118</v>
      </c>
      <c r="M37" s="505">
        <v>75</v>
      </c>
      <c r="N37" s="506">
        <v>193</v>
      </c>
      <c r="O37" s="504">
        <v>234</v>
      </c>
      <c r="P37" s="505">
        <v>212</v>
      </c>
      <c r="Q37" s="506">
        <v>446</v>
      </c>
      <c r="R37" s="504">
        <v>0</v>
      </c>
      <c r="S37" s="505">
        <v>0</v>
      </c>
      <c r="T37" s="506">
        <v>0</v>
      </c>
      <c r="U37" s="504">
        <v>21</v>
      </c>
      <c r="V37" s="505">
        <v>40</v>
      </c>
      <c r="W37" s="506">
        <v>61</v>
      </c>
      <c r="X37" s="504">
        <v>52</v>
      </c>
      <c r="Y37" s="505">
        <v>92</v>
      </c>
      <c r="Z37" s="506">
        <v>144</v>
      </c>
      <c r="AA37" s="504">
        <v>0</v>
      </c>
      <c r="AB37" s="505">
        <v>1</v>
      </c>
      <c r="AC37" s="506">
        <v>1</v>
      </c>
      <c r="AD37" s="504">
        <v>0</v>
      </c>
      <c r="AE37" s="505">
        <v>0</v>
      </c>
      <c r="AF37" s="506">
        <v>0</v>
      </c>
    </row>
    <row r="38" spans="1:32" x14ac:dyDescent="0.25">
      <c r="A38" s="374">
        <v>30</v>
      </c>
      <c r="B38" s="374" t="s">
        <v>312</v>
      </c>
      <c r="C38" s="504">
        <v>5</v>
      </c>
      <c r="D38" s="505">
        <v>5</v>
      </c>
      <c r="E38" s="506">
        <v>10</v>
      </c>
      <c r="F38" s="504">
        <v>11</v>
      </c>
      <c r="G38" s="505">
        <v>4</v>
      </c>
      <c r="H38" s="506">
        <v>15</v>
      </c>
      <c r="I38" s="504">
        <v>49</v>
      </c>
      <c r="J38" s="505">
        <v>35</v>
      </c>
      <c r="K38" s="506">
        <v>84</v>
      </c>
      <c r="L38" s="504">
        <v>112</v>
      </c>
      <c r="M38" s="505">
        <v>76</v>
      </c>
      <c r="N38" s="506">
        <v>188</v>
      </c>
      <c r="O38" s="504">
        <v>215</v>
      </c>
      <c r="P38" s="505">
        <v>180</v>
      </c>
      <c r="Q38" s="506">
        <v>395</v>
      </c>
      <c r="R38" s="504">
        <v>0</v>
      </c>
      <c r="S38" s="505">
        <v>2</v>
      </c>
      <c r="T38" s="506">
        <v>2</v>
      </c>
      <c r="U38" s="504">
        <v>16</v>
      </c>
      <c r="V38" s="505">
        <v>47</v>
      </c>
      <c r="W38" s="506">
        <v>63</v>
      </c>
      <c r="X38" s="504">
        <v>57</v>
      </c>
      <c r="Y38" s="505">
        <v>98</v>
      </c>
      <c r="Z38" s="506">
        <v>155</v>
      </c>
      <c r="AA38" s="504">
        <v>2</v>
      </c>
      <c r="AB38" s="505">
        <v>3</v>
      </c>
      <c r="AC38" s="506">
        <v>5</v>
      </c>
      <c r="AD38" s="504">
        <v>0</v>
      </c>
      <c r="AE38" s="505">
        <v>0</v>
      </c>
      <c r="AF38" s="506">
        <v>0</v>
      </c>
    </row>
    <row r="39" spans="1:32" x14ac:dyDescent="0.25">
      <c r="A39" s="374">
        <v>31</v>
      </c>
      <c r="B39" s="374" t="s">
        <v>313</v>
      </c>
      <c r="C39" s="504">
        <v>4</v>
      </c>
      <c r="D39" s="505">
        <v>2</v>
      </c>
      <c r="E39" s="506">
        <v>6</v>
      </c>
      <c r="F39" s="504">
        <v>6</v>
      </c>
      <c r="G39" s="505">
        <v>8</v>
      </c>
      <c r="H39" s="506">
        <v>14</v>
      </c>
      <c r="I39" s="504">
        <v>63</v>
      </c>
      <c r="J39" s="505">
        <v>32</v>
      </c>
      <c r="K39" s="506">
        <v>95</v>
      </c>
      <c r="L39" s="504">
        <v>118</v>
      </c>
      <c r="M39" s="505">
        <v>74</v>
      </c>
      <c r="N39" s="506">
        <v>192</v>
      </c>
      <c r="O39" s="504">
        <v>194</v>
      </c>
      <c r="P39" s="505">
        <v>165</v>
      </c>
      <c r="Q39" s="506">
        <v>359</v>
      </c>
      <c r="R39" s="504">
        <v>2</v>
      </c>
      <c r="S39" s="505">
        <v>3</v>
      </c>
      <c r="T39" s="506">
        <v>5</v>
      </c>
      <c r="U39" s="504">
        <v>20</v>
      </c>
      <c r="V39" s="505">
        <v>57</v>
      </c>
      <c r="W39" s="506">
        <v>77</v>
      </c>
      <c r="X39" s="504">
        <v>67</v>
      </c>
      <c r="Y39" s="505">
        <v>101</v>
      </c>
      <c r="Z39" s="506">
        <v>168</v>
      </c>
      <c r="AA39" s="504">
        <v>1</v>
      </c>
      <c r="AB39" s="505">
        <v>1</v>
      </c>
      <c r="AC39" s="506">
        <v>2</v>
      </c>
      <c r="AD39" s="504">
        <v>0</v>
      </c>
      <c r="AE39" s="505">
        <v>0</v>
      </c>
      <c r="AF39" s="506">
        <v>0</v>
      </c>
    </row>
    <row r="40" spans="1:32" x14ac:dyDescent="0.25">
      <c r="A40" s="374">
        <v>32</v>
      </c>
      <c r="B40" s="374" t="s">
        <v>314</v>
      </c>
      <c r="C40" s="504">
        <v>4</v>
      </c>
      <c r="D40" s="505">
        <v>2</v>
      </c>
      <c r="E40" s="506">
        <v>6</v>
      </c>
      <c r="F40" s="504">
        <v>3</v>
      </c>
      <c r="G40" s="505">
        <v>2</v>
      </c>
      <c r="H40" s="506">
        <v>5</v>
      </c>
      <c r="I40" s="504">
        <v>51</v>
      </c>
      <c r="J40" s="505">
        <v>33</v>
      </c>
      <c r="K40" s="506">
        <v>84</v>
      </c>
      <c r="L40" s="504">
        <v>90</v>
      </c>
      <c r="M40" s="505">
        <v>69</v>
      </c>
      <c r="N40" s="506">
        <v>159</v>
      </c>
      <c r="O40" s="504">
        <v>207</v>
      </c>
      <c r="P40" s="505">
        <v>167</v>
      </c>
      <c r="Q40" s="506">
        <v>374</v>
      </c>
      <c r="R40" s="504">
        <v>0</v>
      </c>
      <c r="S40" s="505">
        <v>4</v>
      </c>
      <c r="T40" s="506">
        <v>4</v>
      </c>
      <c r="U40" s="504">
        <v>21</v>
      </c>
      <c r="V40" s="505">
        <v>52</v>
      </c>
      <c r="W40" s="506">
        <v>73</v>
      </c>
      <c r="X40" s="504">
        <v>50</v>
      </c>
      <c r="Y40" s="505">
        <v>101</v>
      </c>
      <c r="Z40" s="506">
        <v>151</v>
      </c>
      <c r="AA40" s="504">
        <v>0</v>
      </c>
      <c r="AB40" s="505">
        <v>4</v>
      </c>
      <c r="AC40" s="506">
        <v>4</v>
      </c>
      <c r="AD40" s="504">
        <v>0</v>
      </c>
      <c r="AE40" s="505">
        <v>0</v>
      </c>
      <c r="AF40" s="506">
        <v>0</v>
      </c>
    </row>
    <row r="41" spans="1:32" x14ac:dyDescent="0.25">
      <c r="A41" s="374">
        <v>33</v>
      </c>
      <c r="B41" s="374" t="s">
        <v>315</v>
      </c>
      <c r="C41" s="504">
        <v>7</v>
      </c>
      <c r="D41" s="505">
        <v>0</v>
      </c>
      <c r="E41" s="506">
        <v>7</v>
      </c>
      <c r="F41" s="504">
        <v>12</v>
      </c>
      <c r="G41" s="505">
        <v>2</v>
      </c>
      <c r="H41" s="506">
        <v>14</v>
      </c>
      <c r="I41" s="504">
        <v>54</v>
      </c>
      <c r="J41" s="505">
        <v>33</v>
      </c>
      <c r="K41" s="506">
        <v>87</v>
      </c>
      <c r="L41" s="504">
        <v>78</v>
      </c>
      <c r="M41" s="505">
        <v>53</v>
      </c>
      <c r="N41" s="506">
        <v>131</v>
      </c>
      <c r="O41" s="504">
        <v>189</v>
      </c>
      <c r="P41" s="505">
        <v>137</v>
      </c>
      <c r="Q41" s="506">
        <v>326</v>
      </c>
      <c r="R41" s="504">
        <v>3</v>
      </c>
      <c r="S41" s="505">
        <v>3</v>
      </c>
      <c r="T41" s="506">
        <v>6</v>
      </c>
      <c r="U41" s="504">
        <v>17</v>
      </c>
      <c r="V41" s="505">
        <v>34</v>
      </c>
      <c r="W41" s="506">
        <v>51</v>
      </c>
      <c r="X41" s="504">
        <v>75</v>
      </c>
      <c r="Y41" s="505">
        <v>79</v>
      </c>
      <c r="Z41" s="506">
        <v>154</v>
      </c>
      <c r="AA41" s="504">
        <v>0</v>
      </c>
      <c r="AB41" s="505">
        <v>3</v>
      </c>
      <c r="AC41" s="506">
        <v>3</v>
      </c>
      <c r="AD41" s="504">
        <v>0</v>
      </c>
      <c r="AE41" s="505">
        <v>0</v>
      </c>
      <c r="AF41" s="506">
        <v>0</v>
      </c>
    </row>
    <row r="42" spans="1:32" x14ac:dyDescent="0.25">
      <c r="A42" s="374">
        <v>34</v>
      </c>
      <c r="B42" s="374" t="s">
        <v>316</v>
      </c>
      <c r="C42" s="504">
        <v>6</v>
      </c>
      <c r="D42" s="505">
        <v>4</v>
      </c>
      <c r="E42" s="506">
        <v>10</v>
      </c>
      <c r="F42" s="504">
        <v>9</v>
      </c>
      <c r="G42" s="505">
        <v>3</v>
      </c>
      <c r="H42" s="506">
        <v>12</v>
      </c>
      <c r="I42" s="504">
        <v>70</v>
      </c>
      <c r="J42" s="505">
        <v>46</v>
      </c>
      <c r="K42" s="506">
        <v>116</v>
      </c>
      <c r="L42" s="504">
        <v>66</v>
      </c>
      <c r="M42" s="505">
        <v>59</v>
      </c>
      <c r="N42" s="506">
        <v>125</v>
      </c>
      <c r="O42" s="504">
        <v>170</v>
      </c>
      <c r="P42" s="505">
        <v>165</v>
      </c>
      <c r="Q42" s="506">
        <v>335</v>
      </c>
      <c r="R42" s="504">
        <v>3</v>
      </c>
      <c r="S42" s="505">
        <v>3</v>
      </c>
      <c r="T42" s="506">
        <v>6</v>
      </c>
      <c r="U42" s="504">
        <v>14</v>
      </c>
      <c r="V42" s="505">
        <v>40</v>
      </c>
      <c r="W42" s="506">
        <v>54</v>
      </c>
      <c r="X42" s="504">
        <v>68</v>
      </c>
      <c r="Y42" s="505">
        <v>69</v>
      </c>
      <c r="Z42" s="506">
        <v>137</v>
      </c>
      <c r="AA42" s="504">
        <v>2</v>
      </c>
      <c r="AB42" s="505">
        <v>1</v>
      </c>
      <c r="AC42" s="506">
        <v>3</v>
      </c>
      <c r="AD42" s="504">
        <v>0</v>
      </c>
      <c r="AE42" s="505">
        <v>0</v>
      </c>
      <c r="AF42" s="506">
        <v>0</v>
      </c>
    </row>
    <row r="43" spans="1:32" x14ac:dyDescent="0.25">
      <c r="A43" s="374">
        <v>35</v>
      </c>
      <c r="B43" s="374" t="s">
        <v>317</v>
      </c>
      <c r="C43" s="504">
        <v>4</v>
      </c>
      <c r="D43" s="505">
        <v>1</v>
      </c>
      <c r="E43" s="506">
        <v>5</v>
      </c>
      <c r="F43" s="504">
        <v>5</v>
      </c>
      <c r="G43" s="505">
        <v>4</v>
      </c>
      <c r="H43" s="506">
        <v>9</v>
      </c>
      <c r="I43" s="504">
        <v>61</v>
      </c>
      <c r="J43" s="505">
        <v>35</v>
      </c>
      <c r="K43" s="506">
        <v>96</v>
      </c>
      <c r="L43" s="504">
        <v>92</v>
      </c>
      <c r="M43" s="505">
        <v>76</v>
      </c>
      <c r="N43" s="506">
        <v>168</v>
      </c>
      <c r="O43" s="504">
        <v>163</v>
      </c>
      <c r="P43" s="505">
        <v>138</v>
      </c>
      <c r="Q43" s="506">
        <v>301</v>
      </c>
      <c r="R43" s="504">
        <v>3</v>
      </c>
      <c r="S43" s="505">
        <v>10</v>
      </c>
      <c r="T43" s="506">
        <v>13</v>
      </c>
      <c r="U43" s="504">
        <v>15</v>
      </c>
      <c r="V43" s="505">
        <v>36</v>
      </c>
      <c r="W43" s="506">
        <v>51</v>
      </c>
      <c r="X43" s="504">
        <v>61</v>
      </c>
      <c r="Y43" s="505">
        <v>78</v>
      </c>
      <c r="Z43" s="506">
        <v>139</v>
      </c>
      <c r="AA43" s="504">
        <v>1</v>
      </c>
      <c r="AB43" s="505">
        <v>0</v>
      </c>
      <c r="AC43" s="506">
        <v>1</v>
      </c>
      <c r="AD43" s="504">
        <v>0</v>
      </c>
      <c r="AE43" s="505">
        <v>0</v>
      </c>
      <c r="AF43" s="506">
        <v>0</v>
      </c>
    </row>
    <row r="44" spans="1:32" x14ac:dyDescent="0.25">
      <c r="A44" s="374">
        <v>36</v>
      </c>
      <c r="B44" s="374" t="s">
        <v>318</v>
      </c>
      <c r="C44" s="504">
        <v>0</v>
      </c>
      <c r="D44" s="505">
        <v>0</v>
      </c>
      <c r="E44" s="506">
        <v>0</v>
      </c>
      <c r="F44" s="504">
        <v>3</v>
      </c>
      <c r="G44" s="505">
        <v>5</v>
      </c>
      <c r="H44" s="506">
        <v>8</v>
      </c>
      <c r="I44" s="504">
        <v>49</v>
      </c>
      <c r="J44" s="505">
        <v>49</v>
      </c>
      <c r="K44" s="506">
        <v>98</v>
      </c>
      <c r="L44" s="504">
        <v>71</v>
      </c>
      <c r="M44" s="505">
        <v>68</v>
      </c>
      <c r="N44" s="506">
        <v>139</v>
      </c>
      <c r="O44" s="504">
        <v>180</v>
      </c>
      <c r="P44" s="505">
        <v>123</v>
      </c>
      <c r="Q44" s="506">
        <v>303</v>
      </c>
      <c r="R44" s="504">
        <v>2</v>
      </c>
      <c r="S44" s="505">
        <v>4</v>
      </c>
      <c r="T44" s="506">
        <v>6</v>
      </c>
      <c r="U44" s="504">
        <v>13</v>
      </c>
      <c r="V44" s="505">
        <v>45</v>
      </c>
      <c r="W44" s="506">
        <v>58</v>
      </c>
      <c r="X44" s="504">
        <v>82</v>
      </c>
      <c r="Y44" s="505">
        <v>79</v>
      </c>
      <c r="Z44" s="506">
        <v>161</v>
      </c>
      <c r="AA44" s="504">
        <v>0</v>
      </c>
      <c r="AB44" s="505">
        <v>0</v>
      </c>
      <c r="AC44" s="506">
        <v>0</v>
      </c>
      <c r="AD44" s="504">
        <v>0</v>
      </c>
      <c r="AE44" s="505">
        <v>0</v>
      </c>
      <c r="AF44" s="506">
        <v>0</v>
      </c>
    </row>
    <row r="45" spans="1:32" x14ac:dyDescent="0.25">
      <c r="A45" s="374">
        <v>37</v>
      </c>
      <c r="B45" s="374" t="s">
        <v>319</v>
      </c>
      <c r="C45" s="504">
        <v>5</v>
      </c>
      <c r="D45" s="505">
        <v>3</v>
      </c>
      <c r="E45" s="506">
        <v>8</v>
      </c>
      <c r="F45" s="504">
        <v>9</v>
      </c>
      <c r="G45" s="505">
        <v>10</v>
      </c>
      <c r="H45" s="506">
        <v>19</v>
      </c>
      <c r="I45" s="504">
        <v>73</v>
      </c>
      <c r="J45" s="505">
        <v>42</v>
      </c>
      <c r="K45" s="506">
        <v>115</v>
      </c>
      <c r="L45" s="504">
        <v>70</v>
      </c>
      <c r="M45" s="505">
        <v>73</v>
      </c>
      <c r="N45" s="506">
        <v>143</v>
      </c>
      <c r="O45" s="504">
        <v>135</v>
      </c>
      <c r="P45" s="505">
        <v>134</v>
      </c>
      <c r="Q45" s="506">
        <v>269</v>
      </c>
      <c r="R45" s="504">
        <v>3</v>
      </c>
      <c r="S45" s="505">
        <v>16</v>
      </c>
      <c r="T45" s="506">
        <v>19</v>
      </c>
      <c r="U45" s="504">
        <v>12</v>
      </c>
      <c r="V45" s="505">
        <v>32</v>
      </c>
      <c r="W45" s="506">
        <v>44</v>
      </c>
      <c r="X45" s="504">
        <v>69</v>
      </c>
      <c r="Y45" s="505">
        <v>73</v>
      </c>
      <c r="Z45" s="506">
        <v>142</v>
      </c>
      <c r="AA45" s="504">
        <v>2</v>
      </c>
      <c r="AB45" s="505">
        <v>0</v>
      </c>
      <c r="AC45" s="506">
        <v>2</v>
      </c>
      <c r="AD45" s="504">
        <v>0</v>
      </c>
      <c r="AE45" s="505">
        <v>0</v>
      </c>
      <c r="AF45" s="506">
        <v>0</v>
      </c>
    </row>
    <row r="46" spans="1:32" x14ac:dyDescent="0.25">
      <c r="A46" s="374">
        <v>38</v>
      </c>
      <c r="B46" s="374" t="s">
        <v>320</v>
      </c>
      <c r="C46" s="504">
        <v>3</v>
      </c>
      <c r="D46" s="505">
        <v>7</v>
      </c>
      <c r="E46" s="506">
        <v>10</v>
      </c>
      <c r="F46" s="504">
        <v>7</v>
      </c>
      <c r="G46" s="505">
        <v>2</v>
      </c>
      <c r="H46" s="506">
        <v>9</v>
      </c>
      <c r="I46" s="504">
        <v>92</v>
      </c>
      <c r="J46" s="505">
        <v>60</v>
      </c>
      <c r="K46" s="506">
        <v>152</v>
      </c>
      <c r="L46" s="504">
        <v>72</v>
      </c>
      <c r="M46" s="505">
        <v>83</v>
      </c>
      <c r="N46" s="506">
        <v>155</v>
      </c>
      <c r="O46" s="504">
        <v>146</v>
      </c>
      <c r="P46" s="505">
        <v>142</v>
      </c>
      <c r="Q46" s="506">
        <v>288</v>
      </c>
      <c r="R46" s="504">
        <v>2</v>
      </c>
      <c r="S46" s="505">
        <v>13</v>
      </c>
      <c r="T46" s="506">
        <v>15</v>
      </c>
      <c r="U46" s="504">
        <v>9</v>
      </c>
      <c r="V46" s="505">
        <v>31</v>
      </c>
      <c r="W46" s="506">
        <v>40</v>
      </c>
      <c r="X46" s="504">
        <v>67</v>
      </c>
      <c r="Y46" s="505">
        <v>82</v>
      </c>
      <c r="Z46" s="506">
        <v>149</v>
      </c>
      <c r="AA46" s="504">
        <v>0</v>
      </c>
      <c r="AB46" s="505">
        <v>2</v>
      </c>
      <c r="AC46" s="506">
        <v>2</v>
      </c>
      <c r="AD46" s="504">
        <v>0</v>
      </c>
      <c r="AE46" s="505">
        <v>0</v>
      </c>
      <c r="AF46" s="506">
        <v>0</v>
      </c>
    </row>
    <row r="47" spans="1:32" x14ac:dyDescent="0.25">
      <c r="A47" s="374">
        <v>39</v>
      </c>
      <c r="B47" s="374" t="s">
        <v>321</v>
      </c>
      <c r="C47" s="504">
        <v>2</v>
      </c>
      <c r="D47" s="505">
        <v>6</v>
      </c>
      <c r="E47" s="506">
        <v>8</v>
      </c>
      <c r="F47" s="504">
        <v>7</v>
      </c>
      <c r="G47" s="505">
        <v>4</v>
      </c>
      <c r="H47" s="506">
        <v>11</v>
      </c>
      <c r="I47" s="504">
        <v>74</v>
      </c>
      <c r="J47" s="505">
        <v>58</v>
      </c>
      <c r="K47" s="506">
        <v>132</v>
      </c>
      <c r="L47" s="504">
        <v>86</v>
      </c>
      <c r="M47" s="505">
        <v>88</v>
      </c>
      <c r="N47" s="506">
        <v>174</v>
      </c>
      <c r="O47" s="504">
        <v>148</v>
      </c>
      <c r="P47" s="505">
        <v>115</v>
      </c>
      <c r="Q47" s="506">
        <v>263</v>
      </c>
      <c r="R47" s="504">
        <v>10</v>
      </c>
      <c r="S47" s="505">
        <v>16</v>
      </c>
      <c r="T47" s="506">
        <v>26</v>
      </c>
      <c r="U47" s="504">
        <v>9</v>
      </c>
      <c r="V47" s="505">
        <v>43</v>
      </c>
      <c r="W47" s="506">
        <v>52</v>
      </c>
      <c r="X47" s="504">
        <v>64</v>
      </c>
      <c r="Y47" s="505">
        <v>67</v>
      </c>
      <c r="Z47" s="506">
        <v>131</v>
      </c>
      <c r="AA47" s="504">
        <v>1</v>
      </c>
      <c r="AB47" s="505">
        <v>0</v>
      </c>
      <c r="AC47" s="506">
        <v>1</v>
      </c>
      <c r="AD47" s="504">
        <v>0</v>
      </c>
      <c r="AE47" s="505">
        <v>0</v>
      </c>
      <c r="AF47" s="506">
        <v>0</v>
      </c>
    </row>
    <row r="48" spans="1:32" x14ac:dyDescent="0.25">
      <c r="A48" s="374">
        <v>40</v>
      </c>
      <c r="B48" s="374" t="s">
        <v>322</v>
      </c>
      <c r="C48" s="504">
        <v>4</v>
      </c>
      <c r="D48" s="505">
        <v>8</v>
      </c>
      <c r="E48" s="506">
        <v>12</v>
      </c>
      <c r="F48" s="504">
        <v>11</v>
      </c>
      <c r="G48" s="505">
        <v>3</v>
      </c>
      <c r="H48" s="506">
        <v>14</v>
      </c>
      <c r="I48" s="504">
        <v>74</v>
      </c>
      <c r="J48" s="505">
        <v>59</v>
      </c>
      <c r="K48" s="506">
        <v>133</v>
      </c>
      <c r="L48" s="504">
        <v>94</v>
      </c>
      <c r="M48" s="505">
        <v>97</v>
      </c>
      <c r="N48" s="506">
        <v>191</v>
      </c>
      <c r="O48" s="504">
        <v>121</v>
      </c>
      <c r="P48" s="505">
        <v>112</v>
      </c>
      <c r="Q48" s="506">
        <v>233</v>
      </c>
      <c r="R48" s="504">
        <v>7</v>
      </c>
      <c r="S48" s="505">
        <v>12</v>
      </c>
      <c r="T48" s="506">
        <v>19</v>
      </c>
      <c r="U48" s="504">
        <v>4</v>
      </c>
      <c r="V48" s="505">
        <v>26</v>
      </c>
      <c r="W48" s="506">
        <v>30</v>
      </c>
      <c r="X48" s="504">
        <v>58</v>
      </c>
      <c r="Y48" s="505">
        <v>68</v>
      </c>
      <c r="Z48" s="506">
        <v>126</v>
      </c>
      <c r="AA48" s="504">
        <v>2</v>
      </c>
      <c r="AB48" s="505">
        <v>2</v>
      </c>
      <c r="AC48" s="506">
        <v>4</v>
      </c>
      <c r="AD48" s="504">
        <v>0</v>
      </c>
      <c r="AE48" s="505">
        <v>0</v>
      </c>
      <c r="AF48" s="506">
        <v>0</v>
      </c>
    </row>
    <row r="49" spans="1:32" x14ac:dyDescent="0.25">
      <c r="A49" s="374">
        <v>41</v>
      </c>
      <c r="B49" s="374" t="s">
        <v>323</v>
      </c>
      <c r="C49" s="504">
        <v>4</v>
      </c>
      <c r="D49" s="505">
        <v>2</v>
      </c>
      <c r="E49" s="506">
        <v>6</v>
      </c>
      <c r="F49" s="504">
        <v>5</v>
      </c>
      <c r="G49" s="505">
        <v>4</v>
      </c>
      <c r="H49" s="506">
        <v>9</v>
      </c>
      <c r="I49" s="504">
        <v>69</v>
      </c>
      <c r="J49" s="505">
        <v>57</v>
      </c>
      <c r="K49" s="506">
        <v>126</v>
      </c>
      <c r="L49" s="504">
        <v>105</v>
      </c>
      <c r="M49" s="505">
        <v>96</v>
      </c>
      <c r="N49" s="506">
        <v>201</v>
      </c>
      <c r="O49" s="504">
        <v>142</v>
      </c>
      <c r="P49" s="505">
        <v>117</v>
      </c>
      <c r="Q49" s="506">
        <v>259</v>
      </c>
      <c r="R49" s="504">
        <v>3</v>
      </c>
      <c r="S49" s="505">
        <v>12</v>
      </c>
      <c r="T49" s="506">
        <v>15</v>
      </c>
      <c r="U49" s="504">
        <v>10</v>
      </c>
      <c r="V49" s="505">
        <v>18</v>
      </c>
      <c r="W49" s="506">
        <v>28</v>
      </c>
      <c r="X49" s="504">
        <v>49</v>
      </c>
      <c r="Y49" s="505">
        <v>53</v>
      </c>
      <c r="Z49" s="506">
        <v>102</v>
      </c>
      <c r="AA49" s="504">
        <v>3</v>
      </c>
      <c r="AB49" s="505">
        <v>2</v>
      </c>
      <c r="AC49" s="506">
        <v>5</v>
      </c>
      <c r="AD49" s="504">
        <v>0</v>
      </c>
      <c r="AE49" s="505">
        <v>0</v>
      </c>
      <c r="AF49" s="506">
        <v>0</v>
      </c>
    </row>
    <row r="50" spans="1:32" x14ac:dyDescent="0.25">
      <c r="A50" s="374">
        <v>42</v>
      </c>
      <c r="B50" s="374" t="s">
        <v>324</v>
      </c>
      <c r="C50" s="504">
        <v>5</v>
      </c>
      <c r="D50" s="505">
        <v>4</v>
      </c>
      <c r="E50" s="506">
        <v>9</v>
      </c>
      <c r="F50" s="504">
        <v>10</v>
      </c>
      <c r="G50" s="505">
        <v>8</v>
      </c>
      <c r="H50" s="506">
        <v>18</v>
      </c>
      <c r="I50" s="504">
        <v>103</v>
      </c>
      <c r="J50" s="505">
        <v>77</v>
      </c>
      <c r="K50" s="506">
        <v>180</v>
      </c>
      <c r="L50" s="504">
        <v>97</v>
      </c>
      <c r="M50" s="505">
        <v>102</v>
      </c>
      <c r="N50" s="506">
        <v>199</v>
      </c>
      <c r="O50" s="504">
        <v>138</v>
      </c>
      <c r="P50" s="505">
        <v>124</v>
      </c>
      <c r="Q50" s="506">
        <v>262</v>
      </c>
      <c r="R50" s="504">
        <v>7</v>
      </c>
      <c r="S50" s="505">
        <v>16</v>
      </c>
      <c r="T50" s="506">
        <v>23</v>
      </c>
      <c r="U50" s="504">
        <v>9</v>
      </c>
      <c r="V50" s="505">
        <v>23</v>
      </c>
      <c r="W50" s="506">
        <v>32</v>
      </c>
      <c r="X50" s="504">
        <v>50</v>
      </c>
      <c r="Y50" s="505">
        <v>63</v>
      </c>
      <c r="Z50" s="506">
        <v>113</v>
      </c>
      <c r="AA50" s="504">
        <v>3</v>
      </c>
      <c r="AB50" s="505">
        <v>0</v>
      </c>
      <c r="AC50" s="506">
        <v>3</v>
      </c>
      <c r="AD50" s="504">
        <v>0</v>
      </c>
      <c r="AE50" s="505">
        <v>0</v>
      </c>
      <c r="AF50" s="506">
        <v>0</v>
      </c>
    </row>
    <row r="51" spans="1:32" x14ac:dyDescent="0.25">
      <c r="A51" s="374">
        <v>43</v>
      </c>
      <c r="B51" s="374" t="s">
        <v>325</v>
      </c>
      <c r="C51" s="504">
        <v>9</v>
      </c>
      <c r="D51" s="505">
        <v>1</v>
      </c>
      <c r="E51" s="506">
        <v>10</v>
      </c>
      <c r="F51" s="504">
        <v>5</v>
      </c>
      <c r="G51" s="505">
        <v>5</v>
      </c>
      <c r="H51" s="506">
        <v>10</v>
      </c>
      <c r="I51" s="504">
        <v>67</v>
      </c>
      <c r="J51" s="505">
        <v>54</v>
      </c>
      <c r="K51" s="506">
        <v>121</v>
      </c>
      <c r="L51" s="504">
        <v>104</v>
      </c>
      <c r="M51" s="505">
        <v>79</v>
      </c>
      <c r="N51" s="506">
        <v>183</v>
      </c>
      <c r="O51" s="504">
        <v>130</v>
      </c>
      <c r="P51" s="505">
        <v>110</v>
      </c>
      <c r="Q51" s="506">
        <v>240</v>
      </c>
      <c r="R51" s="504">
        <v>8</v>
      </c>
      <c r="S51" s="505">
        <v>10</v>
      </c>
      <c r="T51" s="506">
        <v>18</v>
      </c>
      <c r="U51" s="504">
        <v>9</v>
      </c>
      <c r="V51" s="505">
        <v>29</v>
      </c>
      <c r="W51" s="506">
        <v>38</v>
      </c>
      <c r="X51" s="504">
        <v>46</v>
      </c>
      <c r="Y51" s="505">
        <v>56</v>
      </c>
      <c r="Z51" s="506">
        <v>102</v>
      </c>
      <c r="AA51" s="504">
        <v>2</v>
      </c>
      <c r="AB51" s="505">
        <v>1</v>
      </c>
      <c r="AC51" s="506">
        <v>3</v>
      </c>
      <c r="AD51" s="504">
        <v>0</v>
      </c>
      <c r="AE51" s="505">
        <v>0</v>
      </c>
      <c r="AF51" s="506">
        <v>0</v>
      </c>
    </row>
    <row r="52" spans="1:32" x14ac:dyDescent="0.25">
      <c r="A52" s="374">
        <v>44</v>
      </c>
      <c r="B52" s="374" t="s">
        <v>326</v>
      </c>
      <c r="C52" s="504">
        <v>11</v>
      </c>
      <c r="D52" s="505">
        <v>3</v>
      </c>
      <c r="E52" s="506">
        <v>14</v>
      </c>
      <c r="F52" s="504">
        <v>15</v>
      </c>
      <c r="G52" s="505">
        <v>4</v>
      </c>
      <c r="H52" s="506">
        <v>19</v>
      </c>
      <c r="I52" s="504">
        <v>107</v>
      </c>
      <c r="J52" s="505">
        <v>106</v>
      </c>
      <c r="K52" s="506">
        <v>213</v>
      </c>
      <c r="L52" s="504">
        <v>106</v>
      </c>
      <c r="M52" s="505">
        <v>109</v>
      </c>
      <c r="N52" s="506">
        <v>215</v>
      </c>
      <c r="O52" s="504">
        <v>144</v>
      </c>
      <c r="P52" s="505">
        <v>106</v>
      </c>
      <c r="Q52" s="506">
        <v>250</v>
      </c>
      <c r="R52" s="504">
        <v>3</v>
      </c>
      <c r="S52" s="505">
        <v>0</v>
      </c>
      <c r="T52" s="506">
        <v>3</v>
      </c>
      <c r="U52" s="504">
        <v>7</v>
      </c>
      <c r="V52" s="505">
        <v>26</v>
      </c>
      <c r="W52" s="506">
        <v>33</v>
      </c>
      <c r="X52" s="504">
        <v>47</v>
      </c>
      <c r="Y52" s="505">
        <v>40</v>
      </c>
      <c r="Z52" s="506">
        <v>87</v>
      </c>
      <c r="AA52" s="504">
        <v>3</v>
      </c>
      <c r="AB52" s="505">
        <v>1</v>
      </c>
      <c r="AC52" s="506">
        <v>4</v>
      </c>
      <c r="AD52" s="504">
        <v>0</v>
      </c>
      <c r="AE52" s="505">
        <v>0</v>
      </c>
      <c r="AF52" s="506">
        <v>0</v>
      </c>
    </row>
    <row r="53" spans="1:32" x14ac:dyDescent="0.25">
      <c r="A53" s="387">
        <v>45</v>
      </c>
      <c r="B53" s="387" t="s">
        <v>327</v>
      </c>
      <c r="C53" s="504">
        <v>7</v>
      </c>
      <c r="D53" s="505">
        <v>5</v>
      </c>
      <c r="E53" s="506">
        <v>12</v>
      </c>
      <c r="F53" s="504">
        <v>8</v>
      </c>
      <c r="G53" s="505">
        <v>8</v>
      </c>
      <c r="H53" s="506">
        <v>16</v>
      </c>
      <c r="I53" s="504">
        <v>85</v>
      </c>
      <c r="J53" s="505">
        <v>88</v>
      </c>
      <c r="K53" s="506">
        <v>173</v>
      </c>
      <c r="L53" s="504">
        <v>102</v>
      </c>
      <c r="M53" s="505">
        <v>86</v>
      </c>
      <c r="N53" s="506">
        <v>188</v>
      </c>
      <c r="O53" s="504">
        <v>138</v>
      </c>
      <c r="P53" s="505">
        <v>111</v>
      </c>
      <c r="Q53" s="506">
        <v>249</v>
      </c>
      <c r="R53" s="504">
        <v>4</v>
      </c>
      <c r="S53" s="505">
        <v>4</v>
      </c>
      <c r="T53" s="506">
        <v>8</v>
      </c>
      <c r="U53" s="504">
        <v>12</v>
      </c>
      <c r="V53" s="505">
        <v>24</v>
      </c>
      <c r="W53" s="506">
        <v>36</v>
      </c>
      <c r="X53" s="504">
        <v>43</v>
      </c>
      <c r="Y53" s="505">
        <v>37</v>
      </c>
      <c r="Z53" s="506">
        <v>80</v>
      </c>
      <c r="AA53" s="504">
        <v>2</v>
      </c>
      <c r="AB53" s="505">
        <v>0</v>
      </c>
      <c r="AC53" s="506">
        <v>2</v>
      </c>
      <c r="AD53" s="504">
        <v>0</v>
      </c>
      <c r="AE53" s="505">
        <v>0</v>
      </c>
      <c r="AF53" s="506">
        <v>0</v>
      </c>
    </row>
    <row r="54" spans="1:32" s="338" customFormat="1" ht="15.75" thickBot="1" x14ac:dyDescent="0.3">
      <c r="A54" s="375">
        <v>46</v>
      </c>
      <c r="B54" s="375" t="s">
        <v>328</v>
      </c>
      <c r="C54" s="510">
        <v>6</v>
      </c>
      <c r="D54" s="511">
        <v>2</v>
      </c>
      <c r="E54" s="512">
        <v>8</v>
      </c>
      <c r="F54" s="510">
        <v>4</v>
      </c>
      <c r="G54" s="511">
        <v>6</v>
      </c>
      <c r="H54" s="512">
        <v>10</v>
      </c>
      <c r="I54" s="510">
        <v>84</v>
      </c>
      <c r="J54" s="511">
        <v>87</v>
      </c>
      <c r="K54" s="512">
        <v>171</v>
      </c>
      <c r="L54" s="510">
        <v>72</v>
      </c>
      <c r="M54" s="511">
        <v>113</v>
      </c>
      <c r="N54" s="512">
        <v>185</v>
      </c>
      <c r="O54" s="510">
        <v>111</v>
      </c>
      <c r="P54" s="511">
        <v>91</v>
      </c>
      <c r="Q54" s="512">
        <v>202</v>
      </c>
      <c r="R54" s="510">
        <v>3</v>
      </c>
      <c r="S54" s="511">
        <v>2</v>
      </c>
      <c r="T54" s="512">
        <v>5</v>
      </c>
      <c r="U54" s="510">
        <v>3</v>
      </c>
      <c r="V54" s="511">
        <v>18</v>
      </c>
      <c r="W54" s="512">
        <v>21</v>
      </c>
      <c r="X54" s="510">
        <v>36</v>
      </c>
      <c r="Y54" s="511">
        <v>29</v>
      </c>
      <c r="Z54" s="512">
        <v>65</v>
      </c>
      <c r="AA54" s="510">
        <v>3</v>
      </c>
      <c r="AB54" s="511">
        <v>0</v>
      </c>
      <c r="AC54" s="512">
        <v>3</v>
      </c>
      <c r="AD54" s="510">
        <v>0</v>
      </c>
      <c r="AE54" s="511">
        <v>0</v>
      </c>
      <c r="AF54" s="512">
        <v>0</v>
      </c>
    </row>
    <row r="55" spans="1:32" x14ac:dyDescent="0.25">
      <c r="A55" s="373">
        <v>47</v>
      </c>
      <c r="B55" s="373" t="s">
        <v>329</v>
      </c>
      <c r="C55" s="504">
        <v>4</v>
      </c>
      <c r="D55" s="505">
        <v>7</v>
      </c>
      <c r="E55" s="506">
        <v>11</v>
      </c>
      <c r="F55" s="504">
        <v>7</v>
      </c>
      <c r="G55" s="505">
        <v>9</v>
      </c>
      <c r="H55" s="506">
        <v>16</v>
      </c>
      <c r="I55" s="504">
        <v>104</v>
      </c>
      <c r="J55" s="505">
        <v>74</v>
      </c>
      <c r="K55" s="506">
        <v>178</v>
      </c>
      <c r="L55" s="504">
        <v>93</v>
      </c>
      <c r="M55" s="505">
        <v>81</v>
      </c>
      <c r="N55" s="506">
        <v>174</v>
      </c>
      <c r="O55" s="504">
        <v>96</v>
      </c>
      <c r="P55" s="505">
        <v>80</v>
      </c>
      <c r="Q55" s="506">
        <v>176</v>
      </c>
      <c r="R55" s="504">
        <v>6</v>
      </c>
      <c r="S55" s="505">
        <v>3</v>
      </c>
      <c r="T55" s="506">
        <v>9</v>
      </c>
      <c r="U55" s="504">
        <v>3</v>
      </c>
      <c r="V55" s="505">
        <v>12</v>
      </c>
      <c r="W55" s="506">
        <v>15</v>
      </c>
      <c r="X55" s="504">
        <v>27</v>
      </c>
      <c r="Y55" s="505">
        <v>20</v>
      </c>
      <c r="Z55" s="506">
        <v>47</v>
      </c>
      <c r="AA55" s="504">
        <v>2</v>
      </c>
      <c r="AB55" s="505">
        <v>3</v>
      </c>
      <c r="AC55" s="506">
        <v>5</v>
      </c>
      <c r="AD55" s="504">
        <v>0</v>
      </c>
      <c r="AE55" s="505">
        <v>0</v>
      </c>
      <c r="AF55" s="506">
        <v>0</v>
      </c>
    </row>
    <row r="56" spans="1:32" x14ac:dyDescent="0.25">
      <c r="A56" s="374">
        <v>48</v>
      </c>
      <c r="B56" s="374" t="s">
        <v>330</v>
      </c>
      <c r="C56" s="504">
        <v>2</v>
      </c>
      <c r="D56" s="505">
        <v>5</v>
      </c>
      <c r="E56" s="506">
        <v>7</v>
      </c>
      <c r="F56" s="504">
        <v>5</v>
      </c>
      <c r="G56" s="505">
        <v>4</v>
      </c>
      <c r="H56" s="506">
        <v>9</v>
      </c>
      <c r="I56" s="504">
        <v>77</v>
      </c>
      <c r="J56" s="505">
        <v>90</v>
      </c>
      <c r="K56" s="506">
        <v>167</v>
      </c>
      <c r="L56" s="504">
        <v>74</v>
      </c>
      <c r="M56" s="505">
        <v>79</v>
      </c>
      <c r="N56" s="506">
        <v>153</v>
      </c>
      <c r="O56" s="504">
        <v>120</v>
      </c>
      <c r="P56" s="505">
        <v>79</v>
      </c>
      <c r="Q56" s="506">
        <v>199</v>
      </c>
      <c r="R56" s="504">
        <v>3</v>
      </c>
      <c r="S56" s="505">
        <v>1</v>
      </c>
      <c r="T56" s="506">
        <v>4</v>
      </c>
      <c r="U56" s="504">
        <v>5</v>
      </c>
      <c r="V56" s="505">
        <v>7</v>
      </c>
      <c r="W56" s="506">
        <v>12</v>
      </c>
      <c r="X56" s="504">
        <v>21</v>
      </c>
      <c r="Y56" s="505">
        <v>20</v>
      </c>
      <c r="Z56" s="506">
        <v>41</v>
      </c>
      <c r="AA56" s="504">
        <v>4</v>
      </c>
      <c r="AB56" s="505">
        <v>1</v>
      </c>
      <c r="AC56" s="506">
        <v>5</v>
      </c>
      <c r="AD56" s="504">
        <v>0</v>
      </c>
      <c r="AE56" s="505">
        <v>0</v>
      </c>
      <c r="AF56" s="506">
        <v>0</v>
      </c>
    </row>
    <row r="57" spans="1:32" x14ac:dyDescent="0.25">
      <c r="A57" s="374">
        <v>49</v>
      </c>
      <c r="B57" s="374" t="s">
        <v>331</v>
      </c>
      <c r="C57" s="504">
        <v>3</v>
      </c>
      <c r="D57" s="505">
        <v>3</v>
      </c>
      <c r="E57" s="506">
        <v>6</v>
      </c>
      <c r="F57" s="504">
        <v>6</v>
      </c>
      <c r="G57" s="505">
        <v>8</v>
      </c>
      <c r="H57" s="506">
        <v>14</v>
      </c>
      <c r="I57" s="504">
        <v>87</v>
      </c>
      <c r="J57" s="505">
        <v>102</v>
      </c>
      <c r="K57" s="506">
        <v>189</v>
      </c>
      <c r="L57" s="504">
        <v>92</v>
      </c>
      <c r="M57" s="505">
        <v>62</v>
      </c>
      <c r="N57" s="506">
        <v>154</v>
      </c>
      <c r="O57" s="504">
        <v>94</v>
      </c>
      <c r="P57" s="505">
        <v>66</v>
      </c>
      <c r="Q57" s="506">
        <v>160</v>
      </c>
      <c r="R57" s="504">
        <v>6</v>
      </c>
      <c r="S57" s="505">
        <v>8</v>
      </c>
      <c r="T57" s="506">
        <v>14</v>
      </c>
      <c r="U57" s="504">
        <v>4</v>
      </c>
      <c r="V57" s="505">
        <v>11</v>
      </c>
      <c r="W57" s="506">
        <v>15</v>
      </c>
      <c r="X57" s="504">
        <v>18</v>
      </c>
      <c r="Y57" s="505">
        <v>16</v>
      </c>
      <c r="Z57" s="506">
        <v>34</v>
      </c>
      <c r="AA57" s="504">
        <v>2</v>
      </c>
      <c r="AB57" s="505">
        <v>1</v>
      </c>
      <c r="AC57" s="506">
        <v>3</v>
      </c>
      <c r="AD57" s="504">
        <v>0</v>
      </c>
      <c r="AE57" s="505">
        <v>0</v>
      </c>
      <c r="AF57" s="506">
        <v>0</v>
      </c>
    </row>
    <row r="58" spans="1:32" x14ac:dyDescent="0.25">
      <c r="A58" s="374">
        <v>50</v>
      </c>
      <c r="B58" s="374" t="s">
        <v>332</v>
      </c>
      <c r="C58" s="504">
        <v>2</v>
      </c>
      <c r="D58" s="505">
        <v>2</v>
      </c>
      <c r="E58" s="506">
        <v>4</v>
      </c>
      <c r="F58" s="504">
        <v>6</v>
      </c>
      <c r="G58" s="505">
        <v>6</v>
      </c>
      <c r="H58" s="506">
        <v>12</v>
      </c>
      <c r="I58" s="504">
        <v>72</v>
      </c>
      <c r="J58" s="505">
        <v>57</v>
      </c>
      <c r="K58" s="506">
        <v>129</v>
      </c>
      <c r="L58" s="504">
        <v>82</v>
      </c>
      <c r="M58" s="505">
        <v>71</v>
      </c>
      <c r="N58" s="506">
        <v>153</v>
      </c>
      <c r="O58" s="504">
        <v>102</v>
      </c>
      <c r="P58" s="505">
        <v>78</v>
      </c>
      <c r="Q58" s="506">
        <v>180</v>
      </c>
      <c r="R58" s="504">
        <v>0</v>
      </c>
      <c r="S58" s="505">
        <v>4</v>
      </c>
      <c r="T58" s="506">
        <v>4</v>
      </c>
      <c r="U58" s="504">
        <v>4</v>
      </c>
      <c r="V58" s="505">
        <v>8</v>
      </c>
      <c r="W58" s="506">
        <v>12</v>
      </c>
      <c r="X58" s="504">
        <v>22</v>
      </c>
      <c r="Y58" s="505">
        <v>19</v>
      </c>
      <c r="Z58" s="506">
        <v>41</v>
      </c>
      <c r="AA58" s="504">
        <v>3</v>
      </c>
      <c r="AB58" s="505">
        <v>2</v>
      </c>
      <c r="AC58" s="506">
        <v>5</v>
      </c>
      <c r="AD58" s="504">
        <v>0</v>
      </c>
      <c r="AE58" s="505">
        <v>0</v>
      </c>
      <c r="AF58" s="506">
        <v>0</v>
      </c>
    </row>
    <row r="59" spans="1:32" x14ac:dyDescent="0.25">
      <c r="A59" s="374">
        <v>51</v>
      </c>
      <c r="B59" s="374" t="s">
        <v>333</v>
      </c>
      <c r="C59" s="504">
        <v>4</v>
      </c>
      <c r="D59" s="505">
        <v>2</v>
      </c>
      <c r="E59" s="506">
        <v>6</v>
      </c>
      <c r="F59" s="504">
        <v>1</v>
      </c>
      <c r="G59" s="505">
        <v>10</v>
      </c>
      <c r="H59" s="506">
        <v>11</v>
      </c>
      <c r="I59" s="504">
        <v>65</v>
      </c>
      <c r="J59" s="505">
        <v>89</v>
      </c>
      <c r="K59" s="506">
        <v>154</v>
      </c>
      <c r="L59" s="504">
        <v>75</v>
      </c>
      <c r="M59" s="505">
        <v>67</v>
      </c>
      <c r="N59" s="506">
        <v>142</v>
      </c>
      <c r="O59" s="504">
        <v>82</v>
      </c>
      <c r="P59" s="505">
        <v>60</v>
      </c>
      <c r="Q59" s="506">
        <v>142</v>
      </c>
      <c r="R59" s="504">
        <v>0</v>
      </c>
      <c r="S59" s="505">
        <v>3</v>
      </c>
      <c r="T59" s="506">
        <v>3</v>
      </c>
      <c r="U59" s="504">
        <v>4</v>
      </c>
      <c r="V59" s="505">
        <v>3</v>
      </c>
      <c r="W59" s="506">
        <v>7</v>
      </c>
      <c r="X59" s="504">
        <v>18</v>
      </c>
      <c r="Y59" s="505">
        <v>16</v>
      </c>
      <c r="Z59" s="506">
        <v>34</v>
      </c>
      <c r="AA59" s="504">
        <v>3</v>
      </c>
      <c r="AB59" s="505">
        <v>0</v>
      </c>
      <c r="AC59" s="506">
        <v>3</v>
      </c>
      <c r="AD59" s="504">
        <v>0</v>
      </c>
      <c r="AE59" s="505">
        <v>0</v>
      </c>
      <c r="AF59" s="506">
        <v>0</v>
      </c>
    </row>
    <row r="60" spans="1:32" x14ac:dyDescent="0.25">
      <c r="A60" s="374">
        <v>52</v>
      </c>
      <c r="B60" s="374" t="s">
        <v>334</v>
      </c>
      <c r="C60" s="504">
        <v>5</v>
      </c>
      <c r="D60" s="505">
        <v>6</v>
      </c>
      <c r="E60" s="506">
        <v>11</v>
      </c>
      <c r="F60" s="504">
        <v>6</v>
      </c>
      <c r="G60" s="505">
        <v>3</v>
      </c>
      <c r="H60" s="506">
        <v>9</v>
      </c>
      <c r="I60" s="504">
        <v>81</v>
      </c>
      <c r="J60" s="505">
        <v>87</v>
      </c>
      <c r="K60" s="506">
        <v>168</v>
      </c>
      <c r="L60" s="504">
        <v>76</v>
      </c>
      <c r="M60" s="505">
        <v>74</v>
      </c>
      <c r="N60" s="506">
        <v>150</v>
      </c>
      <c r="O60" s="504">
        <v>89</v>
      </c>
      <c r="P60" s="505">
        <v>81</v>
      </c>
      <c r="Q60" s="506">
        <v>170</v>
      </c>
      <c r="R60" s="504">
        <v>0</v>
      </c>
      <c r="S60" s="505">
        <v>3</v>
      </c>
      <c r="T60" s="506">
        <v>3</v>
      </c>
      <c r="U60" s="504">
        <v>2</v>
      </c>
      <c r="V60" s="505">
        <v>7</v>
      </c>
      <c r="W60" s="506">
        <v>9</v>
      </c>
      <c r="X60" s="504">
        <v>18</v>
      </c>
      <c r="Y60" s="505">
        <v>24</v>
      </c>
      <c r="Z60" s="506">
        <v>42</v>
      </c>
      <c r="AA60" s="504">
        <v>1</v>
      </c>
      <c r="AB60" s="505">
        <v>1</v>
      </c>
      <c r="AC60" s="506">
        <v>2</v>
      </c>
      <c r="AD60" s="504">
        <v>0</v>
      </c>
      <c r="AE60" s="505">
        <v>0</v>
      </c>
      <c r="AF60" s="506">
        <v>0</v>
      </c>
    </row>
    <row r="61" spans="1:32" x14ac:dyDescent="0.25">
      <c r="A61" s="374">
        <v>53</v>
      </c>
      <c r="B61" s="374" t="s">
        <v>335</v>
      </c>
      <c r="C61" s="504">
        <v>3</v>
      </c>
      <c r="D61" s="505">
        <v>6</v>
      </c>
      <c r="E61" s="506">
        <v>9</v>
      </c>
      <c r="F61" s="504">
        <v>9</v>
      </c>
      <c r="G61" s="505">
        <v>4</v>
      </c>
      <c r="H61" s="506">
        <v>13</v>
      </c>
      <c r="I61" s="504">
        <v>53</v>
      </c>
      <c r="J61" s="505">
        <v>62</v>
      </c>
      <c r="K61" s="506">
        <v>115</v>
      </c>
      <c r="L61" s="504">
        <v>71</v>
      </c>
      <c r="M61" s="505">
        <v>61</v>
      </c>
      <c r="N61" s="506">
        <v>132</v>
      </c>
      <c r="O61" s="504">
        <v>75</v>
      </c>
      <c r="P61" s="505">
        <v>64</v>
      </c>
      <c r="Q61" s="506">
        <v>139</v>
      </c>
      <c r="R61" s="504">
        <v>2</v>
      </c>
      <c r="S61" s="505">
        <v>0</v>
      </c>
      <c r="T61" s="506">
        <v>2</v>
      </c>
      <c r="U61" s="504">
        <v>0</v>
      </c>
      <c r="V61" s="505">
        <v>4</v>
      </c>
      <c r="W61" s="506">
        <v>4</v>
      </c>
      <c r="X61" s="504">
        <v>15</v>
      </c>
      <c r="Y61" s="505">
        <v>16</v>
      </c>
      <c r="Z61" s="506">
        <v>31</v>
      </c>
      <c r="AA61" s="504">
        <v>2</v>
      </c>
      <c r="AB61" s="505">
        <v>0</v>
      </c>
      <c r="AC61" s="506">
        <v>2</v>
      </c>
      <c r="AD61" s="504">
        <v>0</v>
      </c>
      <c r="AE61" s="505">
        <v>0</v>
      </c>
      <c r="AF61" s="506">
        <v>0</v>
      </c>
    </row>
    <row r="62" spans="1:32" x14ac:dyDescent="0.25">
      <c r="A62" s="374">
        <v>54</v>
      </c>
      <c r="B62" s="374" t="s">
        <v>336</v>
      </c>
      <c r="C62" s="504">
        <v>8</v>
      </c>
      <c r="D62" s="505">
        <v>6</v>
      </c>
      <c r="E62" s="506">
        <v>14</v>
      </c>
      <c r="F62" s="504">
        <v>8</v>
      </c>
      <c r="G62" s="505">
        <v>2</v>
      </c>
      <c r="H62" s="506">
        <v>10</v>
      </c>
      <c r="I62" s="504">
        <v>72</v>
      </c>
      <c r="J62" s="505">
        <v>104</v>
      </c>
      <c r="K62" s="506">
        <v>176</v>
      </c>
      <c r="L62" s="504">
        <v>72</v>
      </c>
      <c r="M62" s="505">
        <v>57</v>
      </c>
      <c r="N62" s="506">
        <v>129</v>
      </c>
      <c r="O62" s="504">
        <v>84</v>
      </c>
      <c r="P62" s="505">
        <v>52</v>
      </c>
      <c r="Q62" s="506">
        <v>136</v>
      </c>
      <c r="R62" s="504">
        <v>1</v>
      </c>
      <c r="S62" s="505">
        <v>4</v>
      </c>
      <c r="T62" s="506">
        <v>5</v>
      </c>
      <c r="U62" s="504">
        <v>2</v>
      </c>
      <c r="V62" s="505">
        <v>4</v>
      </c>
      <c r="W62" s="506">
        <v>6</v>
      </c>
      <c r="X62" s="504">
        <v>13</v>
      </c>
      <c r="Y62" s="505">
        <v>11</v>
      </c>
      <c r="Z62" s="506">
        <v>24</v>
      </c>
      <c r="AA62" s="504">
        <v>2</v>
      </c>
      <c r="AB62" s="505">
        <v>2</v>
      </c>
      <c r="AC62" s="506">
        <v>4</v>
      </c>
      <c r="AD62" s="504">
        <v>0</v>
      </c>
      <c r="AE62" s="505">
        <v>0</v>
      </c>
      <c r="AF62" s="506">
        <v>0</v>
      </c>
    </row>
    <row r="63" spans="1:32" x14ac:dyDescent="0.25">
      <c r="A63" s="374">
        <v>55</v>
      </c>
      <c r="B63" s="374" t="s">
        <v>337</v>
      </c>
      <c r="C63" s="504">
        <v>4</v>
      </c>
      <c r="D63" s="505">
        <v>6</v>
      </c>
      <c r="E63" s="506">
        <v>10</v>
      </c>
      <c r="F63" s="504">
        <v>9</v>
      </c>
      <c r="G63" s="505">
        <v>8</v>
      </c>
      <c r="H63" s="506">
        <v>17</v>
      </c>
      <c r="I63" s="504">
        <v>46</v>
      </c>
      <c r="J63" s="505">
        <v>91</v>
      </c>
      <c r="K63" s="506">
        <v>137</v>
      </c>
      <c r="L63" s="504">
        <v>57</v>
      </c>
      <c r="M63" s="505">
        <v>62</v>
      </c>
      <c r="N63" s="506">
        <v>119</v>
      </c>
      <c r="O63" s="504">
        <v>92</v>
      </c>
      <c r="P63" s="505">
        <v>68</v>
      </c>
      <c r="Q63" s="506">
        <v>160</v>
      </c>
      <c r="R63" s="504">
        <v>0</v>
      </c>
      <c r="S63" s="505">
        <v>3</v>
      </c>
      <c r="T63" s="506">
        <v>3</v>
      </c>
      <c r="U63" s="504">
        <v>3</v>
      </c>
      <c r="V63" s="505">
        <v>3</v>
      </c>
      <c r="W63" s="506">
        <v>6</v>
      </c>
      <c r="X63" s="504">
        <v>11</v>
      </c>
      <c r="Y63" s="505">
        <v>12</v>
      </c>
      <c r="Z63" s="506">
        <v>23</v>
      </c>
      <c r="AA63" s="504">
        <v>3</v>
      </c>
      <c r="AB63" s="505">
        <v>1</v>
      </c>
      <c r="AC63" s="506">
        <v>4</v>
      </c>
      <c r="AD63" s="504">
        <v>0</v>
      </c>
      <c r="AE63" s="505">
        <v>0</v>
      </c>
      <c r="AF63" s="506">
        <v>0</v>
      </c>
    </row>
    <row r="64" spans="1:32" x14ac:dyDescent="0.25">
      <c r="A64" s="374">
        <v>56</v>
      </c>
      <c r="B64" s="374" t="s">
        <v>338</v>
      </c>
      <c r="C64" s="504">
        <v>2</v>
      </c>
      <c r="D64" s="505">
        <v>11</v>
      </c>
      <c r="E64" s="506">
        <v>13</v>
      </c>
      <c r="F64" s="504">
        <v>2</v>
      </c>
      <c r="G64" s="505">
        <v>8</v>
      </c>
      <c r="H64" s="506">
        <v>10</v>
      </c>
      <c r="I64" s="504">
        <v>41</v>
      </c>
      <c r="J64" s="505">
        <v>93</v>
      </c>
      <c r="K64" s="506">
        <v>134</v>
      </c>
      <c r="L64" s="504">
        <v>62</v>
      </c>
      <c r="M64" s="505">
        <v>49</v>
      </c>
      <c r="N64" s="506">
        <v>111</v>
      </c>
      <c r="O64" s="504">
        <v>66</v>
      </c>
      <c r="P64" s="505">
        <v>54</v>
      </c>
      <c r="Q64" s="506">
        <v>120</v>
      </c>
      <c r="R64" s="504">
        <v>0</v>
      </c>
      <c r="S64" s="505">
        <v>7</v>
      </c>
      <c r="T64" s="506">
        <v>7</v>
      </c>
      <c r="U64" s="504">
        <v>3</v>
      </c>
      <c r="V64" s="505">
        <v>4</v>
      </c>
      <c r="W64" s="506">
        <v>7</v>
      </c>
      <c r="X64" s="504">
        <v>9</v>
      </c>
      <c r="Y64" s="505">
        <v>14</v>
      </c>
      <c r="Z64" s="506">
        <v>23</v>
      </c>
      <c r="AA64" s="504">
        <v>2</v>
      </c>
      <c r="AB64" s="505">
        <v>0</v>
      </c>
      <c r="AC64" s="506">
        <v>2</v>
      </c>
      <c r="AD64" s="504">
        <v>0</v>
      </c>
      <c r="AE64" s="505">
        <v>0</v>
      </c>
      <c r="AF64" s="506">
        <v>0</v>
      </c>
    </row>
    <row r="65" spans="1:36" x14ac:dyDescent="0.25">
      <c r="A65" s="374">
        <v>57</v>
      </c>
      <c r="B65" s="374" t="s">
        <v>339</v>
      </c>
      <c r="C65" s="504">
        <v>1</v>
      </c>
      <c r="D65" s="505">
        <v>0</v>
      </c>
      <c r="E65" s="506">
        <v>1</v>
      </c>
      <c r="F65" s="504">
        <v>6</v>
      </c>
      <c r="G65" s="505">
        <v>13</v>
      </c>
      <c r="H65" s="506">
        <v>19</v>
      </c>
      <c r="I65" s="504">
        <v>51</v>
      </c>
      <c r="J65" s="505">
        <v>95</v>
      </c>
      <c r="K65" s="506">
        <v>146</v>
      </c>
      <c r="L65" s="504">
        <v>32</v>
      </c>
      <c r="M65" s="505">
        <v>39</v>
      </c>
      <c r="N65" s="506">
        <v>71</v>
      </c>
      <c r="O65" s="504">
        <v>60</v>
      </c>
      <c r="P65" s="505">
        <v>37</v>
      </c>
      <c r="Q65" s="506">
        <v>97</v>
      </c>
      <c r="R65" s="504">
        <v>2</v>
      </c>
      <c r="S65" s="505">
        <v>6</v>
      </c>
      <c r="T65" s="506">
        <v>8</v>
      </c>
      <c r="U65" s="504">
        <v>0</v>
      </c>
      <c r="V65" s="505">
        <v>2</v>
      </c>
      <c r="W65" s="506">
        <v>2</v>
      </c>
      <c r="X65" s="504">
        <v>8</v>
      </c>
      <c r="Y65" s="505">
        <v>7</v>
      </c>
      <c r="Z65" s="506">
        <v>15</v>
      </c>
      <c r="AA65" s="504">
        <v>1</v>
      </c>
      <c r="AB65" s="505">
        <v>1</v>
      </c>
      <c r="AC65" s="506">
        <v>2</v>
      </c>
      <c r="AD65" s="504">
        <v>0</v>
      </c>
      <c r="AE65" s="505">
        <v>0</v>
      </c>
      <c r="AF65" s="506">
        <v>0</v>
      </c>
    </row>
    <row r="66" spans="1:36" x14ac:dyDescent="0.25">
      <c r="A66" s="374">
        <v>58</v>
      </c>
      <c r="B66" s="374" t="s">
        <v>340</v>
      </c>
      <c r="C66" s="504">
        <v>1</v>
      </c>
      <c r="D66" s="505">
        <v>1</v>
      </c>
      <c r="E66" s="506">
        <v>2</v>
      </c>
      <c r="F66" s="504">
        <v>7</v>
      </c>
      <c r="G66" s="505">
        <v>4</v>
      </c>
      <c r="H66" s="506">
        <v>11</v>
      </c>
      <c r="I66" s="504">
        <v>46</v>
      </c>
      <c r="J66" s="505">
        <v>80</v>
      </c>
      <c r="K66" s="506">
        <v>126</v>
      </c>
      <c r="L66" s="504">
        <v>45</v>
      </c>
      <c r="M66" s="505">
        <v>26</v>
      </c>
      <c r="N66" s="506">
        <v>71</v>
      </c>
      <c r="O66" s="504">
        <v>54</v>
      </c>
      <c r="P66" s="505">
        <v>33</v>
      </c>
      <c r="Q66" s="506">
        <v>87</v>
      </c>
      <c r="R66" s="504">
        <v>0</v>
      </c>
      <c r="S66" s="505">
        <v>3</v>
      </c>
      <c r="T66" s="506">
        <v>3</v>
      </c>
      <c r="U66" s="504">
        <v>0</v>
      </c>
      <c r="V66" s="505">
        <v>1</v>
      </c>
      <c r="W66" s="506">
        <v>1</v>
      </c>
      <c r="X66" s="504">
        <v>12</v>
      </c>
      <c r="Y66" s="505">
        <v>7</v>
      </c>
      <c r="Z66" s="506">
        <v>19</v>
      </c>
      <c r="AA66" s="504">
        <v>2</v>
      </c>
      <c r="AB66" s="505">
        <v>0</v>
      </c>
      <c r="AC66" s="506">
        <v>2</v>
      </c>
      <c r="AD66" s="504">
        <v>0</v>
      </c>
      <c r="AE66" s="505">
        <v>0</v>
      </c>
      <c r="AF66" s="506">
        <v>0</v>
      </c>
    </row>
    <row r="67" spans="1:36" x14ac:dyDescent="0.25">
      <c r="A67" s="374">
        <v>59</v>
      </c>
      <c r="B67" s="374" t="s">
        <v>341</v>
      </c>
      <c r="C67" s="504">
        <v>4</v>
      </c>
      <c r="D67" s="505">
        <v>6</v>
      </c>
      <c r="E67" s="506">
        <v>10</v>
      </c>
      <c r="F67" s="504">
        <v>8</v>
      </c>
      <c r="G67" s="505">
        <v>13</v>
      </c>
      <c r="H67" s="506">
        <v>21</v>
      </c>
      <c r="I67" s="504">
        <v>93</v>
      </c>
      <c r="J67" s="505">
        <v>107</v>
      </c>
      <c r="K67" s="506">
        <v>200</v>
      </c>
      <c r="L67" s="504">
        <v>48</v>
      </c>
      <c r="M67" s="505">
        <v>42</v>
      </c>
      <c r="N67" s="506">
        <v>90</v>
      </c>
      <c r="O67" s="504">
        <v>60</v>
      </c>
      <c r="P67" s="505">
        <v>41</v>
      </c>
      <c r="Q67" s="506">
        <v>101</v>
      </c>
      <c r="R67" s="504">
        <v>4</v>
      </c>
      <c r="S67" s="505">
        <v>4</v>
      </c>
      <c r="T67" s="506">
        <v>8</v>
      </c>
      <c r="U67" s="504">
        <v>1</v>
      </c>
      <c r="V67" s="505">
        <v>1</v>
      </c>
      <c r="W67" s="506">
        <v>2</v>
      </c>
      <c r="X67" s="504">
        <v>9</v>
      </c>
      <c r="Y67" s="505">
        <v>14</v>
      </c>
      <c r="Z67" s="506">
        <v>23</v>
      </c>
      <c r="AA67" s="504">
        <v>2</v>
      </c>
      <c r="AB67" s="505">
        <v>2</v>
      </c>
      <c r="AC67" s="506">
        <v>4</v>
      </c>
      <c r="AD67" s="504">
        <v>0</v>
      </c>
      <c r="AE67" s="505">
        <v>0</v>
      </c>
      <c r="AF67" s="506">
        <v>0</v>
      </c>
    </row>
    <row r="68" spans="1:36" x14ac:dyDescent="0.25">
      <c r="A68" s="374">
        <v>60</v>
      </c>
      <c r="B68" s="374" t="s">
        <v>342</v>
      </c>
      <c r="C68" s="504">
        <v>2</v>
      </c>
      <c r="D68" s="505">
        <v>4</v>
      </c>
      <c r="E68" s="506">
        <v>6</v>
      </c>
      <c r="F68" s="504">
        <v>7</v>
      </c>
      <c r="G68" s="505">
        <v>5</v>
      </c>
      <c r="H68" s="506">
        <v>12</v>
      </c>
      <c r="I68" s="504">
        <v>68</v>
      </c>
      <c r="J68" s="505">
        <v>88</v>
      </c>
      <c r="K68" s="506">
        <v>156</v>
      </c>
      <c r="L68" s="504">
        <v>31</v>
      </c>
      <c r="M68" s="505">
        <v>23</v>
      </c>
      <c r="N68" s="506">
        <v>54</v>
      </c>
      <c r="O68" s="504">
        <v>39</v>
      </c>
      <c r="P68" s="505">
        <v>25</v>
      </c>
      <c r="Q68" s="506">
        <v>64</v>
      </c>
      <c r="R68" s="504">
        <v>1</v>
      </c>
      <c r="S68" s="505">
        <v>9</v>
      </c>
      <c r="T68" s="506">
        <v>10</v>
      </c>
      <c r="U68" s="504">
        <v>2</v>
      </c>
      <c r="V68" s="505">
        <v>1</v>
      </c>
      <c r="W68" s="506">
        <v>3</v>
      </c>
      <c r="X68" s="504">
        <v>9</v>
      </c>
      <c r="Y68" s="505">
        <v>6</v>
      </c>
      <c r="Z68" s="506">
        <v>15</v>
      </c>
      <c r="AA68" s="504">
        <v>0</v>
      </c>
      <c r="AB68" s="505">
        <v>0</v>
      </c>
      <c r="AC68" s="506">
        <v>0</v>
      </c>
      <c r="AD68" s="504">
        <v>0</v>
      </c>
      <c r="AE68" s="505">
        <v>0</v>
      </c>
      <c r="AF68" s="506">
        <v>0</v>
      </c>
    </row>
    <row r="69" spans="1:36" x14ac:dyDescent="0.25">
      <c r="A69" s="374">
        <v>61</v>
      </c>
      <c r="B69" s="374" t="s">
        <v>343</v>
      </c>
      <c r="C69" s="504">
        <v>2</v>
      </c>
      <c r="D69" s="505">
        <v>3</v>
      </c>
      <c r="E69" s="506">
        <v>5</v>
      </c>
      <c r="F69" s="504">
        <v>7</v>
      </c>
      <c r="G69" s="505">
        <v>14</v>
      </c>
      <c r="H69" s="506">
        <v>21</v>
      </c>
      <c r="I69" s="504">
        <v>58</v>
      </c>
      <c r="J69" s="505">
        <v>84</v>
      </c>
      <c r="K69" s="506">
        <v>142</v>
      </c>
      <c r="L69" s="504">
        <v>24</v>
      </c>
      <c r="M69" s="505">
        <v>18</v>
      </c>
      <c r="N69" s="506">
        <v>42</v>
      </c>
      <c r="O69" s="504">
        <v>30</v>
      </c>
      <c r="P69" s="505">
        <v>20</v>
      </c>
      <c r="Q69" s="506">
        <v>50</v>
      </c>
      <c r="R69" s="504">
        <v>2</v>
      </c>
      <c r="S69" s="505">
        <v>4</v>
      </c>
      <c r="T69" s="506">
        <v>6</v>
      </c>
      <c r="U69" s="504">
        <v>0</v>
      </c>
      <c r="V69" s="505">
        <v>1</v>
      </c>
      <c r="W69" s="506">
        <v>1</v>
      </c>
      <c r="X69" s="504">
        <v>7</v>
      </c>
      <c r="Y69" s="505">
        <v>3</v>
      </c>
      <c r="Z69" s="506">
        <v>10</v>
      </c>
      <c r="AA69" s="504">
        <v>0</v>
      </c>
      <c r="AB69" s="505">
        <v>0</v>
      </c>
      <c r="AC69" s="506">
        <v>0</v>
      </c>
      <c r="AD69" s="504">
        <v>0</v>
      </c>
      <c r="AE69" s="505">
        <v>0</v>
      </c>
      <c r="AF69" s="506">
        <v>0</v>
      </c>
    </row>
    <row r="70" spans="1:36" x14ac:dyDescent="0.25">
      <c r="A70" s="374">
        <v>62</v>
      </c>
      <c r="B70" s="374" t="s">
        <v>344</v>
      </c>
      <c r="C70" s="504">
        <v>3</v>
      </c>
      <c r="D70" s="505">
        <v>9</v>
      </c>
      <c r="E70" s="506">
        <v>12</v>
      </c>
      <c r="F70" s="504">
        <v>6</v>
      </c>
      <c r="G70" s="505">
        <v>18</v>
      </c>
      <c r="H70" s="506">
        <v>24</v>
      </c>
      <c r="I70" s="504">
        <v>58</v>
      </c>
      <c r="J70" s="505">
        <v>113</v>
      </c>
      <c r="K70" s="506">
        <v>171</v>
      </c>
      <c r="L70" s="504">
        <v>26</v>
      </c>
      <c r="M70" s="505">
        <v>32</v>
      </c>
      <c r="N70" s="506">
        <v>58</v>
      </c>
      <c r="O70" s="504">
        <v>37</v>
      </c>
      <c r="P70" s="505">
        <v>19</v>
      </c>
      <c r="Q70" s="506">
        <v>56</v>
      </c>
      <c r="R70" s="504">
        <v>6</v>
      </c>
      <c r="S70" s="505">
        <v>4</v>
      </c>
      <c r="T70" s="506">
        <v>10</v>
      </c>
      <c r="U70" s="504">
        <v>2</v>
      </c>
      <c r="V70" s="505">
        <v>3</v>
      </c>
      <c r="W70" s="506">
        <v>5</v>
      </c>
      <c r="X70" s="504">
        <v>11</v>
      </c>
      <c r="Y70" s="505">
        <v>2</v>
      </c>
      <c r="Z70" s="506">
        <v>13</v>
      </c>
      <c r="AA70" s="504">
        <v>0</v>
      </c>
      <c r="AB70" s="505">
        <v>1</v>
      </c>
      <c r="AC70" s="506">
        <v>1</v>
      </c>
      <c r="AD70" s="504">
        <v>0</v>
      </c>
      <c r="AE70" s="505">
        <v>0</v>
      </c>
      <c r="AF70" s="506">
        <v>0</v>
      </c>
    </row>
    <row r="71" spans="1:36" x14ac:dyDescent="0.25">
      <c r="A71" s="374">
        <v>63</v>
      </c>
      <c r="B71" s="374" t="s">
        <v>345</v>
      </c>
      <c r="C71" s="504">
        <v>0</v>
      </c>
      <c r="D71" s="505">
        <v>4</v>
      </c>
      <c r="E71" s="506">
        <v>4</v>
      </c>
      <c r="F71" s="504">
        <v>4</v>
      </c>
      <c r="G71" s="505">
        <v>10</v>
      </c>
      <c r="H71" s="506">
        <v>14</v>
      </c>
      <c r="I71" s="504">
        <v>42</v>
      </c>
      <c r="J71" s="505">
        <v>71</v>
      </c>
      <c r="K71" s="506">
        <v>113</v>
      </c>
      <c r="L71" s="504">
        <v>29</v>
      </c>
      <c r="M71" s="505">
        <v>17</v>
      </c>
      <c r="N71" s="506">
        <v>46</v>
      </c>
      <c r="O71" s="504">
        <v>19</v>
      </c>
      <c r="P71" s="505">
        <v>11</v>
      </c>
      <c r="Q71" s="506">
        <v>30</v>
      </c>
      <c r="R71" s="504">
        <v>2</v>
      </c>
      <c r="S71" s="505">
        <v>3</v>
      </c>
      <c r="T71" s="506">
        <v>5</v>
      </c>
      <c r="U71" s="504">
        <v>1</v>
      </c>
      <c r="V71" s="505">
        <v>0</v>
      </c>
      <c r="W71" s="506">
        <v>1</v>
      </c>
      <c r="X71" s="504">
        <v>6</v>
      </c>
      <c r="Y71" s="505">
        <v>4</v>
      </c>
      <c r="Z71" s="506">
        <v>10</v>
      </c>
      <c r="AA71" s="504">
        <v>2</v>
      </c>
      <c r="AB71" s="505">
        <v>0</v>
      </c>
      <c r="AC71" s="506">
        <v>2</v>
      </c>
      <c r="AD71" s="504">
        <v>0</v>
      </c>
      <c r="AE71" s="505">
        <v>0</v>
      </c>
      <c r="AF71" s="506">
        <v>0</v>
      </c>
    </row>
    <row r="72" spans="1:36" x14ac:dyDescent="0.25">
      <c r="A72" s="374">
        <v>64</v>
      </c>
      <c r="B72" s="374" t="s">
        <v>346</v>
      </c>
      <c r="C72" s="504">
        <v>8</v>
      </c>
      <c r="D72" s="505">
        <v>7</v>
      </c>
      <c r="E72" s="506">
        <v>15</v>
      </c>
      <c r="F72" s="504">
        <v>12</v>
      </c>
      <c r="G72" s="505">
        <v>16</v>
      </c>
      <c r="H72" s="506">
        <v>28</v>
      </c>
      <c r="I72" s="504">
        <v>84</v>
      </c>
      <c r="J72" s="505">
        <v>118</v>
      </c>
      <c r="K72" s="506">
        <v>202</v>
      </c>
      <c r="L72" s="504">
        <v>29</v>
      </c>
      <c r="M72" s="505">
        <v>36</v>
      </c>
      <c r="N72" s="506">
        <v>65</v>
      </c>
      <c r="O72" s="504">
        <v>29</v>
      </c>
      <c r="P72" s="505">
        <v>11</v>
      </c>
      <c r="Q72" s="506">
        <v>40</v>
      </c>
      <c r="R72" s="504">
        <v>4</v>
      </c>
      <c r="S72" s="505">
        <v>2</v>
      </c>
      <c r="T72" s="506">
        <v>6</v>
      </c>
      <c r="U72" s="504">
        <v>1</v>
      </c>
      <c r="V72" s="505">
        <v>2</v>
      </c>
      <c r="W72" s="506">
        <v>3</v>
      </c>
      <c r="X72" s="504">
        <v>2</v>
      </c>
      <c r="Y72" s="505">
        <v>4</v>
      </c>
      <c r="Z72" s="506">
        <v>6</v>
      </c>
      <c r="AA72" s="504">
        <v>1</v>
      </c>
      <c r="AB72" s="505">
        <v>0</v>
      </c>
      <c r="AC72" s="506">
        <v>1</v>
      </c>
      <c r="AD72" s="504">
        <v>0</v>
      </c>
      <c r="AE72" s="505">
        <v>0</v>
      </c>
      <c r="AF72" s="506">
        <v>0</v>
      </c>
    </row>
    <row r="73" spans="1:36" x14ac:dyDescent="0.25">
      <c r="A73" s="374">
        <v>65</v>
      </c>
      <c r="B73" s="374" t="s">
        <v>347</v>
      </c>
      <c r="C73" s="504">
        <v>2</v>
      </c>
      <c r="D73" s="505">
        <v>3</v>
      </c>
      <c r="E73" s="506">
        <v>5</v>
      </c>
      <c r="F73" s="504">
        <v>10</v>
      </c>
      <c r="G73" s="505">
        <v>10</v>
      </c>
      <c r="H73" s="506">
        <v>20</v>
      </c>
      <c r="I73" s="504">
        <v>55</v>
      </c>
      <c r="J73" s="505">
        <v>79</v>
      </c>
      <c r="K73" s="506">
        <v>134</v>
      </c>
      <c r="L73" s="504">
        <v>25</v>
      </c>
      <c r="M73" s="505">
        <v>23</v>
      </c>
      <c r="N73" s="506">
        <v>48</v>
      </c>
      <c r="O73" s="504">
        <v>21</v>
      </c>
      <c r="P73" s="505">
        <v>12</v>
      </c>
      <c r="Q73" s="506">
        <v>33</v>
      </c>
      <c r="R73" s="504">
        <v>3</v>
      </c>
      <c r="S73" s="505">
        <v>0</v>
      </c>
      <c r="T73" s="506">
        <v>3</v>
      </c>
      <c r="U73" s="504">
        <v>1</v>
      </c>
      <c r="V73" s="505">
        <v>1</v>
      </c>
      <c r="W73" s="506">
        <v>2</v>
      </c>
      <c r="X73" s="504">
        <v>6</v>
      </c>
      <c r="Y73" s="505">
        <v>3</v>
      </c>
      <c r="Z73" s="506">
        <v>9</v>
      </c>
      <c r="AA73" s="504">
        <v>1</v>
      </c>
      <c r="AB73" s="505">
        <v>0</v>
      </c>
      <c r="AC73" s="506">
        <v>1</v>
      </c>
      <c r="AD73" s="504">
        <v>0</v>
      </c>
      <c r="AE73" s="505">
        <v>0</v>
      </c>
      <c r="AF73" s="506">
        <v>0</v>
      </c>
      <c r="AJ73" s="13" t="s">
        <v>280</v>
      </c>
    </row>
    <row r="74" spans="1:36" x14ac:dyDescent="0.25">
      <c r="A74" s="374">
        <v>66</v>
      </c>
      <c r="B74" s="374" t="s">
        <v>348</v>
      </c>
      <c r="C74" s="504">
        <v>1</v>
      </c>
      <c r="D74" s="505">
        <v>5</v>
      </c>
      <c r="E74" s="506">
        <v>6</v>
      </c>
      <c r="F74" s="504">
        <v>9</v>
      </c>
      <c r="G74" s="505">
        <v>13</v>
      </c>
      <c r="H74" s="506">
        <v>22</v>
      </c>
      <c r="I74" s="504">
        <v>55</v>
      </c>
      <c r="J74" s="505">
        <v>102</v>
      </c>
      <c r="K74" s="506">
        <v>157</v>
      </c>
      <c r="L74" s="504">
        <v>31</v>
      </c>
      <c r="M74" s="505">
        <v>26</v>
      </c>
      <c r="N74" s="506">
        <v>57</v>
      </c>
      <c r="O74" s="504">
        <v>15</v>
      </c>
      <c r="P74" s="505">
        <v>18</v>
      </c>
      <c r="Q74" s="506">
        <v>33</v>
      </c>
      <c r="R74" s="504">
        <v>2</v>
      </c>
      <c r="S74" s="505">
        <v>0</v>
      </c>
      <c r="T74" s="506">
        <v>2</v>
      </c>
      <c r="U74" s="504">
        <v>0</v>
      </c>
      <c r="V74" s="505">
        <v>1</v>
      </c>
      <c r="W74" s="506">
        <v>1</v>
      </c>
      <c r="X74" s="504">
        <v>6</v>
      </c>
      <c r="Y74" s="505">
        <v>1</v>
      </c>
      <c r="Z74" s="506">
        <v>7</v>
      </c>
      <c r="AA74" s="504">
        <v>0</v>
      </c>
      <c r="AB74" s="505">
        <v>0</v>
      </c>
      <c r="AC74" s="506">
        <v>0</v>
      </c>
      <c r="AD74" s="504">
        <v>0</v>
      </c>
      <c r="AE74" s="505">
        <v>0</v>
      </c>
      <c r="AF74" s="506">
        <v>0</v>
      </c>
    </row>
    <row r="75" spans="1:36" x14ac:dyDescent="0.25">
      <c r="A75" s="374">
        <v>67</v>
      </c>
      <c r="B75" s="374" t="s">
        <v>349</v>
      </c>
      <c r="C75" s="504">
        <v>2</v>
      </c>
      <c r="D75" s="505">
        <v>1</v>
      </c>
      <c r="E75" s="506">
        <v>3</v>
      </c>
      <c r="F75" s="504">
        <v>7</v>
      </c>
      <c r="G75" s="505">
        <v>6</v>
      </c>
      <c r="H75" s="506">
        <v>13</v>
      </c>
      <c r="I75" s="504">
        <v>38</v>
      </c>
      <c r="J75" s="505">
        <v>86</v>
      </c>
      <c r="K75" s="506">
        <v>124</v>
      </c>
      <c r="L75" s="504">
        <v>21</v>
      </c>
      <c r="M75" s="505">
        <v>17</v>
      </c>
      <c r="N75" s="506">
        <v>38</v>
      </c>
      <c r="O75" s="504">
        <v>8</v>
      </c>
      <c r="P75" s="505">
        <v>7</v>
      </c>
      <c r="Q75" s="506">
        <v>15</v>
      </c>
      <c r="R75" s="504">
        <v>0</v>
      </c>
      <c r="S75" s="505">
        <v>1</v>
      </c>
      <c r="T75" s="506">
        <v>1</v>
      </c>
      <c r="U75" s="504">
        <v>1</v>
      </c>
      <c r="V75" s="505">
        <v>0</v>
      </c>
      <c r="W75" s="506">
        <v>1</v>
      </c>
      <c r="X75" s="504">
        <v>2</v>
      </c>
      <c r="Y75" s="505">
        <v>0</v>
      </c>
      <c r="Z75" s="506">
        <v>2</v>
      </c>
      <c r="AA75" s="504">
        <v>0</v>
      </c>
      <c r="AB75" s="505">
        <v>0</v>
      </c>
      <c r="AC75" s="506">
        <v>0</v>
      </c>
      <c r="AD75" s="504">
        <v>0</v>
      </c>
      <c r="AE75" s="505">
        <v>0</v>
      </c>
      <c r="AF75" s="506">
        <v>0</v>
      </c>
    </row>
    <row r="76" spans="1:36" x14ac:dyDescent="0.25">
      <c r="A76" s="374">
        <v>68</v>
      </c>
      <c r="B76" s="374" t="s">
        <v>350</v>
      </c>
      <c r="C76" s="504">
        <v>2</v>
      </c>
      <c r="D76" s="505">
        <v>7</v>
      </c>
      <c r="E76" s="506">
        <v>9</v>
      </c>
      <c r="F76" s="504">
        <v>2</v>
      </c>
      <c r="G76" s="505">
        <v>14</v>
      </c>
      <c r="H76" s="506">
        <v>16</v>
      </c>
      <c r="I76" s="504">
        <v>33</v>
      </c>
      <c r="J76" s="505">
        <v>67</v>
      </c>
      <c r="K76" s="506">
        <v>100</v>
      </c>
      <c r="L76" s="504">
        <v>27</v>
      </c>
      <c r="M76" s="505">
        <v>17</v>
      </c>
      <c r="N76" s="506">
        <v>44</v>
      </c>
      <c r="O76" s="504">
        <v>11</v>
      </c>
      <c r="P76" s="505">
        <v>7</v>
      </c>
      <c r="Q76" s="506">
        <v>18</v>
      </c>
      <c r="R76" s="504">
        <v>1</v>
      </c>
      <c r="S76" s="505">
        <v>1</v>
      </c>
      <c r="T76" s="506">
        <v>2</v>
      </c>
      <c r="U76" s="504">
        <v>0</v>
      </c>
      <c r="V76" s="505">
        <v>0</v>
      </c>
      <c r="W76" s="506">
        <v>0</v>
      </c>
      <c r="X76" s="504">
        <v>1</v>
      </c>
      <c r="Y76" s="505">
        <v>0</v>
      </c>
      <c r="Z76" s="506">
        <v>1</v>
      </c>
      <c r="AA76" s="504">
        <v>0</v>
      </c>
      <c r="AB76" s="505">
        <v>0</v>
      </c>
      <c r="AC76" s="506">
        <v>0</v>
      </c>
      <c r="AD76" s="504">
        <v>0</v>
      </c>
      <c r="AE76" s="505">
        <v>0</v>
      </c>
      <c r="AF76" s="506">
        <v>0</v>
      </c>
    </row>
    <row r="77" spans="1:36" x14ac:dyDescent="0.25">
      <c r="A77" s="374">
        <v>69</v>
      </c>
      <c r="B77" s="374" t="s">
        <v>351</v>
      </c>
      <c r="C77" s="504">
        <v>0</v>
      </c>
      <c r="D77" s="505">
        <v>4</v>
      </c>
      <c r="E77" s="506">
        <v>4</v>
      </c>
      <c r="F77" s="504">
        <v>2</v>
      </c>
      <c r="G77" s="505">
        <v>6</v>
      </c>
      <c r="H77" s="506">
        <v>8</v>
      </c>
      <c r="I77" s="504">
        <v>33</v>
      </c>
      <c r="J77" s="505">
        <v>64</v>
      </c>
      <c r="K77" s="506">
        <v>97</v>
      </c>
      <c r="L77" s="504">
        <v>18</v>
      </c>
      <c r="M77" s="505">
        <v>11</v>
      </c>
      <c r="N77" s="506">
        <v>29</v>
      </c>
      <c r="O77" s="504">
        <v>11</v>
      </c>
      <c r="P77" s="505">
        <v>6</v>
      </c>
      <c r="Q77" s="506">
        <v>17</v>
      </c>
      <c r="R77" s="504">
        <v>0</v>
      </c>
      <c r="S77" s="505">
        <v>1</v>
      </c>
      <c r="T77" s="506">
        <v>1</v>
      </c>
      <c r="U77" s="504">
        <v>0</v>
      </c>
      <c r="V77" s="505">
        <v>0</v>
      </c>
      <c r="W77" s="506">
        <v>0</v>
      </c>
      <c r="X77" s="504">
        <v>2</v>
      </c>
      <c r="Y77" s="505">
        <v>1</v>
      </c>
      <c r="Z77" s="506">
        <v>3</v>
      </c>
      <c r="AA77" s="504">
        <v>1</v>
      </c>
      <c r="AB77" s="505">
        <v>0</v>
      </c>
      <c r="AC77" s="506">
        <v>1</v>
      </c>
      <c r="AD77" s="504">
        <v>0</v>
      </c>
      <c r="AE77" s="505">
        <v>0</v>
      </c>
      <c r="AF77" s="506">
        <v>0</v>
      </c>
    </row>
    <row r="78" spans="1:36" x14ac:dyDescent="0.25">
      <c r="A78" s="374">
        <v>70</v>
      </c>
      <c r="B78" s="374" t="s">
        <v>352</v>
      </c>
      <c r="C78" s="504">
        <v>1</v>
      </c>
      <c r="D78" s="505">
        <v>3</v>
      </c>
      <c r="E78" s="506">
        <v>4</v>
      </c>
      <c r="F78" s="504">
        <v>5</v>
      </c>
      <c r="G78" s="505">
        <v>11</v>
      </c>
      <c r="H78" s="506">
        <v>16</v>
      </c>
      <c r="I78" s="504">
        <v>41</v>
      </c>
      <c r="J78" s="505">
        <v>60</v>
      </c>
      <c r="K78" s="506">
        <v>101</v>
      </c>
      <c r="L78" s="504">
        <v>19</v>
      </c>
      <c r="M78" s="505">
        <v>13</v>
      </c>
      <c r="N78" s="506">
        <v>32</v>
      </c>
      <c r="O78" s="504">
        <v>7</v>
      </c>
      <c r="P78" s="505">
        <v>2</v>
      </c>
      <c r="Q78" s="506">
        <v>9</v>
      </c>
      <c r="R78" s="504">
        <v>1</v>
      </c>
      <c r="S78" s="505">
        <v>1</v>
      </c>
      <c r="T78" s="506">
        <v>2</v>
      </c>
      <c r="U78" s="504">
        <v>1</v>
      </c>
      <c r="V78" s="505">
        <v>0</v>
      </c>
      <c r="W78" s="506">
        <v>1</v>
      </c>
      <c r="X78" s="504">
        <v>1</v>
      </c>
      <c r="Y78" s="505">
        <v>0</v>
      </c>
      <c r="Z78" s="506">
        <v>1</v>
      </c>
      <c r="AA78" s="504">
        <v>0</v>
      </c>
      <c r="AB78" s="505">
        <v>0</v>
      </c>
      <c r="AC78" s="506">
        <v>0</v>
      </c>
      <c r="AD78" s="504">
        <v>0</v>
      </c>
      <c r="AE78" s="505">
        <v>0</v>
      </c>
      <c r="AF78" s="506">
        <v>0</v>
      </c>
    </row>
    <row r="79" spans="1:36" x14ac:dyDescent="0.25">
      <c r="A79" s="374">
        <v>71</v>
      </c>
      <c r="B79" s="374" t="s">
        <v>353</v>
      </c>
      <c r="C79" s="504">
        <v>1</v>
      </c>
      <c r="D79" s="505">
        <v>5</v>
      </c>
      <c r="E79" s="506">
        <v>6</v>
      </c>
      <c r="F79" s="504">
        <v>4</v>
      </c>
      <c r="G79" s="505">
        <v>11</v>
      </c>
      <c r="H79" s="506">
        <v>15</v>
      </c>
      <c r="I79" s="504">
        <v>31</v>
      </c>
      <c r="J79" s="505">
        <v>72</v>
      </c>
      <c r="K79" s="506">
        <v>103</v>
      </c>
      <c r="L79" s="504">
        <v>20</v>
      </c>
      <c r="M79" s="505">
        <v>14</v>
      </c>
      <c r="N79" s="506">
        <v>34</v>
      </c>
      <c r="O79" s="504">
        <v>9</v>
      </c>
      <c r="P79" s="505">
        <v>5</v>
      </c>
      <c r="Q79" s="506">
        <v>14</v>
      </c>
      <c r="R79" s="504">
        <v>0</v>
      </c>
      <c r="S79" s="505">
        <v>1</v>
      </c>
      <c r="T79" s="506">
        <v>1</v>
      </c>
      <c r="U79" s="504">
        <v>0</v>
      </c>
      <c r="V79" s="505">
        <v>1</v>
      </c>
      <c r="W79" s="506">
        <v>1</v>
      </c>
      <c r="X79" s="504">
        <v>0</v>
      </c>
      <c r="Y79" s="505">
        <v>0</v>
      </c>
      <c r="Z79" s="506">
        <v>0</v>
      </c>
      <c r="AA79" s="504">
        <v>0</v>
      </c>
      <c r="AB79" s="505">
        <v>0</v>
      </c>
      <c r="AC79" s="506">
        <v>0</v>
      </c>
      <c r="AD79" s="504">
        <v>0</v>
      </c>
      <c r="AE79" s="505">
        <v>0</v>
      </c>
      <c r="AF79" s="506">
        <v>0</v>
      </c>
    </row>
    <row r="80" spans="1:36" x14ac:dyDescent="0.25">
      <c r="A80" s="374">
        <v>72</v>
      </c>
      <c r="B80" s="374" t="s">
        <v>354</v>
      </c>
      <c r="C80" s="504">
        <v>2</v>
      </c>
      <c r="D80" s="505">
        <v>7</v>
      </c>
      <c r="E80" s="506">
        <v>9</v>
      </c>
      <c r="F80" s="504">
        <v>3</v>
      </c>
      <c r="G80" s="505">
        <v>11</v>
      </c>
      <c r="H80" s="506">
        <v>14</v>
      </c>
      <c r="I80" s="504">
        <v>47</v>
      </c>
      <c r="J80" s="505">
        <v>79</v>
      </c>
      <c r="K80" s="506">
        <v>126</v>
      </c>
      <c r="L80" s="504">
        <v>17</v>
      </c>
      <c r="M80" s="505">
        <v>10</v>
      </c>
      <c r="N80" s="506">
        <v>27</v>
      </c>
      <c r="O80" s="504">
        <v>4</v>
      </c>
      <c r="P80" s="505">
        <v>4</v>
      </c>
      <c r="Q80" s="506">
        <v>8</v>
      </c>
      <c r="R80" s="504">
        <v>2</v>
      </c>
      <c r="S80" s="505">
        <v>2</v>
      </c>
      <c r="T80" s="506">
        <v>4</v>
      </c>
      <c r="U80" s="504">
        <v>0</v>
      </c>
      <c r="V80" s="505">
        <v>0</v>
      </c>
      <c r="W80" s="506">
        <v>0</v>
      </c>
      <c r="X80" s="504">
        <v>0</v>
      </c>
      <c r="Y80" s="505">
        <v>0</v>
      </c>
      <c r="Z80" s="506">
        <v>0</v>
      </c>
      <c r="AA80" s="504">
        <v>0</v>
      </c>
      <c r="AB80" s="505">
        <v>0</v>
      </c>
      <c r="AC80" s="506">
        <v>0</v>
      </c>
      <c r="AD80" s="504">
        <v>0</v>
      </c>
      <c r="AE80" s="505">
        <v>0</v>
      </c>
      <c r="AF80" s="506">
        <v>0</v>
      </c>
    </row>
    <row r="81" spans="1:32" x14ac:dyDescent="0.25">
      <c r="A81" s="374">
        <v>73</v>
      </c>
      <c r="B81" s="374" t="s">
        <v>355</v>
      </c>
      <c r="C81" s="504">
        <v>2</v>
      </c>
      <c r="D81" s="505">
        <v>2</v>
      </c>
      <c r="E81" s="506">
        <v>4</v>
      </c>
      <c r="F81" s="504">
        <v>2</v>
      </c>
      <c r="G81" s="505">
        <v>8</v>
      </c>
      <c r="H81" s="506">
        <v>10</v>
      </c>
      <c r="I81" s="504">
        <v>25</v>
      </c>
      <c r="J81" s="505">
        <v>45</v>
      </c>
      <c r="K81" s="506">
        <v>70</v>
      </c>
      <c r="L81" s="504">
        <v>15</v>
      </c>
      <c r="M81" s="505">
        <v>7</v>
      </c>
      <c r="N81" s="506">
        <v>22</v>
      </c>
      <c r="O81" s="504">
        <v>5</v>
      </c>
      <c r="P81" s="505">
        <v>1</v>
      </c>
      <c r="Q81" s="506">
        <v>6</v>
      </c>
      <c r="R81" s="504">
        <v>0</v>
      </c>
      <c r="S81" s="505">
        <v>0</v>
      </c>
      <c r="T81" s="506">
        <v>0</v>
      </c>
      <c r="U81" s="504">
        <v>0</v>
      </c>
      <c r="V81" s="505">
        <v>0</v>
      </c>
      <c r="W81" s="506">
        <v>0</v>
      </c>
      <c r="X81" s="504">
        <v>1</v>
      </c>
      <c r="Y81" s="505">
        <v>0</v>
      </c>
      <c r="Z81" s="506">
        <v>1</v>
      </c>
      <c r="AA81" s="504">
        <v>0</v>
      </c>
      <c r="AB81" s="505">
        <v>0</v>
      </c>
      <c r="AC81" s="506">
        <v>0</v>
      </c>
      <c r="AD81" s="504">
        <v>0</v>
      </c>
      <c r="AE81" s="505">
        <v>0</v>
      </c>
      <c r="AF81" s="506">
        <v>0</v>
      </c>
    </row>
    <row r="82" spans="1:32" x14ac:dyDescent="0.25">
      <c r="A82" s="374">
        <v>74</v>
      </c>
      <c r="B82" s="374" t="s">
        <v>356</v>
      </c>
      <c r="C82" s="504">
        <v>1</v>
      </c>
      <c r="D82" s="505">
        <v>7</v>
      </c>
      <c r="E82" s="506">
        <v>8</v>
      </c>
      <c r="F82" s="504">
        <v>4</v>
      </c>
      <c r="G82" s="505">
        <v>15</v>
      </c>
      <c r="H82" s="506">
        <v>19</v>
      </c>
      <c r="I82" s="504">
        <v>33</v>
      </c>
      <c r="J82" s="505">
        <v>73</v>
      </c>
      <c r="K82" s="506">
        <v>106</v>
      </c>
      <c r="L82" s="504">
        <v>20</v>
      </c>
      <c r="M82" s="505">
        <v>14</v>
      </c>
      <c r="N82" s="506">
        <v>34</v>
      </c>
      <c r="O82" s="504">
        <v>7</v>
      </c>
      <c r="P82" s="505">
        <v>2</v>
      </c>
      <c r="Q82" s="506">
        <v>9</v>
      </c>
      <c r="R82" s="504">
        <v>0</v>
      </c>
      <c r="S82" s="505">
        <v>0</v>
      </c>
      <c r="T82" s="506">
        <v>0</v>
      </c>
      <c r="U82" s="504">
        <v>0</v>
      </c>
      <c r="V82" s="505">
        <v>1</v>
      </c>
      <c r="W82" s="506">
        <v>1</v>
      </c>
      <c r="X82" s="504">
        <v>0</v>
      </c>
      <c r="Y82" s="505">
        <v>0</v>
      </c>
      <c r="Z82" s="506">
        <v>0</v>
      </c>
      <c r="AA82" s="504">
        <v>0</v>
      </c>
      <c r="AB82" s="505">
        <v>0</v>
      </c>
      <c r="AC82" s="506">
        <v>0</v>
      </c>
      <c r="AD82" s="504">
        <v>0</v>
      </c>
      <c r="AE82" s="505">
        <v>0</v>
      </c>
      <c r="AF82" s="506">
        <v>0</v>
      </c>
    </row>
    <row r="83" spans="1:32" x14ac:dyDescent="0.25">
      <c r="A83" s="374">
        <v>75</v>
      </c>
      <c r="B83" s="374" t="s">
        <v>357</v>
      </c>
      <c r="C83" s="504">
        <v>1</v>
      </c>
      <c r="D83" s="505">
        <v>0</v>
      </c>
      <c r="E83" s="506">
        <v>1</v>
      </c>
      <c r="F83" s="504">
        <v>2</v>
      </c>
      <c r="G83" s="505">
        <v>9</v>
      </c>
      <c r="H83" s="506">
        <v>11</v>
      </c>
      <c r="I83" s="504">
        <v>18</v>
      </c>
      <c r="J83" s="505">
        <v>30</v>
      </c>
      <c r="K83" s="506">
        <v>48</v>
      </c>
      <c r="L83" s="504">
        <v>9</v>
      </c>
      <c r="M83" s="505">
        <v>6</v>
      </c>
      <c r="N83" s="506">
        <v>15</v>
      </c>
      <c r="O83" s="504">
        <v>5</v>
      </c>
      <c r="P83" s="505">
        <v>3</v>
      </c>
      <c r="Q83" s="506">
        <v>8</v>
      </c>
      <c r="R83" s="504">
        <v>0</v>
      </c>
      <c r="S83" s="505">
        <v>0</v>
      </c>
      <c r="T83" s="506">
        <v>0</v>
      </c>
      <c r="U83" s="504">
        <v>0</v>
      </c>
      <c r="V83" s="505">
        <v>0</v>
      </c>
      <c r="W83" s="506">
        <v>0</v>
      </c>
      <c r="X83" s="504">
        <v>2</v>
      </c>
      <c r="Y83" s="505">
        <v>0</v>
      </c>
      <c r="Z83" s="506">
        <v>2</v>
      </c>
      <c r="AA83" s="504">
        <v>0</v>
      </c>
      <c r="AB83" s="505">
        <v>0</v>
      </c>
      <c r="AC83" s="506">
        <v>0</v>
      </c>
      <c r="AD83" s="504">
        <v>0</v>
      </c>
      <c r="AE83" s="505">
        <v>0</v>
      </c>
      <c r="AF83" s="506">
        <v>0</v>
      </c>
    </row>
    <row r="84" spans="1:32" x14ac:dyDescent="0.25">
      <c r="A84" s="374">
        <v>76</v>
      </c>
      <c r="B84" s="374" t="s">
        <v>358</v>
      </c>
      <c r="C84" s="504">
        <v>0</v>
      </c>
      <c r="D84" s="505">
        <v>7</v>
      </c>
      <c r="E84" s="506">
        <v>7</v>
      </c>
      <c r="F84" s="504">
        <v>3</v>
      </c>
      <c r="G84" s="505">
        <v>8</v>
      </c>
      <c r="H84" s="506">
        <v>11</v>
      </c>
      <c r="I84" s="504">
        <v>28</v>
      </c>
      <c r="J84" s="505">
        <v>37</v>
      </c>
      <c r="K84" s="506">
        <v>65</v>
      </c>
      <c r="L84" s="504">
        <v>7</v>
      </c>
      <c r="M84" s="505">
        <v>4</v>
      </c>
      <c r="N84" s="506">
        <v>11</v>
      </c>
      <c r="O84" s="504">
        <v>3</v>
      </c>
      <c r="P84" s="505">
        <v>4</v>
      </c>
      <c r="Q84" s="506">
        <v>7</v>
      </c>
      <c r="R84" s="504">
        <v>0</v>
      </c>
      <c r="S84" s="505">
        <v>0</v>
      </c>
      <c r="T84" s="506">
        <v>0</v>
      </c>
      <c r="U84" s="504">
        <v>1</v>
      </c>
      <c r="V84" s="505">
        <v>0</v>
      </c>
      <c r="W84" s="506">
        <v>1</v>
      </c>
      <c r="X84" s="504">
        <v>0</v>
      </c>
      <c r="Y84" s="505">
        <v>0</v>
      </c>
      <c r="Z84" s="506">
        <v>0</v>
      </c>
      <c r="AA84" s="504">
        <v>0</v>
      </c>
      <c r="AB84" s="505">
        <v>0</v>
      </c>
      <c r="AC84" s="506">
        <v>0</v>
      </c>
      <c r="AD84" s="504">
        <v>0</v>
      </c>
      <c r="AE84" s="505">
        <v>0</v>
      </c>
      <c r="AF84" s="506">
        <v>0</v>
      </c>
    </row>
    <row r="85" spans="1:32" x14ac:dyDescent="0.25">
      <c r="A85" s="374">
        <v>77</v>
      </c>
      <c r="B85" s="374" t="s">
        <v>359</v>
      </c>
      <c r="C85" s="504">
        <v>1</v>
      </c>
      <c r="D85" s="505">
        <v>6</v>
      </c>
      <c r="E85" s="506">
        <v>7</v>
      </c>
      <c r="F85" s="504">
        <v>2</v>
      </c>
      <c r="G85" s="505">
        <v>10</v>
      </c>
      <c r="H85" s="506">
        <v>12</v>
      </c>
      <c r="I85" s="504">
        <v>25</v>
      </c>
      <c r="J85" s="505">
        <v>38</v>
      </c>
      <c r="K85" s="506">
        <v>63</v>
      </c>
      <c r="L85" s="504">
        <v>8</v>
      </c>
      <c r="M85" s="505">
        <v>2</v>
      </c>
      <c r="N85" s="506">
        <v>10</v>
      </c>
      <c r="O85" s="504">
        <v>3</v>
      </c>
      <c r="P85" s="505">
        <v>2</v>
      </c>
      <c r="Q85" s="506">
        <v>5</v>
      </c>
      <c r="R85" s="504">
        <v>0</v>
      </c>
      <c r="S85" s="505">
        <v>0</v>
      </c>
      <c r="T85" s="506">
        <v>0</v>
      </c>
      <c r="U85" s="504">
        <v>0</v>
      </c>
      <c r="V85" s="505">
        <v>1</v>
      </c>
      <c r="W85" s="506">
        <v>1</v>
      </c>
      <c r="X85" s="504">
        <v>0</v>
      </c>
      <c r="Y85" s="505">
        <v>0</v>
      </c>
      <c r="Z85" s="506">
        <v>0</v>
      </c>
      <c r="AA85" s="504">
        <v>0</v>
      </c>
      <c r="AB85" s="505">
        <v>0</v>
      </c>
      <c r="AC85" s="506">
        <v>0</v>
      </c>
      <c r="AD85" s="504">
        <v>0</v>
      </c>
      <c r="AE85" s="505">
        <v>0</v>
      </c>
      <c r="AF85" s="506">
        <v>0</v>
      </c>
    </row>
    <row r="86" spans="1:32" x14ac:dyDescent="0.25">
      <c r="A86" s="374">
        <v>78</v>
      </c>
      <c r="B86" s="374" t="s">
        <v>360</v>
      </c>
      <c r="C86" s="504">
        <v>1</v>
      </c>
      <c r="D86" s="505">
        <v>6</v>
      </c>
      <c r="E86" s="506">
        <v>7</v>
      </c>
      <c r="F86" s="504">
        <v>4</v>
      </c>
      <c r="G86" s="505">
        <v>6</v>
      </c>
      <c r="H86" s="506">
        <v>10</v>
      </c>
      <c r="I86" s="504">
        <v>15</v>
      </c>
      <c r="J86" s="505">
        <v>40</v>
      </c>
      <c r="K86" s="506">
        <v>55</v>
      </c>
      <c r="L86" s="504">
        <v>5</v>
      </c>
      <c r="M86" s="505">
        <v>5</v>
      </c>
      <c r="N86" s="506">
        <v>10</v>
      </c>
      <c r="O86" s="504">
        <v>3</v>
      </c>
      <c r="P86" s="505">
        <v>0</v>
      </c>
      <c r="Q86" s="506">
        <v>3</v>
      </c>
      <c r="R86" s="504">
        <v>0</v>
      </c>
      <c r="S86" s="505">
        <v>0</v>
      </c>
      <c r="T86" s="506">
        <v>0</v>
      </c>
      <c r="U86" s="504">
        <v>0</v>
      </c>
      <c r="V86" s="505">
        <v>0</v>
      </c>
      <c r="W86" s="506">
        <v>0</v>
      </c>
      <c r="X86" s="504">
        <v>0</v>
      </c>
      <c r="Y86" s="505">
        <v>0</v>
      </c>
      <c r="Z86" s="506">
        <v>0</v>
      </c>
      <c r="AA86" s="504">
        <v>0</v>
      </c>
      <c r="AB86" s="505">
        <v>0</v>
      </c>
      <c r="AC86" s="506">
        <v>0</v>
      </c>
      <c r="AD86" s="504">
        <v>0</v>
      </c>
      <c r="AE86" s="505">
        <v>0</v>
      </c>
      <c r="AF86" s="506">
        <v>0</v>
      </c>
    </row>
    <row r="87" spans="1:32" x14ac:dyDescent="0.25">
      <c r="A87" s="374">
        <v>79</v>
      </c>
      <c r="B87" s="374" t="s">
        <v>361</v>
      </c>
      <c r="C87" s="504">
        <v>1</v>
      </c>
      <c r="D87" s="505">
        <v>3</v>
      </c>
      <c r="E87" s="506">
        <v>4</v>
      </c>
      <c r="F87" s="504">
        <v>2</v>
      </c>
      <c r="G87" s="505">
        <v>11</v>
      </c>
      <c r="H87" s="506">
        <v>13</v>
      </c>
      <c r="I87" s="504">
        <v>30</v>
      </c>
      <c r="J87" s="505">
        <v>50</v>
      </c>
      <c r="K87" s="506">
        <v>80</v>
      </c>
      <c r="L87" s="504">
        <v>2</v>
      </c>
      <c r="M87" s="505">
        <v>4</v>
      </c>
      <c r="N87" s="506">
        <v>6</v>
      </c>
      <c r="O87" s="504">
        <v>2</v>
      </c>
      <c r="P87" s="505">
        <v>0</v>
      </c>
      <c r="Q87" s="506">
        <v>2</v>
      </c>
      <c r="R87" s="504">
        <v>0</v>
      </c>
      <c r="S87" s="505">
        <v>0</v>
      </c>
      <c r="T87" s="506">
        <v>0</v>
      </c>
      <c r="U87" s="504">
        <v>0</v>
      </c>
      <c r="V87" s="505">
        <v>0</v>
      </c>
      <c r="W87" s="506">
        <v>0</v>
      </c>
      <c r="X87" s="504">
        <v>1</v>
      </c>
      <c r="Y87" s="505">
        <v>0</v>
      </c>
      <c r="Z87" s="506">
        <v>1</v>
      </c>
      <c r="AA87" s="504">
        <v>0</v>
      </c>
      <c r="AB87" s="505">
        <v>0</v>
      </c>
      <c r="AC87" s="506">
        <v>0</v>
      </c>
      <c r="AD87" s="504">
        <v>0</v>
      </c>
      <c r="AE87" s="505">
        <v>0</v>
      </c>
      <c r="AF87" s="506">
        <v>0</v>
      </c>
    </row>
    <row r="88" spans="1:32" x14ac:dyDescent="0.25">
      <c r="A88" s="374">
        <v>80</v>
      </c>
      <c r="B88" s="374" t="s">
        <v>362</v>
      </c>
      <c r="C88" s="504">
        <v>0</v>
      </c>
      <c r="D88" s="505">
        <v>4</v>
      </c>
      <c r="E88" s="506">
        <v>4</v>
      </c>
      <c r="F88" s="504">
        <v>2</v>
      </c>
      <c r="G88" s="505">
        <v>4</v>
      </c>
      <c r="H88" s="506">
        <v>6</v>
      </c>
      <c r="I88" s="504">
        <v>7</v>
      </c>
      <c r="J88" s="505">
        <v>22</v>
      </c>
      <c r="K88" s="506">
        <v>29</v>
      </c>
      <c r="L88" s="504">
        <v>3</v>
      </c>
      <c r="M88" s="505">
        <v>4</v>
      </c>
      <c r="N88" s="506">
        <v>7</v>
      </c>
      <c r="O88" s="504">
        <v>3</v>
      </c>
      <c r="P88" s="505">
        <v>0</v>
      </c>
      <c r="Q88" s="506">
        <v>3</v>
      </c>
      <c r="R88" s="504">
        <v>0</v>
      </c>
      <c r="S88" s="505">
        <v>0</v>
      </c>
      <c r="T88" s="506">
        <v>0</v>
      </c>
      <c r="U88" s="504">
        <v>0</v>
      </c>
      <c r="V88" s="505">
        <v>0</v>
      </c>
      <c r="W88" s="506">
        <v>0</v>
      </c>
      <c r="X88" s="504">
        <v>0</v>
      </c>
      <c r="Y88" s="505">
        <v>0</v>
      </c>
      <c r="Z88" s="506">
        <v>0</v>
      </c>
      <c r="AA88" s="504">
        <v>0</v>
      </c>
      <c r="AB88" s="505">
        <v>0</v>
      </c>
      <c r="AC88" s="506">
        <v>0</v>
      </c>
      <c r="AD88" s="504">
        <v>0</v>
      </c>
      <c r="AE88" s="505">
        <v>0</v>
      </c>
      <c r="AF88" s="506">
        <v>0</v>
      </c>
    </row>
    <row r="89" spans="1:32" x14ac:dyDescent="0.25">
      <c r="A89" s="374">
        <v>81</v>
      </c>
      <c r="B89" s="374" t="s">
        <v>363</v>
      </c>
      <c r="C89" s="504">
        <v>2</v>
      </c>
      <c r="D89" s="505">
        <v>2</v>
      </c>
      <c r="E89" s="506">
        <v>4</v>
      </c>
      <c r="F89" s="504">
        <v>3</v>
      </c>
      <c r="G89" s="505">
        <v>2</v>
      </c>
      <c r="H89" s="506">
        <v>5</v>
      </c>
      <c r="I89" s="504">
        <v>15</v>
      </c>
      <c r="J89" s="505">
        <v>28</v>
      </c>
      <c r="K89" s="506">
        <v>43</v>
      </c>
      <c r="L89" s="504">
        <v>3</v>
      </c>
      <c r="M89" s="505">
        <v>4</v>
      </c>
      <c r="N89" s="506">
        <v>7</v>
      </c>
      <c r="O89" s="504">
        <v>4</v>
      </c>
      <c r="P89" s="505">
        <v>0</v>
      </c>
      <c r="Q89" s="506">
        <v>4</v>
      </c>
      <c r="R89" s="504">
        <v>0</v>
      </c>
      <c r="S89" s="505">
        <v>0</v>
      </c>
      <c r="T89" s="506">
        <v>0</v>
      </c>
      <c r="U89" s="504">
        <v>0</v>
      </c>
      <c r="V89" s="505">
        <v>0</v>
      </c>
      <c r="W89" s="506">
        <v>0</v>
      </c>
      <c r="X89" s="504">
        <v>0</v>
      </c>
      <c r="Y89" s="505">
        <v>0</v>
      </c>
      <c r="Z89" s="506">
        <v>0</v>
      </c>
      <c r="AA89" s="504">
        <v>0</v>
      </c>
      <c r="AB89" s="505">
        <v>0</v>
      </c>
      <c r="AC89" s="506">
        <v>0</v>
      </c>
      <c r="AD89" s="504">
        <v>0</v>
      </c>
      <c r="AE89" s="505">
        <v>0</v>
      </c>
      <c r="AF89" s="506">
        <v>0</v>
      </c>
    </row>
    <row r="90" spans="1:32" x14ac:dyDescent="0.25">
      <c r="A90" s="374">
        <v>82</v>
      </c>
      <c r="B90" s="374" t="s">
        <v>364</v>
      </c>
      <c r="C90" s="504">
        <v>3</v>
      </c>
      <c r="D90" s="505">
        <v>5</v>
      </c>
      <c r="E90" s="506">
        <v>8</v>
      </c>
      <c r="F90" s="504">
        <v>1</v>
      </c>
      <c r="G90" s="505">
        <v>7</v>
      </c>
      <c r="H90" s="506">
        <v>8</v>
      </c>
      <c r="I90" s="504">
        <v>22</v>
      </c>
      <c r="J90" s="505">
        <v>44</v>
      </c>
      <c r="K90" s="506">
        <v>66</v>
      </c>
      <c r="L90" s="504">
        <v>4</v>
      </c>
      <c r="M90" s="505">
        <v>2</v>
      </c>
      <c r="N90" s="506">
        <v>6</v>
      </c>
      <c r="O90" s="504">
        <v>2</v>
      </c>
      <c r="P90" s="505">
        <v>1</v>
      </c>
      <c r="Q90" s="506">
        <v>3</v>
      </c>
      <c r="R90" s="504">
        <v>1</v>
      </c>
      <c r="S90" s="505">
        <v>0</v>
      </c>
      <c r="T90" s="506">
        <v>1</v>
      </c>
      <c r="U90" s="504">
        <v>0</v>
      </c>
      <c r="V90" s="505">
        <v>0</v>
      </c>
      <c r="W90" s="506">
        <v>0</v>
      </c>
      <c r="X90" s="504">
        <v>0</v>
      </c>
      <c r="Y90" s="505">
        <v>0</v>
      </c>
      <c r="Z90" s="506">
        <v>0</v>
      </c>
      <c r="AA90" s="504">
        <v>0</v>
      </c>
      <c r="AB90" s="505">
        <v>0</v>
      </c>
      <c r="AC90" s="506">
        <v>0</v>
      </c>
      <c r="AD90" s="504">
        <v>0</v>
      </c>
      <c r="AE90" s="505">
        <v>0</v>
      </c>
      <c r="AF90" s="506">
        <v>0</v>
      </c>
    </row>
    <row r="91" spans="1:32" x14ac:dyDescent="0.25">
      <c r="A91" s="374">
        <v>83</v>
      </c>
      <c r="B91" s="374" t="s">
        <v>365</v>
      </c>
      <c r="C91" s="504">
        <v>1</v>
      </c>
      <c r="D91" s="505">
        <v>6</v>
      </c>
      <c r="E91" s="506">
        <v>7</v>
      </c>
      <c r="F91" s="504">
        <v>0</v>
      </c>
      <c r="G91" s="505">
        <v>4</v>
      </c>
      <c r="H91" s="506">
        <v>4</v>
      </c>
      <c r="I91" s="504">
        <v>7</v>
      </c>
      <c r="J91" s="505">
        <v>17</v>
      </c>
      <c r="K91" s="506">
        <v>24</v>
      </c>
      <c r="L91" s="504">
        <v>1</v>
      </c>
      <c r="M91" s="505">
        <v>0</v>
      </c>
      <c r="N91" s="506">
        <v>1</v>
      </c>
      <c r="O91" s="504">
        <v>3</v>
      </c>
      <c r="P91" s="505">
        <v>0</v>
      </c>
      <c r="Q91" s="506">
        <v>3</v>
      </c>
      <c r="R91" s="504">
        <v>0</v>
      </c>
      <c r="S91" s="505">
        <v>0</v>
      </c>
      <c r="T91" s="506">
        <v>0</v>
      </c>
      <c r="U91" s="504">
        <v>1</v>
      </c>
      <c r="V91" s="505">
        <v>0</v>
      </c>
      <c r="W91" s="506">
        <v>1</v>
      </c>
      <c r="X91" s="504">
        <v>0</v>
      </c>
      <c r="Y91" s="505">
        <v>0</v>
      </c>
      <c r="Z91" s="506">
        <v>0</v>
      </c>
      <c r="AA91" s="504">
        <v>0</v>
      </c>
      <c r="AB91" s="505">
        <v>0</v>
      </c>
      <c r="AC91" s="506">
        <v>0</v>
      </c>
      <c r="AD91" s="504">
        <v>0</v>
      </c>
      <c r="AE91" s="505">
        <v>0</v>
      </c>
      <c r="AF91" s="506">
        <v>0</v>
      </c>
    </row>
    <row r="92" spans="1:32" x14ac:dyDescent="0.25">
      <c r="A92" s="374">
        <v>84</v>
      </c>
      <c r="B92" s="374" t="s">
        <v>366</v>
      </c>
      <c r="C92" s="504">
        <v>4</v>
      </c>
      <c r="D92" s="505">
        <v>5</v>
      </c>
      <c r="E92" s="506">
        <v>9</v>
      </c>
      <c r="F92" s="504">
        <v>1</v>
      </c>
      <c r="G92" s="505">
        <v>11</v>
      </c>
      <c r="H92" s="506">
        <v>12</v>
      </c>
      <c r="I92" s="504">
        <v>19</v>
      </c>
      <c r="J92" s="505">
        <v>35</v>
      </c>
      <c r="K92" s="506">
        <v>54</v>
      </c>
      <c r="L92" s="504">
        <v>1</v>
      </c>
      <c r="M92" s="505">
        <v>1</v>
      </c>
      <c r="N92" s="506">
        <v>2</v>
      </c>
      <c r="O92" s="504">
        <v>1</v>
      </c>
      <c r="P92" s="505">
        <v>0</v>
      </c>
      <c r="Q92" s="506">
        <v>1</v>
      </c>
      <c r="R92" s="504">
        <v>0</v>
      </c>
      <c r="S92" s="505">
        <v>0</v>
      </c>
      <c r="T92" s="506">
        <v>0</v>
      </c>
      <c r="U92" s="504">
        <v>0</v>
      </c>
      <c r="V92" s="505">
        <v>0</v>
      </c>
      <c r="W92" s="506">
        <v>0</v>
      </c>
      <c r="X92" s="504">
        <v>0</v>
      </c>
      <c r="Y92" s="505">
        <v>0</v>
      </c>
      <c r="Z92" s="506">
        <v>0</v>
      </c>
      <c r="AA92" s="504">
        <v>0</v>
      </c>
      <c r="AB92" s="505">
        <v>0</v>
      </c>
      <c r="AC92" s="506">
        <v>0</v>
      </c>
      <c r="AD92" s="504">
        <v>0</v>
      </c>
      <c r="AE92" s="505">
        <v>0</v>
      </c>
      <c r="AF92" s="506">
        <v>0</v>
      </c>
    </row>
    <row r="93" spans="1:32" x14ac:dyDescent="0.25">
      <c r="A93" s="374">
        <v>85</v>
      </c>
      <c r="B93" s="374" t="s">
        <v>367</v>
      </c>
      <c r="C93" s="504">
        <v>0</v>
      </c>
      <c r="D93" s="505">
        <v>1</v>
      </c>
      <c r="E93" s="506">
        <v>1</v>
      </c>
      <c r="F93" s="504">
        <v>3</v>
      </c>
      <c r="G93" s="505">
        <v>2</v>
      </c>
      <c r="H93" s="506">
        <v>5</v>
      </c>
      <c r="I93" s="504">
        <v>6</v>
      </c>
      <c r="J93" s="505">
        <v>11</v>
      </c>
      <c r="K93" s="506">
        <v>17</v>
      </c>
      <c r="L93" s="504">
        <v>1</v>
      </c>
      <c r="M93" s="505">
        <v>0</v>
      </c>
      <c r="N93" s="506">
        <v>1</v>
      </c>
      <c r="O93" s="504">
        <v>5</v>
      </c>
      <c r="P93" s="505">
        <v>1</v>
      </c>
      <c r="Q93" s="506">
        <v>6</v>
      </c>
      <c r="R93" s="504">
        <v>0</v>
      </c>
      <c r="S93" s="505">
        <v>0</v>
      </c>
      <c r="T93" s="506">
        <v>0</v>
      </c>
      <c r="U93" s="504">
        <v>0</v>
      </c>
      <c r="V93" s="505">
        <v>0</v>
      </c>
      <c r="W93" s="506">
        <v>0</v>
      </c>
      <c r="X93" s="504">
        <v>0</v>
      </c>
      <c r="Y93" s="505">
        <v>0</v>
      </c>
      <c r="Z93" s="506">
        <v>0</v>
      </c>
      <c r="AA93" s="504">
        <v>0</v>
      </c>
      <c r="AB93" s="505">
        <v>0</v>
      </c>
      <c r="AC93" s="506">
        <v>0</v>
      </c>
      <c r="AD93" s="504">
        <v>0</v>
      </c>
      <c r="AE93" s="505">
        <v>0</v>
      </c>
      <c r="AF93" s="506">
        <v>0</v>
      </c>
    </row>
    <row r="94" spans="1:32" x14ac:dyDescent="0.25">
      <c r="A94" s="374">
        <v>86</v>
      </c>
      <c r="B94" s="374" t="s">
        <v>368</v>
      </c>
      <c r="C94" s="504">
        <v>0</v>
      </c>
      <c r="D94" s="505">
        <v>7</v>
      </c>
      <c r="E94" s="506">
        <v>7</v>
      </c>
      <c r="F94" s="504">
        <v>2</v>
      </c>
      <c r="G94" s="505">
        <v>5</v>
      </c>
      <c r="H94" s="506">
        <v>7</v>
      </c>
      <c r="I94" s="504">
        <v>10</v>
      </c>
      <c r="J94" s="505">
        <v>6</v>
      </c>
      <c r="K94" s="506">
        <v>16</v>
      </c>
      <c r="L94" s="504">
        <v>2</v>
      </c>
      <c r="M94" s="505">
        <v>0</v>
      </c>
      <c r="N94" s="506">
        <v>2</v>
      </c>
      <c r="O94" s="504">
        <v>0</v>
      </c>
      <c r="P94" s="505">
        <v>0</v>
      </c>
      <c r="Q94" s="506">
        <v>0</v>
      </c>
      <c r="R94" s="504">
        <v>1</v>
      </c>
      <c r="S94" s="505">
        <v>0</v>
      </c>
      <c r="T94" s="506">
        <v>1</v>
      </c>
      <c r="U94" s="504">
        <v>0</v>
      </c>
      <c r="V94" s="505">
        <v>0</v>
      </c>
      <c r="W94" s="506">
        <v>0</v>
      </c>
      <c r="X94" s="504">
        <v>0</v>
      </c>
      <c r="Y94" s="505">
        <v>0</v>
      </c>
      <c r="Z94" s="506">
        <v>0</v>
      </c>
      <c r="AA94" s="504">
        <v>0</v>
      </c>
      <c r="AB94" s="505">
        <v>0</v>
      </c>
      <c r="AC94" s="506">
        <v>0</v>
      </c>
      <c r="AD94" s="504">
        <v>0</v>
      </c>
      <c r="AE94" s="505">
        <v>0</v>
      </c>
      <c r="AF94" s="506">
        <v>0</v>
      </c>
    </row>
    <row r="95" spans="1:32" x14ac:dyDescent="0.25">
      <c r="A95" s="374">
        <v>87</v>
      </c>
      <c r="B95" s="374" t="s">
        <v>369</v>
      </c>
      <c r="C95" s="504">
        <v>1</v>
      </c>
      <c r="D95" s="505">
        <v>5</v>
      </c>
      <c r="E95" s="506">
        <v>6</v>
      </c>
      <c r="F95" s="504">
        <v>2</v>
      </c>
      <c r="G95" s="505">
        <v>4</v>
      </c>
      <c r="H95" s="506">
        <v>6</v>
      </c>
      <c r="I95" s="504">
        <v>5</v>
      </c>
      <c r="J95" s="505">
        <v>10</v>
      </c>
      <c r="K95" s="506">
        <v>15</v>
      </c>
      <c r="L95" s="504">
        <v>0</v>
      </c>
      <c r="M95" s="505">
        <v>0</v>
      </c>
      <c r="N95" s="506">
        <v>0</v>
      </c>
      <c r="O95" s="504">
        <v>0</v>
      </c>
      <c r="P95" s="505">
        <v>1</v>
      </c>
      <c r="Q95" s="506">
        <v>1</v>
      </c>
      <c r="R95" s="504">
        <v>0</v>
      </c>
      <c r="S95" s="505">
        <v>0</v>
      </c>
      <c r="T95" s="506">
        <v>0</v>
      </c>
      <c r="U95" s="504">
        <v>0</v>
      </c>
      <c r="V95" s="505">
        <v>0</v>
      </c>
      <c r="W95" s="506">
        <v>0</v>
      </c>
      <c r="X95" s="504">
        <v>0</v>
      </c>
      <c r="Y95" s="505">
        <v>0</v>
      </c>
      <c r="Z95" s="506">
        <v>0</v>
      </c>
      <c r="AA95" s="504">
        <v>0</v>
      </c>
      <c r="AB95" s="505">
        <v>0</v>
      </c>
      <c r="AC95" s="506">
        <v>0</v>
      </c>
      <c r="AD95" s="504">
        <v>0</v>
      </c>
      <c r="AE95" s="505">
        <v>0</v>
      </c>
      <c r="AF95" s="506">
        <v>0</v>
      </c>
    </row>
    <row r="96" spans="1:32" x14ac:dyDescent="0.25">
      <c r="A96" s="374">
        <v>88</v>
      </c>
      <c r="B96" s="374" t="s">
        <v>370</v>
      </c>
      <c r="C96" s="504">
        <v>0</v>
      </c>
      <c r="D96" s="505">
        <v>0</v>
      </c>
      <c r="E96" s="506">
        <v>0</v>
      </c>
      <c r="F96" s="504">
        <v>1</v>
      </c>
      <c r="G96" s="505">
        <v>1</v>
      </c>
      <c r="H96" s="506">
        <v>2</v>
      </c>
      <c r="I96" s="504">
        <v>3</v>
      </c>
      <c r="J96" s="505">
        <v>9</v>
      </c>
      <c r="K96" s="506">
        <v>12</v>
      </c>
      <c r="L96" s="504">
        <v>0</v>
      </c>
      <c r="M96" s="505">
        <v>1</v>
      </c>
      <c r="N96" s="506">
        <v>1</v>
      </c>
      <c r="O96" s="504">
        <v>0</v>
      </c>
      <c r="P96" s="505">
        <v>0</v>
      </c>
      <c r="Q96" s="506">
        <v>0</v>
      </c>
      <c r="R96" s="504">
        <v>0</v>
      </c>
      <c r="S96" s="505">
        <v>0</v>
      </c>
      <c r="T96" s="506">
        <v>0</v>
      </c>
      <c r="U96" s="504">
        <v>0</v>
      </c>
      <c r="V96" s="505">
        <v>0</v>
      </c>
      <c r="W96" s="506">
        <v>0</v>
      </c>
      <c r="X96" s="504">
        <v>0</v>
      </c>
      <c r="Y96" s="505">
        <v>0</v>
      </c>
      <c r="Z96" s="506">
        <v>0</v>
      </c>
      <c r="AA96" s="504">
        <v>0</v>
      </c>
      <c r="AB96" s="505">
        <v>0</v>
      </c>
      <c r="AC96" s="506">
        <v>0</v>
      </c>
      <c r="AD96" s="504">
        <v>0</v>
      </c>
      <c r="AE96" s="505">
        <v>0</v>
      </c>
      <c r="AF96" s="506">
        <v>0</v>
      </c>
    </row>
    <row r="97" spans="1:32" x14ac:dyDescent="0.25">
      <c r="A97" s="374">
        <v>89</v>
      </c>
      <c r="B97" s="374" t="s">
        <v>371</v>
      </c>
      <c r="C97" s="504">
        <v>0</v>
      </c>
      <c r="D97" s="505">
        <v>7</v>
      </c>
      <c r="E97" s="506">
        <v>7</v>
      </c>
      <c r="F97" s="504">
        <v>0</v>
      </c>
      <c r="G97" s="505">
        <v>2</v>
      </c>
      <c r="H97" s="506">
        <v>2</v>
      </c>
      <c r="I97" s="504">
        <v>6</v>
      </c>
      <c r="J97" s="505">
        <v>14</v>
      </c>
      <c r="K97" s="506">
        <v>20</v>
      </c>
      <c r="L97" s="504">
        <v>1</v>
      </c>
      <c r="M97" s="505">
        <v>0</v>
      </c>
      <c r="N97" s="506">
        <v>1</v>
      </c>
      <c r="O97" s="504">
        <v>0</v>
      </c>
      <c r="P97" s="505">
        <v>0</v>
      </c>
      <c r="Q97" s="506">
        <v>0</v>
      </c>
      <c r="R97" s="504">
        <v>0</v>
      </c>
      <c r="S97" s="505">
        <v>0</v>
      </c>
      <c r="T97" s="506">
        <v>0</v>
      </c>
      <c r="U97" s="504">
        <v>0</v>
      </c>
      <c r="V97" s="505">
        <v>0</v>
      </c>
      <c r="W97" s="506">
        <v>0</v>
      </c>
      <c r="X97" s="504">
        <v>0</v>
      </c>
      <c r="Y97" s="505">
        <v>0</v>
      </c>
      <c r="Z97" s="506">
        <v>0</v>
      </c>
      <c r="AA97" s="504">
        <v>0</v>
      </c>
      <c r="AB97" s="505">
        <v>0</v>
      </c>
      <c r="AC97" s="506">
        <v>0</v>
      </c>
      <c r="AD97" s="504">
        <v>0</v>
      </c>
      <c r="AE97" s="505">
        <v>0</v>
      </c>
      <c r="AF97" s="506">
        <v>0</v>
      </c>
    </row>
    <row r="98" spans="1:32" x14ac:dyDescent="0.25">
      <c r="A98" s="374">
        <v>90</v>
      </c>
      <c r="B98" s="374" t="s">
        <v>372</v>
      </c>
      <c r="C98" s="504">
        <v>0</v>
      </c>
      <c r="D98" s="505">
        <v>0</v>
      </c>
      <c r="E98" s="506">
        <v>0</v>
      </c>
      <c r="F98" s="504">
        <v>0</v>
      </c>
      <c r="G98" s="505">
        <v>1</v>
      </c>
      <c r="H98" s="506">
        <v>1</v>
      </c>
      <c r="I98" s="504">
        <v>1</v>
      </c>
      <c r="J98" s="505">
        <v>4</v>
      </c>
      <c r="K98" s="506">
        <v>5</v>
      </c>
      <c r="L98" s="504">
        <v>1</v>
      </c>
      <c r="M98" s="505">
        <v>0</v>
      </c>
      <c r="N98" s="506">
        <v>1</v>
      </c>
      <c r="O98" s="504">
        <v>0</v>
      </c>
      <c r="P98" s="505">
        <v>0</v>
      </c>
      <c r="Q98" s="506">
        <v>0</v>
      </c>
      <c r="R98" s="504">
        <v>0</v>
      </c>
      <c r="S98" s="505">
        <v>0</v>
      </c>
      <c r="T98" s="506">
        <v>0</v>
      </c>
      <c r="U98" s="504">
        <v>0</v>
      </c>
      <c r="V98" s="505">
        <v>0</v>
      </c>
      <c r="W98" s="506">
        <v>0</v>
      </c>
      <c r="X98" s="504">
        <v>0</v>
      </c>
      <c r="Y98" s="505">
        <v>0</v>
      </c>
      <c r="Z98" s="506">
        <v>0</v>
      </c>
      <c r="AA98" s="504">
        <v>0</v>
      </c>
      <c r="AB98" s="505">
        <v>0</v>
      </c>
      <c r="AC98" s="506">
        <v>0</v>
      </c>
      <c r="AD98" s="504">
        <v>0</v>
      </c>
      <c r="AE98" s="505">
        <v>0</v>
      </c>
      <c r="AF98" s="506">
        <v>0</v>
      </c>
    </row>
    <row r="99" spans="1:32" s="62" customFormat="1" ht="15.75" thickBot="1" x14ac:dyDescent="0.3">
      <c r="A99" s="375">
        <v>91</v>
      </c>
      <c r="B99" s="375" t="s">
        <v>373</v>
      </c>
      <c r="C99" s="507">
        <v>0</v>
      </c>
      <c r="D99" s="508">
        <v>1</v>
      </c>
      <c r="E99" s="509">
        <v>1</v>
      </c>
      <c r="F99" s="507">
        <v>0</v>
      </c>
      <c r="G99" s="508">
        <v>1</v>
      </c>
      <c r="H99" s="509">
        <v>1</v>
      </c>
      <c r="I99" s="507">
        <v>5</v>
      </c>
      <c r="J99" s="508">
        <v>4</v>
      </c>
      <c r="K99" s="509">
        <v>9</v>
      </c>
      <c r="L99" s="507">
        <v>0</v>
      </c>
      <c r="M99" s="508">
        <v>0</v>
      </c>
      <c r="N99" s="509">
        <v>0</v>
      </c>
      <c r="O99" s="507">
        <v>0</v>
      </c>
      <c r="P99" s="508">
        <v>0</v>
      </c>
      <c r="Q99" s="509">
        <v>0</v>
      </c>
      <c r="R99" s="507">
        <v>0</v>
      </c>
      <c r="S99" s="508">
        <v>0</v>
      </c>
      <c r="T99" s="509">
        <v>0</v>
      </c>
      <c r="U99" s="507">
        <v>0</v>
      </c>
      <c r="V99" s="508">
        <v>0</v>
      </c>
      <c r="W99" s="509">
        <v>0</v>
      </c>
      <c r="X99" s="507">
        <v>0</v>
      </c>
      <c r="Y99" s="508">
        <v>0</v>
      </c>
      <c r="Z99" s="509">
        <v>0</v>
      </c>
      <c r="AA99" s="507">
        <v>0</v>
      </c>
      <c r="AB99" s="508">
        <v>0</v>
      </c>
      <c r="AC99" s="509">
        <v>0</v>
      </c>
      <c r="AD99" s="507">
        <v>0</v>
      </c>
      <c r="AE99" s="508">
        <v>0</v>
      </c>
      <c r="AF99" s="509">
        <v>0</v>
      </c>
    </row>
    <row r="100" spans="1:32" x14ac:dyDescent="0.25">
      <c r="A100" s="373">
        <v>92</v>
      </c>
      <c r="B100" s="373" t="s">
        <v>374</v>
      </c>
      <c r="C100" s="504">
        <v>0</v>
      </c>
      <c r="D100" s="505">
        <v>3</v>
      </c>
      <c r="E100" s="506">
        <v>3</v>
      </c>
      <c r="F100" s="504">
        <v>1</v>
      </c>
      <c r="G100" s="505">
        <v>1</v>
      </c>
      <c r="H100" s="506">
        <v>2</v>
      </c>
      <c r="I100" s="504">
        <v>1</v>
      </c>
      <c r="J100" s="505">
        <v>9</v>
      </c>
      <c r="K100" s="506">
        <v>10</v>
      </c>
      <c r="L100" s="504">
        <v>0</v>
      </c>
      <c r="M100" s="505">
        <v>0</v>
      </c>
      <c r="N100" s="506">
        <v>0</v>
      </c>
      <c r="O100" s="504">
        <v>0</v>
      </c>
      <c r="P100" s="505">
        <v>0</v>
      </c>
      <c r="Q100" s="506">
        <v>0</v>
      </c>
      <c r="R100" s="504">
        <v>0</v>
      </c>
      <c r="S100" s="505">
        <v>0</v>
      </c>
      <c r="T100" s="506">
        <v>0</v>
      </c>
      <c r="U100" s="504">
        <v>0</v>
      </c>
      <c r="V100" s="505">
        <v>0</v>
      </c>
      <c r="W100" s="506">
        <v>0</v>
      </c>
      <c r="X100" s="504">
        <v>0</v>
      </c>
      <c r="Y100" s="505">
        <v>0</v>
      </c>
      <c r="Z100" s="506">
        <v>0</v>
      </c>
      <c r="AA100" s="504">
        <v>0</v>
      </c>
      <c r="AB100" s="505">
        <v>0</v>
      </c>
      <c r="AC100" s="506">
        <v>0</v>
      </c>
      <c r="AD100" s="504">
        <v>0</v>
      </c>
      <c r="AE100" s="505">
        <v>0</v>
      </c>
      <c r="AF100" s="506">
        <v>0</v>
      </c>
    </row>
    <row r="101" spans="1:32" x14ac:dyDescent="0.25">
      <c r="A101" s="374">
        <v>93</v>
      </c>
      <c r="B101" s="374" t="s">
        <v>375</v>
      </c>
      <c r="C101" s="504">
        <v>0</v>
      </c>
      <c r="D101" s="505">
        <v>2</v>
      </c>
      <c r="E101" s="506">
        <v>2</v>
      </c>
      <c r="F101" s="504">
        <v>0</v>
      </c>
      <c r="G101" s="505">
        <v>1</v>
      </c>
      <c r="H101" s="506">
        <v>1</v>
      </c>
      <c r="I101" s="504">
        <v>3</v>
      </c>
      <c r="J101" s="505">
        <v>3</v>
      </c>
      <c r="K101" s="506">
        <v>6</v>
      </c>
      <c r="L101" s="504">
        <v>1</v>
      </c>
      <c r="M101" s="505">
        <v>0</v>
      </c>
      <c r="N101" s="506">
        <v>1</v>
      </c>
      <c r="O101" s="504">
        <v>0</v>
      </c>
      <c r="P101" s="505">
        <v>0</v>
      </c>
      <c r="Q101" s="506">
        <v>0</v>
      </c>
      <c r="R101" s="504">
        <v>0</v>
      </c>
      <c r="S101" s="505">
        <v>0</v>
      </c>
      <c r="T101" s="506">
        <v>0</v>
      </c>
      <c r="U101" s="504">
        <v>0</v>
      </c>
      <c r="V101" s="505">
        <v>0</v>
      </c>
      <c r="W101" s="506">
        <v>0</v>
      </c>
      <c r="X101" s="504">
        <v>0</v>
      </c>
      <c r="Y101" s="505">
        <v>0</v>
      </c>
      <c r="Z101" s="506">
        <v>0</v>
      </c>
      <c r="AA101" s="504">
        <v>0</v>
      </c>
      <c r="AB101" s="505">
        <v>0</v>
      </c>
      <c r="AC101" s="506">
        <v>0</v>
      </c>
      <c r="AD101" s="504">
        <v>0</v>
      </c>
      <c r="AE101" s="505">
        <v>0</v>
      </c>
      <c r="AF101" s="506">
        <v>0</v>
      </c>
    </row>
    <row r="102" spans="1:32" x14ac:dyDescent="0.25">
      <c r="A102" s="374">
        <v>94</v>
      </c>
      <c r="B102" s="374" t="s">
        <v>376</v>
      </c>
      <c r="C102" s="504">
        <v>0</v>
      </c>
      <c r="D102" s="505">
        <v>4</v>
      </c>
      <c r="E102" s="506">
        <v>4</v>
      </c>
      <c r="F102" s="504">
        <v>1</v>
      </c>
      <c r="G102" s="505">
        <v>4</v>
      </c>
      <c r="H102" s="506">
        <v>5</v>
      </c>
      <c r="I102" s="504">
        <v>8</v>
      </c>
      <c r="J102" s="505">
        <v>14</v>
      </c>
      <c r="K102" s="506">
        <v>22</v>
      </c>
      <c r="L102" s="504">
        <v>1</v>
      </c>
      <c r="M102" s="505">
        <v>0</v>
      </c>
      <c r="N102" s="506">
        <v>1</v>
      </c>
      <c r="O102" s="504">
        <v>0</v>
      </c>
      <c r="P102" s="505">
        <v>0</v>
      </c>
      <c r="Q102" s="506">
        <v>0</v>
      </c>
      <c r="R102" s="504">
        <v>0</v>
      </c>
      <c r="S102" s="505">
        <v>0</v>
      </c>
      <c r="T102" s="506">
        <v>0</v>
      </c>
      <c r="U102" s="504">
        <v>0</v>
      </c>
      <c r="V102" s="505">
        <v>0</v>
      </c>
      <c r="W102" s="506">
        <v>0</v>
      </c>
      <c r="X102" s="504">
        <v>0</v>
      </c>
      <c r="Y102" s="505">
        <v>0</v>
      </c>
      <c r="Z102" s="506">
        <v>0</v>
      </c>
      <c r="AA102" s="504">
        <v>0</v>
      </c>
      <c r="AB102" s="505">
        <v>0</v>
      </c>
      <c r="AC102" s="506">
        <v>0</v>
      </c>
      <c r="AD102" s="504">
        <v>0</v>
      </c>
      <c r="AE102" s="505">
        <v>0</v>
      </c>
      <c r="AF102" s="506">
        <v>0</v>
      </c>
    </row>
    <row r="103" spans="1:32" x14ac:dyDescent="0.25">
      <c r="A103" s="374">
        <v>95</v>
      </c>
      <c r="B103" s="374" t="s">
        <v>377</v>
      </c>
      <c r="C103" s="504">
        <v>0</v>
      </c>
      <c r="D103" s="505">
        <v>2</v>
      </c>
      <c r="E103" s="506">
        <v>2</v>
      </c>
      <c r="F103" s="504">
        <v>0</v>
      </c>
      <c r="G103" s="505">
        <v>0</v>
      </c>
      <c r="H103" s="506">
        <v>0</v>
      </c>
      <c r="I103" s="504">
        <v>2</v>
      </c>
      <c r="J103" s="505">
        <v>4</v>
      </c>
      <c r="K103" s="506">
        <v>6</v>
      </c>
      <c r="L103" s="504">
        <v>1</v>
      </c>
      <c r="M103" s="505">
        <v>0</v>
      </c>
      <c r="N103" s="506">
        <v>1</v>
      </c>
      <c r="O103" s="504">
        <v>0</v>
      </c>
      <c r="P103" s="505">
        <v>0</v>
      </c>
      <c r="Q103" s="506">
        <v>0</v>
      </c>
      <c r="R103" s="504">
        <v>0</v>
      </c>
      <c r="S103" s="505">
        <v>0</v>
      </c>
      <c r="T103" s="506">
        <v>0</v>
      </c>
      <c r="U103" s="504">
        <v>0</v>
      </c>
      <c r="V103" s="505">
        <v>0</v>
      </c>
      <c r="W103" s="506">
        <v>0</v>
      </c>
      <c r="X103" s="504">
        <v>0</v>
      </c>
      <c r="Y103" s="505">
        <v>0</v>
      </c>
      <c r="Z103" s="506">
        <v>0</v>
      </c>
      <c r="AA103" s="504">
        <v>0</v>
      </c>
      <c r="AB103" s="505">
        <v>0</v>
      </c>
      <c r="AC103" s="506">
        <v>0</v>
      </c>
      <c r="AD103" s="504">
        <v>0</v>
      </c>
      <c r="AE103" s="505">
        <v>0</v>
      </c>
      <c r="AF103" s="506">
        <v>0</v>
      </c>
    </row>
    <row r="104" spans="1:32" x14ac:dyDescent="0.25">
      <c r="A104" s="374">
        <v>96</v>
      </c>
      <c r="B104" s="374" t="s">
        <v>378</v>
      </c>
      <c r="C104" s="504">
        <v>0</v>
      </c>
      <c r="D104" s="505">
        <v>1</v>
      </c>
      <c r="E104" s="506">
        <v>1</v>
      </c>
      <c r="F104" s="504">
        <v>0</v>
      </c>
      <c r="G104" s="505">
        <v>1</v>
      </c>
      <c r="H104" s="506">
        <v>1</v>
      </c>
      <c r="I104" s="504">
        <v>6</v>
      </c>
      <c r="J104" s="505">
        <v>2</v>
      </c>
      <c r="K104" s="506">
        <v>8</v>
      </c>
      <c r="L104" s="504">
        <v>0</v>
      </c>
      <c r="M104" s="505">
        <v>0</v>
      </c>
      <c r="N104" s="506">
        <v>0</v>
      </c>
      <c r="O104" s="504">
        <v>0</v>
      </c>
      <c r="P104" s="505">
        <v>0</v>
      </c>
      <c r="Q104" s="506">
        <v>0</v>
      </c>
      <c r="R104" s="504">
        <v>0</v>
      </c>
      <c r="S104" s="505">
        <v>0</v>
      </c>
      <c r="T104" s="506">
        <v>0</v>
      </c>
      <c r="U104" s="504">
        <v>0</v>
      </c>
      <c r="V104" s="505">
        <v>0</v>
      </c>
      <c r="W104" s="506">
        <v>0</v>
      </c>
      <c r="X104" s="504">
        <v>0</v>
      </c>
      <c r="Y104" s="505">
        <v>0</v>
      </c>
      <c r="Z104" s="506">
        <v>0</v>
      </c>
      <c r="AA104" s="504">
        <v>0</v>
      </c>
      <c r="AB104" s="505">
        <v>0</v>
      </c>
      <c r="AC104" s="506">
        <v>0</v>
      </c>
      <c r="AD104" s="504">
        <v>0</v>
      </c>
      <c r="AE104" s="505">
        <v>0</v>
      </c>
      <c r="AF104" s="506">
        <v>0</v>
      </c>
    </row>
    <row r="105" spans="1:32" x14ac:dyDescent="0.25">
      <c r="A105" s="374">
        <v>97</v>
      </c>
      <c r="B105" s="374" t="s">
        <v>379</v>
      </c>
      <c r="C105" s="504">
        <v>1</v>
      </c>
      <c r="D105" s="505">
        <v>2</v>
      </c>
      <c r="E105" s="506">
        <v>3</v>
      </c>
      <c r="F105" s="504">
        <v>0</v>
      </c>
      <c r="G105" s="505">
        <v>0</v>
      </c>
      <c r="H105" s="506">
        <v>0</v>
      </c>
      <c r="I105" s="504">
        <v>2</v>
      </c>
      <c r="J105" s="505">
        <v>1</v>
      </c>
      <c r="K105" s="506">
        <v>3</v>
      </c>
      <c r="L105" s="504">
        <v>0</v>
      </c>
      <c r="M105" s="505">
        <v>0</v>
      </c>
      <c r="N105" s="506">
        <v>0</v>
      </c>
      <c r="O105" s="504">
        <v>0</v>
      </c>
      <c r="P105" s="505">
        <v>0</v>
      </c>
      <c r="Q105" s="506">
        <v>0</v>
      </c>
      <c r="R105" s="504">
        <v>0</v>
      </c>
      <c r="S105" s="505">
        <v>0</v>
      </c>
      <c r="T105" s="506">
        <v>0</v>
      </c>
      <c r="U105" s="504">
        <v>0</v>
      </c>
      <c r="V105" s="505">
        <v>0</v>
      </c>
      <c r="W105" s="506">
        <v>0</v>
      </c>
      <c r="X105" s="504">
        <v>0</v>
      </c>
      <c r="Y105" s="505">
        <v>0</v>
      </c>
      <c r="Z105" s="506">
        <v>0</v>
      </c>
      <c r="AA105" s="504">
        <v>0</v>
      </c>
      <c r="AB105" s="505">
        <v>0</v>
      </c>
      <c r="AC105" s="506">
        <v>0</v>
      </c>
      <c r="AD105" s="504">
        <v>0</v>
      </c>
      <c r="AE105" s="505">
        <v>0</v>
      </c>
      <c r="AF105" s="506">
        <v>0</v>
      </c>
    </row>
    <row r="106" spans="1:32" x14ac:dyDescent="0.25">
      <c r="A106" s="374">
        <v>98</v>
      </c>
      <c r="B106" s="374" t="s">
        <v>380</v>
      </c>
      <c r="C106" s="504">
        <v>0</v>
      </c>
      <c r="D106" s="505">
        <v>0</v>
      </c>
      <c r="E106" s="506">
        <v>0</v>
      </c>
      <c r="F106" s="504">
        <v>0</v>
      </c>
      <c r="G106" s="505">
        <v>0</v>
      </c>
      <c r="H106" s="506">
        <v>0</v>
      </c>
      <c r="I106" s="504">
        <v>0</v>
      </c>
      <c r="J106" s="505">
        <v>1</v>
      </c>
      <c r="K106" s="506">
        <v>1</v>
      </c>
      <c r="L106" s="504">
        <v>0</v>
      </c>
      <c r="M106" s="505">
        <v>0</v>
      </c>
      <c r="N106" s="506">
        <v>0</v>
      </c>
      <c r="O106" s="504">
        <v>0</v>
      </c>
      <c r="P106" s="505">
        <v>0</v>
      </c>
      <c r="Q106" s="506">
        <v>0</v>
      </c>
      <c r="R106" s="504">
        <v>0</v>
      </c>
      <c r="S106" s="505">
        <v>0</v>
      </c>
      <c r="T106" s="506">
        <v>0</v>
      </c>
      <c r="U106" s="504">
        <v>0</v>
      </c>
      <c r="V106" s="505">
        <v>0</v>
      </c>
      <c r="W106" s="506">
        <v>0</v>
      </c>
      <c r="X106" s="504">
        <v>0</v>
      </c>
      <c r="Y106" s="505">
        <v>0</v>
      </c>
      <c r="Z106" s="506">
        <v>0</v>
      </c>
      <c r="AA106" s="504">
        <v>0</v>
      </c>
      <c r="AB106" s="505">
        <v>0</v>
      </c>
      <c r="AC106" s="506">
        <v>0</v>
      </c>
      <c r="AD106" s="504">
        <v>0</v>
      </c>
      <c r="AE106" s="505">
        <v>0</v>
      </c>
      <c r="AF106" s="506">
        <v>0</v>
      </c>
    </row>
    <row r="107" spans="1:32" x14ac:dyDescent="0.25">
      <c r="A107" s="374">
        <v>99</v>
      </c>
      <c r="B107" s="374" t="s">
        <v>381</v>
      </c>
      <c r="C107" s="504">
        <v>0</v>
      </c>
      <c r="D107" s="505">
        <v>2</v>
      </c>
      <c r="E107" s="506">
        <v>2</v>
      </c>
      <c r="F107" s="504">
        <v>0</v>
      </c>
      <c r="G107" s="505">
        <v>1</v>
      </c>
      <c r="H107" s="506">
        <v>1</v>
      </c>
      <c r="I107" s="504">
        <v>0</v>
      </c>
      <c r="J107" s="505">
        <v>1</v>
      </c>
      <c r="K107" s="506">
        <v>1</v>
      </c>
      <c r="L107" s="504">
        <v>0</v>
      </c>
      <c r="M107" s="505">
        <v>0</v>
      </c>
      <c r="N107" s="506">
        <v>0</v>
      </c>
      <c r="O107" s="504">
        <v>0</v>
      </c>
      <c r="P107" s="505">
        <v>0</v>
      </c>
      <c r="Q107" s="506">
        <v>0</v>
      </c>
      <c r="R107" s="504">
        <v>0</v>
      </c>
      <c r="S107" s="505">
        <v>0</v>
      </c>
      <c r="T107" s="506">
        <v>0</v>
      </c>
      <c r="U107" s="504">
        <v>0</v>
      </c>
      <c r="V107" s="505">
        <v>0</v>
      </c>
      <c r="W107" s="506">
        <v>0</v>
      </c>
      <c r="X107" s="504">
        <v>0</v>
      </c>
      <c r="Y107" s="505">
        <v>0</v>
      </c>
      <c r="Z107" s="506">
        <v>0</v>
      </c>
      <c r="AA107" s="504">
        <v>0</v>
      </c>
      <c r="AB107" s="505">
        <v>0</v>
      </c>
      <c r="AC107" s="506">
        <v>0</v>
      </c>
      <c r="AD107" s="504">
        <v>0</v>
      </c>
      <c r="AE107" s="505">
        <v>0</v>
      </c>
      <c r="AF107" s="506">
        <v>0</v>
      </c>
    </row>
    <row r="108" spans="1:32" x14ac:dyDescent="0.25">
      <c r="A108" s="374">
        <v>100</v>
      </c>
      <c r="B108" s="374" t="s">
        <v>382</v>
      </c>
      <c r="C108" s="504">
        <v>0</v>
      </c>
      <c r="D108" s="505">
        <v>0</v>
      </c>
      <c r="E108" s="506">
        <v>0</v>
      </c>
      <c r="F108" s="504">
        <v>0</v>
      </c>
      <c r="G108" s="505">
        <v>0</v>
      </c>
      <c r="H108" s="506">
        <v>0</v>
      </c>
      <c r="I108" s="504">
        <v>2</v>
      </c>
      <c r="J108" s="505">
        <v>0</v>
      </c>
      <c r="K108" s="506">
        <v>2</v>
      </c>
      <c r="L108" s="504">
        <v>0</v>
      </c>
      <c r="M108" s="505">
        <v>0</v>
      </c>
      <c r="N108" s="506">
        <v>0</v>
      </c>
      <c r="O108" s="504">
        <v>0</v>
      </c>
      <c r="P108" s="505">
        <v>0</v>
      </c>
      <c r="Q108" s="506">
        <v>0</v>
      </c>
      <c r="R108" s="504">
        <v>0</v>
      </c>
      <c r="S108" s="505">
        <v>0</v>
      </c>
      <c r="T108" s="506">
        <v>0</v>
      </c>
      <c r="U108" s="504">
        <v>0</v>
      </c>
      <c r="V108" s="505">
        <v>0</v>
      </c>
      <c r="W108" s="506">
        <v>0</v>
      </c>
      <c r="X108" s="504">
        <v>0</v>
      </c>
      <c r="Y108" s="505">
        <v>0</v>
      </c>
      <c r="Z108" s="506">
        <v>0</v>
      </c>
      <c r="AA108" s="504">
        <v>0</v>
      </c>
      <c r="AB108" s="505">
        <v>0</v>
      </c>
      <c r="AC108" s="506">
        <v>0</v>
      </c>
      <c r="AD108" s="504">
        <v>0</v>
      </c>
      <c r="AE108" s="505">
        <v>0</v>
      </c>
      <c r="AF108" s="506">
        <v>0</v>
      </c>
    </row>
    <row r="109" spans="1:32" x14ac:dyDescent="0.25">
      <c r="A109" s="374">
        <v>101</v>
      </c>
      <c r="B109" s="374" t="s">
        <v>383</v>
      </c>
      <c r="C109" s="504">
        <v>0</v>
      </c>
      <c r="D109" s="505">
        <v>1</v>
      </c>
      <c r="E109" s="506">
        <v>1</v>
      </c>
      <c r="F109" s="504">
        <v>1</v>
      </c>
      <c r="G109" s="505">
        <v>0</v>
      </c>
      <c r="H109" s="506">
        <v>1</v>
      </c>
      <c r="I109" s="504">
        <v>0</v>
      </c>
      <c r="J109" s="505">
        <v>1</v>
      </c>
      <c r="K109" s="506">
        <v>1</v>
      </c>
      <c r="L109" s="504">
        <v>0</v>
      </c>
      <c r="M109" s="505">
        <v>0</v>
      </c>
      <c r="N109" s="506">
        <v>0</v>
      </c>
      <c r="O109" s="504">
        <v>0</v>
      </c>
      <c r="P109" s="505">
        <v>0</v>
      </c>
      <c r="Q109" s="506">
        <v>0</v>
      </c>
      <c r="R109" s="504">
        <v>0</v>
      </c>
      <c r="S109" s="505">
        <v>0</v>
      </c>
      <c r="T109" s="506">
        <v>0</v>
      </c>
      <c r="U109" s="504">
        <v>0</v>
      </c>
      <c r="V109" s="505">
        <v>0</v>
      </c>
      <c r="W109" s="506">
        <v>0</v>
      </c>
      <c r="X109" s="504">
        <v>0</v>
      </c>
      <c r="Y109" s="505">
        <v>0</v>
      </c>
      <c r="Z109" s="506">
        <v>0</v>
      </c>
      <c r="AA109" s="504">
        <v>0</v>
      </c>
      <c r="AB109" s="505">
        <v>0</v>
      </c>
      <c r="AC109" s="506">
        <v>0</v>
      </c>
      <c r="AD109" s="504">
        <v>0</v>
      </c>
      <c r="AE109" s="505">
        <v>0</v>
      </c>
      <c r="AF109" s="506">
        <v>0</v>
      </c>
    </row>
    <row r="110" spans="1:32" x14ac:dyDescent="0.25">
      <c r="A110" s="374">
        <v>102</v>
      </c>
      <c r="B110" s="374" t="s">
        <v>384</v>
      </c>
      <c r="C110" s="504">
        <v>1</v>
      </c>
      <c r="D110" s="505">
        <v>1</v>
      </c>
      <c r="E110" s="506">
        <v>2</v>
      </c>
      <c r="F110" s="504">
        <v>0</v>
      </c>
      <c r="G110" s="505">
        <v>0</v>
      </c>
      <c r="H110" s="506">
        <v>0</v>
      </c>
      <c r="I110" s="504">
        <v>0</v>
      </c>
      <c r="J110" s="505">
        <v>0</v>
      </c>
      <c r="K110" s="506">
        <v>0</v>
      </c>
      <c r="L110" s="504">
        <v>0</v>
      </c>
      <c r="M110" s="505">
        <v>0</v>
      </c>
      <c r="N110" s="506">
        <v>0</v>
      </c>
      <c r="O110" s="504">
        <v>0</v>
      </c>
      <c r="P110" s="505">
        <v>0</v>
      </c>
      <c r="Q110" s="506">
        <v>0</v>
      </c>
      <c r="R110" s="504">
        <v>0</v>
      </c>
      <c r="S110" s="505">
        <v>0</v>
      </c>
      <c r="T110" s="506">
        <v>0</v>
      </c>
      <c r="U110" s="504">
        <v>0</v>
      </c>
      <c r="V110" s="505">
        <v>0</v>
      </c>
      <c r="W110" s="506">
        <v>0</v>
      </c>
      <c r="X110" s="504">
        <v>0</v>
      </c>
      <c r="Y110" s="505">
        <v>0</v>
      </c>
      <c r="Z110" s="506">
        <v>0</v>
      </c>
      <c r="AA110" s="504">
        <v>0</v>
      </c>
      <c r="AB110" s="505">
        <v>0</v>
      </c>
      <c r="AC110" s="506">
        <v>0</v>
      </c>
      <c r="AD110" s="504">
        <v>0</v>
      </c>
      <c r="AE110" s="505">
        <v>0</v>
      </c>
      <c r="AF110" s="506">
        <v>0</v>
      </c>
    </row>
    <row r="111" spans="1:32" x14ac:dyDescent="0.25">
      <c r="A111" s="374">
        <v>103</v>
      </c>
      <c r="B111" s="374" t="s">
        <v>385</v>
      </c>
      <c r="C111" s="504">
        <v>0</v>
      </c>
      <c r="D111" s="505">
        <v>1</v>
      </c>
      <c r="E111" s="506">
        <v>1</v>
      </c>
      <c r="F111" s="504">
        <v>0</v>
      </c>
      <c r="G111" s="505">
        <v>0</v>
      </c>
      <c r="H111" s="506">
        <v>0</v>
      </c>
      <c r="I111" s="504">
        <v>1</v>
      </c>
      <c r="J111" s="505">
        <v>1</v>
      </c>
      <c r="K111" s="506">
        <v>2</v>
      </c>
      <c r="L111" s="504">
        <v>0</v>
      </c>
      <c r="M111" s="505">
        <v>0</v>
      </c>
      <c r="N111" s="506">
        <v>0</v>
      </c>
      <c r="O111" s="504">
        <v>0</v>
      </c>
      <c r="P111" s="505">
        <v>0</v>
      </c>
      <c r="Q111" s="506">
        <v>0</v>
      </c>
      <c r="R111" s="504">
        <v>0</v>
      </c>
      <c r="S111" s="505">
        <v>0</v>
      </c>
      <c r="T111" s="506">
        <v>0</v>
      </c>
      <c r="U111" s="504">
        <v>0</v>
      </c>
      <c r="V111" s="505">
        <v>0</v>
      </c>
      <c r="W111" s="506">
        <v>0</v>
      </c>
      <c r="X111" s="504">
        <v>0</v>
      </c>
      <c r="Y111" s="505">
        <v>0</v>
      </c>
      <c r="Z111" s="506">
        <v>0</v>
      </c>
      <c r="AA111" s="504">
        <v>0</v>
      </c>
      <c r="AB111" s="505">
        <v>0</v>
      </c>
      <c r="AC111" s="506">
        <v>0</v>
      </c>
      <c r="AD111" s="504">
        <v>0</v>
      </c>
      <c r="AE111" s="505">
        <v>0</v>
      </c>
      <c r="AF111" s="506">
        <v>0</v>
      </c>
    </row>
    <row r="112" spans="1:32" x14ac:dyDescent="0.25">
      <c r="A112" s="374">
        <v>104</v>
      </c>
      <c r="B112" s="374" t="s">
        <v>386</v>
      </c>
      <c r="C112" s="504">
        <v>0</v>
      </c>
      <c r="D112" s="505">
        <v>0</v>
      </c>
      <c r="E112" s="506">
        <v>0</v>
      </c>
      <c r="F112" s="504">
        <v>1</v>
      </c>
      <c r="G112" s="505">
        <v>1</v>
      </c>
      <c r="H112" s="506">
        <v>2</v>
      </c>
      <c r="I112" s="504">
        <v>1</v>
      </c>
      <c r="J112" s="505">
        <v>0</v>
      </c>
      <c r="K112" s="506">
        <v>1</v>
      </c>
      <c r="L112" s="504">
        <v>0</v>
      </c>
      <c r="M112" s="505">
        <v>0</v>
      </c>
      <c r="N112" s="506">
        <v>0</v>
      </c>
      <c r="O112" s="504">
        <v>0</v>
      </c>
      <c r="P112" s="505">
        <v>0</v>
      </c>
      <c r="Q112" s="506">
        <v>0</v>
      </c>
      <c r="R112" s="504">
        <v>0</v>
      </c>
      <c r="S112" s="505">
        <v>0</v>
      </c>
      <c r="T112" s="506">
        <v>0</v>
      </c>
      <c r="U112" s="504">
        <v>0</v>
      </c>
      <c r="V112" s="505">
        <v>0</v>
      </c>
      <c r="W112" s="506">
        <v>0</v>
      </c>
      <c r="X112" s="504">
        <v>0</v>
      </c>
      <c r="Y112" s="505">
        <v>0</v>
      </c>
      <c r="Z112" s="506">
        <v>0</v>
      </c>
      <c r="AA112" s="504">
        <v>0</v>
      </c>
      <c r="AB112" s="505">
        <v>0</v>
      </c>
      <c r="AC112" s="506">
        <v>0</v>
      </c>
      <c r="AD112" s="504">
        <v>0</v>
      </c>
      <c r="AE112" s="505">
        <v>0</v>
      </c>
      <c r="AF112" s="506">
        <v>0</v>
      </c>
    </row>
    <row r="113" spans="1:32" x14ac:dyDescent="0.25">
      <c r="A113" s="374">
        <v>105</v>
      </c>
      <c r="B113" s="374" t="s">
        <v>387</v>
      </c>
      <c r="C113" s="504">
        <v>0</v>
      </c>
      <c r="D113" s="505">
        <v>0</v>
      </c>
      <c r="E113" s="506">
        <v>0</v>
      </c>
      <c r="F113" s="504">
        <v>0</v>
      </c>
      <c r="G113" s="505">
        <v>0</v>
      </c>
      <c r="H113" s="506">
        <v>0</v>
      </c>
      <c r="I113" s="504">
        <v>0</v>
      </c>
      <c r="J113" s="505">
        <v>0</v>
      </c>
      <c r="K113" s="506">
        <v>0</v>
      </c>
      <c r="L113" s="504">
        <v>0</v>
      </c>
      <c r="M113" s="505">
        <v>0</v>
      </c>
      <c r="N113" s="506">
        <v>0</v>
      </c>
      <c r="O113" s="504">
        <v>0</v>
      </c>
      <c r="P113" s="505">
        <v>0</v>
      </c>
      <c r="Q113" s="506">
        <v>0</v>
      </c>
      <c r="R113" s="504">
        <v>0</v>
      </c>
      <c r="S113" s="505">
        <v>0</v>
      </c>
      <c r="T113" s="506">
        <v>0</v>
      </c>
      <c r="U113" s="504">
        <v>0</v>
      </c>
      <c r="V113" s="505">
        <v>0</v>
      </c>
      <c r="W113" s="506">
        <v>0</v>
      </c>
      <c r="X113" s="504">
        <v>0</v>
      </c>
      <c r="Y113" s="505">
        <v>0</v>
      </c>
      <c r="Z113" s="506">
        <v>0</v>
      </c>
      <c r="AA113" s="504">
        <v>0</v>
      </c>
      <c r="AB113" s="505">
        <v>0</v>
      </c>
      <c r="AC113" s="506">
        <v>0</v>
      </c>
      <c r="AD113" s="504">
        <v>0</v>
      </c>
      <c r="AE113" s="505">
        <v>0</v>
      </c>
      <c r="AF113" s="506">
        <v>0</v>
      </c>
    </row>
    <row r="114" spans="1:32" x14ac:dyDescent="0.25">
      <c r="A114" s="374">
        <v>106</v>
      </c>
      <c r="B114" s="387" t="s">
        <v>388</v>
      </c>
      <c r="C114" s="504">
        <v>0</v>
      </c>
      <c r="D114" s="505">
        <v>0</v>
      </c>
      <c r="E114" s="506">
        <v>0</v>
      </c>
      <c r="F114" s="504">
        <v>0</v>
      </c>
      <c r="G114" s="505">
        <v>0</v>
      </c>
      <c r="H114" s="506">
        <v>0</v>
      </c>
      <c r="I114" s="504">
        <v>0</v>
      </c>
      <c r="J114" s="505">
        <v>0</v>
      </c>
      <c r="K114" s="506">
        <v>0</v>
      </c>
      <c r="L114" s="504">
        <v>0</v>
      </c>
      <c r="M114" s="505">
        <v>0</v>
      </c>
      <c r="N114" s="506">
        <v>0</v>
      </c>
      <c r="O114" s="504">
        <v>0</v>
      </c>
      <c r="P114" s="505">
        <v>0</v>
      </c>
      <c r="Q114" s="506">
        <v>0</v>
      </c>
      <c r="R114" s="504">
        <v>0</v>
      </c>
      <c r="S114" s="505">
        <v>0</v>
      </c>
      <c r="T114" s="506">
        <v>0</v>
      </c>
      <c r="U114" s="504">
        <v>0</v>
      </c>
      <c r="V114" s="505">
        <v>0</v>
      </c>
      <c r="W114" s="506">
        <v>0</v>
      </c>
      <c r="X114" s="504">
        <v>0</v>
      </c>
      <c r="Y114" s="505">
        <v>0</v>
      </c>
      <c r="Z114" s="506">
        <v>0</v>
      </c>
      <c r="AA114" s="504">
        <v>0</v>
      </c>
      <c r="AB114" s="505">
        <v>0</v>
      </c>
      <c r="AC114" s="506">
        <v>0</v>
      </c>
      <c r="AD114" s="504">
        <v>0</v>
      </c>
      <c r="AE114" s="505">
        <v>0</v>
      </c>
      <c r="AF114" s="506">
        <v>0</v>
      </c>
    </row>
    <row r="115" spans="1:32" x14ac:dyDescent="0.25">
      <c r="A115" s="374">
        <v>107</v>
      </c>
      <c r="B115" s="387" t="s">
        <v>523</v>
      </c>
      <c r="C115" s="504">
        <v>0</v>
      </c>
      <c r="D115" s="505">
        <v>0</v>
      </c>
      <c r="E115" s="506">
        <v>0</v>
      </c>
      <c r="F115" s="504">
        <v>0</v>
      </c>
      <c r="G115" s="505">
        <v>0</v>
      </c>
      <c r="H115" s="506">
        <v>0</v>
      </c>
      <c r="I115" s="504">
        <v>0</v>
      </c>
      <c r="J115" s="505">
        <v>0</v>
      </c>
      <c r="K115" s="506">
        <v>0</v>
      </c>
      <c r="L115" s="504">
        <v>0</v>
      </c>
      <c r="M115" s="505">
        <v>0</v>
      </c>
      <c r="N115" s="506">
        <v>0</v>
      </c>
      <c r="O115" s="504">
        <v>0</v>
      </c>
      <c r="P115" s="505">
        <v>0</v>
      </c>
      <c r="Q115" s="506">
        <v>0</v>
      </c>
      <c r="R115" s="504">
        <v>0</v>
      </c>
      <c r="S115" s="505">
        <v>0</v>
      </c>
      <c r="T115" s="506">
        <v>0</v>
      </c>
      <c r="U115" s="504">
        <v>0</v>
      </c>
      <c r="V115" s="505">
        <v>0</v>
      </c>
      <c r="W115" s="506">
        <v>0</v>
      </c>
      <c r="X115" s="504">
        <v>0</v>
      </c>
      <c r="Y115" s="505">
        <v>0</v>
      </c>
      <c r="Z115" s="506">
        <v>0</v>
      </c>
      <c r="AA115" s="504">
        <v>0</v>
      </c>
      <c r="AB115" s="505">
        <v>0</v>
      </c>
      <c r="AC115" s="506">
        <v>0</v>
      </c>
      <c r="AD115" s="504">
        <v>0</v>
      </c>
      <c r="AE115" s="505">
        <v>0</v>
      </c>
      <c r="AF115" s="506">
        <v>0</v>
      </c>
    </row>
    <row r="116" spans="1:32" x14ac:dyDescent="0.25">
      <c r="A116" s="374">
        <v>108</v>
      </c>
      <c r="B116" s="387" t="s">
        <v>524</v>
      </c>
      <c r="C116" s="504">
        <v>0</v>
      </c>
      <c r="D116" s="505">
        <v>0</v>
      </c>
      <c r="E116" s="506">
        <v>0</v>
      </c>
      <c r="F116" s="504">
        <v>0</v>
      </c>
      <c r="G116" s="505">
        <v>0</v>
      </c>
      <c r="H116" s="506">
        <v>0</v>
      </c>
      <c r="I116" s="504">
        <v>0</v>
      </c>
      <c r="J116" s="505">
        <v>0</v>
      </c>
      <c r="K116" s="506">
        <v>0</v>
      </c>
      <c r="L116" s="504">
        <v>0</v>
      </c>
      <c r="M116" s="505">
        <v>0</v>
      </c>
      <c r="N116" s="506">
        <v>0</v>
      </c>
      <c r="O116" s="504">
        <v>0</v>
      </c>
      <c r="P116" s="505">
        <v>0</v>
      </c>
      <c r="Q116" s="506">
        <v>0</v>
      </c>
      <c r="R116" s="504">
        <v>0</v>
      </c>
      <c r="S116" s="505">
        <v>0</v>
      </c>
      <c r="T116" s="506">
        <v>0</v>
      </c>
      <c r="U116" s="504">
        <v>0</v>
      </c>
      <c r="V116" s="505">
        <v>0</v>
      </c>
      <c r="W116" s="506">
        <v>0</v>
      </c>
      <c r="X116" s="504">
        <v>0</v>
      </c>
      <c r="Y116" s="505">
        <v>0</v>
      </c>
      <c r="Z116" s="506">
        <v>0</v>
      </c>
      <c r="AA116" s="504">
        <v>0</v>
      </c>
      <c r="AB116" s="505">
        <v>0</v>
      </c>
      <c r="AC116" s="506">
        <v>0</v>
      </c>
      <c r="AD116" s="504">
        <v>0</v>
      </c>
      <c r="AE116" s="505">
        <v>0</v>
      </c>
      <c r="AF116" s="506">
        <v>0</v>
      </c>
    </row>
    <row r="117" spans="1:32" x14ac:dyDescent="0.25">
      <c r="A117" s="374">
        <v>109</v>
      </c>
      <c r="B117" s="387" t="s">
        <v>525</v>
      </c>
      <c r="C117" s="504">
        <v>0</v>
      </c>
      <c r="D117" s="505">
        <v>0</v>
      </c>
      <c r="E117" s="506">
        <v>0</v>
      </c>
      <c r="F117" s="504">
        <v>0</v>
      </c>
      <c r="G117" s="505">
        <v>0</v>
      </c>
      <c r="H117" s="506">
        <v>0</v>
      </c>
      <c r="I117" s="504">
        <v>0</v>
      </c>
      <c r="J117" s="505">
        <v>0</v>
      </c>
      <c r="K117" s="506">
        <v>0</v>
      </c>
      <c r="L117" s="504">
        <v>0</v>
      </c>
      <c r="M117" s="505">
        <v>0</v>
      </c>
      <c r="N117" s="506">
        <v>0</v>
      </c>
      <c r="O117" s="504">
        <v>0</v>
      </c>
      <c r="P117" s="505">
        <v>0</v>
      </c>
      <c r="Q117" s="506">
        <v>0</v>
      </c>
      <c r="R117" s="504">
        <v>0</v>
      </c>
      <c r="S117" s="505">
        <v>0</v>
      </c>
      <c r="T117" s="506">
        <v>0</v>
      </c>
      <c r="U117" s="504">
        <v>0</v>
      </c>
      <c r="V117" s="505">
        <v>0</v>
      </c>
      <c r="W117" s="506">
        <v>0</v>
      </c>
      <c r="X117" s="504">
        <v>0</v>
      </c>
      <c r="Y117" s="505">
        <v>0</v>
      </c>
      <c r="Z117" s="506">
        <v>0</v>
      </c>
      <c r="AA117" s="504">
        <v>0</v>
      </c>
      <c r="AB117" s="505">
        <v>0</v>
      </c>
      <c r="AC117" s="506">
        <v>0</v>
      </c>
      <c r="AD117" s="504">
        <v>0</v>
      </c>
      <c r="AE117" s="505">
        <v>0</v>
      </c>
      <c r="AF117" s="506">
        <v>0</v>
      </c>
    </row>
    <row r="118" spans="1:32" x14ac:dyDescent="0.25">
      <c r="A118" s="374">
        <v>110</v>
      </c>
      <c r="B118" s="387" t="s">
        <v>526</v>
      </c>
      <c r="C118" s="504">
        <v>0</v>
      </c>
      <c r="D118" s="505">
        <v>0</v>
      </c>
      <c r="E118" s="506">
        <v>0</v>
      </c>
      <c r="F118" s="504">
        <v>0</v>
      </c>
      <c r="G118" s="505">
        <v>0</v>
      </c>
      <c r="H118" s="506">
        <v>0</v>
      </c>
      <c r="I118" s="504">
        <v>0</v>
      </c>
      <c r="J118" s="505">
        <v>0</v>
      </c>
      <c r="K118" s="506">
        <v>0</v>
      </c>
      <c r="L118" s="504">
        <v>0</v>
      </c>
      <c r="M118" s="505">
        <v>0</v>
      </c>
      <c r="N118" s="506">
        <v>0</v>
      </c>
      <c r="O118" s="504">
        <v>0</v>
      </c>
      <c r="P118" s="505">
        <v>0</v>
      </c>
      <c r="Q118" s="506">
        <v>0</v>
      </c>
      <c r="R118" s="504">
        <v>0</v>
      </c>
      <c r="S118" s="505">
        <v>0</v>
      </c>
      <c r="T118" s="506">
        <v>0</v>
      </c>
      <c r="U118" s="504">
        <v>0</v>
      </c>
      <c r="V118" s="505">
        <v>0</v>
      </c>
      <c r="W118" s="506">
        <v>0</v>
      </c>
      <c r="X118" s="504">
        <v>0</v>
      </c>
      <c r="Y118" s="505">
        <v>0</v>
      </c>
      <c r="Z118" s="506">
        <v>0</v>
      </c>
      <c r="AA118" s="504">
        <v>0</v>
      </c>
      <c r="AB118" s="505">
        <v>0</v>
      </c>
      <c r="AC118" s="506">
        <v>0</v>
      </c>
      <c r="AD118" s="504">
        <v>0</v>
      </c>
      <c r="AE118" s="505">
        <v>0</v>
      </c>
      <c r="AF118" s="506">
        <v>0</v>
      </c>
    </row>
    <row r="119" spans="1:32" x14ac:dyDescent="0.25">
      <c r="A119" s="374">
        <v>111</v>
      </c>
      <c r="B119" s="387" t="s">
        <v>527</v>
      </c>
      <c r="C119" s="504">
        <v>0</v>
      </c>
      <c r="D119" s="505">
        <v>0</v>
      </c>
      <c r="E119" s="506">
        <v>0</v>
      </c>
      <c r="F119" s="504">
        <v>0</v>
      </c>
      <c r="G119" s="505">
        <v>0</v>
      </c>
      <c r="H119" s="506">
        <v>0</v>
      </c>
      <c r="I119" s="504">
        <v>0</v>
      </c>
      <c r="J119" s="505">
        <v>0</v>
      </c>
      <c r="K119" s="506">
        <v>0</v>
      </c>
      <c r="L119" s="504">
        <v>0</v>
      </c>
      <c r="M119" s="505">
        <v>0</v>
      </c>
      <c r="N119" s="506">
        <v>0</v>
      </c>
      <c r="O119" s="504">
        <v>0</v>
      </c>
      <c r="P119" s="505">
        <v>0</v>
      </c>
      <c r="Q119" s="506">
        <v>0</v>
      </c>
      <c r="R119" s="504">
        <v>0</v>
      </c>
      <c r="S119" s="505">
        <v>0</v>
      </c>
      <c r="T119" s="506">
        <v>0</v>
      </c>
      <c r="U119" s="504">
        <v>0</v>
      </c>
      <c r="V119" s="505">
        <v>0</v>
      </c>
      <c r="W119" s="506">
        <v>0</v>
      </c>
      <c r="X119" s="504">
        <v>0</v>
      </c>
      <c r="Y119" s="505">
        <v>0</v>
      </c>
      <c r="Z119" s="506">
        <v>0</v>
      </c>
      <c r="AA119" s="504">
        <v>0</v>
      </c>
      <c r="AB119" s="505">
        <v>0</v>
      </c>
      <c r="AC119" s="506">
        <v>0</v>
      </c>
      <c r="AD119" s="504">
        <v>0</v>
      </c>
      <c r="AE119" s="505">
        <v>0</v>
      </c>
      <c r="AF119" s="506">
        <v>0</v>
      </c>
    </row>
    <row r="120" spans="1:32" x14ac:dyDescent="0.25">
      <c r="A120" s="374">
        <v>112</v>
      </c>
      <c r="B120" s="387" t="s">
        <v>528</v>
      </c>
      <c r="C120" s="504">
        <v>0</v>
      </c>
      <c r="D120" s="505">
        <v>0</v>
      </c>
      <c r="E120" s="506">
        <v>0</v>
      </c>
      <c r="F120" s="504">
        <v>0</v>
      </c>
      <c r="G120" s="505">
        <v>0</v>
      </c>
      <c r="H120" s="506">
        <v>0</v>
      </c>
      <c r="I120" s="504">
        <v>0</v>
      </c>
      <c r="J120" s="505">
        <v>0</v>
      </c>
      <c r="K120" s="506">
        <v>0</v>
      </c>
      <c r="L120" s="504">
        <v>0</v>
      </c>
      <c r="M120" s="505">
        <v>0</v>
      </c>
      <c r="N120" s="506">
        <v>0</v>
      </c>
      <c r="O120" s="504">
        <v>0</v>
      </c>
      <c r="P120" s="505">
        <v>0</v>
      </c>
      <c r="Q120" s="506">
        <v>0</v>
      </c>
      <c r="R120" s="504">
        <v>0</v>
      </c>
      <c r="S120" s="505">
        <v>0</v>
      </c>
      <c r="T120" s="506">
        <v>0</v>
      </c>
      <c r="U120" s="504">
        <v>0</v>
      </c>
      <c r="V120" s="505">
        <v>0</v>
      </c>
      <c r="W120" s="506">
        <v>0</v>
      </c>
      <c r="X120" s="504">
        <v>0</v>
      </c>
      <c r="Y120" s="505">
        <v>0</v>
      </c>
      <c r="Z120" s="506">
        <v>0</v>
      </c>
      <c r="AA120" s="504">
        <v>0</v>
      </c>
      <c r="AB120" s="505">
        <v>0</v>
      </c>
      <c r="AC120" s="506">
        <v>0</v>
      </c>
      <c r="AD120" s="504">
        <v>0</v>
      </c>
      <c r="AE120" s="505">
        <v>0</v>
      </c>
      <c r="AF120" s="506">
        <v>0</v>
      </c>
    </row>
    <row r="121" spans="1:32" x14ac:dyDescent="0.25">
      <c r="A121" s="374">
        <v>113</v>
      </c>
      <c r="B121" s="387" t="s">
        <v>529</v>
      </c>
      <c r="C121" s="504">
        <v>0</v>
      </c>
      <c r="D121" s="505">
        <v>0</v>
      </c>
      <c r="E121" s="506">
        <v>0</v>
      </c>
      <c r="F121" s="504">
        <v>0</v>
      </c>
      <c r="G121" s="505">
        <v>0</v>
      </c>
      <c r="H121" s="506">
        <v>0</v>
      </c>
      <c r="I121" s="504">
        <v>0</v>
      </c>
      <c r="J121" s="505">
        <v>0</v>
      </c>
      <c r="K121" s="506">
        <v>0</v>
      </c>
      <c r="L121" s="504">
        <v>0</v>
      </c>
      <c r="M121" s="505">
        <v>0</v>
      </c>
      <c r="N121" s="506">
        <v>0</v>
      </c>
      <c r="O121" s="504">
        <v>0</v>
      </c>
      <c r="P121" s="505">
        <v>0</v>
      </c>
      <c r="Q121" s="506">
        <v>0</v>
      </c>
      <c r="R121" s="504">
        <v>0</v>
      </c>
      <c r="S121" s="505">
        <v>0</v>
      </c>
      <c r="T121" s="506">
        <v>0</v>
      </c>
      <c r="U121" s="504">
        <v>0</v>
      </c>
      <c r="V121" s="505">
        <v>0</v>
      </c>
      <c r="W121" s="506">
        <v>0</v>
      </c>
      <c r="X121" s="504">
        <v>0</v>
      </c>
      <c r="Y121" s="505">
        <v>0</v>
      </c>
      <c r="Z121" s="506">
        <v>0</v>
      </c>
      <c r="AA121" s="504">
        <v>0</v>
      </c>
      <c r="AB121" s="505">
        <v>0</v>
      </c>
      <c r="AC121" s="506">
        <v>0</v>
      </c>
      <c r="AD121" s="504">
        <v>0</v>
      </c>
      <c r="AE121" s="505">
        <v>0</v>
      </c>
      <c r="AF121" s="506">
        <v>0</v>
      </c>
    </row>
    <row r="122" spans="1:32" x14ac:dyDescent="0.25">
      <c r="A122" s="374">
        <v>114</v>
      </c>
      <c r="B122" s="387" t="s">
        <v>530</v>
      </c>
      <c r="C122" s="504">
        <v>0</v>
      </c>
      <c r="D122" s="505">
        <v>0</v>
      </c>
      <c r="E122" s="506">
        <v>0</v>
      </c>
      <c r="F122" s="504">
        <v>0</v>
      </c>
      <c r="G122" s="505">
        <v>0</v>
      </c>
      <c r="H122" s="506">
        <v>0</v>
      </c>
      <c r="I122" s="504">
        <v>0</v>
      </c>
      <c r="J122" s="505">
        <v>0</v>
      </c>
      <c r="K122" s="506">
        <v>0</v>
      </c>
      <c r="L122" s="504">
        <v>0</v>
      </c>
      <c r="M122" s="505">
        <v>0</v>
      </c>
      <c r="N122" s="506">
        <v>0</v>
      </c>
      <c r="O122" s="504">
        <v>0</v>
      </c>
      <c r="P122" s="505">
        <v>0</v>
      </c>
      <c r="Q122" s="506">
        <v>0</v>
      </c>
      <c r="R122" s="504">
        <v>0</v>
      </c>
      <c r="S122" s="505">
        <v>0</v>
      </c>
      <c r="T122" s="506">
        <v>0</v>
      </c>
      <c r="U122" s="504">
        <v>0</v>
      </c>
      <c r="V122" s="505">
        <v>0</v>
      </c>
      <c r="W122" s="506">
        <v>0</v>
      </c>
      <c r="X122" s="504">
        <v>0</v>
      </c>
      <c r="Y122" s="505">
        <v>0</v>
      </c>
      <c r="Z122" s="506">
        <v>0</v>
      </c>
      <c r="AA122" s="504">
        <v>0</v>
      </c>
      <c r="AB122" s="505">
        <v>0</v>
      </c>
      <c r="AC122" s="506">
        <v>0</v>
      </c>
      <c r="AD122" s="504">
        <v>0</v>
      </c>
      <c r="AE122" s="505">
        <v>0</v>
      </c>
      <c r="AF122" s="506">
        <v>0</v>
      </c>
    </row>
    <row r="123" spans="1:32" x14ac:dyDescent="0.25">
      <c r="A123" s="374">
        <v>115</v>
      </c>
      <c r="B123" s="387" t="s">
        <v>531</v>
      </c>
      <c r="C123" s="504">
        <v>0</v>
      </c>
      <c r="D123" s="505">
        <v>0</v>
      </c>
      <c r="E123" s="506">
        <v>0</v>
      </c>
      <c r="F123" s="504">
        <v>0</v>
      </c>
      <c r="G123" s="505">
        <v>0</v>
      </c>
      <c r="H123" s="506">
        <v>0</v>
      </c>
      <c r="I123" s="504">
        <v>0</v>
      </c>
      <c r="J123" s="505">
        <v>0</v>
      </c>
      <c r="K123" s="506">
        <v>0</v>
      </c>
      <c r="L123" s="504">
        <v>0</v>
      </c>
      <c r="M123" s="505">
        <v>0</v>
      </c>
      <c r="N123" s="506">
        <v>0</v>
      </c>
      <c r="O123" s="504">
        <v>0</v>
      </c>
      <c r="P123" s="505">
        <v>0</v>
      </c>
      <c r="Q123" s="506">
        <v>0</v>
      </c>
      <c r="R123" s="504">
        <v>0</v>
      </c>
      <c r="S123" s="505">
        <v>0</v>
      </c>
      <c r="T123" s="506">
        <v>0</v>
      </c>
      <c r="U123" s="504">
        <v>0</v>
      </c>
      <c r="V123" s="505">
        <v>0</v>
      </c>
      <c r="W123" s="506">
        <v>0</v>
      </c>
      <c r="X123" s="504">
        <v>0</v>
      </c>
      <c r="Y123" s="505">
        <v>0</v>
      </c>
      <c r="Z123" s="506">
        <v>0</v>
      </c>
      <c r="AA123" s="504">
        <v>0</v>
      </c>
      <c r="AB123" s="505">
        <v>0</v>
      </c>
      <c r="AC123" s="506">
        <v>0</v>
      </c>
      <c r="AD123" s="504">
        <v>0</v>
      </c>
      <c r="AE123" s="505">
        <v>0</v>
      </c>
      <c r="AF123" s="506">
        <v>0</v>
      </c>
    </row>
    <row r="124" spans="1:32" x14ac:dyDescent="0.25">
      <c r="A124" s="374">
        <v>116</v>
      </c>
      <c r="B124" s="387" t="s">
        <v>532</v>
      </c>
      <c r="C124" s="504">
        <v>0</v>
      </c>
      <c r="D124" s="505">
        <v>0</v>
      </c>
      <c r="E124" s="506">
        <v>0</v>
      </c>
      <c r="F124" s="504">
        <v>0</v>
      </c>
      <c r="G124" s="505">
        <v>0</v>
      </c>
      <c r="H124" s="506">
        <v>0</v>
      </c>
      <c r="I124" s="504">
        <v>0</v>
      </c>
      <c r="J124" s="505">
        <v>0</v>
      </c>
      <c r="K124" s="506">
        <v>0</v>
      </c>
      <c r="L124" s="504">
        <v>0</v>
      </c>
      <c r="M124" s="505">
        <v>0</v>
      </c>
      <c r="N124" s="506">
        <v>0</v>
      </c>
      <c r="O124" s="504">
        <v>0</v>
      </c>
      <c r="P124" s="505">
        <v>0</v>
      </c>
      <c r="Q124" s="506">
        <v>0</v>
      </c>
      <c r="R124" s="504">
        <v>0</v>
      </c>
      <c r="S124" s="505">
        <v>0</v>
      </c>
      <c r="T124" s="506">
        <v>0</v>
      </c>
      <c r="U124" s="504">
        <v>0</v>
      </c>
      <c r="V124" s="505">
        <v>0</v>
      </c>
      <c r="W124" s="506">
        <v>0</v>
      </c>
      <c r="X124" s="504">
        <v>0</v>
      </c>
      <c r="Y124" s="505">
        <v>0</v>
      </c>
      <c r="Z124" s="506">
        <v>0</v>
      </c>
      <c r="AA124" s="504">
        <v>0</v>
      </c>
      <c r="AB124" s="505">
        <v>0</v>
      </c>
      <c r="AC124" s="506">
        <v>0</v>
      </c>
      <c r="AD124" s="504">
        <v>0</v>
      </c>
      <c r="AE124" s="505">
        <v>0</v>
      </c>
      <c r="AF124" s="506">
        <v>0</v>
      </c>
    </row>
    <row r="125" spans="1:32" ht="15.75" thickBot="1" x14ac:dyDescent="0.3">
      <c r="A125" s="375">
        <v>117</v>
      </c>
      <c r="B125" s="375" t="s">
        <v>533</v>
      </c>
      <c r="C125" s="507">
        <v>0</v>
      </c>
      <c r="D125" s="508">
        <v>1</v>
      </c>
      <c r="E125" s="509">
        <v>1</v>
      </c>
      <c r="F125" s="507">
        <v>0</v>
      </c>
      <c r="G125" s="508">
        <v>0</v>
      </c>
      <c r="H125" s="509">
        <v>0</v>
      </c>
      <c r="I125" s="507">
        <v>0</v>
      </c>
      <c r="J125" s="508">
        <v>0</v>
      </c>
      <c r="K125" s="509">
        <v>0</v>
      </c>
      <c r="L125" s="507">
        <v>0</v>
      </c>
      <c r="M125" s="508">
        <v>0</v>
      </c>
      <c r="N125" s="509">
        <v>0</v>
      </c>
      <c r="O125" s="507">
        <v>0</v>
      </c>
      <c r="P125" s="508">
        <v>0</v>
      </c>
      <c r="Q125" s="509">
        <v>0</v>
      </c>
      <c r="R125" s="507">
        <v>0</v>
      </c>
      <c r="S125" s="508">
        <v>0</v>
      </c>
      <c r="T125" s="509">
        <v>0</v>
      </c>
      <c r="U125" s="507">
        <v>0</v>
      </c>
      <c r="V125" s="508">
        <v>0</v>
      </c>
      <c r="W125" s="509">
        <v>0</v>
      </c>
      <c r="X125" s="507">
        <v>0</v>
      </c>
      <c r="Y125" s="508">
        <v>0</v>
      </c>
      <c r="Z125" s="509">
        <v>0</v>
      </c>
      <c r="AA125" s="507">
        <v>0</v>
      </c>
      <c r="AB125" s="508">
        <v>0</v>
      </c>
      <c r="AC125" s="509">
        <v>0</v>
      </c>
      <c r="AD125" s="507">
        <v>0</v>
      </c>
      <c r="AE125" s="508">
        <v>0</v>
      </c>
      <c r="AF125" s="509">
        <v>0</v>
      </c>
    </row>
    <row r="126" spans="1:32" x14ac:dyDescent="0.25">
      <c r="A126" s="614" t="str">
        <f>[3]UMUR!A78</f>
        <v>Sumber : PDAK - Kementerian Dalam Negeri RI</v>
      </c>
      <c r="B126" s="614"/>
      <c r="C126" s="614"/>
      <c r="D126" s="614"/>
      <c r="E126" s="614"/>
      <c r="F126" s="614"/>
      <c r="G126" s="614"/>
      <c r="H126" s="614"/>
      <c r="I126" s="614"/>
      <c r="J126" s="614"/>
      <c r="K126" s="614"/>
      <c r="L126" s="614"/>
      <c r="M126" s="614"/>
      <c r="N126" s="614"/>
      <c r="O126" s="376"/>
      <c r="P126" s="376"/>
      <c r="Q126" s="376"/>
      <c r="R126" s="376"/>
      <c r="S126" s="376"/>
      <c r="T126" s="376"/>
      <c r="U126" s="376"/>
      <c r="V126" s="376"/>
      <c r="W126" s="376"/>
      <c r="X126" s="376"/>
      <c r="Y126" s="376"/>
      <c r="Z126" s="376"/>
      <c r="AA126" s="376"/>
      <c r="AB126" s="376"/>
      <c r="AC126" s="376"/>
      <c r="AD126" s="376"/>
      <c r="AE126" s="376"/>
      <c r="AF126" s="376"/>
    </row>
    <row r="127" spans="1:32" x14ac:dyDescent="0.25">
      <c r="J127" s="525"/>
      <c r="K127" s="525"/>
      <c r="L127" s="525"/>
      <c r="M127" s="525"/>
      <c r="N127" s="525"/>
      <c r="O127" s="354"/>
      <c r="P127" s="354"/>
      <c r="Q127" s="354"/>
      <c r="R127" s="525"/>
      <c r="S127" s="525"/>
      <c r="T127" s="525"/>
      <c r="U127" s="525"/>
      <c r="V127" s="525"/>
      <c r="W127" s="354"/>
      <c r="X127" s="354"/>
      <c r="Y127" s="354"/>
      <c r="Z127" s="354"/>
      <c r="AA127" s="525" t="s">
        <v>274</v>
      </c>
      <c r="AB127" s="525"/>
      <c r="AC127" s="525"/>
      <c r="AD127" s="525"/>
      <c r="AE127" s="525"/>
      <c r="AF127" s="354"/>
    </row>
    <row r="128" spans="1:32" ht="15" customHeight="1" x14ac:dyDescent="0.25">
      <c r="J128" s="525"/>
      <c r="K128" s="525"/>
      <c r="L128" s="525"/>
      <c r="M128" s="525"/>
      <c r="N128" s="525"/>
      <c r="O128" s="354"/>
      <c r="P128" s="354"/>
      <c r="Q128" s="354"/>
      <c r="R128" s="525"/>
      <c r="S128" s="525"/>
      <c r="T128" s="525"/>
      <c r="U128" s="525"/>
      <c r="V128" s="525"/>
      <c r="W128" s="354"/>
      <c r="X128" s="354"/>
      <c r="Y128" s="354"/>
      <c r="Z128" s="354"/>
      <c r="AA128" s="525" t="s">
        <v>278</v>
      </c>
      <c r="AB128" s="525"/>
      <c r="AC128" s="525"/>
      <c r="AD128" s="525"/>
      <c r="AE128" s="525"/>
      <c r="AF128" s="354"/>
    </row>
    <row r="129" spans="10:32" ht="15" customHeight="1" x14ac:dyDescent="0.25">
      <c r="J129" s="525"/>
      <c r="K129" s="525"/>
      <c r="L129" s="525"/>
      <c r="M129" s="525"/>
      <c r="N129" s="525"/>
      <c r="O129" s="354"/>
      <c r="P129" s="354"/>
      <c r="Q129" s="354"/>
      <c r="R129" s="525"/>
      <c r="S129" s="525"/>
      <c r="T129" s="525"/>
      <c r="U129" s="525"/>
      <c r="V129" s="525"/>
      <c r="W129" s="354"/>
      <c r="X129" s="354"/>
      <c r="Y129" s="354"/>
      <c r="Z129" s="354"/>
      <c r="AA129" s="525" t="s">
        <v>275</v>
      </c>
      <c r="AB129" s="525"/>
      <c r="AC129" s="525"/>
      <c r="AD129" s="525"/>
      <c r="AE129" s="525"/>
      <c r="AF129" s="354"/>
    </row>
    <row r="130" spans="10:32" x14ac:dyDescent="0.25">
      <c r="J130" s="353"/>
      <c r="K130" s="525"/>
      <c r="L130" s="525"/>
      <c r="M130" s="353"/>
      <c r="N130" s="353"/>
      <c r="O130" s="353"/>
      <c r="P130" s="353"/>
      <c r="Q130" s="353"/>
      <c r="R130" s="353"/>
      <c r="S130" s="525"/>
      <c r="T130" s="525"/>
      <c r="U130" s="353"/>
      <c r="V130" s="353"/>
      <c r="W130" s="353"/>
      <c r="X130" s="353"/>
      <c r="Y130" s="353"/>
      <c r="Z130" s="353"/>
      <c r="AA130" s="353"/>
      <c r="AB130" s="525"/>
      <c r="AC130" s="525"/>
      <c r="AD130" s="353"/>
      <c r="AE130" s="353"/>
      <c r="AF130" s="353"/>
    </row>
    <row r="131" spans="10:32" x14ac:dyDescent="0.25">
      <c r="J131" s="353"/>
      <c r="K131" s="525"/>
      <c r="L131" s="525"/>
      <c r="M131" s="525"/>
      <c r="N131" s="353"/>
      <c r="O131" s="353"/>
      <c r="P131" s="353"/>
      <c r="Q131" s="353"/>
      <c r="R131" s="353"/>
      <c r="S131" s="525"/>
      <c r="T131" s="525"/>
      <c r="U131" s="525"/>
      <c r="V131" s="353"/>
      <c r="W131" s="353"/>
      <c r="X131" s="353"/>
      <c r="Y131" s="353"/>
      <c r="Z131" s="353"/>
      <c r="AA131" s="353"/>
      <c r="AB131" s="525"/>
      <c r="AC131" s="525"/>
      <c r="AD131" s="525"/>
      <c r="AE131" s="353"/>
      <c r="AF131" s="353"/>
    </row>
    <row r="132" spans="10:32" x14ac:dyDescent="0.25">
      <c r="J132" s="68"/>
      <c r="K132" s="68"/>
      <c r="L132" s="68"/>
      <c r="M132" s="68"/>
      <c r="N132" s="68"/>
      <c r="O132" s="68"/>
      <c r="P132" s="68"/>
      <c r="Q132" s="68"/>
      <c r="R132" s="68"/>
      <c r="S132" s="68"/>
      <c r="T132" s="68"/>
      <c r="U132" s="68"/>
      <c r="V132" s="68"/>
      <c r="W132" s="68"/>
      <c r="X132" s="68"/>
      <c r="Y132" s="68"/>
      <c r="Z132" s="68"/>
      <c r="AA132" s="68"/>
      <c r="AB132" s="68"/>
      <c r="AC132" s="68"/>
      <c r="AD132" s="68"/>
      <c r="AE132" s="68"/>
      <c r="AF132" s="68"/>
    </row>
    <row r="133" spans="10:32" x14ac:dyDescent="0.25">
      <c r="J133" s="525"/>
      <c r="K133" s="525"/>
      <c r="L133" s="525"/>
      <c r="M133" s="525"/>
      <c r="N133" s="525"/>
      <c r="O133" s="354"/>
      <c r="P133" s="354"/>
      <c r="Q133" s="354"/>
      <c r="R133" s="525"/>
      <c r="S133" s="525"/>
      <c r="T133" s="525"/>
      <c r="U133" s="525"/>
      <c r="V133" s="525"/>
      <c r="W133" s="354"/>
      <c r="X133" s="354"/>
      <c r="Y133" s="354"/>
      <c r="Z133" s="354"/>
      <c r="AA133" s="525" t="s">
        <v>276</v>
      </c>
      <c r="AB133" s="525"/>
      <c r="AC133" s="525"/>
      <c r="AD133" s="525"/>
      <c r="AE133" s="525"/>
      <c r="AF133" s="354"/>
    </row>
    <row r="134" spans="10:32" ht="15" customHeight="1" x14ac:dyDescent="0.25">
      <c r="J134" s="525"/>
      <c r="K134" s="525"/>
      <c r="L134" s="525"/>
      <c r="M134" s="525"/>
      <c r="N134" s="525"/>
      <c r="O134" s="354"/>
      <c r="P134" s="354"/>
      <c r="Q134" s="354"/>
      <c r="R134" s="525"/>
      <c r="S134" s="525"/>
      <c r="T134" s="525"/>
      <c r="U134" s="525"/>
      <c r="V134" s="525"/>
      <c r="W134" s="354"/>
      <c r="X134" s="354"/>
      <c r="Y134" s="354"/>
      <c r="Z134" s="354"/>
      <c r="AA134" s="525" t="s">
        <v>277</v>
      </c>
      <c r="AB134" s="525"/>
      <c r="AC134" s="525"/>
      <c r="AD134" s="525"/>
      <c r="AE134" s="525"/>
      <c r="AF134" s="354"/>
    </row>
  </sheetData>
  <mergeCells count="48">
    <mergeCell ref="B5:B8"/>
    <mergeCell ref="C6:E6"/>
    <mergeCell ref="F6:H6"/>
    <mergeCell ref="I6:K6"/>
    <mergeCell ref="L6:N6"/>
    <mergeCell ref="K131:M131"/>
    <mergeCell ref="S131:U131"/>
    <mergeCell ref="J133:N133"/>
    <mergeCell ref="R133:V133"/>
    <mergeCell ref="A126:N126"/>
    <mergeCell ref="J127:N127"/>
    <mergeCell ref="R127:V127"/>
    <mergeCell ref="J128:N128"/>
    <mergeCell ref="R128:V128"/>
    <mergeCell ref="J129:N129"/>
    <mergeCell ref="R129:V129"/>
    <mergeCell ref="AB131:AD131"/>
    <mergeCell ref="AA133:AE133"/>
    <mergeCell ref="AA134:AE134"/>
    <mergeCell ref="C5:AF5"/>
    <mergeCell ref="J134:N134"/>
    <mergeCell ref="R134:V134"/>
    <mergeCell ref="X6:Z6"/>
    <mergeCell ref="AA6:AC6"/>
    <mergeCell ref="AD6:AF6"/>
    <mergeCell ref="X7:Z7"/>
    <mergeCell ref="AA7:AC7"/>
    <mergeCell ref="AD7:AF7"/>
    <mergeCell ref="AA127:AE127"/>
    <mergeCell ref="AA128:AE128"/>
    <mergeCell ref="K130:L130"/>
    <mergeCell ref="S130:T130"/>
    <mergeCell ref="A1:AF1"/>
    <mergeCell ref="A2:AF2"/>
    <mergeCell ref="A3:AF3"/>
    <mergeCell ref="AA129:AE129"/>
    <mergeCell ref="AB130:AC130"/>
    <mergeCell ref="O6:Q6"/>
    <mergeCell ref="R6:T6"/>
    <mergeCell ref="U6:W6"/>
    <mergeCell ref="C7:E7"/>
    <mergeCell ref="F7:H7"/>
    <mergeCell ref="I7:K7"/>
    <mergeCell ref="L7:N7"/>
    <mergeCell ref="O7:Q7"/>
    <mergeCell ref="R7:T7"/>
    <mergeCell ref="U7:W7"/>
    <mergeCell ref="A5:A8"/>
  </mergeCells>
  <printOptions horizontalCentered="1"/>
  <pageMargins left="0.59055118110236227" right="0.39370078740157483" top="0.19685039370078741" bottom="0.19685039370078741" header="0" footer="0"/>
  <pageSetup paperSize="9" scale="65" pageOrder="overThenDown" orientation="landscape" horizontalDpi="4294967293" r:id="rId1"/>
  <rowBreaks count="2" manualBreakCount="2">
    <brk id="54" max="31" man="1"/>
    <brk id="99" max="31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4"/>
  <sheetViews>
    <sheetView view="pageBreakPreview" zoomScaleNormal="70" zoomScaleSheetLayoutView="100" workbookViewId="0">
      <selection activeCell="Q30" sqref="Q30"/>
    </sheetView>
  </sheetViews>
  <sheetFormatPr defaultRowHeight="15" x14ac:dyDescent="0.25"/>
  <cols>
    <col min="1" max="1" width="6.140625" style="187" customWidth="1"/>
    <col min="2" max="2" width="18.42578125" style="13" customWidth="1"/>
    <col min="3" max="14" width="8.7109375" style="13" customWidth="1"/>
    <col min="15" max="15" width="22.7109375" style="13" customWidth="1"/>
    <col min="16" max="16384" width="9.140625" style="13"/>
  </cols>
  <sheetData>
    <row r="1" spans="1:15" ht="18.75" x14ac:dyDescent="0.25">
      <c r="A1" s="577" t="str">
        <f>DKB!A1</f>
        <v>DATA KONSOLIDASI BERSIH (DKB) KABUPATEN PAKPAK BHARAT</v>
      </c>
      <c r="B1" s="577"/>
      <c r="C1" s="577"/>
      <c r="D1" s="577"/>
      <c r="E1" s="577"/>
      <c r="F1" s="577"/>
      <c r="G1" s="577"/>
      <c r="H1" s="577"/>
      <c r="I1" s="577"/>
      <c r="J1" s="577"/>
      <c r="K1" s="577"/>
      <c r="L1" s="577"/>
      <c r="M1" s="577"/>
      <c r="N1" s="577"/>
    </row>
    <row r="2" spans="1:15" ht="18.75" x14ac:dyDescent="0.25">
      <c r="A2" s="577" t="s">
        <v>555</v>
      </c>
      <c r="B2" s="577"/>
      <c r="C2" s="577"/>
      <c r="D2" s="577"/>
      <c r="E2" s="577"/>
      <c r="F2" s="577"/>
      <c r="G2" s="577"/>
      <c r="H2" s="577"/>
      <c r="I2" s="577"/>
      <c r="J2" s="577"/>
      <c r="K2" s="577"/>
      <c r="L2" s="577"/>
      <c r="M2" s="577"/>
      <c r="N2" s="577"/>
    </row>
    <row r="3" spans="1:15" ht="18.75" x14ac:dyDescent="0.25">
      <c r="A3" s="578" t="str">
        <f>DKB!A2</f>
        <v>SEMESTER II TAHUN 2023</v>
      </c>
      <c r="B3" s="577"/>
      <c r="C3" s="577"/>
      <c r="D3" s="577"/>
      <c r="E3" s="577"/>
      <c r="F3" s="577"/>
      <c r="G3" s="577"/>
      <c r="H3" s="577"/>
      <c r="I3" s="577"/>
      <c r="J3" s="577"/>
      <c r="K3" s="577"/>
      <c r="L3" s="577"/>
      <c r="M3" s="577"/>
      <c r="N3" s="577"/>
    </row>
    <row r="4" spans="1:15" ht="15.75" thickBot="1" x14ac:dyDescent="0.3"/>
    <row r="5" spans="1:15" s="354" customFormat="1" ht="14.25" customHeight="1" thickBot="1" x14ac:dyDescent="0.3">
      <c r="A5" s="613" t="s">
        <v>0</v>
      </c>
      <c r="B5" s="527" t="s">
        <v>283</v>
      </c>
      <c r="C5" s="535" t="s">
        <v>404</v>
      </c>
      <c r="D5" s="536"/>
      <c r="E5" s="536"/>
      <c r="F5" s="536"/>
      <c r="G5" s="536"/>
      <c r="H5" s="536"/>
      <c r="I5" s="536"/>
      <c r="J5" s="536"/>
      <c r="K5" s="536"/>
      <c r="L5" s="536"/>
      <c r="M5" s="536"/>
      <c r="N5" s="537"/>
    </row>
    <row r="6" spans="1:15" s="354" customFormat="1" ht="12.75" customHeight="1" thickBot="1" x14ac:dyDescent="0.3">
      <c r="A6" s="613"/>
      <c r="B6" s="527"/>
      <c r="C6" s="527" t="s">
        <v>107</v>
      </c>
      <c r="D6" s="527"/>
      <c r="E6" s="527"/>
      <c r="F6" s="527" t="s">
        <v>534</v>
      </c>
      <c r="G6" s="527"/>
      <c r="H6" s="527"/>
      <c r="I6" s="527" t="s">
        <v>535</v>
      </c>
      <c r="J6" s="527"/>
      <c r="K6" s="527"/>
      <c r="L6" s="527" t="s">
        <v>108</v>
      </c>
      <c r="M6" s="527"/>
      <c r="N6" s="527"/>
    </row>
    <row r="7" spans="1:15" s="354" customFormat="1" ht="16.5" customHeight="1" thickBot="1" x14ac:dyDescent="0.3">
      <c r="A7" s="613"/>
      <c r="B7" s="527"/>
      <c r="C7" s="609">
        <f>SUM(E9:E125)</f>
        <v>31860</v>
      </c>
      <c r="D7" s="527"/>
      <c r="E7" s="527"/>
      <c r="F7" s="609">
        <f>SUM(H9:H125)</f>
        <v>21796</v>
      </c>
      <c r="G7" s="527"/>
      <c r="H7" s="527"/>
      <c r="I7" s="609">
        <f>SUM(K9:K125)</f>
        <v>165</v>
      </c>
      <c r="J7" s="527"/>
      <c r="K7" s="527"/>
      <c r="L7" s="609">
        <f>SUM(N9:N125)</f>
        <v>2451</v>
      </c>
      <c r="M7" s="527"/>
      <c r="N7" s="527"/>
      <c r="O7" s="355">
        <f>SUM(C7:N7)</f>
        <v>56272</v>
      </c>
    </row>
    <row r="8" spans="1:15" s="2" customFormat="1" ht="15.75" thickBot="1" x14ac:dyDescent="0.3">
      <c r="A8" s="613"/>
      <c r="B8" s="527"/>
      <c r="C8" s="356" t="s">
        <v>3</v>
      </c>
      <c r="D8" s="356" t="s">
        <v>4</v>
      </c>
      <c r="E8" s="356" t="s">
        <v>52</v>
      </c>
      <c r="F8" s="356" t="s">
        <v>3</v>
      </c>
      <c r="G8" s="356" t="s">
        <v>4</v>
      </c>
      <c r="H8" s="356" t="s">
        <v>52</v>
      </c>
      <c r="I8" s="356" t="s">
        <v>3</v>
      </c>
      <c r="J8" s="356" t="s">
        <v>4</v>
      </c>
      <c r="K8" s="356" t="s">
        <v>52</v>
      </c>
      <c r="L8" s="356" t="s">
        <v>3</v>
      </c>
      <c r="M8" s="356" t="s">
        <v>4</v>
      </c>
      <c r="N8" s="356" t="s">
        <v>52</v>
      </c>
    </row>
    <row r="9" spans="1:15" x14ac:dyDescent="0.25">
      <c r="A9" s="252">
        <v>1</v>
      </c>
      <c r="B9" s="252" t="s">
        <v>397</v>
      </c>
      <c r="C9" s="362">
        <v>153</v>
      </c>
      <c r="D9" s="363">
        <v>140</v>
      </c>
      <c r="E9" s="364">
        <f>SUM(C9:D9)</f>
        <v>293</v>
      </c>
      <c r="F9" s="362">
        <v>0</v>
      </c>
      <c r="G9" s="363">
        <v>0</v>
      </c>
      <c r="H9" s="364">
        <f>SUM(F9:G9)</f>
        <v>0</v>
      </c>
      <c r="I9" s="362">
        <v>0</v>
      </c>
      <c r="J9" s="363">
        <v>0</v>
      </c>
      <c r="K9" s="364">
        <f>SUM(I9:J9)</f>
        <v>0</v>
      </c>
      <c r="L9" s="362">
        <v>0</v>
      </c>
      <c r="M9" s="363">
        <v>0</v>
      </c>
      <c r="N9" s="364">
        <f>SUM(L9:M9)</f>
        <v>0</v>
      </c>
      <c r="O9" s="33"/>
    </row>
    <row r="10" spans="1:15" x14ac:dyDescent="0.25">
      <c r="A10" s="188">
        <v>2</v>
      </c>
      <c r="B10" s="188" t="s">
        <v>284</v>
      </c>
      <c r="C10" s="362">
        <v>439</v>
      </c>
      <c r="D10" s="363">
        <v>440</v>
      </c>
      <c r="E10" s="364">
        <f t="shared" ref="E10:E73" si="0">SUM(C10:D10)</f>
        <v>879</v>
      </c>
      <c r="F10" s="362">
        <v>0</v>
      </c>
      <c r="G10" s="363">
        <v>0</v>
      </c>
      <c r="H10" s="364">
        <f t="shared" ref="H10:H73" si="1">SUM(F10:G10)</f>
        <v>0</v>
      </c>
      <c r="I10" s="362">
        <v>0</v>
      </c>
      <c r="J10" s="363">
        <v>0</v>
      </c>
      <c r="K10" s="364">
        <f t="shared" ref="K10:K73" si="2">SUM(I10:J10)</f>
        <v>0</v>
      </c>
      <c r="L10" s="362">
        <v>0</v>
      </c>
      <c r="M10" s="363">
        <v>0</v>
      </c>
      <c r="N10" s="364">
        <f t="shared" ref="N10:N73" si="3">SUM(L10:M10)</f>
        <v>0</v>
      </c>
    </row>
    <row r="11" spans="1:15" x14ac:dyDescent="0.25">
      <c r="A11" s="188">
        <v>3</v>
      </c>
      <c r="B11" s="188" t="s">
        <v>285</v>
      </c>
      <c r="C11" s="362">
        <v>489</v>
      </c>
      <c r="D11" s="363">
        <v>479</v>
      </c>
      <c r="E11" s="364">
        <f t="shared" si="0"/>
        <v>968</v>
      </c>
      <c r="F11" s="362">
        <v>0</v>
      </c>
      <c r="G11" s="363">
        <v>0</v>
      </c>
      <c r="H11" s="364">
        <f t="shared" si="1"/>
        <v>0</v>
      </c>
      <c r="I11" s="362">
        <v>0</v>
      </c>
      <c r="J11" s="363">
        <v>0</v>
      </c>
      <c r="K11" s="364">
        <f t="shared" si="2"/>
        <v>0</v>
      </c>
      <c r="L11" s="362">
        <v>0</v>
      </c>
      <c r="M11" s="363">
        <v>0</v>
      </c>
      <c r="N11" s="364">
        <f t="shared" si="3"/>
        <v>0</v>
      </c>
    </row>
    <row r="12" spans="1:15" x14ac:dyDescent="0.25">
      <c r="A12" s="188">
        <v>4</v>
      </c>
      <c r="B12" s="188" t="s">
        <v>286</v>
      </c>
      <c r="C12" s="362">
        <v>548</v>
      </c>
      <c r="D12" s="363">
        <v>510</v>
      </c>
      <c r="E12" s="364">
        <f t="shared" si="0"/>
        <v>1058</v>
      </c>
      <c r="F12" s="362">
        <v>0</v>
      </c>
      <c r="G12" s="363">
        <v>0</v>
      </c>
      <c r="H12" s="364">
        <f t="shared" si="1"/>
        <v>0</v>
      </c>
      <c r="I12" s="362">
        <v>0</v>
      </c>
      <c r="J12" s="363">
        <v>0</v>
      </c>
      <c r="K12" s="364">
        <f t="shared" si="2"/>
        <v>0</v>
      </c>
      <c r="L12" s="362">
        <v>0</v>
      </c>
      <c r="M12" s="363">
        <v>0</v>
      </c>
      <c r="N12" s="364">
        <f t="shared" si="3"/>
        <v>0</v>
      </c>
    </row>
    <row r="13" spans="1:15" x14ac:dyDescent="0.25">
      <c r="A13" s="188">
        <v>5</v>
      </c>
      <c r="B13" s="188" t="s">
        <v>287</v>
      </c>
      <c r="C13" s="362">
        <v>547</v>
      </c>
      <c r="D13" s="363">
        <v>501</v>
      </c>
      <c r="E13" s="364">
        <f t="shared" si="0"/>
        <v>1048</v>
      </c>
      <c r="F13" s="362">
        <v>0</v>
      </c>
      <c r="G13" s="363">
        <v>0</v>
      </c>
      <c r="H13" s="364">
        <f t="shared" si="1"/>
        <v>0</v>
      </c>
      <c r="I13" s="362">
        <v>0</v>
      </c>
      <c r="J13" s="363">
        <v>0</v>
      </c>
      <c r="K13" s="364">
        <f t="shared" si="2"/>
        <v>0</v>
      </c>
      <c r="L13" s="362">
        <v>0</v>
      </c>
      <c r="M13" s="363">
        <v>0</v>
      </c>
      <c r="N13" s="364">
        <f t="shared" si="3"/>
        <v>0</v>
      </c>
    </row>
    <row r="14" spans="1:15" x14ac:dyDescent="0.25">
      <c r="A14" s="188">
        <v>6</v>
      </c>
      <c r="B14" s="188" t="s">
        <v>288</v>
      </c>
      <c r="C14" s="362">
        <v>581</v>
      </c>
      <c r="D14" s="363">
        <v>553</v>
      </c>
      <c r="E14" s="364">
        <f t="shared" si="0"/>
        <v>1134</v>
      </c>
      <c r="F14" s="362">
        <v>0</v>
      </c>
      <c r="G14" s="363">
        <v>0</v>
      </c>
      <c r="H14" s="364">
        <f t="shared" si="1"/>
        <v>0</v>
      </c>
      <c r="I14" s="362">
        <v>0</v>
      </c>
      <c r="J14" s="363">
        <v>0</v>
      </c>
      <c r="K14" s="364">
        <f t="shared" si="2"/>
        <v>0</v>
      </c>
      <c r="L14" s="362">
        <v>0</v>
      </c>
      <c r="M14" s="363">
        <v>0</v>
      </c>
      <c r="N14" s="364">
        <f t="shared" si="3"/>
        <v>0</v>
      </c>
    </row>
    <row r="15" spans="1:15" x14ac:dyDescent="0.25">
      <c r="A15" s="188">
        <v>7</v>
      </c>
      <c r="B15" s="188" t="s">
        <v>289</v>
      </c>
      <c r="C15" s="362">
        <v>589</v>
      </c>
      <c r="D15" s="363">
        <v>560</v>
      </c>
      <c r="E15" s="364">
        <f t="shared" si="0"/>
        <v>1149</v>
      </c>
      <c r="F15" s="362">
        <v>0</v>
      </c>
      <c r="G15" s="363">
        <v>0</v>
      </c>
      <c r="H15" s="364">
        <f t="shared" si="1"/>
        <v>0</v>
      </c>
      <c r="I15" s="362">
        <v>0</v>
      </c>
      <c r="J15" s="363">
        <v>0</v>
      </c>
      <c r="K15" s="364">
        <f t="shared" si="2"/>
        <v>0</v>
      </c>
      <c r="L15" s="362">
        <v>0</v>
      </c>
      <c r="M15" s="363">
        <v>0</v>
      </c>
      <c r="N15" s="364">
        <f t="shared" si="3"/>
        <v>0</v>
      </c>
    </row>
    <row r="16" spans="1:15" x14ac:dyDescent="0.25">
      <c r="A16" s="188">
        <v>8</v>
      </c>
      <c r="B16" s="188" t="s">
        <v>290</v>
      </c>
      <c r="C16" s="362">
        <v>627</v>
      </c>
      <c r="D16" s="363">
        <v>575</v>
      </c>
      <c r="E16" s="364">
        <f t="shared" si="0"/>
        <v>1202</v>
      </c>
      <c r="F16" s="362">
        <v>0</v>
      </c>
      <c r="G16" s="363">
        <v>0</v>
      </c>
      <c r="H16" s="364">
        <f t="shared" si="1"/>
        <v>0</v>
      </c>
      <c r="I16" s="362">
        <v>0</v>
      </c>
      <c r="J16" s="363">
        <v>0</v>
      </c>
      <c r="K16" s="364">
        <f t="shared" si="2"/>
        <v>0</v>
      </c>
      <c r="L16" s="362">
        <v>0</v>
      </c>
      <c r="M16" s="363">
        <v>0</v>
      </c>
      <c r="N16" s="364">
        <f t="shared" si="3"/>
        <v>0</v>
      </c>
    </row>
    <row r="17" spans="1:14" x14ac:dyDescent="0.25">
      <c r="A17" s="188">
        <v>9</v>
      </c>
      <c r="B17" s="188" t="s">
        <v>291</v>
      </c>
      <c r="C17" s="362">
        <v>608</v>
      </c>
      <c r="D17" s="363">
        <v>584</v>
      </c>
      <c r="E17" s="364">
        <f t="shared" si="0"/>
        <v>1192</v>
      </c>
      <c r="F17" s="362">
        <v>0</v>
      </c>
      <c r="G17" s="363">
        <v>0</v>
      </c>
      <c r="H17" s="364">
        <f t="shared" si="1"/>
        <v>0</v>
      </c>
      <c r="I17" s="362">
        <v>0</v>
      </c>
      <c r="J17" s="363">
        <v>0</v>
      </c>
      <c r="K17" s="364">
        <f t="shared" si="2"/>
        <v>0</v>
      </c>
      <c r="L17" s="362">
        <v>0</v>
      </c>
      <c r="M17" s="363">
        <v>0</v>
      </c>
      <c r="N17" s="364">
        <f t="shared" si="3"/>
        <v>0</v>
      </c>
    </row>
    <row r="18" spans="1:14" x14ac:dyDescent="0.25">
      <c r="A18" s="188">
        <v>10</v>
      </c>
      <c r="B18" s="188" t="s">
        <v>292</v>
      </c>
      <c r="C18" s="362">
        <v>631</v>
      </c>
      <c r="D18" s="363">
        <v>555</v>
      </c>
      <c r="E18" s="364">
        <f t="shared" si="0"/>
        <v>1186</v>
      </c>
      <c r="F18" s="362">
        <v>0</v>
      </c>
      <c r="G18" s="363">
        <v>0</v>
      </c>
      <c r="H18" s="364">
        <f t="shared" si="1"/>
        <v>0</v>
      </c>
      <c r="I18" s="362">
        <v>0</v>
      </c>
      <c r="J18" s="363">
        <v>0</v>
      </c>
      <c r="K18" s="364">
        <f t="shared" si="2"/>
        <v>0</v>
      </c>
      <c r="L18" s="362">
        <v>0</v>
      </c>
      <c r="M18" s="363">
        <v>0</v>
      </c>
      <c r="N18" s="364">
        <f t="shared" si="3"/>
        <v>0</v>
      </c>
    </row>
    <row r="19" spans="1:14" x14ac:dyDescent="0.25">
      <c r="A19" s="188">
        <v>11</v>
      </c>
      <c r="B19" s="188" t="s">
        <v>293</v>
      </c>
      <c r="C19" s="362">
        <v>620</v>
      </c>
      <c r="D19" s="363">
        <v>635</v>
      </c>
      <c r="E19" s="364">
        <f t="shared" si="0"/>
        <v>1255</v>
      </c>
      <c r="F19" s="362">
        <v>0</v>
      </c>
      <c r="G19" s="363">
        <v>0</v>
      </c>
      <c r="H19" s="364">
        <f t="shared" si="1"/>
        <v>0</v>
      </c>
      <c r="I19" s="362">
        <v>0</v>
      </c>
      <c r="J19" s="363">
        <v>0</v>
      </c>
      <c r="K19" s="364">
        <f t="shared" si="2"/>
        <v>0</v>
      </c>
      <c r="L19" s="362">
        <v>0</v>
      </c>
      <c r="M19" s="363">
        <v>0</v>
      </c>
      <c r="N19" s="364">
        <f t="shared" si="3"/>
        <v>0</v>
      </c>
    </row>
    <row r="20" spans="1:14" x14ac:dyDescent="0.25">
      <c r="A20" s="188">
        <v>12</v>
      </c>
      <c r="B20" s="188" t="s">
        <v>294</v>
      </c>
      <c r="C20" s="362">
        <v>640</v>
      </c>
      <c r="D20" s="363">
        <v>628</v>
      </c>
      <c r="E20" s="364">
        <f t="shared" si="0"/>
        <v>1268</v>
      </c>
      <c r="F20" s="362">
        <v>0</v>
      </c>
      <c r="G20" s="363">
        <v>0</v>
      </c>
      <c r="H20" s="364">
        <f t="shared" si="1"/>
        <v>0</v>
      </c>
      <c r="I20" s="362">
        <v>0</v>
      </c>
      <c r="J20" s="363">
        <v>0</v>
      </c>
      <c r="K20" s="364">
        <f t="shared" si="2"/>
        <v>0</v>
      </c>
      <c r="L20" s="362">
        <v>0</v>
      </c>
      <c r="M20" s="363">
        <v>0</v>
      </c>
      <c r="N20" s="364">
        <f t="shared" si="3"/>
        <v>0</v>
      </c>
    </row>
    <row r="21" spans="1:14" x14ac:dyDescent="0.25">
      <c r="A21" s="188">
        <v>13</v>
      </c>
      <c r="B21" s="188" t="s">
        <v>295</v>
      </c>
      <c r="C21" s="362">
        <v>609</v>
      </c>
      <c r="D21" s="363">
        <v>575</v>
      </c>
      <c r="E21" s="364">
        <f t="shared" si="0"/>
        <v>1184</v>
      </c>
      <c r="F21" s="362">
        <v>0</v>
      </c>
      <c r="G21" s="363">
        <v>0</v>
      </c>
      <c r="H21" s="364">
        <f t="shared" si="1"/>
        <v>0</v>
      </c>
      <c r="I21" s="362">
        <v>0</v>
      </c>
      <c r="J21" s="363">
        <v>0</v>
      </c>
      <c r="K21" s="364">
        <f t="shared" si="2"/>
        <v>0</v>
      </c>
      <c r="L21" s="362">
        <v>0</v>
      </c>
      <c r="M21" s="363">
        <v>0</v>
      </c>
      <c r="N21" s="364">
        <f t="shared" si="3"/>
        <v>0</v>
      </c>
    </row>
    <row r="22" spans="1:14" x14ac:dyDescent="0.25">
      <c r="A22" s="188">
        <v>14</v>
      </c>
      <c r="B22" s="188" t="s">
        <v>296</v>
      </c>
      <c r="C22" s="362">
        <v>651</v>
      </c>
      <c r="D22" s="363">
        <v>572</v>
      </c>
      <c r="E22" s="364">
        <f t="shared" si="0"/>
        <v>1223</v>
      </c>
      <c r="F22" s="362">
        <v>0</v>
      </c>
      <c r="G22" s="363">
        <v>0</v>
      </c>
      <c r="H22" s="364">
        <f t="shared" si="1"/>
        <v>0</v>
      </c>
      <c r="I22" s="362">
        <v>0</v>
      </c>
      <c r="J22" s="363">
        <v>0</v>
      </c>
      <c r="K22" s="364">
        <f t="shared" si="2"/>
        <v>0</v>
      </c>
      <c r="L22" s="362">
        <v>0</v>
      </c>
      <c r="M22" s="363">
        <v>0</v>
      </c>
      <c r="N22" s="364">
        <f t="shared" si="3"/>
        <v>0</v>
      </c>
    </row>
    <row r="23" spans="1:14" x14ac:dyDescent="0.25">
      <c r="A23" s="188">
        <v>15</v>
      </c>
      <c r="B23" s="188" t="s">
        <v>297</v>
      </c>
      <c r="C23" s="362">
        <v>606</v>
      </c>
      <c r="D23" s="363">
        <v>610</v>
      </c>
      <c r="E23" s="364">
        <f t="shared" si="0"/>
        <v>1216</v>
      </c>
      <c r="F23" s="362">
        <v>0</v>
      </c>
      <c r="G23" s="363">
        <v>0</v>
      </c>
      <c r="H23" s="364">
        <f t="shared" si="1"/>
        <v>0</v>
      </c>
      <c r="I23" s="362">
        <v>0</v>
      </c>
      <c r="J23" s="363">
        <v>0</v>
      </c>
      <c r="K23" s="364">
        <f t="shared" si="2"/>
        <v>0</v>
      </c>
      <c r="L23" s="362">
        <v>0</v>
      </c>
      <c r="M23" s="363">
        <v>0</v>
      </c>
      <c r="N23" s="364">
        <f t="shared" si="3"/>
        <v>0</v>
      </c>
    </row>
    <row r="24" spans="1:14" x14ac:dyDescent="0.25">
      <c r="A24" s="188">
        <v>16</v>
      </c>
      <c r="B24" s="188" t="s">
        <v>298</v>
      </c>
      <c r="C24" s="362">
        <v>600</v>
      </c>
      <c r="D24" s="363">
        <v>585</v>
      </c>
      <c r="E24" s="364">
        <f t="shared" si="0"/>
        <v>1185</v>
      </c>
      <c r="F24" s="362">
        <v>0</v>
      </c>
      <c r="G24" s="363">
        <v>0</v>
      </c>
      <c r="H24" s="364">
        <f t="shared" si="1"/>
        <v>0</v>
      </c>
      <c r="I24" s="362">
        <v>0</v>
      </c>
      <c r="J24" s="363">
        <v>0</v>
      </c>
      <c r="K24" s="364">
        <f t="shared" si="2"/>
        <v>0</v>
      </c>
      <c r="L24" s="362">
        <v>0</v>
      </c>
      <c r="M24" s="363">
        <v>0</v>
      </c>
      <c r="N24" s="364">
        <f t="shared" si="3"/>
        <v>0</v>
      </c>
    </row>
    <row r="25" spans="1:14" x14ac:dyDescent="0.25">
      <c r="A25" s="188">
        <v>17</v>
      </c>
      <c r="B25" s="188" t="s">
        <v>299</v>
      </c>
      <c r="C25" s="362">
        <v>625</v>
      </c>
      <c r="D25" s="363">
        <v>573</v>
      </c>
      <c r="E25" s="364">
        <f t="shared" si="0"/>
        <v>1198</v>
      </c>
      <c r="F25" s="362">
        <v>0</v>
      </c>
      <c r="G25" s="363">
        <v>1</v>
      </c>
      <c r="H25" s="364">
        <f t="shared" si="1"/>
        <v>1</v>
      </c>
      <c r="I25" s="362">
        <v>0</v>
      </c>
      <c r="J25" s="363">
        <v>0</v>
      </c>
      <c r="K25" s="364">
        <f t="shared" si="2"/>
        <v>0</v>
      </c>
      <c r="L25" s="362">
        <v>0</v>
      </c>
      <c r="M25" s="363">
        <v>0</v>
      </c>
      <c r="N25" s="364">
        <f t="shared" si="3"/>
        <v>0</v>
      </c>
    </row>
    <row r="26" spans="1:14" x14ac:dyDescent="0.25">
      <c r="A26" s="188">
        <v>18</v>
      </c>
      <c r="B26" s="188" t="s">
        <v>300</v>
      </c>
      <c r="C26" s="362">
        <v>569</v>
      </c>
      <c r="D26" s="363">
        <v>551</v>
      </c>
      <c r="E26" s="364">
        <f t="shared" si="0"/>
        <v>1120</v>
      </c>
      <c r="F26" s="362">
        <v>0</v>
      </c>
      <c r="G26" s="363">
        <v>1</v>
      </c>
      <c r="H26" s="364">
        <f t="shared" si="1"/>
        <v>1</v>
      </c>
      <c r="I26" s="362">
        <v>0</v>
      </c>
      <c r="J26" s="363">
        <v>0</v>
      </c>
      <c r="K26" s="364">
        <f t="shared" si="2"/>
        <v>0</v>
      </c>
      <c r="L26" s="362">
        <v>0</v>
      </c>
      <c r="M26" s="363">
        <v>0</v>
      </c>
      <c r="N26" s="364">
        <f t="shared" si="3"/>
        <v>0</v>
      </c>
    </row>
    <row r="27" spans="1:14" x14ac:dyDescent="0.25">
      <c r="A27" s="188">
        <v>19</v>
      </c>
      <c r="B27" s="188" t="s">
        <v>301</v>
      </c>
      <c r="C27" s="362">
        <v>502</v>
      </c>
      <c r="D27" s="363">
        <v>499</v>
      </c>
      <c r="E27" s="364">
        <f t="shared" si="0"/>
        <v>1001</v>
      </c>
      <c r="F27" s="362">
        <v>0</v>
      </c>
      <c r="G27" s="363">
        <v>4</v>
      </c>
      <c r="H27" s="364">
        <f t="shared" si="1"/>
        <v>4</v>
      </c>
      <c r="I27" s="362">
        <v>0</v>
      </c>
      <c r="J27" s="363">
        <v>0</v>
      </c>
      <c r="K27" s="364">
        <f t="shared" si="2"/>
        <v>0</v>
      </c>
      <c r="L27" s="362">
        <v>0</v>
      </c>
      <c r="M27" s="363">
        <v>0</v>
      </c>
      <c r="N27" s="364">
        <f t="shared" si="3"/>
        <v>0</v>
      </c>
    </row>
    <row r="28" spans="1:14" x14ac:dyDescent="0.25">
      <c r="A28" s="188">
        <v>20</v>
      </c>
      <c r="B28" s="188" t="s">
        <v>302</v>
      </c>
      <c r="C28" s="362">
        <v>562</v>
      </c>
      <c r="D28" s="363">
        <v>569</v>
      </c>
      <c r="E28" s="364">
        <f t="shared" si="0"/>
        <v>1131</v>
      </c>
      <c r="F28" s="362">
        <v>1</v>
      </c>
      <c r="G28" s="363">
        <v>6</v>
      </c>
      <c r="H28" s="364">
        <f t="shared" si="1"/>
        <v>7</v>
      </c>
      <c r="I28" s="362">
        <v>0</v>
      </c>
      <c r="J28" s="363">
        <v>1</v>
      </c>
      <c r="K28" s="364">
        <f t="shared" si="2"/>
        <v>1</v>
      </c>
      <c r="L28" s="362">
        <v>0</v>
      </c>
      <c r="M28" s="363">
        <v>0</v>
      </c>
      <c r="N28" s="364">
        <f t="shared" si="3"/>
        <v>0</v>
      </c>
    </row>
    <row r="29" spans="1:14" x14ac:dyDescent="0.25">
      <c r="A29" s="188">
        <v>21</v>
      </c>
      <c r="B29" s="188" t="s">
        <v>303</v>
      </c>
      <c r="C29" s="362">
        <v>652</v>
      </c>
      <c r="D29" s="363">
        <v>526</v>
      </c>
      <c r="E29" s="364">
        <f t="shared" si="0"/>
        <v>1178</v>
      </c>
      <c r="F29" s="362">
        <v>7</v>
      </c>
      <c r="G29" s="363">
        <v>23</v>
      </c>
      <c r="H29" s="364">
        <f t="shared" si="1"/>
        <v>30</v>
      </c>
      <c r="I29" s="362">
        <v>0</v>
      </c>
      <c r="J29" s="363">
        <v>0</v>
      </c>
      <c r="K29" s="364">
        <f t="shared" si="2"/>
        <v>0</v>
      </c>
      <c r="L29" s="362">
        <v>0</v>
      </c>
      <c r="M29" s="363">
        <v>0</v>
      </c>
      <c r="N29" s="364">
        <f t="shared" si="3"/>
        <v>0</v>
      </c>
    </row>
    <row r="30" spans="1:14" x14ac:dyDescent="0.25">
      <c r="A30" s="188">
        <v>22</v>
      </c>
      <c r="B30" s="188" t="s">
        <v>304</v>
      </c>
      <c r="C30" s="362">
        <v>546</v>
      </c>
      <c r="D30" s="363">
        <v>545</v>
      </c>
      <c r="E30" s="364">
        <f t="shared" si="0"/>
        <v>1091</v>
      </c>
      <c r="F30" s="362">
        <v>14</v>
      </c>
      <c r="G30" s="363">
        <v>37</v>
      </c>
      <c r="H30" s="364">
        <f t="shared" si="1"/>
        <v>51</v>
      </c>
      <c r="I30" s="362">
        <v>0</v>
      </c>
      <c r="J30" s="363">
        <v>0</v>
      </c>
      <c r="K30" s="364">
        <f t="shared" si="2"/>
        <v>0</v>
      </c>
      <c r="L30" s="362">
        <v>0</v>
      </c>
      <c r="M30" s="363">
        <v>0</v>
      </c>
      <c r="N30" s="364">
        <f t="shared" si="3"/>
        <v>0</v>
      </c>
    </row>
    <row r="31" spans="1:14" x14ac:dyDescent="0.25">
      <c r="A31" s="188">
        <v>23</v>
      </c>
      <c r="B31" s="188" t="s">
        <v>305</v>
      </c>
      <c r="C31" s="362">
        <v>521</v>
      </c>
      <c r="D31" s="363">
        <v>476</v>
      </c>
      <c r="E31" s="364">
        <f t="shared" si="0"/>
        <v>997</v>
      </c>
      <c r="F31" s="362">
        <v>8</v>
      </c>
      <c r="G31" s="363">
        <v>61</v>
      </c>
      <c r="H31" s="364">
        <f t="shared" si="1"/>
        <v>69</v>
      </c>
      <c r="I31" s="362">
        <v>0</v>
      </c>
      <c r="J31" s="363">
        <v>0</v>
      </c>
      <c r="K31" s="364">
        <f t="shared" si="2"/>
        <v>0</v>
      </c>
      <c r="L31" s="362">
        <v>0</v>
      </c>
      <c r="M31" s="363">
        <v>0</v>
      </c>
      <c r="N31" s="364">
        <f t="shared" si="3"/>
        <v>0</v>
      </c>
    </row>
    <row r="32" spans="1:14" x14ac:dyDescent="0.25">
      <c r="A32" s="188">
        <v>24</v>
      </c>
      <c r="B32" s="188" t="s">
        <v>306</v>
      </c>
      <c r="C32" s="362">
        <v>611</v>
      </c>
      <c r="D32" s="363">
        <v>505</v>
      </c>
      <c r="E32" s="364">
        <f t="shared" si="0"/>
        <v>1116</v>
      </c>
      <c r="F32" s="362">
        <v>28</v>
      </c>
      <c r="G32" s="363">
        <v>86</v>
      </c>
      <c r="H32" s="364">
        <f t="shared" si="1"/>
        <v>114</v>
      </c>
      <c r="I32" s="362">
        <v>0</v>
      </c>
      <c r="J32" s="363">
        <v>0</v>
      </c>
      <c r="K32" s="364">
        <f t="shared" si="2"/>
        <v>0</v>
      </c>
      <c r="L32" s="362">
        <v>0</v>
      </c>
      <c r="M32" s="363">
        <v>1</v>
      </c>
      <c r="N32" s="364">
        <f t="shared" si="3"/>
        <v>1</v>
      </c>
    </row>
    <row r="33" spans="1:14" x14ac:dyDescent="0.25">
      <c r="A33" s="188">
        <v>25</v>
      </c>
      <c r="B33" s="188" t="s">
        <v>307</v>
      </c>
      <c r="C33" s="362">
        <v>547</v>
      </c>
      <c r="D33" s="363">
        <v>418</v>
      </c>
      <c r="E33" s="364">
        <f t="shared" si="0"/>
        <v>965</v>
      </c>
      <c r="F33" s="362">
        <v>38</v>
      </c>
      <c r="G33" s="363">
        <v>115</v>
      </c>
      <c r="H33" s="364">
        <f t="shared" si="1"/>
        <v>153</v>
      </c>
      <c r="I33" s="362">
        <v>0</v>
      </c>
      <c r="J33" s="363">
        <v>1</v>
      </c>
      <c r="K33" s="364">
        <f t="shared" si="2"/>
        <v>1</v>
      </c>
      <c r="L33" s="362">
        <v>0</v>
      </c>
      <c r="M33" s="363">
        <v>0</v>
      </c>
      <c r="N33" s="364">
        <f t="shared" si="3"/>
        <v>0</v>
      </c>
    </row>
    <row r="34" spans="1:14" x14ac:dyDescent="0.25">
      <c r="A34" s="188">
        <v>26</v>
      </c>
      <c r="B34" s="188" t="s">
        <v>308</v>
      </c>
      <c r="C34" s="362">
        <v>467</v>
      </c>
      <c r="D34" s="363">
        <v>370</v>
      </c>
      <c r="E34" s="364">
        <f t="shared" si="0"/>
        <v>837</v>
      </c>
      <c r="F34" s="362">
        <v>71</v>
      </c>
      <c r="G34" s="363">
        <v>171</v>
      </c>
      <c r="H34" s="364">
        <f t="shared" si="1"/>
        <v>242</v>
      </c>
      <c r="I34" s="362">
        <v>0</v>
      </c>
      <c r="J34" s="363">
        <v>0</v>
      </c>
      <c r="K34" s="364">
        <f t="shared" si="2"/>
        <v>0</v>
      </c>
      <c r="L34" s="362">
        <v>0</v>
      </c>
      <c r="M34" s="363">
        <v>1</v>
      </c>
      <c r="N34" s="364">
        <f t="shared" si="3"/>
        <v>1</v>
      </c>
    </row>
    <row r="35" spans="1:14" x14ac:dyDescent="0.25">
      <c r="A35" s="188">
        <v>27</v>
      </c>
      <c r="B35" s="188" t="s">
        <v>309</v>
      </c>
      <c r="C35" s="362">
        <v>386</v>
      </c>
      <c r="D35" s="363">
        <v>258</v>
      </c>
      <c r="E35" s="364">
        <f t="shared" si="0"/>
        <v>644</v>
      </c>
      <c r="F35" s="362">
        <v>98</v>
      </c>
      <c r="G35" s="363">
        <v>169</v>
      </c>
      <c r="H35" s="364">
        <f t="shared" si="1"/>
        <v>267</v>
      </c>
      <c r="I35" s="362">
        <v>0</v>
      </c>
      <c r="J35" s="363">
        <v>1</v>
      </c>
      <c r="K35" s="364">
        <f t="shared" si="2"/>
        <v>1</v>
      </c>
      <c r="L35" s="362">
        <v>0</v>
      </c>
      <c r="M35" s="363">
        <v>0</v>
      </c>
      <c r="N35" s="364">
        <f t="shared" si="3"/>
        <v>0</v>
      </c>
    </row>
    <row r="36" spans="1:14" x14ac:dyDescent="0.25">
      <c r="A36" s="188">
        <v>28</v>
      </c>
      <c r="B36" s="188" t="s">
        <v>310</v>
      </c>
      <c r="C36" s="362">
        <v>382</v>
      </c>
      <c r="D36" s="363">
        <v>232</v>
      </c>
      <c r="E36" s="364">
        <f t="shared" si="0"/>
        <v>614</v>
      </c>
      <c r="F36" s="362">
        <v>146</v>
      </c>
      <c r="G36" s="363">
        <v>243</v>
      </c>
      <c r="H36" s="364">
        <f t="shared" si="1"/>
        <v>389</v>
      </c>
      <c r="I36" s="362">
        <v>0</v>
      </c>
      <c r="J36" s="363">
        <v>4</v>
      </c>
      <c r="K36" s="364">
        <f t="shared" si="2"/>
        <v>4</v>
      </c>
      <c r="L36" s="362">
        <v>0</v>
      </c>
      <c r="M36" s="363">
        <v>4</v>
      </c>
      <c r="N36" s="364">
        <f t="shared" si="3"/>
        <v>4</v>
      </c>
    </row>
    <row r="37" spans="1:14" x14ac:dyDescent="0.25">
      <c r="A37" s="188">
        <v>29</v>
      </c>
      <c r="B37" s="188" t="s">
        <v>311</v>
      </c>
      <c r="C37" s="362">
        <v>299</v>
      </c>
      <c r="D37" s="363">
        <v>183</v>
      </c>
      <c r="E37" s="364">
        <f t="shared" si="0"/>
        <v>482</v>
      </c>
      <c r="F37" s="362">
        <v>198</v>
      </c>
      <c r="G37" s="363">
        <v>290</v>
      </c>
      <c r="H37" s="364">
        <f t="shared" si="1"/>
        <v>488</v>
      </c>
      <c r="I37" s="362">
        <v>1</v>
      </c>
      <c r="J37" s="363">
        <v>4</v>
      </c>
      <c r="K37" s="364">
        <f t="shared" si="2"/>
        <v>5</v>
      </c>
      <c r="L37" s="362">
        <v>0</v>
      </c>
      <c r="M37" s="363">
        <v>3</v>
      </c>
      <c r="N37" s="364">
        <f t="shared" si="3"/>
        <v>3</v>
      </c>
    </row>
    <row r="38" spans="1:14" x14ac:dyDescent="0.25">
      <c r="A38" s="188">
        <v>30</v>
      </c>
      <c r="B38" s="188" t="s">
        <v>312</v>
      </c>
      <c r="C38" s="362">
        <v>241</v>
      </c>
      <c r="D38" s="363">
        <v>136</v>
      </c>
      <c r="E38" s="364">
        <f t="shared" si="0"/>
        <v>377</v>
      </c>
      <c r="F38" s="362">
        <v>219</v>
      </c>
      <c r="G38" s="363">
        <v>311</v>
      </c>
      <c r="H38" s="364">
        <f t="shared" si="1"/>
        <v>530</v>
      </c>
      <c r="I38" s="362">
        <v>1</v>
      </c>
      <c r="J38" s="363">
        <v>1</v>
      </c>
      <c r="K38" s="364">
        <f t="shared" si="2"/>
        <v>2</v>
      </c>
      <c r="L38" s="362">
        <v>1</v>
      </c>
      <c r="M38" s="363">
        <v>3</v>
      </c>
      <c r="N38" s="364">
        <f t="shared" si="3"/>
        <v>4</v>
      </c>
    </row>
    <row r="39" spans="1:14" x14ac:dyDescent="0.25">
      <c r="A39" s="188">
        <v>31</v>
      </c>
      <c r="B39" s="188" t="s">
        <v>313</v>
      </c>
      <c r="C39" s="362">
        <v>228</v>
      </c>
      <c r="D39" s="363">
        <v>87</v>
      </c>
      <c r="E39" s="364">
        <f t="shared" si="0"/>
        <v>315</v>
      </c>
      <c r="F39" s="362">
        <v>247</v>
      </c>
      <c r="G39" s="363">
        <v>352</v>
      </c>
      <c r="H39" s="364">
        <f t="shared" si="1"/>
        <v>599</v>
      </c>
      <c r="I39" s="362">
        <v>0</v>
      </c>
      <c r="J39" s="363">
        <v>1</v>
      </c>
      <c r="K39" s="364">
        <f t="shared" si="2"/>
        <v>1</v>
      </c>
      <c r="L39" s="362">
        <v>1</v>
      </c>
      <c r="M39" s="363">
        <v>1</v>
      </c>
      <c r="N39" s="364">
        <f t="shared" si="3"/>
        <v>2</v>
      </c>
    </row>
    <row r="40" spans="1:14" x14ac:dyDescent="0.25">
      <c r="A40" s="188">
        <v>32</v>
      </c>
      <c r="B40" s="188" t="s">
        <v>314</v>
      </c>
      <c r="C40" s="362">
        <v>149</v>
      </c>
      <c r="D40" s="363">
        <v>70</v>
      </c>
      <c r="E40" s="364">
        <f t="shared" si="0"/>
        <v>219</v>
      </c>
      <c r="F40" s="362">
        <v>278</v>
      </c>
      <c r="G40" s="363">
        <v>355</v>
      </c>
      <c r="H40" s="364">
        <f t="shared" si="1"/>
        <v>633</v>
      </c>
      <c r="I40" s="362">
        <v>0</v>
      </c>
      <c r="J40" s="363">
        <v>4</v>
      </c>
      <c r="K40" s="364">
        <f t="shared" si="2"/>
        <v>4</v>
      </c>
      <c r="L40" s="362">
        <v>1</v>
      </c>
      <c r="M40" s="363">
        <v>5</v>
      </c>
      <c r="N40" s="364">
        <f t="shared" si="3"/>
        <v>6</v>
      </c>
    </row>
    <row r="41" spans="1:14" x14ac:dyDescent="0.25">
      <c r="A41" s="188">
        <v>33</v>
      </c>
      <c r="B41" s="188" t="s">
        <v>315</v>
      </c>
      <c r="C41" s="362">
        <v>143</v>
      </c>
      <c r="D41" s="363">
        <v>48</v>
      </c>
      <c r="E41" s="364">
        <f t="shared" si="0"/>
        <v>191</v>
      </c>
      <c r="F41" s="362">
        <v>291</v>
      </c>
      <c r="G41" s="363">
        <v>288</v>
      </c>
      <c r="H41" s="364">
        <f t="shared" si="1"/>
        <v>579</v>
      </c>
      <c r="I41" s="362">
        <v>1</v>
      </c>
      <c r="J41" s="363">
        <v>5</v>
      </c>
      <c r="K41" s="364">
        <f t="shared" si="2"/>
        <v>6</v>
      </c>
      <c r="L41" s="362">
        <v>1</v>
      </c>
      <c r="M41" s="363">
        <v>3</v>
      </c>
      <c r="N41" s="364">
        <f t="shared" si="3"/>
        <v>4</v>
      </c>
    </row>
    <row r="42" spans="1:14" x14ac:dyDescent="0.25">
      <c r="A42" s="188">
        <v>34</v>
      </c>
      <c r="B42" s="188" t="s">
        <v>316</v>
      </c>
      <c r="C42" s="362">
        <v>115</v>
      </c>
      <c r="D42" s="363">
        <v>35</v>
      </c>
      <c r="E42" s="364">
        <f t="shared" si="0"/>
        <v>150</v>
      </c>
      <c r="F42" s="362">
        <v>295</v>
      </c>
      <c r="G42" s="363">
        <v>351</v>
      </c>
      <c r="H42" s="364">
        <f t="shared" si="1"/>
        <v>646</v>
      </c>
      <c r="I42" s="362">
        <v>1</v>
      </c>
      <c r="J42" s="363">
        <v>2</v>
      </c>
      <c r="K42" s="364">
        <f t="shared" si="2"/>
        <v>3</v>
      </c>
      <c r="L42" s="362">
        <v>4</v>
      </c>
      <c r="M42" s="363">
        <v>6</v>
      </c>
      <c r="N42" s="364">
        <f t="shared" si="3"/>
        <v>10</v>
      </c>
    </row>
    <row r="43" spans="1:14" x14ac:dyDescent="0.25">
      <c r="A43" s="188">
        <v>35</v>
      </c>
      <c r="B43" s="188" t="s">
        <v>317</v>
      </c>
      <c r="C43" s="362">
        <v>87</v>
      </c>
      <c r="D43" s="363">
        <v>37</v>
      </c>
      <c r="E43" s="364">
        <f t="shared" si="0"/>
        <v>124</v>
      </c>
      <c r="F43" s="362">
        <v>315</v>
      </c>
      <c r="G43" s="363">
        <v>338</v>
      </c>
      <c r="H43" s="364">
        <f t="shared" si="1"/>
        <v>653</v>
      </c>
      <c r="I43" s="362">
        <v>5</v>
      </c>
      <c r="J43" s="363">
        <v>2</v>
      </c>
      <c r="K43" s="364">
        <f t="shared" si="2"/>
        <v>7</v>
      </c>
      <c r="L43" s="362">
        <v>0</v>
      </c>
      <c r="M43" s="363">
        <v>4</v>
      </c>
      <c r="N43" s="364">
        <f t="shared" si="3"/>
        <v>4</v>
      </c>
    </row>
    <row r="44" spans="1:14" x14ac:dyDescent="0.25">
      <c r="A44" s="188">
        <v>36</v>
      </c>
      <c r="B44" s="188" t="s">
        <v>318</v>
      </c>
      <c r="C44" s="362">
        <v>60</v>
      </c>
      <c r="D44" s="363">
        <v>18</v>
      </c>
      <c r="E44" s="364">
        <f t="shared" si="0"/>
        <v>78</v>
      </c>
      <c r="F44" s="362">
        <v>337</v>
      </c>
      <c r="G44" s="363">
        <v>353</v>
      </c>
      <c r="H44" s="364">
        <f t="shared" si="1"/>
        <v>690</v>
      </c>
      <c r="I44" s="362">
        <v>0</v>
      </c>
      <c r="J44" s="363">
        <v>3</v>
      </c>
      <c r="K44" s="364">
        <f t="shared" si="2"/>
        <v>3</v>
      </c>
      <c r="L44" s="362">
        <v>5</v>
      </c>
      <c r="M44" s="363">
        <v>5</v>
      </c>
      <c r="N44" s="364">
        <f t="shared" si="3"/>
        <v>10</v>
      </c>
    </row>
    <row r="45" spans="1:14" x14ac:dyDescent="0.25">
      <c r="A45" s="188">
        <v>37</v>
      </c>
      <c r="B45" s="188" t="s">
        <v>319</v>
      </c>
      <c r="C45" s="362">
        <v>54</v>
      </c>
      <c r="D45" s="363">
        <v>14</v>
      </c>
      <c r="E45" s="364">
        <f t="shared" si="0"/>
        <v>68</v>
      </c>
      <c r="F45" s="362">
        <v>321</v>
      </c>
      <c r="G45" s="363">
        <v>363</v>
      </c>
      <c r="H45" s="364">
        <f t="shared" si="1"/>
        <v>684</v>
      </c>
      <c r="I45" s="362">
        <v>0</v>
      </c>
      <c r="J45" s="363">
        <v>3</v>
      </c>
      <c r="K45" s="364">
        <f t="shared" si="2"/>
        <v>3</v>
      </c>
      <c r="L45" s="362">
        <v>3</v>
      </c>
      <c r="M45" s="363">
        <v>5</v>
      </c>
      <c r="N45" s="364">
        <f t="shared" si="3"/>
        <v>8</v>
      </c>
    </row>
    <row r="46" spans="1:14" x14ac:dyDescent="0.25">
      <c r="A46" s="188">
        <v>38</v>
      </c>
      <c r="B46" s="188" t="s">
        <v>320</v>
      </c>
      <c r="C46" s="362">
        <v>45</v>
      </c>
      <c r="D46" s="363">
        <v>8</v>
      </c>
      <c r="E46" s="364">
        <f t="shared" si="0"/>
        <v>53</v>
      </c>
      <c r="F46" s="362">
        <v>354</v>
      </c>
      <c r="G46" s="363">
        <v>398</v>
      </c>
      <c r="H46" s="364">
        <f t="shared" si="1"/>
        <v>752</v>
      </c>
      <c r="I46" s="362">
        <v>1</v>
      </c>
      <c r="J46" s="363">
        <v>4</v>
      </c>
      <c r="K46" s="364">
        <f t="shared" si="2"/>
        <v>5</v>
      </c>
      <c r="L46" s="362">
        <v>3</v>
      </c>
      <c r="M46" s="363">
        <v>12</v>
      </c>
      <c r="N46" s="364">
        <f t="shared" si="3"/>
        <v>15</v>
      </c>
    </row>
    <row r="47" spans="1:14" x14ac:dyDescent="0.25">
      <c r="A47" s="188">
        <v>39</v>
      </c>
      <c r="B47" s="188" t="s">
        <v>321</v>
      </c>
      <c r="C47" s="362">
        <v>56</v>
      </c>
      <c r="D47" s="363">
        <v>14</v>
      </c>
      <c r="E47" s="364">
        <f t="shared" si="0"/>
        <v>70</v>
      </c>
      <c r="F47" s="362">
        <v>343</v>
      </c>
      <c r="G47" s="363">
        <v>368</v>
      </c>
      <c r="H47" s="364">
        <f t="shared" si="1"/>
        <v>711</v>
      </c>
      <c r="I47" s="362">
        <v>3</v>
      </c>
      <c r="J47" s="363">
        <v>5</v>
      </c>
      <c r="K47" s="364">
        <f t="shared" si="2"/>
        <v>8</v>
      </c>
      <c r="L47" s="362">
        <v>0</v>
      </c>
      <c r="M47" s="363">
        <v>12</v>
      </c>
      <c r="N47" s="364">
        <f t="shared" si="3"/>
        <v>12</v>
      </c>
    </row>
    <row r="48" spans="1:14" x14ac:dyDescent="0.25">
      <c r="A48" s="188">
        <v>40</v>
      </c>
      <c r="B48" s="188" t="s">
        <v>322</v>
      </c>
      <c r="C48" s="362">
        <v>35</v>
      </c>
      <c r="D48" s="363">
        <v>9</v>
      </c>
      <c r="E48" s="364">
        <f t="shared" si="0"/>
        <v>44</v>
      </c>
      <c r="F48" s="362">
        <v>339</v>
      </c>
      <c r="G48" s="363">
        <v>364</v>
      </c>
      <c r="H48" s="364">
        <f t="shared" si="1"/>
        <v>703</v>
      </c>
      <c r="I48" s="362">
        <v>2</v>
      </c>
      <c r="J48" s="363">
        <v>5</v>
      </c>
      <c r="K48" s="364">
        <f t="shared" si="2"/>
        <v>7</v>
      </c>
      <c r="L48" s="362">
        <v>1</v>
      </c>
      <c r="M48" s="363">
        <v>11</v>
      </c>
      <c r="N48" s="364">
        <f t="shared" si="3"/>
        <v>12</v>
      </c>
    </row>
    <row r="49" spans="1:14" x14ac:dyDescent="0.25">
      <c r="A49" s="188">
        <v>41</v>
      </c>
      <c r="B49" s="188" t="s">
        <v>323</v>
      </c>
      <c r="C49" s="362">
        <v>24</v>
      </c>
      <c r="D49" s="363">
        <v>9</v>
      </c>
      <c r="E49" s="364">
        <f t="shared" si="0"/>
        <v>33</v>
      </c>
      <c r="F49" s="362">
        <v>361</v>
      </c>
      <c r="G49" s="363">
        <v>340</v>
      </c>
      <c r="H49" s="364">
        <f t="shared" si="1"/>
        <v>701</v>
      </c>
      <c r="I49" s="362">
        <v>4</v>
      </c>
      <c r="J49" s="363">
        <v>2</v>
      </c>
      <c r="K49" s="364">
        <f t="shared" si="2"/>
        <v>6</v>
      </c>
      <c r="L49" s="362">
        <v>5</v>
      </c>
      <c r="M49" s="363">
        <v>10</v>
      </c>
      <c r="N49" s="364">
        <f t="shared" si="3"/>
        <v>15</v>
      </c>
    </row>
    <row r="50" spans="1:14" x14ac:dyDescent="0.25">
      <c r="A50" s="188">
        <v>42</v>
      </c>
      <c r="B50" s="188" t="s">
        <v>324</v>
      </c>
      <c r="C50" s="362">
        <v>23</v>
      </c>
      <c r="D50" s="363">
        <v>5</v>
      </c>
      <c r="E50" s="364">
        <f t="shared" si="0"/>
        <v>28</v>
      </c>
      <c r="F50" s="362">
        <v>396</v>
      </c>
      <c r="G50" s="363">
        <v>398</v>
      </c>
      <c r="H50" s="364">
        <f t="shared" si="1"/>
        <v>794</v>
      </c>
      <c r="I50" s="362">
        <v>4</v>
      </c>
      <c r="J50" s="363">
        <v>4</v>
      </c>
      <c r="K50" s="364">
        <f t="shared" si="2"/>
        <v>8</v>
      </c>
      <c r="L50" s="362">
        <v>4</v>
      </c>
      <c r="M50" s="363">
        <v>10</v>
      </c>
      <c r="N50" s="364">
        <f t="shared" si="3"/>
        <v>14</v>
      </c>
    </row>
    <row r="51" spans="1:14" x14ac:dyDescent="0.25">
      <c r="A51" s="188">
        <v>43</v>
      </c>
      <c r="B51" s="188" t="s">
        <v>325</v>
      </c>
      <c r="C51" s="362">
        <v>17</v>
      </c>
      <c r="D51" s="363">
        <v>14</v>
      </c>
      <c r="E51" s="364">
        <f t="shared" si="0"/>
        <v>31</v>
      </c>
      <c r="F51" s="362">
        <v>359</v>
      </c>
      <c r="G51" s="363">
        <v>316</v>
      </c>
      <c r="H51" s="364">
        <f t="shared" si="1"/>
        <v>675</v>
      </c>
      <c r="I51" s="362">
        <v>3</v>
      </c>
      <c r="J51" s="363">
        <v>4</v>
      </c>
      <c r="K51" s="364">
        <f t="shared" si="2"/>
        <v>7</v>
      </c>
      <c r="L51" s="362">
        <v>2</v>
      </c>
      <c r="M51" s="363">
        <v>10</v>
      </c>
      <c r="N51" s="364">
        <f t="shared" si="3"/>
        <v>12</v>
      </c>
    </row>
    <row r="52" spans="1:14" x14ac:dyDescent="0.25">
      <c r="A52" s="188">
        <v>44</v>
      </c>
      <c r="B52" s="188" t="s">
        <v>326</v>
      </c>
      <c r="C52" s="362">
        <v>33</v>
      </c>
      <c r="D52" s="363">
        <v>8</v>
      </c>
      <c r="E52" s="364">
        <f t="shared" si="0"/>
        <v>41</v>
      </c>
      <c r="F52" s="362">
        <v>406</v>
      </c>
      <c r="G52" s="363">
        <v>357</v>
      </c>
      <c r="H52" s="364">
        <f t="shared" si="1"/>
        <v>763</v>
      </c>
      <c r="I52" s="362">
        <v>3</v>
      </c>
      <c r="J52" s="363">
        <v>3</v>
      </c>
      <c r="K52" s="364">
        <f t="shared" si="2"/>
        <v>6</v>
      </c>
      <c r="L52" s="362">
        <v>4</v>
      </c>
      <c r="M52" s="363">
        <v>28</v>
      </c>
      <c r="N52" s="364">
        <f t="shared" si="3"/>
        <v>32</v>
      </c>
    </row>
    <row r="53" spans="1:14" x14ac:dyDescent="0.25">
      <c r="A53" s="188">
        <v>45</v>
      </c>
      <c r="B53" s="188" t="s">
        <v>327</v>
      </c>
      <c r="C53" s="362">
        <v>23</v>
      </c>
      <c r="D53" s="363">
        <v>5</v>
      </c>
      <c r="E53" s="364">
        <f t="shared" si="0"/>
        <v>28</v>
      </c>
      <c r="F53" s="362">
        <v>371</v>
      </c>
      <c r="G53" s="363">
        <v>340</v>
      </c>
      <c r="H53" s="364">
        <f t="shared" si="1"/>
        <v>711</v>
      </c>
      <c r="I53" s="362">
        <v>3</v>
      </c>
      <c r="J53" s="363">
        <v>2</v>
      </c>
      <c r="K53" s="364">
        <f t="shared" si="2"/>
        <v>5</v>
      </c>
      <c r="L53" s="362">
        <v>3</v>
      </c>
      <c r="M53" s="363">
        <v>18</v>
      </c>
      <c r="N53" s="364">
        <f t="shared" si="3"/>
        <v>21</v>
      </c>
    </row>
    <row r="54" spans="1:14" x14ac:dyDescent="0.25">
      <c r="A54" s="188">
        <v>46</v>
      </c>
      <c r="B54" s="188" t="s">
        <v>328</v>
      </c>
      <c r="C54" s="362">
        <v>21</v>
      </c>
      <c r="D54" s="363">
        <v>4</v>
      </c>
      <c r="E54" s="364">
        <f t="shared" si="0"/>
        <v>25</v>
      </c>
      <c r="F54" s="362">
        <v>296</v>
      </c>
      <c r="G54" s="363">
        <v>313</v>
      </c>
      <c r="H54" s="364">
        <f t="shared" si="1"/>
        <v>609</v>
      </c>
      <c r="I54" s="362">
        <v>1</v>
      </c>
      <c r="J54" s="363">
        <v>2</v>
      </c>
      <c r="K54" s="364">
        <f t="shared" si="2"/>
        <v>3</v>
      </c>
      <c r="L54" s="362">
        <v>6</v>
      </c>
      <c r="M54" s="363">
        <v>28</v>
      </c>
      <c r="N54" s="364">
        <f t="shared" si="3"/>
        <v>34</v>
      </c>
    </row>
    <row r="55" spans="1:14" x14ac:dyDescent="0.25">
      <c r="A55" s="188">
        <v>47</v>
      </c>
      <c r="B55" s="188" t="s">
        <v>329</v>
      </c>
      <c r="C55" s="362">
        <v>14</v>
      </c>
      <c r="D55" s="363">
        <v>4</v>
      </c>
      <c r="E55" s="364">
        <f t="shared" si="0"/>
        <v>18</v>
      </c>
      <c r="F55" s="362">
        <v>327</v>
      </c>
      <c r="G55" s="363">
        <v>256</v>
      </c>
      <c r="H55" s="364">
        <f t="shared" si="1"/>
        <v>583</v>
      </c>
      <c r="I55" s="362">
        <v>0</v>
      </c>
      <c r="J55" s="363">
        <v>5</v>
      </c>
      <c r="K55" s="364">
        <f t="shared" si="2"/>
        <v>5</v>
      </c>
      <c r="L55" s="362">
        <v>3</v>
      </c>
      <c r="M55" s="363">
        <v>23</v>
      </c>
      <c r="N55" s="364">
        <f t="shared" si="3"/>
        <v>26</v>
      </c>
    </row>
    <row r="56" spans="1:14" x14ac:dyDescent="0.25">
      <c r="A56" s="188">
        <v>48</v>
      </c>
      <c r="B56" s="188" t="s">
        <v>330</v>
      </c>
      <c r="C56" s="362">
        <v>15</v>
      </c>
      <c r="D56" s="363">
        <v>1</v>
      </c>
      <c r="E56" s="364">
        <f t="shared" si="0"/>
        <v>16</v>
      </c>
      <c r="F56" s="362">
        <v>289</v>
      </c>
      <c r="G56" s="363">
        <v>251</v>
      </c>
      <c r="H56" s="364">
        <f t="shared" si="1"/>
        <v>540</v>
      </c>
      <c r="I56" s="362">
        <v>5</v>
      </c>
      <c r="J56" s="363">
        <v>6</v>
      </c>
      <c r="K56" s="364">
        <f t="shared" si="2"/>
        <v>11</v>
      </c>
      <c r="L56" s="362">
        <v>6</v>
      </c>
      <c r="M56" s="363">
        <v>29</v>
      </c>
      <c r="N56" s="364">
        <f t="shared" si="3"/>
        <v>35</v>
      </c>
    </row>
    <row r="57" spans="1:14" x14ac:dyDescent="0.25">
      <c r="A57" s="188">
        <v>49</v>
      </c>
      <c r="B57" s="188" t="s">
        <v>331</v>
      </c>
      <c r="C57" s="362">
        <v>12</v>
      </c>
      <c r="D57" s="363">
        <v>2</v>
      </c>
      <c r="E57" s="364">
        <f t="shared" si="0"/>
        <v>14</v>
      </c>
      <c r="F57" s="362">
        <v>292</v>
      </c>
      <c r="G57" s="363">
        <v>233</v>
      </c>
      <c r="H57" s="364">
        <f t="shared" si="1"/>
        <v>525</v>
      </c>
      <c r="I57" s="362">
        <v>1</v>
      </c>
      <c r="J57" s="363">
        <v>5</v>
      </c>
      <c r="K57" s="364">
        <f t="shared" si="2"/>
        <v>6</v>
      </c>
      <c r="L57" s="362">
        <v>4</v>
      </c>
      <c r="M57" s="363">
        <v>37</v>
      </c>
      <c r="N57" s="364">
        <f t="shared" si="3"/>
        <v>41</v>
      </c>
    </row>
    <row r="58" spans="1:14" x14ac:dyDescent="0.25">
      <c r="A58" s="188">
        <v>50</v>
      </c>
      <c r="B58" s="188" t="s">
        <v>332</v>
      </c>
      <c r="C58" s="362">
        <v>13</v>
      </c>
      <c r="D58" s="363">
        <v>3</v>
      </c>
      <c r="E58" s="364">
        <f t="shared" si="0"/>
        <v>16</v>
      </c>
      <c r="F58" s="362">
        <v>271</v>
      </c>
      <c r="G58" s="363">
        <v>217</v>
      </c>
      <c r="H58" s="364">
        <f t="shared" si="1"/>
        <v>488</v>
      </c>
      <c r="I58" s="362">
        <v>1</v>
      </c>
      <c r="J58" s="363">
        <v>4</v>
      </c>
      <c r="K58" s="364">
        <f t="shared" si="2"/>
        <v>5</v>
      </c>
      <c r="L58" s="362">
        <v>6</v>
      </c>
      <c r="M58" s="363">
        <v>23</v>
      </c>
      <c r="N58" s="364">
        <f t="shared" si="3"/>
        <v>29</v>
      </c>
    </row>
    <row r="59" spans="1:14" x14ac:dyDescent="0.25">
      <c r="A59" s="188">
        <v>51</v>
      </c>
      <c r="B59" s="188" t="s">
        <v>333</v>
      </c>
      <c r="C59" s="362">
        <v>8</v>
      </c>
      <c r="D59" s="363">
        <v>3</v>
      </c>
      <c r="E59" s="364">
        <f t="shared" si="0"/>
        <v>11</v>
      </c>
      <c r="F59" s="362">
        <v>236</v>
      </c>
      <c r="G59" s="363">
        <v>211</v>
      </c>
      <c r="H59" s="364">
        <f t="shared" si="1"/>
        <v>447</v>
      </c>
      <c r="I59" s="362">
        <v>3</v>
      </c>
      <c r="J59" s="363">
        <v>2</v>
      </c>
      <c r="K59" s="364">
        <f t="shared" si="2"/>
        <v>5</v>
      </c>
      <c r="L59" s="362">
        <v>5</v>
      </c>
      <c r="M59" s="363">
        <v>36</v>
      </c>
      <c r="N59" s="364">
        <f t="shared" si="3"/>
        <v>41</v>
      </c>
    </row>
    <row r="60" spans="1:14" x14ac:dyDescent="0.25">
      <c r="A60" s="188">
        <v>52</v>
      </c>
      <c r="B60" s="188" t="s">
        <v>334</v>
      </c>
      <c r="C60" s="362">
        <v>7</v>
      </c>
      <c r="D60" s="363">
        <v>5</v>
      </c>
      <c r="E60" s="364">
        <f t="shared" si="0"/>
        <v>12</v>
      </c>
      <c r="F60" s="362">
        <v>261</v>
      </c>
      <c r="G60" s="363">
        <v>240</v>
      </c>
      <c r="H60" s="364">
        <f t="shared" si="1"/>
        <v>501</v>
      </c>
      <c r="I60" s="362">
        <v>3</v>
      </c>
      <c r="J60" s="363">
        <v>2</v>
      </c>
      <c r="K60" s="364">
        <f t="shared" si="2"/>
        <v>5</v>
      </c>
      <c r="L60" s="362">
        <v>10</v>
      </c>
      <c r="M60" s="363">
        <v>38</v>
      </c>
      <c r="N60" s="364">
        <f t="shared" si="3"/>
        <v>48</v>
      </c>
    </row>
    <row r="61" spans="1:14" x14ac:dyDescent="0.25">
      <c r="A61" s="188">
        <v>53</v>
      </c>
      <c r="B61" s="188" t="s">
        <v>335</v>
      </c>
      <c r="C61" s="362">
        <v>8</v>
      </c>
      <c r="D61" s="363">
        <v>1</v>
      </c>
      <c r="E61" s="364">
        <f t="shared" si="0"/>
        <v>9</v>
      </c>
      <c r="F61" s="362">
        <v>215</v>
      </c>
      <c r="G61" s="363">
        <v>185</v>
      </c>
      <c r="H61" s="364">
        <f t="shared" si="1"/>
        <v>400</v>
      </c>
      <c r="I61" s="362">
        <v>0</v>
      </c>
      <c r="J61" s="363">
        <v>1</v>
      </c>
      <c r="K61" s="364">
        <f t="shared" si="2"/>
        <v>1</v>
      </c>
      <c r="L61" s="362">
        <v>9</v>
      </c>
      <c r="M61" s="363">
        <v>26</v>
      </c>
      <c r="N61" s="364">
        <f t="shared" si="3"/>
        <v>35</v>
      </c>
    </row>
    <row r="62" spans="1:14" x14ac:dyDescent="0.25">
      <c r="A62" s="188">
        <v>54</v>
      </c>
      <c r="B62" s="188" t="s">
        <v>336</v>
      </c>
      <c r="C62" s="362">
        <v>8</v>
      </c>
      <c r="D62" s="363">
        <v>7</v>
      </c>
      <c r="E62" s="364">
        <f t="shared" si="0"/>
        <v>15</v>
      </c>
      <c r="F62" s="362">
        <v>237</v>
      </c>
      <c r="G62" s="363">
        <v>187</v>
      </c>
      <c r="H62" s="364">
        <f t="shared" si="1"/>
        <v>424</v>
      </c>
      <c r="I62" s="362">
        <v>2</v>
      </c>
      <c r="J62" s="363">
        <v>2</v>
      </c>
      <c r="K62" s="364">
        <f t="shared" si="2"/>
        <v>4</v>
      </c>
      <c r="L62" s="362">
        <v>20</v>
      </c>
      <c r="M62" s="363">
        <v>51</v>
      </c>
      <c r="N62" s="364">
        <f t="shared" si="3"/>
        <v>71</v>
      </c>
    </row>
    <row r="63" spans="1:14" x14ac:dyDescent="0.25">
      <c r="A63" s="188">
        <v>55</v>
      </c>
      <c r="B63" s="188" t="s">
        <v>337</v>
      </c>
      <c r="C63" s="362">
        <v>2</v>
      </c>
      <c r="D63" s="363">
        <v>3</v>
      </c>
      <c r="E63" s="364">
        <f t="shared" si="0"/>
        <v>5</v>
      </c>
      <c r="F63" s="362">
        <v>214</v>
      </c>
      <c r="G63" s="363">
        <v>194</v>
      </c>
      <c r="H63" s="364">
        <f t="shared" si="1"/>
        <v>408</v>
      </c>
      <c r="I63" s="362">
        <v>0</v>
      </c>
      <c r="J63" s="363">
        <v>6</v>
      </c>
      <c r="K63" s="364">
        <f t="shared" si="2"/>
        <v>6</v>
      </c>
      <c r="L63" s="362">
        <v>8</v>
      </c>
      <c r="M63" s="363">
        <v>51</v>
      </c>
      <c r="N63" s="364">
        <f t="shared" si="3"/>
        <v>59</v>
      </c>
    </row>
    <row r="64" spans="1:14" x14ac:dyDescent="0.25">
      <c r="A64" s="188">
        <v>56</v>
      </c>
      <c r="B64" s="188" t="s">
        <v>338</v>
      </c>
      <c r="C64" s="362">
        <v>2</v>
      </c>
      <c r="D64" s="363">
        <v>1</v>
      </c>
      <c r="E64" s="364">
        <f t="shared" si="0"/>
        <v>3</v>
      </c>
      <c r="F64" s="362">
        <v>183</v>
      </c>
      <c r="G64" s="363">
        <v>179</v>
      </c>
      <c r="H64" s="364">
        <f t="shared" si="1"/>
        <v>362</v>
      </c>
      <c r="I64" s="362">
        <v>0</v>
      </c>
      <c r="J64" s="363">
        <v>1</v>
      </c>
      <c r="K64" s="364">
        <f t="shared" si="2"/>
        <v>1</v>
      </c>
      <c r="L64" s="362">
        <v>7</v>
      </c>
      <c r="M64" s="363">
        <v>59</v>
      </c>
      <c r="N64" s="364">
        <f t="shared" si="3"/>
        <v>66</v>
      </c>
    </row>
    <row r="65" spans="1:14" x14ac:dyDescent="0.25">
      <c r="A65" s="188">
        <v>57</v>
      </c>
      <c r="B65" s="188" t="s">
        <v>339</v>
      </c>
      <c r="C65" s="362">
        <v>4</v>
      </c>
      <c r="D65" s="363">
        <v>2</v>
      </c>
      <c r="E65" s="364">
        <f t="shared" si="0"/>
        <v>6</v>
      </c>
      <c r="F65" s="362">
        <v>147</v>
      </c>
      <c r="G65" s="363">
        <v>151</v>
      </c>
      <c r="H65" s="364">
        <f t="shared" si="1"/>
        <v>298</v>
      </c>
      <c r="I65" s="362">
        <v>2</v>
      </c>
      <c r="J65" s="363">
        <v>2</v>
      </c>
      <c r="K65" s="364">
        <f t="shared" si="2"/>
        <v>4</v>
      </c>
      <c r="L65" s="362">
        <v>7</v>
      </c>
      <c r="M65" s="363">
        <v>47</v>
      </c>
      <c r="N65" s="364">
        <f t="shared" si="3"/>
        <v>54</v>
      </c>
    </row>
    <row r="66" spans="1:14" x14ac:dyDescent="0.25">
      <c r="A66" s="188">
        <v>58</v>
      </c>
      <c r="B66" s="188" t="s">
        <v>340</v>
      </c>
      <c r="C66" s="362">
        <v>2</v>
      </c>
      <c r="D66" s="363">
        <v>2</v>
      </c>
      <c r="E66" s="364">
        <f t="shared" si="0"/>
        <v>4</v>
      </c>
      <c r="F66" s="362">
        <v>154</v>
      </c>
      <c r="G66" s="363">
        <v>109</v>
      </c>
      <c r="H66" s="364">
        <f t="shared" si="1"/>
        <v>263</v>
      </c>
      <c r="I66" s="362">
        <v>0</v>
      </c>
      <c r="J66" s="363">
        <v>4</v>
      </c>
      <c r="K66" s="364">
        <f t="shared" si="2"/>
        <v>4</v>
      </c>
      <c r="L66" s="362">
        <v>8</v>
      </c>
      <c r="M66" s="363">
        <v>42</v>
      </c>
      <c r="N66" s="364">
        <f t="shared" si="3"/>
        <v>50</v>
      </c>
    </row>
    <row r="67" spans="1:14" x14ac:dyDescent="0.25">
      <c r="A67" s="188">
        <v>59</v>
      </c>
      <c r="B67" s="188" t="s">
        <v>341</v>
      </c>
      <c r="C67" s="362">
        <v>3</v>
      </c>
      <c r="D67" s="363">
        <v>2</v>
      </c>
      <c r="E67" s="364">
        <f t="shared" si="0"/>
        <v>5</v>
      </c>
      <c r="F67" s="362">
        <v>217</v>
      </c>
      <c r="G67" s="363">
        <v>165</v>
      </c>
      <c r="H67" s="364">
        <f t="shared" si="1"/>
        <v>382</v>
      </c>
      <c r="I67" s="362">
        <v>1</v>
      </c>
      <c r="J67" s="363">
        <v>1</v>
      </c>
      <c r="K67" s="364">
        <f t="shared" si="2"/>
        <v>2</v>
      </c>
      <c r="L67" s="362">
        <v>14</v>
      </c>
      <c r="M67" s="363">
        <v>65</v>
      </c>
      <c r="N67" s="364">
        <f t="shared" si="3"/>
        <v>79</v>
      </c>
    </row>
    <row r="68" spans="1:14" x14ac:dyDescent="0.25">
      <c r="A68" s="188">
        <v>60</v>
      </c>
      <c r="B68" s="188" t="s">
        <v>342</v>
      </c>
      <c r="C68" s="362">
        <v>6</v>
      </c>
      <c r="D68" s="363">
        <v>2</v>
      </c>
      <c r="E68" s="364">
        <f t="shared" si="0"/>
        <v>8</v>
      </c>
      <c r="F68" s="362">
        <v>142</v>
      </c>
      <c r="G68" s="363">
        <v>110</v>
      </c>
      <c r="H68" s="364">
        <f t="shared" si="1"/>
        <v>252</v>
      </c>
      <c r="I68" s="362">
        <v>0</v>
      </c>
      <c r="J68" s="363">
        <v>0</v>
      </c>
      <c r="K68" s="364">
        <f t="shared" si="2"/>
        <v>0</v>
      </c>
      <c r="L68" s="362">
        <v>11</v>
      </c>
      <c r="M68" s="363">
        <v>49</v>
      </c>
      <c r="N68" s="364">
        <f t="shared" si="3"/>
        <v>60</v>
      </c>
    </row>
    <row r="69" spans="1:14" x14ac:dyDescent="0.25">
      <c r="A69" s="188">
        <v>61</v>
      </c>
      <c r="B69" s="188" t="s">
        <v>343</v>
      </c>
      <c r="C69" s="362">
        <v>4</v>
      </c>
      <c r="D69" s="363">
        <v>0</v>
      </c>
      <c r="E69" s="364">
        <f t="shared" si="0"/>
        <v>4</v>
      </c>
      <c r="F69" s="362">
        <v>119</v>
      </c>
      <c r="G69" s="363">
        <v>102</v>
      </c>
      <c r="H69" s="364">
        <f t="shared" si="1"/>
        <v>221</v>
      </c>
      <c r="I69" s="362">
        <v>2</v>
      </c>
      <c r="J69" s="363">
        <v>0</v>
      </c>
      <c r="K69" s="364">
        <f t="shared" si="2"/>
        <v>2</v>
      </c>
      <c r="L69" s="362">
        <v>6</v>
      </c>
      <c r="M69" s="363">
        <v>45</v>
      </c>
      <c r="N69" s="364">
        <f t="shared" si="3"/>
        <v>51</v>
      </c>
    </row>
    <row r="70" spans="1:14" x14ac:dyDescent="0.25">
      <c r="A70" s="188">
        <v>62</v>
      </c>
      <c r="B70" s="188" t="s">
        <v>344</v>
      </c>
      <c r="C70" s="362">
        <v>5</v>
      </c>
      <c r="D70" s="363">
        <v>0</v>
      </c>
      <c r="E70" s="364">
        <f t="shared" si="0"/>
        <v>5</v>
      </c>
      <c r="F70" s="362">
        <v>139</v>
      </c>
      <c r="G70" s="363">
        <v>139</v>
      </c>
      <c r="H70" s="364">
        <f t="shared" si="1"/>
        <v>278</v>
      </c>
      <c r="I70" s="362">
        <v>0</v>
      </c>
      <c r="J70" s="363">
        <v>0</v>
      </c>
      <c r="K70" s="364">
        <f t="shared" si="2"/>
        <v>0</v>
      </c>
      <c r="L70" s="362">
        <v>7</v>
      </c>
      <c r="M70" s="363">
        <v>63</v>
      </c>
      <c r="N70" s="364">
        <f t="shared" si="3"/>
        <v>70</v>
      </c>
    </row>
    <row r="71" spans="1:14" x14ac:dyDescent="0.25">
      <c r="A71" s="188">
        <v>63</v>
      </c>
      <c r="B71" s="188" t="s">
        <v>345</v>
      </c>
      <c r="C71" s="362">
        <v>0</v>
      </c>
      <c r="D71" s="363">
        <v>1</v>
      </c>
      <c r="E71" s="364">
        <f t="shared" si="0"/>
        <v>1</v>
      </c>
      <c r="F71" s="362">
        <v>93</v>
      </c>
      <c r="G71" s="363">
        <v>73</v>
      </c>
      <c r="H71" s="364">
        <f t="shared" si="1"/>
        <v>166</v>
      </c>
      <c r="I71" s="362">
        <v>0</v>
      </c>
      <c r="J71" s="363">
        <v>0</v>
      </c>
      <c r="K71" s="364">
        <f t="shared" si="2"/>
        <v>0</v>
      </c>
      <c r="L71" s="362">
        <v>11</v>
      </c>
      <c r="M71" s="363">
        <v>49</v>
      </c>
      <c r="N71" s="364">
        <f t="shared" si="3"/>
        <v>60</v>
      </c>
    </row>
    <row r="72" spans="1:14" x14ac:dyDescent="0.25">
      <c r="A72" s="188">
        <v>64</v>
      </c>
      <c r="B72" s="188" t="s">
        <v>346</v>
      </c>
      <c r="C72" s="362">
        <v>2</v>
      </c>
      <c r="D72" s="363">
        <v>2</v>
      </c>
      <c r="E72" s="364">
        <f t="shared" si="0"/>
        <v>4</v>
      </c>
      <c r="F72" s="362">
        <v>154</v>
      </c>
      <c r="G72" s="363">
        <v>122</v>
      </c>
      <c r="H72" s="364">
        <f t="shared" si="1"/>
        <v>276</v>
      </c>
      <c r="I72" s="362">
        <v>0</v>
      </c>
      <c r="J72" s="363">
        <v>0</v>
      </c>
      <c r="K72" s="364">
        <f t="shared" si="2"/>
        <v>0</v>
      </c>
      <c r="L72" s="362">
        <v>19</v>
      </c>
      <c r="M72" s="363">
        <v>70</v>
      </c>
      <c r="N72" s="364">
        <f t="shared" si="3"/>
        <v>89</v>
      </c>
    </row>
    <row r="73" spans="1:14" x14ac:dyDescent="0.25">
      <c r="A73" s="188">
        <v>65</v>
      </c>
      <c r="B73" s="188" t="s">
        <v>347</v>
      </c>
      <c r="C73" s="362">
        <v>1</v>
      </c>
      <c r="D73" s="363">
        <v>1</v>
      </c>
      <c r="E73" s="364">
        <f t="shared" si="0"/>
        <v>2</v>
      </c>
      <c r="F73" s="362">
        <v>117</v>
      </c>
      <c r="G73" s="363">
        <v>73</v>
      </c>
      <c r="H73" s="364">
        <f t="shared" si="1"/>
        <v>190</v>
      </c>
      <c r="I73" s="362">
        <v>0</v>
      </c>
      <c r="J73" s="363">
        <v>2</v>
      </c>
      <c r="K73" s="364">
        <f t="shared" si="2"/>
        <v>2</v>
      </c>
      <c r="L73" s="362">
        <v>5</v>
      </c>
      <c r="M73" s="363">
        <v>55</v>
      </c>
      <c r="N73" s="364">
        <f t="shared" si="3"/>
        <v>60</v>
      </c>
    </row>
    <row r="74" spans="1:14" x14ac:dyDescent="0.25">
      <c r="A74" s="188">
        <v>66</v>
      </c>
      <c r="B74" s="188" t="s">
        <v>348</v>
      </c>
      <c r="C74" s="362">
        <v>1</v>
      </c>
      <c r="D74" s="363">
        <v>0</v>
      </c>
      <c r="E74" s="364">
        <f t="shared" ref="E74:E112" si="4">SUM(C74:D74)</f>
        <v>1</v>
      </c>
      <c r="F74" s="362">
        <v>106</v>
      </c>
      <c r="G74" s="363">
        <v>96</v>
      </c>
      <c r="H74" s="364">
        <f t="shared" ref="H74:H112" si="5">SUM(F74:G74)</f>
        <v>202</v>
      </c>
      <c r="I74" s="362">
        <v>1</v>
      </c>
      <c r="J74" s="363">
        <v>1</v>
      </c>
      <c r="K74" s="364">
        <f t="shared" ref="K74:K112" si="6">SUM(I74:J74)</f>
        <v>2</v>
      </c>
      <c r="L74" s="362">
        <v>10</v>
      </c>
      <c r="M74" s="363">
        <v>68</v>
      </c>
      <c r="N74" s="364">
        <f t="shared" ref="N74:N112" si="7">SUM(L74:M74)</f>
        <v>78</v>
      </c>
    </row>
    <row r="75" spans="1:14" x14ac:dyDescent="0.25">
      <c r="A75" s="188">
        <v>67</v>
      </c>
      <c r="B75" s="188" t="s">
        <v>349</v>
      </c>
      <c r="C75" s="362">
        <v>0</v>
      </c>
      <c r="D75" s="363">
        <v>2</v>
      </c>
      <c r="E75" s="364">
        <f t="shared" si="4"/>
        <v>2</v>
      </c>
      <c r="F75" s="362">
        <v>73</v>
      </c>
      <c r="G75" s="363">
        <v>61</v>
      </c>
      <c r="H75" s="364">
        <f t="shared" si="5"/>
        <v>134</v>
      </c>
      <c r="I75" s="362">
        <v>0</v>
      </c>
      <c r="J75" s="363">
        <v>1</v>
      </c>
      <c r="K75" s="364">
        <f t="shared" si="6"/>
        <v>1</v>
      </c>
      <c r="L75" s="362">
        <v>7</v>
      </c>
      <c r="M75" s="363">
        <v>54</v>
      </c>
      <c r="N75" s="364">
        <f t="shared" si="7"/>
        <v>61</v>
      </c>
    </row>
    <row r="76" spans="1:14" x14ac:dyDescent="0.25">
      <c r="A76" s="188">
        <v>68</v>
      </c>
      <c r="B76" s="188" t="s">
        <v>350</v>
      </c>
      <c r="C76" s="362">
        <v>0</v>
      </c>
      <c r="D76" s="363">
        <v>0</v>
      </c>
      <c r="E76" s="364">
        <f t="shared" si="4"/>
        <v>0</v>
      </c>
      <c r="F76" s="362">
        <v>68</v>
      </c>
      <c r="G76" s="363">
        <v>56</v>
      </c>
      <c r="H76" s="364">
        <f t="shared" si="5"/>
        <v>124</v>
      </c>
      <c r="I76" s="362">
        <v>1</v>
      </c>
      <c r="J76" s="363">
        <v>0</v>
      </c>
      <c r="K76" s="364">
        <f t="shared" si="6"/>
        <v>1</v>
      </c>
      <c r="L76" s="362">
        <v>10</v>
      </c>
      <c r="M76" s="363">
        <v>57</v>
      </c>
      <c r="N76" s="364">
        <f t="shared" si="7"/>
        <v>67</v>
      </c>
    </row>
    <row r="77" spans="1:14" x14ac:dyDescent="0.25">
      <c r="A77" s="188">
        <v>69</v>
      </c>
      <c r="B77" s="188" t="s">
        <v>351</v>
      </c>
      <c r="C77" s="362">
        <v>0</v>
      </c>
      <c r="D77" s="363">
        <v>1</v>
      </c>
      <c r="E77" s="364">
        <f t="shared" si="4"/>
        <v>1</v>
      </c>
      <c r="F77" s="362">
        <v>62</v>
      </c>
      <c r="G77" s="363">
        <v>40</v>
      </c>
      <c r="H77" s="364">
        <f t="shared" si="5"/>
        <v>102</v>
      </c>
      <c r="I77" s="362">
        <v>0</v>
      </c>
      <c r="J77" s="363">
        <v>0</v>
      </c>
      <c r="K77" s="364">
        <f t="shared" si="6"/>
        <v>0</v>
      </c>
      <c r="L77" s="362">
        <v>7</v>
      </c>
      <c r="M77" s="363">
        <v>52</v>
      </c>
      <c r="N77" s="364">
        <f t="shared" si="7"/>
        <v>59</v>
      </c>
    </row>
    <row r="78" spans="1:14" x14ac:dyDescent="0.25">
      <c r="A78" s="188">
        <v>70</v>
      </c>
      <c r="B78" s="188" t="s">
        <v>352</v>
      </c>
      <c r="C78" s="362">
        <v>2</v>
      </c>
      <c r="D78" s="363">
        <v>2</v>
      </c>
      <c r="E78" s="364">
        <f t="shared" si="4"/>
        <v>4</v>
      </c>
      <c r="F78" s="362">
        <v>73</v>
      </c>
      <c r="G78" s="363">
        <v>42</v>
      </c>
      <c r="H78" s="364">
        <f t="shared" si="5"/>
        <v>115</v>
      </c>
      <c r="I78" s="362">
        <v>0</v>
      </c>
      <c r="J78" s="363">
        <v>0</v>
      </c>
      <c r="K78" s="364">
        <f t="shared" si="6"/>
        <v>0</v>
      </c>
      <c r="L78" s="362">
        <v>5</v>
      </c>
      <c r="M78" s="363">
        <v>48</v>
      </c>
      <c r="N78" s="364">
        <f t="shared" si="7"/>
        <v>53</v>
      </c>
    </row>
    <row r="79" spans="1:14" x14ac:dyDescent="0.25">
      <c r="A79" s="188">
        <v>71</v>
      </c>
      <c r="B79" s="188" t="s">
        <v>353</v>
      </c>
      <c r="C79" s="362">
        <v>0</v>
      </c>
      <c r="D79" s="363">
        <v>0</v>
      </c>
      <c r="E79" s="364">
        <f t="shared" si="4"/>
        <v>0</v>
      </c>
      <c r="F79" s="362">
        <v>58</v>
      </c>
      <c r="G79" s="363">
        <v>49</v>
      </c>
      <c r="H79" s="364">
        <f t="shared" si="5"/>
        <v>107</v>
      </c>
      <c r="I79" s="362">
        <v>0</v>
      </c>
      <c r="J79" s="363">
        <v>1</v>
      </c>
      <c r="K79" s="364">
        <f t="shared" si="6"/>
        <v>1</v>
      </c>
      <c r="L79" s="362">
        <v>11</v>
      </c>
      <c r="M79" s="363">
        <v>62</v>
      </c>
      <c r="N79" s="364">
        <f t="shared" si="7"/>
        <v>73</v>
      </c>
    </row>
    <row r="80" spans="1:14" x14ac:dyDescent="0.25">
      <c r="A80" s="188">
        <v>72</v>
      </c>
      <c r="B80" s="188" t="s">
        <v>354</v>
      </c>
      <c r="C80" s="362">
        <v>0</v>
      </c>
      <c r="D80" s="363">
        <v>1</v>
      </c>
      <c r="E80" s="364">
        <f t="shared" si="4"/>
        <v>1</v>
      </c>
      <c r="F80" s="362">
        <v>69</v>
      </c>
      <c r="G80" s="363">
        <v>52</v>
      </c>
      <c r="H80" s="364">
        <f t="shared" si="5"/>
        <v>121</v>
      </c>
      <c r="I80" s="362">
        <v>0</v>
      </c>
      <c r="J80" s="363">
        <v>0</v>
      </c>
      <c r="K80" s="364">
        <f t="shared" si="6"/>
        <v>0</v>
      </c>
      <c r="L80" s="362">
        <v>12</v>
      </c>
      <c r="M80" s="363">
        <v>61</v>
      </c>
      <c r="N80" s="364">
        <f t="shared" si="7"/>
        <v>73</v>
      </c>
    </row>
    <row r="81" spans="1:14" x14ac:dyDescent="0.25">
      <c r="A81" s="188">
        <v>73</v>
      </c>
      <c r="B81" s="188" t="s">
        <v>355</v>
      </c>
      <c r="C81" s="362">
        <v>0</v>
      </c>
      <c r="D81" s="363">
        <v>0</v>
      </c>
      <c r="E81" s="364">
        <f t="shared" si="4"/>
        <v>0</v>
      </c>
      <c r="F81" s="362">
        <v>45</v>
      </c>
      <c r="G81" s="363">
        <v>16</v>
      </c>
      <c r="H81" s="364">
        <f t="shared" si="5"/>
        <v>61</v>
      </c>
      <c r="I81" s="362">
        <v>0</v>
      </c>
      <c r="J81" s="363">
        <v>0</v>
      </c>
      <c r="K81" s="364">
        <f t="shared" si="6"/>
        <v>0</v>
      </c>
      <c r="L81" s="362">
        <v>8</v>
      </c>
      <c r="M81" s="363">
        <v>49</v>
      </c>
      <c r="N81" s="364">
        <f t="shared" si="7"/>
        <v>57</v>
      </c>
    </row>
    <row r="82" spans="1:14" x14ac:dyDescent="0.25">
      <c r="A82" s="188">
        <v>74</v>
      </c>
      <c r="B82" s="188" t="s">
        <v>356</v>
      </c>
      <c r="C82" s="362">
        <v>0</v>
      </c>
      <c r="D82" s="363">
        <v>0</v>
      </c>
      <c r="E82" s="364">
        <f t="shared" si="4"/>
        <v>0</v>
      </c>
      <c r="F82" s="362">
        <v>60</v>
      </c>
      <c r="G82" s="363">
        <v>51</v>
      </c>
      <c r="H82" s="364">
        <f t="shared" si="5"/>
        <v>111</v>
      </c>
      <c r="I82" s="362">
        <v>0</v>
      </c>
      <c r="J82" s="363">
        <v>0</v>
      </c>
      <c r="K82" s="364">
        <f t="shared" si="6"/>
        <v>0</v>
      </c>
      <c r="L82" s="362">
        <v>7</v>
      </c>
      <c r="M82" s="363">
        <v>63</v>
      </c>
      <c r="N82" s="364">
        <f t="shared" si="7"/>
        <v>70</v>
      </c>
    </row>
    <row r="83" spans="1:14" x14ac:dyDescent="0.25">
      <c r="A83" s="188">
        <v>75</v>
      </c>
      <c r="B83" s="188" t="s">
        <v>357</v>
      </c>
      <c r="C83" s="362">
        <v>0</v>
      </c>
      <c r="D83" s="363">
        <v>2</v>
      </c>
      <c r="E83" s="364">
        <f t="shared" si="4"/>
        <v>2</v>
      </c>
      <c r="F83" s="362">
        <v>30</v>
      </c>
      <c r="G83" s="363">
        <v>21</v>
      </c>
      <c r="H83" s="364">
        <f t="shared" si="5"/>
        <v>51</v>
      </c>
      <c r="I83" s="362">
        <v>0</v>
      </c>
      <c r="J83" s="363">
        <v>0</v>
      </c>
      <c r="K83" s="364">
        <f t="shared" si="6"/>
        <v>0</v>
      </c>
      <c r="L83" s="362">
        <v>8</v>
      </c>
      <c r="M83" s="363">
        <v>26</v>
      </c>
      <c r="N83" s="364">
        <f t="shared" si="7"/>
        <v>34</v>
      </c>
    </row>
    <row r="84" spans="1:14" x14ac:dyDescent="0.25">
      <c r="A84" s="188">
        <v>76</v>
      </c>
      <c r="B84" s="188" t="s">
        <v>358</v>
      </c>
      <c r="C84" s="362">
        <v>2</v>
      </c>
      <c r="D84" s="363">
        <v>0</v>
      </c>
      <c r="E84" s="364">
        <f t="shared" si="4"/>
        <v>2</v>
      </c>
      <c r="F84" s="362">
        <v>34</v>
      </c>
      <c r="G84" s="363">
        <v>21</v>
      </c>
      <c r="H84" s="364">
        <f t="shared" si="5"/>
        <v>55</v>
      </c>
      <c r="I84" s="362">
        <v>0</v>
      </c>
      <c r="J84" s="363">
        <v>0</v>
      </c>
      <c r="K84" s="364">
        <f t="shared" si="6"/>
        <v>0</v>
      </c>
      <c r="L84" s="362">
        <v>7</v>
      </c>
      <c r="M84" s="363">
        <v>40</v>
      </c>
      <c r="N84" s="364">
        <f t="shared" si="7"/>
        <v>47</v>
      </c>
    </row>
    <row r="85" spans="1:14" x14ac:dyDescent="0.25">
      <c r="A85" s="188">
        <v>77</v>
      </c>
      <c r="B85" s="188" t="s">
        <v>359</v>
      </c>
      <c r="C85" s="362">
        <v>0</v>
      </c>
      <c r="D85" s="363">
        <v>0</v>
      </c>
      <c r="E85" s="364">
        <f t="shared" si="4"/>
        <v>0</v>
      </c>
      <c r="F85" s="362">
        <v>32</v>
      </c>
      <c r="G85" s="363">
        <v>18</v>
      </c>
      <c r="H85" s="364">
        <f t="shared" si="5"/>
        <v>50</v>
      </c>
      <c r="I85" s="362">
        <v>0</v>
      </c>
      <c r="J85" s="363">
        <v>0</v>
      </c>
      <c r="K85" s="364">
        <f t="shared" si="6"/>
        <v>0</v>
      </c>
      <c r="L85" s="362">
        <v>10</v>
      </c>
      <c r="M85" s="363">
        <v>41</v>
      </c>
      <c r="N85" s="364">
        <f t="shared" si="7"/>
        <v>51</v>
      </c>
    </row>
    <row r="86" spans="1:14" x14ac:dyDescent="0.25">
      <c r="A86" s="188">
        <v>78</v>
      </c>
      <c r="B86" s="188" t="s">
        <v>360</v>
      </c>
      <c r="C86" s="362">
        <v>0</v>
      </c>
      <c r="D86" s="363">
        <v>0</v>
      </c>
      <c r="E86" s="364">
        <f t="shared" si="4"/>
        <v>0</v>
      </c>
      <c r="F86" s="362">
        <v>21</v>
      </c>
      <c r="G86" s="363">
        <v>16</v>
      </c>
      <c r="H86" s="364">
        <f t="shared" si="5"/>
        <v>37</v>
      </c>
      <c r="I86" s="362">
        <v>0</v>
      </c>
      <c r="J86" s="363">
        <v>0</v>
      </c>
      <c r="K86" s="364">
        <f t="shared" si="6"/>
        <v>0</v>
      </c>
      <c r="L86" s="362">
        <v>7</v>
      </c>
      <c r="M86" s="363">
        <v>42</v>
      </c>
      <c r="N86" s="364">
        <f t="shared" si="7"/>
        <v>49</v>
      </c>
    </row>
    <row r="87" spans="1:14" x14ac:dyDescent="0.25">
      <c r="A87" s="188">
        <v>79</v>
      </c>
      <c r="B87" s="188" t="s">
        <v>361</v>
      </c>
      <c r="C87" s="362">
        <v>0</v>
      </c>
      <c r="D87" s="363">
        <v>0</v>
      </c>
      <c r="E87" s="364">
        <f t="shared" si="4"/>
        <v>0</v>
      </c>
      <c r="F87" s="362">
        <v>27</v>
      </c>
      <c r="G87" s="363">
        <v>16</v>
      </c>
      <c r="H87" s="364">
        <f t="shared" si="5"/>
        <v>43</v>
      </c>
      <c r="I87" s="362">
        <v>0</v>
      </c>
      <c r="J87" s="363">
        <v>0</v>
      </c>
      <c r="K87" s="364">
        <f t="shared" si="6"/>
        <v>0</v>
      </c>
      <c r="L87" s="362">
        <v>12</v>
      </c>
      <c r="M87" s="363">
        <v>55</v>
      </c>
      <c r="N87" s="364">
        <f t="shared" si="7"/>
        <v>67</v>
      </c>
    </row>
    <row r="88" spans="1:14" x14ac:dyDescent="0.25">
      <c r="A88" s="188">
        <v>80</v>
      </c>
      <c r="B88" s="188" t="s">
        <v>362</v>
      </c>
      <c r="C88" s="362">
        <v>0</v>
      </c>
      <c r="D88" s="363">
        <v>0</v>
      </c>
      <c r="E88" s="364">
        <f t="shared" si="4"/>
        <v>0</v>
      </c>
      <c r="F88" s="362">
        <v>13</v>
      </c>
      <c r="G88" s="363">
        <v>8</v>
      </c>
      <c r="H88" s="364">
        <f t="shared" si="5"/>
        <v>21</v>
      </c>
      <c r="I88" s="362">
        <v>0</v>
      </c>
      <c r="J88" s="363">
        <v>0</v>
      </c>
      <c r="K88" s="364">
        <f t="shared" si="6"/>
        <v>0</v>
      </c>
      <c r="L88" s="362">
        <v>3</v>
      </c>
      <c r="M88" s="363">
        <v>26</v>
      </c>
      <c r="N88" s="364">
        <f t="shared" si="7"/>
        <v>29</v>
      </c>
    </row>
    <row r="89" spans="1:14" x14ac:dyDescent="0.25">
      <c r="A89" s="188">
        <v>81</v>
      </c>
      <c r="B89" s="188" t="s">
        <v>363</v>
      </c>
      <c r="C89" s="362">
        <v>0</v>
      </c>
      <c r="D89" s="363">
        <v>0</v>
      </c>
      <c r="E89" s="364">
        <f t="shared" si="4"/>
        <v>0</v>
      </c>
      <c r="F89" s="362">
        <v>17</v>
      </c>
      <c r="G89" s="363">
        <v>10</v>
      </c>
      <c r="H89" s="364">
        <f t="shared" si="5"/>
        <v>27</v>
      </c>
      <c r="I89" s="362">
        <v>0</v>
      </c>
      <c r="J89" s="363">
        <v>0</v>
      </c>
      <c r="K89" s="364">
        <f t="shared" si="6"/>
        <v>0</v>
      </c>
      <c r="L89" s="362">
        <v>10</v>
      </c>
      <c r="M89" s="363">
        <v>28</v>
      </c>
      <c r="N89" s="364">
        <f t="shared" si="7"/>
        <v>38</v>
      </c>
    </row>
    <row r="90" spans="1:14" x14ac:dyDescent="0.25">
      <c r="A90" s="188">
        <v>82</v>
      </c>
      <c r="B90" s="188" t="s">
        <v>364</v>
      </c>
      <c r="C90" s="362">
        <v>0</v>
      </c>
      <c r="D90" s="363">
        <v>0</v>
      </c>
      <c r="E90" s="364">
        <f t="shared" si="4"/>
        <v>0</v>
      </c>
      <c r="F90" s="362">
        <v>22</v>
      </c>
      <c r="G90" s="363">
        <v>15</v>
      </c>
      <c r="H90" s="364">
        <f t="shared" si="5"/>
        <v>37</v>
      </c>
      <c r="I90" s="362">
        <v>0</v>
      </c>
      <c r="J90" s="363">
        <v>0</v>
      </c>
      <c r="K90" s="364">
        <f t="shared" si="6"/>
        <v>0</v>
      </c>
      <c r="L90" s="362">
        <v>13</v>
      </c>
      <c r="M90" s="363">
        <v>45</v>
      </c>
      <c r="N90" s="364">
        <f t="shared" si="7"/>
        <v>58</v>
      </c>
    </row>
    <row r="91" spans="1:14" x14ac:dyDescent="0.25">
      <c r="A91" s="188">
        <v>83</v>
      </c>
      <c r="B91" s="188" t="s">
        <v>365</v>
      </c>
      <c r="C91" s="362">
        <v>0</v>
      </c>
      <c r="D91" s="363">
        <v>0</v>
      </c>
      <c r="E91" s="364">
        <f t="shared" si="4"/>
        <v>0</v>
      </c>
      <c r="F91" s="362">
        <v>11</v>
      </c>
      <c r="G91" s="363">
        <v>10</v>
      </c>
      <c r="H91" s="364">
        <f t="shared" si="5"/>
        <v>21</v>
      </c>
      <c r="I91" s="362">
        <v>0</v>
      </c>
      <c r="J91" s="363">
        <v>0</v>
      </c>
      <c r="K91" s="364">
        <f t="shared" si="6"/>
        <v>0</v>
      </c>
      <c r="L91" s="362">
        <v>3</v>
      </c>
      <c r="M91" s="363">
        <v>17</v>
      </c>
      <c r="N91" s="364">
        <f t="shared" si="7"/>
        <v>20</v>
      </c>
    </row>
    <row r="92" spans="1:14" x14ac:dyDescent="0.25">
      <c r="A92" s="188">
        <v>84</v>
      </c>
      <c r="B92" s="188" t="s">
        <v>366</v>
      </c>
      <c r="C92" s="362">
        <v>0</v>
      </c>
      <c r="D92" s="363">
        <v>0</v>
      </c>
      <c r="E92" s="364">
        <f t="shared" si="4"/>
        <v>0</v>
      </c>
      <c r="F92" s="362">
        <v>19</v>
      </c>
      <c r="G92" s="363">
        <v>8</v>
      </c>
      <c r="H92" s="364">
        <f t="shared" si="5"/>
        <v>27</v>
      </c>
      <c r="I92" s="362">
        <v>0</v>
      </c>
      <c r="J92" s="363">
        <v>0</v>
      </c>
      <c r="K92" s="364">
        <f t="shared" si="6"/>
        <v>0</v>
      </c>
      <c r="L92" s="362">
        <v>8</v>
      </c>
      <c r="M92" s="363">
        <v>45</v>
      </c>
      <c r="N92" s="364">
        <f t="shared" si="7"/>
        <v>53</v>
      </c>
    </row>
    <row r="93" spans="1:14" x14ac:dyDescent="0.25">
      <c r="A93" s="188">
        <v>85</v>
      </c>
      <c r="B93" s="188" t="s">
        <v>367</v>
      </c>
      <c r="C93" s="362">
        <v>0</v>
      </c>
      <c r="D93" s="363">
        <v>0</v>
      </c>
      <c r="E93" s="364">
        <f t="shared" si="4"/>
        <v>0</v>
      </c>
      <c r="F93" s="362">
        <v>9</v>
      </c>
      <c r="G93" s="363">
        <v>3</v>
      </c>
      <c r="H93" s="364">
        <f t="shared" si="5"/>
        <v>12</v>
      </c>
      <c r="I93" s="362">
        <v>0</v>
      </c>
      <c r="J93" s="363">
        <v>1</v>
      </c>
      <c r="K93" s="364">
        <f t="shared" si="6"/>
        <v>1</v>
      </c>
      <c r="L93" s="362">
        <v>6</v>
      </c>
      <c r="M93" s="363">
        <v>12</v>
      </c>
      <c r="N93" s="364">
        <f t="shared" si="7"/>
        <v>18</v>
      </c>
    </row>
    <row r="94" spans="1:14" x14ac:dyDescent="0.25">
      <c r="A94" s="188">
        <v>86</v>
      </c>
      <c r="B94" s="188" t="s">
        <v>368</v>
      </c>
      <c r="C94" s="362">
        <v>0</v>
      </c>
      <c r="D94" s="363">
        <v>0</v>
      </c>
      <c r="E94" s="364">
        <f t="shared" si="4"/>
        <v>0</v>
      </c>
      <c r="F94" s="362">
        <v>14</v>
      </c>
      <c r="G94" s="363">
        <v>5</v>
      </c>
      <c r="H94" s="364">
        <f t="shared" si="5"/>
        <v>19</v>
      </c>
      <c r="I94" s="362">
        <v>0</v>
      </c>
      <c r="J94" s="363">
        <v>0</v>
      </c>
      <c r="K94" s="364">
        <f t="shared" si="6"/>
        <v>0</v>
      </c>
      <c r="L94" s="362">
        <v>1</v>
      </c>
      <c r="M94" s="363">
        <v>13</v>
      </c>
      <c r="N94" s="364">
        <f t="shared" si="7"/>
        <v>14</v>
      </c>
    </row>
    <row r="95" spans="1:14" x14ac:dyDescent="0.25">
      <c r="A95" s="188">
        <v>87</v>
      </c>
      <c r="B95" s="188" t="s">
        <v>369</v>
      </c>
      <c r="C95" s="362">
        <v>0</v>
      </c>
      <c r="D95" s="363">
        <v>0</v>
      </c>
      <c r="E95" s="364">
        <f t="shared" si="4"/>
        <v>0</v>
      </c>
      <c r="F95" s="362">
        <v>4</v>
      </c>
      <c r="G95" s="363">
        <v>5</v>
      </c>
      <c r="H95" s="364">
        <f t="shared" si="5"/>
        <v>9</v>
      </c>
      <c r="I95" s="362">
        <v>0</v>
      </c>
      <c r="J95" s="363">
        <v>0</v>
      </c>
      <c r="K95" s="364">
        <f t="shared" si="6"/>
        <v>0</v>
      </c>
      <c r="L95" s="362">
        <v>5</v>
      </c>
      <c r="M95" s="363">
        <v>15</v>
      </c>
      <c r="N95" s="364">
        <f t="shared" si="7"/>
        <v>20</v>
      </c>
    </row>
    <row r="96" spans="1:14" x14ac:dyDescent="0.25">
      <c r="A96" s="188">
        <v>88</v>
      </c>
      <c r="B96" s="188" t="s">
        <v>370</v>
      </c>
      <c r="C96" s="362">
        <v>0</v>
      </c>
      <c r="D96" s="363">
        <v>0</v>
      </c>
      <c r="E96" s="364">
        <f t="shared" si="4"/>
        <v>0</v>
      </c>
      <c r="F96" s="362">
        <v>4</v>
      </c>
      <c r="G96" s="363">
        <v>2</v>
      </c>
      <c r="H96" s="364">
        <f t="shared" si="5"/>
        <v>6</v>
      </c>
      <c r="I96" s="362">
        <v>0</v>
      </c>
      <c r="J96" s="363">
        <v>0</v>
      </c>
      <c r="K96" s="364">
        <f t="shared" si="6"/>
        <v>0</v>
      </c>
      <c r="L96" s="362">
        <v>0</v>
      </c>
      <c r="M96" s="363">
        <v>10</v>
      </c>
      <c r="N96" s="364">
        <f t="shared" si="7"/>
        <v>10</v>
      </c>
    </row>
    <row r="97" spans="1:14" x14ac:dyDescent="0.25">
      <c r="A97" s="188">
        <v>89</v>
      </c>
      <c r="B97" s="188" t="s">
        <v>371</v>
      </c>
      <c r="C97" s="362">
        <v>0</v>
      </c>
      <c r="D97" s="363">
        <v>0</v>
      </c>
      <c r="E97" s="364">
        <f t="shared" si="4"/>
        <v>0</v>
      </c>
      <c r="F97" s="362">
        <v>3</v>
      </c>
      <c r="G97" s="363">
        <v>5</v>
      </c>
      <c r="H97" s="364">
        <f t="shared" si="5"/>
        <v>8</v>
      </c>
      <c r="I97" s="362">
        <v>0</v>
      </c>
      <c r="J97" s="363">
        <v>0</v>
      </c>
      <c r="K97" s="364">
        <f t="shared" si="6"/>
        <v>0</v>
      </c>
      <c r="L97" s="362">
        <v>4</v>
      </c>
      <c r="M97" s="363">
        <v>18</v>
      </c>
      <c r="N97" s="364">
        <f t="shared" si="7"/>
        <v>22</v>
      </c>
    </row>
    <row r="98" spans="1:14" x14ac:dyDescent="0.25">
      <c r="A98" s="188">
        <v>90</v>
      </c>
      <c r="B98" s="188" t="s">
        <v>372</v>
      </c>
      <c r="C98" s="362">
        <v>0</v>
      </c>
      <c r="D98" s="363">
        <v>0</v>
      </c>
      <c r="E98" s="364">
        <f t="shared" si="4"/>
        <v>0</v>
      </c>
      <c r="F98" s="362">
        <v>1</v>
      </c>
      <c r="G98" s="363">
        <v>1</v>
      </c>
      <c r="H98" s="364">
        <f t="shared" si="5"/>
        <v>2</v>
      </c>
      <c r="I98" s="362">
        <v>0</v>
      </c>
      <c r="J98" s="363">
        <v>0</v>
      </c>
      <c r="K98" s="364">
        <f t="shared" si="6"/>
        <v>0</v>
      </c>
      <c r="L98" s="362">
        <v>1</v>
      </c>
      <c r="M98" s="363">
        <v>3</v>
      </c>
      <c r="N98" s="364">
        <f t="shared" si="7"/>
        <v>4</v>
      </c>
    </row>
    <row r="99" spans="1:14" x14ac:dyDescent="0.25">
      <c r="A99" s="188">
        <v>91</v>
      </c>
      <c r="B99" s="188" t="s">
        <v>373</v>
      </c>
      <c r="C99" s="362">
        <v>0</v>
      </c>
      <c r="D99" s="363">
        <v>0</v>
      </c>
      <c r="E99" s="364">
        <f t="shared" si="4"/>
        <v>0</v>
      </c>
      <c r="F99" s="362">
        <v>4</v>
      </c>
      <c r="G99" s="363">
        <v>1</v>
      </c>
      <c r="H99" s="364">
        <f t="shared" si="5"/>
        <v>5</v>
      </c>
      <c r="I99" s="362">
        <v>0</v>
      </c>
      <c r="J99" s="363">
        <v>0</v>
      </c>
      <c r="K99" s="364">
        <f t="shared" si="6"/>
        <v>0</v>
      </c>
      <c r="L99" s="362">
        <v>1</v>
      </c>
      <c r="M99" s="363">
        <v>7</v>
      </c>
      <c r="N99" s="364">
        <f t="shared" si="7"/>
        <v>8</v>
      </c>
    </row>
    <row r="100" spans="1:14" x14ac:dyDescent="0.25">
      <c r="A100" s="188">
        <v>92</v>
      </c>
      <c r="B100" s="188" t="s">
        <v>374</v>
      </c>
      <c r="C100" s="362">
        <v>0</v>
      </c>
      <c r="D100" s="363">
        <v>0</v>
      </c>
      <c r="E100" s="364">
        <f t="shared" si="4"/>
        <v>0</v>
      </c>
      <c r="F100" s="362">
        <v>1</v>
      </c>
      <c r="G100" s="363">
        <v>3</v>
      </c>
      <c r="H100" s="364">
        <f t="shared" si="5"/>
        <v>4</v>
      </c>
      <c r="I100" s="362">
        <v>0</v>
      </c>
      <c r="J100" s="363">
        <v>0</v>
      </c>
      <c r="K100" s="364">
        <f t="shared" si="6"/>
        <v>0</v>
      </c>
      <c r="L100" s="362">
        <v>1</v>
      </c>
      <c r="M100" s="363">
        <v>10</v>
      </c>
      <c r="N100" s="364">
        <f t="shared" si="7"/>
        <v>11</v>
      </c>
    </row>
    <row r="101" spans="1:14" x14ac:dyDescent="0.25">
      <c r="A101" s="188">
        <v>93</v>
      </c>
      <c r="B101" s="188" t="s">
        <v>375</v>
      </c>
      <c r="C101" s="362">
        <v>0</v>
      </c>
      <c r="D101" s="363">
        <v>0</v>
      </c>
      <c r="E101" s="364">
        <f t="shared" si="4"/>
        <v>0</v>
      </c>
      <c r="F101" s="362">
        <v>2</v>
      </c>
      <c r="G101" s="363">
        <v>4</v>
      </c>
      <c r="H101" s="364">
        <f t="shared" si="5"/>
        <v>6</v>
      </c>
      <c r="I101" s="362">
        <v>0</v>
      </c>
      <c r="J101" s="363">
        <v>0</v>
      </c>
      <c r="K101" s="364">
        <f t="shared" si="6"/>
        <v>0</v>
      </c>
      <c r="L101" s="362">
        <v>1</v>
      </c>
      <c r="M101" s="363">
        <v>2</v>
      </c>
      <c r="N101" s="364">
        <f t="shared" si="7"/>
        <v>3</v>
      </c>
    </row>
    <row r="102" spans="1:14" x14ac:dyDescent="0.25">
      <c r="A102" s="188">
        <v>94</v>
      </c>
      <c r="B102" s="188" t="s">
        <v>376</v>
      </c>
      <c r="C102" s="362">
        <v>0</v>
      </c>
      <c r="D102" s="363">
        <v>0</v>
      </c>
      <c r="E102" s="364">
        <f t="shared" si="4"/>
        <v>0</v>
      </c>
      <c r="F102" s="362">
        <v>9</v>
      </c>
      <c r="G102" s="363">
        <v>4</v>
      </c>
      <c r="H102" s="364">
        <f t="shared" si="5"/>
        <v>13</v>
      </c>
      <c r="I102" s="362">
        <v>0</v>
      </c>
      <c r="J102" s="363">
        <v>0</v>
      </c>
      <c r="K102" s="364">
        <f t="shared" si="6"/>
        <v>0</v>
      </c>
      <c r="L102" s="362">
        <v>2</v>
      </c>
      <c r="M102" s="363">
        <v>21</v>
      </c>
      <c r="N102" s="364">
        <f t="shared" si="7"/>
        <v>23</v>
      </c>
    </row>
    <row r="103" spans="1:14" x14ac:dyDescent="0.25">
      <c r="A103" s="188">
        <v>95</v>
      </c>
      <c r="B103" s="188" t="s">
        <v>377</v>
      </c>
      <c r="C103" s="362">
        <v>0</v>
      </c>
      <c r="D103" s="363">
        <v>0</v>
      </c>
      <c r="E103" s="364">
        <f t="shared" si="4"/>
        <v>0</v>
      </c>
      <c r="F103" s="362">
        <v>1</v>
      </c>
      <c r="G103" s="363">
        <v>0</v>
      </c>
      <c r="H103" s="364">
        <f t="shared" si="5"/>
        <v>1</v>
      </c>
      <c r="I103" s="362">
        <v>0</v>
      </c>
      <c r="J103" s="363">
        <v>0</v>
      </c>
      <c r="K103" s="364">
        <f t="shared" si="6"/>
        <v>0</v>
      </c>
      <c r="L103" s="362">
        <v>2</v>
      </c>
      <c r="M103" s="363">
        <v>6</v>
      </c>
      <c r="N103" s="364">
        <f t="shared" si="7"/>
        <v>8</v>
      </c>
    </row>
    <row r="104" spans="1:14" x14ac:dyDescent="0.25">
      <c r="A104" s="188">
        <v>96</v>
      </c>
      <c r="B104" s="188" t="s">
        <v>378</v>
      </c>
      <c r="C104" s="362">
        <v>0</v>
      </c>
      <c r="D104" s="363">
        <v>0</v>
      </c>
      <c r="E104" s="364">
        <f t="shared" si="4"/>
        <v>0</v>
      </c>
      <c r="F104" s="362">
        <v>4</v>
      </c>
      <c r="G104" s="363">
        <v>0</v>
      </c>
      <c r="H104" s="364">
        <f t="shared" si="5"/>
        <v>4</v>
      </c>
      <c r="I104" s="362">
        <v>0</v>
      </c>
      <c r="J104" s="363">
        <v>0</v>
      </c>
      <c r="K104" s="364">
        <f t="shared" si="6"/>
        <v>0</v>
      </c>
      <c r="L104" s="362">
        <v>2</v>
      </c>
      <c r="M104" s="363">
        <v>4</v>
      </c>
      <c r="N104" s="364">
        <f t="shared" si="7"/>
        <v>6</v>
      </c>
    </row>
    <row r="105" spans="1:14" x14ac:dyDescent="0.25">
      <c r="A105" s="188">
        <v>97</v>
      </c>
      <c r="B105" s="188" t="s">
        <v>379</v>
      </c>
      <c r="C105" s="362">
        <v>0</v>
      </c>
      <c r="D105" s="363">
        <v>0</v>
      </c>
      <c r="E105" s="364">
        <f t="shared" si="4"/>
        <v>0</v>
      </c>
      <c r="F105" s="362">
        <v>2</v>
      </c>
      <c r="G105" s="363">
        <v>0</v>
      </c>
      <c r="H105" s="364">
        <f t="shared" si="5"/>
        <v>2</v>
      </c>
      <c r="I105" s="362">
        <v>0</v>
      </c>
      <c r="J105" s="363">
        <v>0</v>
      </c>
      <c r="K105" s="364">
        <f t="shared" si="6"/>
        <v>0</v>
      </c>
      <c r="L105" s="362">
        <v>1</v>
      </c>
      <c r="M105" s="363">
        <v>4</v>
      </c>
      <c r="N105" s="364">
        <f t="shared" si="7"/>
        <v>5</v>
      </c>
    </row>
    <row r="106" spans="1:14" x14ac:dyDescent="0.25">
      <c r="A106" s="188">
        <v>98</v>
      </c>
      <c r="B106" s="188" t="s">
        <v>380</v>
      </c>
      <c r="C106" s="362">
        <v>0</v>
      </c>
      <c r="D106" s="363">
        <v>0</v>
      </c>
      <c r="E106" s="364">
        <f t="shared" si="4"/>
        <v>0</v>
      </c>
      <c r="F106" s="362">
        <v>0</v>
      </c>
      <c r="G106" s="363">
        <v>0</v>
      </c>
      <c r="H106" s="364">
        <f t="shared" si="5"/>
        <v>0</v>
      </c>
      <c r="I106" s="362">
        <v>0</v>
      </c>
      <c r="J106" s="363">
        <v>0</v>
      </c>
      <c r="K106" s="364">
        <f t="shared" si="6"/>
        <v>0</v>
      </c>
      <c r="L106" s="362">
        <v>0</v>
      </c>
      <c r="M106" s="363">
        <v>2</v>
      </c>
      <c r="N106" s="364">
        <f t="shared" si="7"/>
        <v>2</v>
      </c>
    </row>
    <row r="107" spans="1:14" x14ac:dyDescent="0.25">
      <c r="A107" s="188">
        <v>99</v>
      </c>
      <c r="B107" s="188" t="s">
        <v>381</v>
      </c>
      <c r="C107" s="362">
        <v>0</v>
      </c>
      <c r="D107" s="363">
        <v>0</v>
      </c>
      <c r="E107" s="364">
        <f t="shared" si="4"/>
        <v>0</v>
      </c>
      <c r="F107" s="362">
        <v>0</v>
      </c>
      <c r="G107" s="363">
        <v>1</v>
      </c>
      <c r="H107" s="364">
        <f t="shared" si="5"/>
        <v>1</v>
      </c>
      <c r="I107" s="362">
        <v>0</v>
      </c>
      <c r="J107" s="363">
        <v>0</v>
      </c>
      <c r="K107" s="364">
        <f t="shared" si="6"/>
        <v>0</v>
      </c>
      <c r="L107" s="362">
        <v>0</v>
      </c>
      <c r="M107" s="363">
        <v>3</v>
      </c>
      <c r="N107" s="364">
        <f t="shared" si="7"/>
        <v>3</v>
      </c>
    </row>
    <row r="108" spans="1:14" x14ac:dyDescent="0.25">
      <c r="A108" s="188">
        <v>100</v>
      </c>
      <c r="B108" s="188" t="s">
        <v>382</v>
      </c>
      <c r="C108" s="362">
        <v>0</v>
      </c>
      <c r="D108" s="363">
        <v>0</v>
      </c>
      <c r="E108" s="364">
        <f t="shared" si="4"/>
        <v>0</v>
      </c>
      <c r="F108" s="362">
        <v>1</v>
      </c>
      <c r="G108" s="363">
        <v>0</v>
      </c>
      <c r="H108" s="364">
        <f t="shared" si="5"/>
        <v>1</v>
      </c>
      <c r="I108" s="362">
        <v>0</v>
      </c>
      <c r="J108" s="363">
        <v>0</v>
      </c>
      <c r="K108" s="364">
        <f t="shared" si="6"/>
        <v>0</v>
      </c>
      <c r="L108" s="362">
        <v>1</v>
      </c>
      <c r="M108" s="363">
        <v>0</v>
      </c>
      <c r="N108" s="364">
        <f t="shared" si="7"/>
        <v>1</v>
      </c>
    </row>
    <row r="109" spans="1:14" x14ac:dyDescent="0.25">
      <c r="A109" s="188">
        <v>101</v>
      </c>
      <c r="B109" s="188" t="s">
        <v>383</v>
      </c>
      <c r="C109" s="362">
        <v>0</v>
      </c>
      <c r="D109" s="363">
        <v>0</v>
      </c>
      <c r="E109" s="364">
        <f t="shared" si="4"/>
        <v>0</v>
      </c>
      <c r="F109" s="362">
        <v>1</v>
      </c>
      <c r="G109" s="363">
        <v>0</v>
      </c>
      <c r="H109" s="364">
        <f t="shared" si="5"/>
        <v>1</v>
      </c>
      <c r="I109" s="362">
        <v>0</v>
      </c>
      <c r="J109" s="363">
        <v>0</v>
      </c>
      <c r="K109" s="364">
        <f t="shared" si="6"/>
        <v>0</v>
      </c>
      <c r="L109" s="362">
        <v>0</v>
      </c>
      <c r="M109" s="363">
        <v>2</v>
      </c>
      <c r="N109" s="364">
        <f t="shared" si="7"/>
        <v>2</v>
      </c>
    </row>
    <row r="110" spans="1:14" x14ac:dyDescent="0.25">
      <c r="A110" s="188">
        <v>102</v>
      </c>
      <c r="B110" s="188" t="s">
        <v>384</v>
      </c>
      <c r="C110" s="362">
        <v>0</v>
      </c>
      <c r="D110" s="363">
        <v>0</v>
      </c>
      <c r="E110" s="364">
        <f t="shared" si="4"/>
        <v>0</v>
      </c>
      <c r="F110" s="362">
        <v>1</v>
      </c>
      <c r="G110" s="363">
        <v>1</v>
      </c>
      <c r="H110" s="364">
        <f t="shared" si="5"/>
        <v>2</v>
      </c>
      <c r="I110" s="362">
        <v>0</v>
      </c>
      <c r="J110" s="363">
        <v>0</v>
      </c>
      <c r="K110" s="364">
        <f t="shared" si="6"/>
        <v>0</v>
      </c>
      <c r="L110" s="362">
        <v>0</v>
      </c>
      <c r="M110" s="363">
        <v>0</v>
      </c>
      <c r="N110" s="364">
        <f t="shared" si="7"/>
        <v>0</v>
      </c>
    </row>
    <row r="111" spans="1:14" x14ac:dyDescent="0.25">
      <c r="A111" s="188">
        <v>103</v>
      </c>
      <c r="B111" s="188" t="s">
        <v>385</v>
      </c>
      <c r="C111" s="362">
        <v>0</v>
      </c>
      <c r="D111" s="363">
        <v>0</v>
      </c>
      <c r="E111" s="364">
        <f t="shared" si="4"/>
        <v>0</v>
      </c>
      <c r="F111" s="362">
        <v>1</v>
      </c>
      <c r="G111" s="363">
        <v>0</v>
      </c>
      <c r="H111" s="364">
        <f t="shared" si="5"/>
        <v>1</v>
      </c>
      <c r="I111" s="362">
        <v>0</v>
      </c>
      <c r="J111" s="363">
        <v>0</v>
      </c>
      <c r="K111" s="364">
        <f t="shared" si="6"/>
        <v>0</v>
      </c>
      <c r="L111" s="362">
        <v>0</v>
      </c>
      <c r="M111" s="363">
        <v>2</v>
      </c>
      <c r="N111" s="364">
        <f t="shared" si="7"/>
        <v>2</v>
      </c>
    </row>
    <row r="112" spans="1:14" x14ac:dyDescent="0.25">
      <c r="A112" s="188">
        <v>104</v>
      </c>
      <c r="B112" s="188" t="s">
        <v>386</v>
      </c>
      <c r="C112" s="362">
        <v>0</v>
      </c>
      <c r="D112" s="363">
        <v>0</v>
      </c>
      <c r="E112" s="364">
        <f t="shared" si="4"/>
        <v>0</v>
      </c>
      <c r="F112" s="362">
        <v>0</v>
      </c>
      <c r="G112" s="363">
        <v>0</v>
      </c>
      <c r="H112" s="364">
        <f t="shared" si="5"/>
        <v>0</v>
      </c>
      <c r="I112" s="362">
        <v>0</v>
      </c>
      <c r="J112" s="363">
        <v>0</v>
      </c>
      <c r="K112" s="364">
        <f t="shared" si="6"/>
        <v>0</v>
      </c>
      <c r="L112" s="362">
        <v>2</v>
      </c>
      <c r="M112" s="363">
        <v>1</v>
      </c>
      <c r="N112" s="364">
        <f t="shared" si="7"/>
        <v>3</v>
      </c>
    </row>
    <row r="113" spans="1:14" x14ac:dyDescent="0.25">
      <c r="A113" s="188">
        <v>105</v>
      </c>
      <c r="B113" s="188" t="s">
        <v>387</v>
      </c>
      <c r="C113" s="362">
        <v>0</v>
      </c>
      <c r="D113" s="363">
        <v>0</v>
      </c>
      <c r="E113" s="364">
        <v>0</v>
      </c>
      <c r="F113" s="362">
        <v>0</v>
      </c>
      <c r="G113" s="363">
        <v>0</v>
      </c>
      <c r="H113" s="364">
        <v>0</v>
      </c>
      <c r="I113" s="362">
        <v>0</v>
      </c>
      <c r="J113" s="363">
        <v>0</v>
      </c>
      <c r="K113" s="364">
        <v>0</v>
      </c>
      <c r="L113" s="362">
        <v>0</v>
      </c>
      <c r="M113" s="363">
        <v>0</v>
      </c>
      <c r="N113" s="364">
        <v>0</v>
      </c>
    </row>
    <row r="114" spans="1:14" x14ac:dyDescent="0.25">
      <c r="A114" s="188">
        <v>106</v>
      </c>
      <c r="B114" s="213" t="s">
        <v>388</v>
      </c>
      <c r="C114" s="362">
        <v>0</v>
      </c>
      <c r="D114" s="363">
        <v>0</v>
      </c>
      <c r="E114" s="364">
        <v>0</v>
      </c>
      <c r="F114" s="362">
        <v>0</v>
      </c>
      <c r="G114" s="363">
        <v>0</v>
      </c>
      <c r="H114" s="364">
        <v>0</v>
      </c>
      <c r="I114" s="362">
        <v>0</v>
      </c>
      <c r="J114" s="363">
        <v>0</v>
      </c>
      <c r="K114" s="364">
        <v>0</v>
      </c>
      <c r="L114" s="362">
        <v>0</v>
      </c>
      <c r="M114" s="363">
        <v>0</v>
      </c>
      <c r="N114" s="364">
        <v>0</v>
      </c>
    </row>
    <row r="115" spans="1:14" x14ac:dyDescent="0.25">
      <c r="A115" s="188">
        <v>107</v>
      </c>
      <c r="B115" s="213" t="s">
        <v>523</v>
      </c>
      <c r="C115" s="362">
        <v>0</v>
      </c>
      <c r="D115" s="363">
        <v>0</v>
      </c>
      <c r="E115" s="364">
        <v>0</v>
      </c>
      <c r="F115" s="362">
        <v>0</v>
      </c>
      <c r="G115" s="363">
        <v>0</v>
      </c>
      <c r="H115" s="364">
        <v>0</v>
      </c>
      <c r="I115" s="362">
        <v>0</v>
      </c>
      <c r="J115" s="363">
        <v>0</v>
      </c>
      <c r="K115" s="364">
        <v>0</v>
      </c>
      <c r="L115" s="362">
        <v>0</v>
      </c>
      <c r="M115" s="363">
        <v>0</v>
      </c>
      <c r="N115" s="364">
        <v>0</v>
      </c>
    </row>
    <row r="116" spans="1:14" x14ac:dyDescent="0.25">
      <c r="A116" s="188">
        <v>108</v>
      </c>
      <c r="B116" s="213" t="s">
        <v>524</v>
      </c>
      <c r="C116" s="362">
        <v>0</v>
      </c>
      <c r="D116" s="363">
        <v>0</v>
      </c>
      <c r="E116" s="364">
        <v>0</v>
      </c>
      <c r="F116" s="362">
        <v>0</v>
      </c>
      <c r="G116" s="363">
        <v>0</v>
      </c>
      <c r="H116" s="364">
        <v>0</v>
      </c>
      <c r="I116" s="362">
        <v>0</v>
      </c>
      <c r="J116" s="363">
        <v>0</v>
      </c>
      <c r="K116" s="364">
        <v>0</v>
      </c>
      <c r="L116" s="362">
        <v>0</v>
      </c>
      <c r="M116" s="363">
        <v>0</v>
      </c>
      <c r="N116" s="364">
        <v>0</v>
      </c>
    </row>
    <row r="117" spans="1:14" x14ac:dyDescent="0.25">
      <c r="A117" s="188">
        <v>109</v>
      </c>
      <c r="B117" s="213" t="s">
        <v>525</v>
      </c>
      <c r="C117" s="362">
        <v>0</v>
      </c>
      <c r="D117" s="363">
        <v>0</v>
      </c>
      <c r="E117" s="364">
        <v>0</v>
      </c>
      <c r="F117" s="362">
        <v>0</v>
      </c>
      <c r="G117" s="363">
        <v>0</v>
      </c>
      <c r="H117" s="364">
        <v>0</v>
      </c>
      <c r="I117" s="362">
        <v>0</v>
      </c>
      <c r="J117" s="363">
        <v>0</v>
      </c>
      <c r="K117" s="364">
        <v>0</v>
      </c>
      <c r="L117" s="362">
        <v>0</v>
      </c>
      <c r="M117" s="363">
        <v>0</v>
      </c>
      <c r="N117" s="364">
        <v>0</v>
      </c>
    </row>
    <row r="118" spans="1:14" x14ac:dyDescent="0.25">
      <c r="A118" s="188">
        <v>110</v>
      </c>
      <c r="B118" s="213" t="s">
        <v>526</v>
      </c>
      <c r="C118" s="362">
        <v>0</v>
      </c>
      <c r="D118" s="363">
        <v>0</v>
      </c>
      <c r="E118" s="364">
        <v>0</v>
      </c>
      <c r="F118" s="362">
        <v>0</v>
      </c>
      <c r="G118" s="363">
        <v>0</v>
      </c>
      <c r="H118" s="364">
        <v>0</v>
      </c>
      <c r="I118" s="362">
        <v>0</v>
      </c>
      <c r="J118" s="363">
        <v>0</v>
      </c>
      <c r="K118" s="364">
        <v>0</v>
      </c>
      <c r="L118" s="362">
        <v>0</v>
      </c>
      <c r="M118" s="363">
        <v>0</v>
      </c>
      <c r="N118" s="364">
        <v>0</v>
      </c>
    </row>
    <row r="119" spans="1:14" x14ac:dyDescent="0.25">
      <c r="A119" s="188">
        <v>111</v>
      </c>
      <c r="B119" s="213" t="s">
        <v>527</v>
      </c>
      <c r="C119" s="362">
        <v>0</v>
      </c>
      <c r="D119" s="363">
        <v>0</v>
      </c>
      <c r="E119" s="364">
        <v>0</v>
      </c>
      <c r="F119" s="362">
        <v>0</v>
      </c>
      <c r="G119" s="363">
        <v>0</v>
      </c>
      <c r="H119" s="364">
        <v>0</v>
      </c>
      <c r="I119" s="362">
        <v>0</v>
      </c>
      <c r="J119" s="363">
        <v>0</v>
      </c>
      <c r="K119" s="364">
        <v>0</v>
      </c>
      <c r="L119" s="362">
        <v>0</v>
      </c>
      <c r="M119" s="363">
        <v>0</v>
      </c>
      <c r="N119" s="364">
        <v>0</v>
      </c>
    </row>
    <row r="120" spans="1:14" x14ac:dyDescent="0.25">
      <c r="A120" s="188">
        <v>112</v>
      </c>
      <c r="B120" s="213" t="s">
        <v>528</v>
      </c>
      <c r="C120" s="362">
        <v>0</v>
      </c>
      <c r="D120" s="363">
        <v>0</v>
      </c>
      <c r="E120" s="364">
        <v>0</v>
      </c>
      <c r="F120" s="362">
        <v>0</v>
      </c>
      <c r="G120" s="363">
        <v>0</v>
      </c>
      <c r="H120" s="364">
        <v>0</v>
      </c>
      <c r="I120" s="362">
        <v>0</v>
      </c>
      <c r="J120" s="363">
        <v>0</v>
      </c>
      <c r="K120" s="364">
        <v>0</v>
      </c>
      <c r="L120" s="362">
        <v>0</v>
      </c>
      <c r="M120" s="363">
        <v>0</v>
      </c>
      <c r="N120" s="364">
        <v>0</v>
      </c>
    </row>
    <row r="121" spans="1:14" x14ac:dyDescent="0.25">
      <c r="A121" s="188">
        <v>113</v>
      </c>
      <c r="B121" s="213" t="s">
        <v>529</v>
      </c>
      <c r="C121" s="362">
        <v>0</v>
      </c>
      <c r="D121" s="363">
        <v>0</v>
      </c>
      <c r="E121" s="364">
        <v>0</v>
      </c>
      <c r="F121" s="362">
        <v>0</v>
      </c>
      <c r="G121" s="363">
        <v>0</v>
      </c>
      <c r="H121" s="364">
        <v>0</v>
      </c>
      <c r="I121" s="362">
        <v>0</v>
      </c>
      <c r="J121" s="363">
        <v>0</v>
      </c>
      <c r="K121" s="364">
        <v>0</v>
      </c>
      <c r="L121" s="362">
        <v>0</v>
      </c>
      <c r="M121" s="363">
        <v>0</v>
      </c>
      <c r="N121" s="364">
        <v>0</v>
      </c>
    </row>
    <row r="122" spans="1:14" x14ac:dyDescent="0.25">
      <c r="A122" s="188">
        <v>114</v>
      </c>
      <c r="B122" s="213" t="s">
        <v>530</v>
      </c>
      <c r="C122" s="362">
        <v>0</v>
      </c>
      <c r="D122" s="363">
        <v>0</v>
      </c>
      <c r="E122" s="364">
        <v>0</v>
      </c>
      <c r="F122" s="362">
        <v>0</v>
      </c>
      <c r="G122" s="363">
        <v>0</v>
      </c>
      <c r="H122" s="364">
        <v>0</v>
      </c>
      <c r="I122" s="362">
        <v>0</v>
      </c>
      <c r="J122" s="363">
        <v>0</v>
      </c>
      <c r="K122" s="364">
        <v>0</v>
      </c>
      <c r="L122" s="362">
        <v>0</v>
      </c>
      <c r="M122" s="363">
        <v>0</v>
      </c>
      <c r="N122" s="364">
        <v>0</v>
      </c>
    </row>
    <row r="123" spans="1:14" x14ac:dyDescent="0.25">
      <c r="A123" s="188">
        <v>115</v>
      </c>
      <c r="B123" s="213" t="s">
        <v>531</v>
      </c>
      <c r="C123" s="362">
        <v>0</v>
      </c>
      <c r="D123" s="363">
        <v>0</v>
      </c>
      <c r="E123" s="364">
        <v>0</v>
      </c>
      <c r="F123" s="362">
        <v>0</v>
      </c>
      <c r="G123" s="363">
        <v>0</v>
      </c>
      <c r="H123" s="364">
        <v>0</v>
      </c>
      <c r="I123" s="362">
        <v>0</v>
      </c>
      <c r="J123" s="363">
        <v>0</v>
      </c>
      <c r="K123" s="364">
        <v>0</v>
      </c>
      <c r="L123" s="362">
        <v>0</v>
      </c>
      <c r="M123" s="363">
        <v>0</v>
      </c>
      <c r="N123" s="364">
        <v>0</v>
      </c>
    </row>
    <row r="124" spans="1:14" x14ac:dyDescent="0.25">
      <c r="A124" s="188">
        <v>116</v>
      </c>
      <c r="B124" s="213" t="s">
        <v>532</v>
      </c>
      <c r="C124" s="362">
        <v>0</v>
      </c>
      <c r="D124" s="363">
        <v>0</v>
      </c>
      <c r="E124" s="364">
        <v>0</v>
      </c>
      <c r="F124" s="362">
        <v>0</v>
      </c>
      <c r="G124" s="363">
        <v>0</v>
      </c>
      <c r="H124" s="364">
        <v>0</v>
      </c>
      <c r="I124" s="362">
        <v>0</v>
      </c>
      <c r="J124" s="363">
        <v>0</v>
      </c>
      <c r="K124" s="364">
        <v>0</v>
      </c>
      <c r="L124" s="362">
        <v>0</v>
      </c>
      <c r="M124" s="363">
        <v>0</v>
      </c>
      <c r="N124" s="364">
        <v>0</v>
      </c>
    </row>
    <row r="125" spans="1:14" ht="15.75" thickBot="1" x14ac:dyDescent="0.3">
      <c r="A125" s="189">
        <v>117</v>
      </c>
      <c r="B125" s="189" t="s">
        <v>533</v>
      </c>
      <c r="C125" s="365">
        <v>0</v>
      </c>
      <c r="D125" s="366">
        <v>0</v>
      </c>
      <c r="E125" s="367">
        <f>SUM(C125:D125)</f>
        <v>0</v>
      </c>
      <c r="F125" s="365">
        <v>0</v>
      </c>
      <c r="G125" s="366">
        <v>0</v>
      </c>
      <c r="H125" s="367">
        <f>SUM(F125:G125)</f>
        <v>0</v>
      </c>
      <c r="I125" s="365">
        <v>0</v>
      </c>
      <c r="J125" s="366">
        <v>0</v>
      </c>
      <c r="K125" s="367">
        <f>SUM(I125:J125)</f>
        <v>0</v>
      </c>
      <c r="L125" s="365">
        <v>0</v>
      </c>
      <c r="M125" s="366">
        <v>1</v>
      </c>
      <c r="N125" s="367">
        <f>SUM(L125:M125)</f>
        <v>1</v>
      </c>
    </row>
    <row r="126" spans="1:14" x14ac:dyDescent="0.25">
      <c r="A126" s="615" t="str">
        <f>[3]UMUR!A78</f>
        <v>Sumber : PDAK - Kementerian Dalam Negeri RI</v>
      </c>
      <c r="B126" s="615"/>
      <c r="C126" s="615"/>
      <c r="D126" s="615"/>
      <c r="E126" s="615"/>
      <c r="F126" s="615"/>
      <c r="G126" s="615"/>
      <c r="H126" s="615"/>
      <c r="I126" s="615"/>
      <c r="J126" s="615"/>
      <c r="K126" s="615"/>
      <c r="L126" s="615"/>
      <c r="M126" s="615"/>
      <c r="N126" s="615"/>
    </row>
    <row r="127" spans="1:14" x14ac:dyDescent="0.25">
      <c r="J127" s="525" t="s">
        <v>274</v>
      </c>
      <c r="K127" s="525"/>
      <c r="L127" s="525"/>
      <c r="M127" s="525"/>
      <c r="N127" s="525"/>
    </row>
    <row r="128" spans="1:14" ht="15" customHeight="1" x14ac:dyDescent="0.25">
      <c r="J128" s="525" t="s">
        <v>278</v>
      </c>
      <c r="K128" s="525"/>
      <c r="L128" s="525"/>
      <c r="M128" s="525"/>
      <c r="N128" s="525"/>
    </row>
    <row r="129" spans="10:14" ht="15" customHeight="1" x14ac:dyDescent="0.25">
      <c r="J129" s="525" t="s">
        <v>275</v>
      </c>
      <c r="K129" s="525"/>
      <c r="L129" s="525"/>
      <c r="M129" s="525"/>
      <c r="N129" s="525"/>
    </row>
    <row r="130" spans="10:14" x14ac:dyDescent="0.25">
      <c r="J130" s="353"/>
      <c r="K130" s="525"/>
      <c r="L130" s="525"/>
      <c r="M130" s="353"/>
      <c r="N130" s="353"/>
    </row>
    <row r="131" spans="10:14" x14ac:dyDescent="0.25">
      <c r="J131" s="353"/>
      <c r="K131" s="525"/>
      <c r="L131" s="525"/>
      <c r="M131" s="525"/>
      <c r="N131" s="353"/>
    </row>
    <row r="132" spans="10:14" x14ac:dyDescent="0.25">
      <c r="J132" s="68"/>
      <c r="K132" s="68"/>
      <c r="L132" s="68"/>
      <c r="M132" s="68"/>
      <c r="N132" s="68"/>
    </row>
    <row r="133" spans="10:14" x14ac:dyDescent="0.25">
      <c r="J133" s="525" t="s">
        <v>276</v>
      </c>
      <c r="K133" s="525"/>
      <c r="L133" s="525"/>
      <c r="M133" s="525"/>
      <c r="N133" s="525"/>
    </row>
    <row r="134" spans="10:14" ht="15" customHeight="1" x14ac:dyDescent="0.25">
      <c r="J134" s="525" t="s">
        <v>277</v>
      </c>
      <c r="K134" s="525"/>
      <c r="L134" s="525"/>
      <c r="M134" s="525"/>
      <c r="N134" s="525"/>
    </row>
  </sheetData>
  <mergeCells count="22">
    <mergeCell ref="A1:N1"/>
    <mergeCell ref="A2:N2"/>
    <mergeCell ref="A3:N3"/>
    <mergeCell ref="A5:A8"/>
    <mergeCell ref="B5:B8"/>
    <mergeCell ref="C5:N5"/>
    <mergeCell ref="C6:E6"/>
    <mergeCell ref="F6:H6"/>
    <mergeCell ref="I6:K6"/>
    <mergeCell ref="L6:N6"/>
    <mergeCell ref="J134:N134"/>
    <mergeCell ref="A126:N126"/>
    <mergeCell ref="C7:E7"/>
    <mergeCell ref="F7:H7"/>
    <mergeCell ref="I7:K7"/>
    <mergeCell ref="L7:N7"/>
    <mergeCell ref="J127:N127"/>
    <mergeCell ref="K130:L130"/>
    <mergeCell ref="K131:M131"/>
    <mergeCell ref="J133:N133"/>
    <mergeCell ref="J128:N128"/>
    <mergeCell ref="J129:N129"/>
  </mergeCells>
  <printOptions horizontalCentered="1"/>
  <pageMargins left="0.39370078740157483" right="0.39370078740157483" top="0.39370078740157483" bottom="0.39370078740157483" header="3.9370078740157481" footer="0"/>
  <pageSetup paperSize="9" scale="64" pageOrder="overThenDown" orientation="portrait" r:id="rId1"/>
  <rowBreaks count="1" manualBreakCount="1">
    <brk id="73" max="1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84"/>
  <sheetViews>
    <sheetView view="pageBreakPreview" zoomScaleSheetLayoutView="100" workbookViewId="0">
      <selection activeCell="H41" sqref="H41"/>
    </sheetView>
  </sheetViews>
  <sheetFormatPr defaultRowHeight="15" x14ac:dyDescent="0.25"/>
  <cols>
    <col min="1" max="1" width="3.85546875" style="13" customWidth="1"/>
    <col min="2" max="2" width="10.28515625" style="13" customWidth="1"/>
    <col min="3" max="3" width="35.28515625" style="13" bestFit="1" customWidth="1"/>
    <col min="4" max="6" width="20.7109375" style="13" customWidth="1"/>
    <col min="7" max="16384" width="9.140625" style="13"/>
  </cols>
  <sheetData>
    <row r="1" spans="1:8" ht="18.75" x14ac:dyDescent="0.25">
      <c r="A1" s="518" t="str">
        <f>DKB!A1</f>
        <v>DATA KONSOLIDASI BERSIH (DKB) KABUPATEN PAKPAK BHARAT</v>
      </c>
      <c r="B1" s="518"/>
      <c r="C1" s="518"/>
      <c r="D1" s="518"/>
      <c r="E1" s="518"/>
      <c r="F1" s="518"/>
    </row>
    <row r="2" spans="1:8" ht="18.75" x14ac:dyDescent="0.25">
      <c r="A2" s="518" t="s">
        <v>517</v>
      </c>
      <c r="B2" s="518"/>
      <c r="C2" s="518"/>
      <c r="D2" s="518"/>
      <c r="E2" s="518"/>
      <c r="F2" s="518"/>
    </row>
    <row r="3" spans="1:8" ht="18.75" x14ac:dyDescent="0.25">
      <c r="A3" s="519" t="str">
        <f>DKB!A2</f>
        <v>SEMESTER II TAHUN 2023</v>
      </c>
      <c r="B3" s="520"/>
      <c r="C3" s="520"/>
      <c r="D3" s="520"/>
      <c r="E3" s="520"/>
      <c r="F3" s="520"/>
    </row>
    <row r="4" spans="1:8" ht="10.5" customHeight="1" thickBot="1" x14ac:dyDescent="0.3"/>
    <row r="5" spans="1:8" x14ac:dyDescent="0.25">
      <c r="A5" s="522" t="s">
        <v>0</v>
      </c>
      <c r="B5" s="516" t="s">
        <v>64</v>
      </c>
      <c r="C5" s="310" t="s">
        <v>53</v>
      </c>
      <c r="D5" s="516" t="s">
        <v>518</v>
      </c>
      <c r="E5" s="516" t="s">
        <v>519</v>
      </c>
      <c r="F5" s="617" t="s">
        <v>520</v>
      </c>
    </row>
    <row r="6" spans="1:8" ht="15" customHeight="1" thickBot="1" x14ac:dyDescent="0.3">
      <c r="A6" s="523"/>
      <c r="B6" s="517"/>
      <c r="C6" s="284" t="s">
        <v>1</v>
      </c>
      <c r="D6" s="521"/>
      <c r="E6" s="521"/>
      <c r="F6" s="618"/>
    </row>
    <row r="7" spans="1:8" ht="12.75" customHeight="1" thickBot="1" x14ac:dyDescent="0.3">
      <c r="A7" s="523"/>
      <c r="B7" s="154">
        <v>12</v>
      </c>
      <c r="C7" s="154" t="s">
        <v>54</v>
      </c>
      <c r="D7" s="517"/>
      <c r="E7" s="517"/>
      <c r="F7" s="619"/>
    </row>
    <row r="8" spans="1:8" s="466" customFormat="1" ht="17.25" customHeight="1" thickBot="1" x14ac:dyDescent="0.3">
      <c r="A8" s="523"/>
      <c r="B8" s="404">
        <v>15</v>
      </c>
      <c r="C8" s="404" t="s">
        <v>55</v>
      </c>
      <c r="D8" s="465">
        <f>D9+D21+D33+D41+D48+D55+D61+D69</f>
        <v>16744</v>
      </c>
      <c r="E8" s="465">
        <f>E9+E21+E33+E41+E48+E55+E61+E69</f>
        <v>37282</v>
      </c>
      <c r="F8" s="465">
        <f>F9+F21+F33+F41+F48+F55+F61+F69</f>
        <v>2703</v>
      </c>
      <c r="H8" s="467">
        <f>D8+E8+F8</f>
        <v>56729</v>
      </c>
    </row>
    <row r="9" spans="1:8" x14ac:dyDescent="0.25">
      <c r="A9" s="103"/>
      <c r="B9" s="102" t="s">
        <v>56</v>
      </c>
      <c r="C9" s="104" t="s">
        <v>5</v>
      </c>
      <c r="D9" s="17">
        <f>SUM(D10:D19)</f>
        <v>3791</v>
      </c>
      <c r="E9" s="60">
        <f>SUM(E10:E19)</f>
        <v>8081</v>
      </c>
      <c r="F9" s="17">
        <f>SUM(F10:F19)</f>
        <v>458</v>
      </c>
    </row>
    <row r="10" spans="1:8" x14ac:dyDescent="0.25">
      <c r="A10" s="6">
        <v>1</v>
      </c>
      <c r="B10" s="6">
        <v>2001</v>
      </c>
      <c r="C10" s="83" t="s">
        <v>6</v>
      </c>
      <c r="D10" s="487">
        <v>533</v>
      </c>
      <c r="E10" s="487">
        <v>1260</v>
      </c>
      <c r="F10" s="487">
        <v>89</v>
      </c>
    </row>
    <row r="11" spans="1:8" x14ac:dyDescent="0.25">
      <c r="A11" s="6">
        <v>2</v>
      </c>
      <c r="B11" s="6">
        <v>2002</v>
      </c>
      <c r="C11" s="83" t="s">
        <v>7</v>
      </c>
      <c r="D11" s="487">
        <v>538</v>
      </c>
      <c r="E11" s="487">
        <v>1078</v>
      </c>
      <c r="F11" s="487">
        <v>56</v>
      </c>
    </row>
    <row r="12" spans="1:8" x14ac:dyDescent="0.25">
      <c r="A12" s="6">
        <v>3</v>
      </c>
      <c r="B12" s="6">
        <v>2003</v>
      </c>
      <c r="C12" s="83" t="s">
        <v>8</v>
      </c>
      <c r="D12" s="487">
        <v>498</v>
      </c>
      <c r="E12" s="487">
        <v>1060</v>
      </c>
      <c r="F12" s="487">
        <v>54</v>
      </c>
    </row>
    <row r="13" spans="1:8" x14ac:dyDescent="0.25">
      <c r="A13" s="6">
        <v>4</v>
      </c>
      <c r="B13" s="6">
        <v>2004</v>
      </c>
      <c r="C13" s="83" t="s">
        <v>9</v>
      </c>
      <c r="D13" s="487">
        <v>574</v>
      </c>
      <c r="E13" s="487">
        <v>1217</v>
      </c>
      <c r="F13" s="487">
        <v>73</v>
      </c>
    </row>
    <row r="14" spans="1:8" x14ac:dyDescent="0.25">
      <c r="A14" s="6">
        <v>5</v>
      </c>
      <c r="B14" s="6">
        <v>2005</v>
      </c>
      <c r="C14" s="83" t="s">
        <v>10</v>
      </c>
      <c r="D14" s="487">
        <v>223</v>
      </c>
      <c r="E14" s="487">
        <v>512</v>
      </c>
      <c r="F14" s="487">
        <v>30</v>
      </c>
    </row>
    <row r="15" spans="1:8" x14ac:dyDescent="0.25">
      <c r="A15" s="6">
        <v>6</v>
      </c>
      <c r="B15" s="6">
        <v>2006</v>
      </c>
      <c r="C15" s="83" t="s">
        <v>11</v>
      </c>
      <c r="D15" s="487">
        <v>334</v>
      </c>
      <c r="E15" s="487">
        <v>675</v>
      </c>
      <c r="F15" s="487">
        <v>40</v>
      </c>
    </row>
    <row r="16" spans="1:8" x14ac:dyDescent="0.25">
      <c r="A16" s="6">
        <v>7</v>
      </c>
      <c r="B16" s="6">
        <v>2007</v>
      </c>
      <c r="C16" s="83" t="s">
        <v>12</v>
      </c>
      <c r="D16" s="487">
        <v>238</v>
      </c>
      <c r="E16" s="487">
        <v>556</v>
      </c>
      <c r="F16" s="487">
        <v>20</v>
      </c>
    </row>
    <row r="17" spans="1:6" x14ac:dyDescent="0.25">
      <c r="A17" s="6">
        <v>8</v>
      </c>
      <c r="B17" s="6">
        <v>2008</v>
      </c>
      <c r="C17" s="83" t="s">
        <v>13</v>
      </c>
      <c r="D17" s="487">
        <v>181</v>
      </c>
      <c r="E17" s="487">
        <v>344</v>
      </c>
      <c r="F17" s="487">
        <v>15</v>
      </c>
    </row>
    <row r="18" spans="1:6" x14ac:dyDescent="0.25">
      <c r="A18" s="6">
        <v>9</v>
      </c>
      <c r="B18" s="6">
        <v>2009</v>
      </c>
      <c r="C18" s="83" t="s">
        <v>14</v>
      </c>
      <c r="D18" s="487">
        <v>198</v>
      </c>
      <c r="E18" s="487">
        <v>412</v>
      </c>
      <c r="F18" s="487">
        <v>24</v>
      </c>
    </row>
    <row r="19" spans="1:6" x14ac:dyDescent="0.25">
      <c r="A19" s="6">
        <v>10</v>
      </c>
      <c r="B19" s="6">
        <v>2010</v>
      </c>
      <c r="C19" s="83" t="s">
        <v>15</v>
      </c>
      <c r="D19" s="487">
        <v>474</v>
      </c>
      <c r="E19" s="487">
        <v>967</v>
      </c>
      <c r="F19" s="487">
        <v>57</v>
      </c>
    </row>
    <row r="20" spans="1:6" ht="6" customHeight="1" x14ac:dyDescent="0.25">
      <c r="A20" s="6"/>
      <c r="B20" s="3"/>
      <c r="C20" s="5"/>
      <c r="D20" s="16"/>
      <c r="E20" s="64"/>
      <c r="F20" s="16"/>
    </row>
    <row r="21" spans="1:6" x14ac:dyDescent="0.25">
      <c r="A21" s="3"/>
      <c r="B21" s="82" t="s">
        <v>57</v>
      </c>
      <c r="C21" s="81" t="s">
        <v>16</v>
      </c>
      <c r="D21" s="17">
        <f>SUM(D22:D31)</f>
        <v>3242</v>
      </c>
      <c r="E21" s="60">
        <f>SUM(E22:E31)</f>
        <v>7278</v>
      </c>
      <c r="F21" s="17">
        <f>SUM(F22:F31)</f>
        <v>591</v>
      </c>
    </row>
    <row r="22" spans="1:6" x14ac:dyDescent="0.25">
      <c r="A22" s="6">
        <v>11</v>
      </c>
      <c r="B22" s="6">
        <v>2001</v>
      </c>
      <c r="C22" s="83" t="s">
        <v>17</v>
      </c>
      <c r="D22" s="487">
        <v>500</v>
      </c>
      <c r="E22" s="487">
        <v>1111</v>
      </c>
      <c r="F22" s="487">
        <v>77</v>
      </c>
    </row>
    <row r="23" spans="1:6" x14ac:dyDescent="0.25">
      <c r="A23" s="6">
        <v>12</v>
      </c>
      <c r="B23" s="6">
        <v>2002</v>
      </c>
      <c r="C23" s="83" t="s">
        <v>18</v>
      </c>
      <c r="D23" s="487">
        <v>281</v>
      </c>
      <c r="E23" s="487">
        <v>686</v>
      </c>
      <c r="F23" s="487">
        <v>80</v>
      </c>
    </row>
    <row r="24" spans="1:6" x14ac:dyDescent="0.25">
      <c r="A24" s="6">
        <v>13</v>
      </c>
      <c r="B24" s="6">
        <v>2003</v>
      </c>
      <c r="C24" s="83" t="s">
        <v>19</v>
      </c>
      <c r="D24" s="487">
        <v>280</v>
      </c>
      <c r="E24" s="487">
        <v>648</v>
      </c>
      <c r="F24" s="487">
        <v>54</v>
      </c>
    </row>
    <row r="25" spans="1:6" x14ac:dyDescent="0.25">
      <c r="A25" s="6">
        <v>14</v>
      </c>
      <c r="B25" s="6">
        <v>2004</v>
      </c>
      <c r="C25" s="83" t="s">
        <v>20</v>
      </c>
      <c r="D25" s="487">
        <v>846</v>
      </c>
      <c r="E25" s="487">
        <v>1853</v>
      </c>
      <c r="F25" s="487">
        <v>129</v>
      </c>
    </row>
    <row r="26" spans="1:6" x14ac:dyDescent="0.25">
      <c r="A26" s="6">
        <v>15</v>
      </c>
      <c r="B26" s="6">
        <v>2005</v>
      </c>
      <c r="C26" s="83" t="s">
        <v>21</v>
      </c>
      <c r="D26" s="487">
        <v>569</v>
      </c>
      <c r="E26" s="487">
        <v>1188</v>
      </c>
      <c r="F26" s="487">
        <v>133</v>
      </c>
    </row>
    <row r="27" spans="1:6" x14ac:dyDescent="0.25">
      <c r="A27" s="6">
        <v>16</v>
      </c>
      <c r="B27" s="6">
        <v>2006</v>
      </c>
      <c r="C27" s="83" t="s">
        <v>22</v>
      </c>
      <c r="D27" s="487">
        <v>163</v>
      </c>
      <c r="E27" s="487">
        <v>395</v>
      </c>
      <c r="F27" s="487">
        <v>23</v>
      </c>
    </row>
    <row r="28" spans="1:6" x14ac:dyDescent="0.25">
      <c r="A28" s="6">
        <v>17</v>
      </c>
      <c r="B28" s="6">
        <v>2014</v>
      </c>
      <c r="C28" s="83" t="s">
        <v>65</v>
      </c>
      <c r="D28" s="487">
        <v>304</v>
      </c>
      <c r="E28" s="487">
        <v>746</v>
      </c>
      <c r="F28" s="487">
        <v>59</v>
      </c>
    </row>
    <row r="29" spans="1:6" x14ac:dyDescent="0.25">
      <c r="A29" s="6">
        <v>18</v>
      </c>
      <c r="B29" s="6">
        <v>2015</v>
      </c>
      <c r="C29" s="83" t="s">
        <v>66</v>
      </c>
      <c r="D29" s="487">
        <v>53</v>
      </c>
      <c r="E29" s="487">
        <v>106</v>
      </c>
      <c r="F29" s="487">
        <v>4</v>
      </c>
    </row>
    <row r="30" spans="1:6" x14ac:dyDescent="0.25">
      <c r="A30" s="6">
        <v>19</v>
      </c>
      <c r="B30" s="6">
        <v>2016</v>
      </c>
      <c r="C30" s="83" t="s">
        <v>23</v>
      </c>
      <c r="D30" s="487">
        <v>92</v>
      </c>
      <c r="E30" s="487">
        <v>280</v>
      </c>
      <c r="F30" s="487">
        <v>15</v>
      </c>
    </row>
    <row r="31" spans="1:6" x14ac:dyDescent="0.25">
      <c r="A31" s="6">
        <v>20</v>
      </c>
      <c r="B31" s="6">
        <v>2021</v>
      </c>
      <c r="C31" s="83" t="s">
        <v>24</v>
      </c>
      <c r="D31" s="487">
        <v>154</v>
      </c>
      <c r="E31" s="487">
        <v>265</v>
      </c>
      <c r="F31" s="487">
        <v>17</v>
      </c>
    </row>
    <row r="32" spans="1:6" ht="6" customHeight="1" x14ac:dyDescent="0.25">
      <c r="A32" s="6"/>
      <c r="B32" s="3"/>
      <c r="C32" s="5"/>
      <c r="D32" s="16"/>
      <c r="E32" s="64"/>
      <c r="F32" s="16"/>
    </row>
    <row r="33" spans="1:6" x14ac:dyDescent="0.25">
      <c r="A33" s="3"/>
      <c r="B33" s="82" t="s">
        <v>58</v>
      </c>
      <c r="C33" s="5" t="s">
        <v>25</v>
      </c>
      <c r="D33" s="17">
        <f>SUM(D34:D39)</f>
        <v>3273</v>
      </c>
      <c r="E33" s="60">
        <f>SUM(E34:E39)</f>
        <v>7038</v>
      </c>
      <c r="F33" s="17">
        <f>SUM(F34:F39)</f>
        <v>510</v>
      </c>
    </row>
    <row r="34" spans="1:6" x14ac:dyDescent="0.25">
      <c r="A34" s="6">
        <v>21</v>
      </c>
      <c r="B34" s="6">
        <v>2001</v>
      </c>
      <c r="C34" s="124" t="s">
        <v>67</v>
      </c>
      <c r="D34" s="487">
        <v>705</v>
      </c>
      <c r="E34" s="487">
        <v>1518</v>
      </c>
      <c r="F34" s="487">
        <v>100</v>
      </c>
    </row>
    <row r="35" spans="1:6" x14ac:dyDescent="0.25">
      <c r="A35" s="6">
        <v>22</v>
      </c>
      <c r="B35" s="6">
        <v>2002</v>
      </c>
      <c r="C35" s="83" t="s">
        <v>68</v>
      </c>
      <c r="D35" s="487">
        <v>698</v>
      </c>
      <c r="E35" s="487">
        <v>1617</v>
      </c>
      <c r="F35" s="487">
        <v>124</v>
      </c>
    </row>
    <row r="36" spans="1:6" x14ac:dyDescent="0.25">
      <c r="A36" s="6">
        <v>23</v>
      </c>
      <c r="B36" s="6">
        <v>2003</v>
      </c>
      <c r="C36" s="83" t="s">
        <v>26</v>
      </c>
      <c r="D36" s="487">
        <v>1084</v>
      </c>
      <c r="E36" s="487">
        <v>2294</v>
      </c>
      <c r="F36" s="487">
        <v>125</v>
      </c>
    </row>
    <row r="37" spans="1:6" x14ac:dyDescent="0.25">
      <c r="A37" s="6">
        <v>24</v>
      </c>
      <c r="B37" s="6">
        <v>2009</v>
      </c>
      <c r="C37" s="83" t="s">
        <v>27</v>
      </c>
      <c r="D37" s="487">
        <v>139</v>
      </c>
      <c r="E37" s="487">
        <v>309</v>
      </c>
      <c r="F37" s="487">
        <v>20</v>
      </c>
    </row>
    <row r="38" spans="1:6" x14ac:dyDescent="0.25">
      <c r="A38" s="6">
        <v>25</v>
      </c>
      <c r="B38" s="6">
        <v>2013</v>
      </c>
      <c r="C38" s="83" t="s">
        <v>28</v>
      </c>
      <c r="D38" s="487">
        <v>290</v>
      </c>
      <c r="E38" s="487">
        <v>617</v>
      </c>
      <c r="F38" s="487">
        <v>65</v>
      </c>
    </row>
    <row r="39" spans="1:6" x14ac:dyDescent="0.25">
      <c r="A39" s="6">
        <v>26</v>
      </c>
      <c r="B39" s="6">
        <v>2014</v>
      </c>
      <c r="C39" s="83" t="s">
        <v>29</v>
      </c>
      <c r="D39" s="487">
        <v>357</v>
      </c>
      <c r="E39" s="487">
        <v>683</v>
      </c>
      <c r="F39" s="487">
        <v>76</v>
      </c>
    </row>
    <row r="40" spans="1:6" ht="6" customHeight="1" x14ac:dyDescent="0.25">
      <c r="A40" s="6"/>
      <c r="B40" s="3"/>
      <c r="C40" s="5"/>
      <c r="D40" s="16"/>
      <c r="E40" s="64"/>
      <c r="F40" s="16"/>
    </row>
    <row r="41" spans="1:6" x14ac:dyDescent="0.25">
      <c r="A41" s="3"/>
      <c r="B41" s="82" t="s">
        <v>59</v>
      </c>
      <c r="C41" s="81" t="s">
        <v>30</v>
      </c>
      <c r="D41" s="17">
        <f>SUM(D42:D46)</f>
        <v>1289</v>
      </c>
      <c r="E41" s="60">
        <f>SUM(E42:E46)</f>
        <v>3041</v>
      </c>
      <c r="F41" s="17">
        <f>SUM(F42:F46)</f>
        <v>285</v>
      </c>
    </row>
    <row r="42" spans="1:6" x14ac:dyDescent="0.25">
      <c r="A42" s="6">
        <v>27</v>
      </c>
      <c r="B42" s="6">
        <v>2001</v>
      </c>
      <c r="C42" s="83" t="s">
        <v>31</v>
      </c>
      <c r="D42" s="487">
        <v>224</v>
      </c>
      <c r="E42" s="487">
        <v>523</v>
      </c>
      <c r="F42" s="487">
        <v>69</v>
      </c>
    </row>
    <row r="43" spans="1:6" x14ac:dyDescent="0.25">
      <c r="A43" s="6">
        <v>28</v>
      </c>
      <c r="B43" s="6">
        <v>2002</v>
      </c>
      <c r="C43" s="83" t="s">
        <v>22</v>
      </c>
      <c r="D43" s="487">
        <v>360</v>
      </c>
      <c r="E43" s="487">
        <v>720</v>
      </c>
      <c r="F43" s="487">
        <v>53</v>
      </c>
    </row>
    <row r="44" spans="1:6" x14ac:dyDescent="0.25">
      <c r="A44" s="6">
        <v>29</v>
      </c>
      <c r="B44" s="6">
        <v>2003</v>
      </c>
      <c r="C44" s="83" t="s">
        <v>32</v>
      </c>
      <c r="D44" s="487">
        <v>322</v>
      </c>
      <c r="E44" s="487">
        <v>796</v>
      </c>
      <c r="F44" s="487">
        <v>78</v>
      </c>
    </row>
    <row r="45" spans="1:6" x14ac:dyDescent="0.25">
      <c r="A45" s="6">
        <v>30</v>
      </c>
      <c r="B45" s="6">
        <v>2004</v>
      </c>
      <c r="C45" s="83" t="s">
        <v>33</v>
      </c>
      <c r="D45" s="487">
        <v>201</v>
      </c>
      <c r="E45" s="487">
        <v>581</v>
      </c>
      <c r="F45" s="487">
        <v>51</v>
      </c>
    </row>
    <row r="46" spans="1:6" x14ac:dyDescent="0.25">
      <c r="A46" s="6">
        <v>31</v>
      </c>
      <c r="B46" s="6">
        <v>2005</v>
      </c>
      <c r="C46" s="83" t="s">
        <v>34</v>
      </c>
      <c r="D46" s="487">
        <v>182</v>
      </c>
      <c r="E46" s="487">
        <v>421</v>
      </c>
      <c r="F46" s="487">
        <v>34</v>
      </c>
    </row>
    <row r="47" spans="1:6" ht="6" customHeight="1" thickBot="1" x14ac:dyDescent="0.3">
      <c r="A47" s="15"/>
      <c r="B47" s="9"/>
      <c r="C47" s="10"/>
      <c r="D47" s="18"/>
      <c r="E47" s="65"/>
      <c r="F47" s="18"/>
    </row>
    <row r="48" spans="1:6" x14ac:dyDescent="0.25">
      <c r="A48" s="3"/>
      <c r="B48" s="85" t="s">
        <v>60</v>
      </c>
      <c r="C48" s="5" t="s">
        <v>35</v>
      </c>
      <c r="D48" s="17">
        <f>SUM(D49:D53)</f>
        <v>1423</v>
      </c>
      <c r="E48" s="60">
        <f>SUM(E49:E53)</f>
        <v>3450</v>
      </c>
      <c r="F48" s="17">
        <f>SUM(F49:F53)</f>
        <v>272</v>
      </c>
    </row>
    <row r="49" spans="1:6" x14ac:dyDescent="0.25">
      <c r="A49" s="6">
        <v>32</v>
      </c>
      <c r="B49" s="6">
        <v>2001</v>
      </c>
      <c r="C49" s="124" t="s">
        <v>69</v>
      </c>
      <c r="D49" s="487">
        <v>227</v>
      </c>
      <c r="E49" s="487">
        <v>602</v>
      </c>
      <c r="F49" s="487">
        <v>48</v>
      </c>
    </row>
    <row r="50" spans="1:6" x14ac:dyDescent="0.25">
      <c r="A50" s="6">
        <v>33</v>
      </c>
      <c r="B50" s="6">
        <v>2002</v>
      </c>
      <c r="C50" s="83" t="s">
        <v>70</v>
      </c>
      <c r="D50" s="487">
        <v>535</v>
      </c>
      <c r="E50" s="487">
        <v>1315</v>
      </c>
      <c r="F50" s="487">
        <v>110</v>
      </c>
    </row>
    <row r="51" spans="1:6" x14ac:dyDescent="0.25">
      <c r="A51" s="6">
        <v>34</v>
      </c>
      <c r="B51" s="6">
        <v>2003</v>
      </c>
      <c r="C51" s="83" t="s">
        <v>71</v>
      </c>
      <c r="D51" s="487">
        <v>253</v>
      </c>
      <c r="E51" s="487">
        <v>558</v>
      </c>
      <c r="F51" s="487">
        <v>43</v>
      </c>
    </row>
    <row r="52" spans="1:6" x14ac:dyDescent="0.25">
      <c r="A52" s="6">
        <v>35</v>
      </c>
      <c r="B52" s="6">
        <v>2004</v>
      </c>
      <c r="C52" s="83" t="s">
        <v>36</v>
      </c>
      <c r="D52" s="487">
        <v>152</v>
      </c>
      <c r="E52" s="487">
        <v>272</v>
      </c>
      <c r="F52" s="487">
        <v>34</v>
      </c>
    </row>
    <row r="53" spans="1:6" x14ac:dyDescent="0.25">
      <c r="A53" s="6">
        <v>36</v>
      </c>
      <c r="B53" s="6">
        <v>2005</v>
      </c>
      <c r="C53" s="83" t="s">
        <v>72</v>
      </c>
      <c r="D53" s="487">
        <v>256</v>
      </c>
      <c r="E53" s="487">
        <v>703</v>
      </c>
      <c r="F53" s="487">
        <v>37</v>
      </c>
    </row>
    <row r="54" spans="1:6" ht="6" customHeight="1" x14ac:dyDescent="0.25">
      <c r="A54" s="6"/>
      <c r="B54" s="3"/>
      <c r="C54" s="5"/>
      <c r="D54" s="16"/>
      <c r="E54" s="64"/>
      <c r="F54" s="16"/>
    </row>
    <row r="55" spans="1:6" x14ac:dyDescent="0.25">
      <c r="A55" s="3"/>
      <c r="B55" s="4" t="s">
        <v>61</v>
      </c>
      <c r="C55" s="5" t="s">
        <v>37</v>
      </c>
      <c r="D55" s="17">
        <f>SUM(D56:D59)</f>
        <v>451</v>
      </c>
      <c r="E55" s="60">
        <f>SUM(E56:E59)</f>
        <v>1079</v>
      </c>
      <c r="F55" s="17">
        <f>SUM(F56:F59)</f>
        <v>42</v>
      </c>
    </row>
    <row r="56" spans="1:6" x14ac:dyDescent="0.25">
      <c r="A56" s="6">
        <v>37</v>
      </c>
      <c r="B56" s="125">
        <v>2001</v>
      </c>
      <c r="C56" s="124" t="s">
        <v>38</v>
      </c>
      <c r="D56" s="487">
        <v>133</v>
      </c>
      <c r="E56" s="487">
        <v>354</v>
      </c>
      <c r="F56" s="487">
        <v>10</v>
      </c>
    </row>
    <row r="57" spans="1:6" x14ac:dyDescent="0.25">
      <c r="A57" s="6">
        <v>38</v>
      </c>
      <c r="B57" s="6">
        <v>2002</v>
      </c>
      <c r="C57" s="83" t="s">
        <v>39</v>
      </c>
      <c r="D57" s="487">
        <v>115</v>
      </c>
      <c r="E57" s="487">
        <v>279</v>
      </c>
      <c r="F57" s="487">
        <v>9</v>
      </c>
    </row>
    <row r="58" spans="1:6" x14ac:dyDescent="0.25">
      <c r="A58" s="6">
        <v>39</v>
      </c>
      <c r="B58" s="6">
        <v>2003</v>
      </c>
      <c r="C58" s="83" t="s">
        <v>40</v>
      </c>
      <c r="D58" s="487">
        <v>79</v>
      </c>
      <c r="E58" s="487">
        <v>199</v>
      </c>
      <c r="F58" s="487">
        <v>14</v>
      </c>
    </row>
    <row r="59" spans="1:6" x14ac:dyDescent="0.25">
      <c r="A59" s="6">
        <v>40</v>
      </c>
      <c r="B59" s="6">
        <v>2004</v>
      </c>
      <c r="C59" s="83" t="s">
        <v>41</v>
      </c>
      <c r="D59" s="487">
        <v>124</v>
      </c>
      <c r="E59" s="487">
        <v>247</v>
      </c>
      <c r="F59" s="487">
        <v>9</v>
      </c>
    </row>
    <row r="60" spans="1:6" ht="6" customHeight="1" x14ac:dyDescent="0.25">
      <c r="A60" s="6"/>
      <c r="B60" s="3"/>
      <c r="C60" s="5"/>
      <c r="D60" s="16"/>
      <c r="E60" s="64"/>
      <c r="F60" s="16"/>
    </row>
    <row r="61" spans="1:6" x14ac:dyDescent="0.25">
      <c r="A61" s="3"/>
      <c r="B61" s="82" t="s">
        <v>62</v>
      </c>
      <c r="C61" s="5" t="s">
        <v>42</v>
      </c>
      <c r="D61" s="17">
        <f>SUM(D62:D67)</f>
        <v>1470</v>
      </c>
      <c r="E61" s="60">
        <f>SUM(E62:E67)</f>
        <v>3516</v>
      </c>
      <c r="F61" s="17">
        <f>SUM(F62:F67)</f>
        <v>277</v>
      </c>
    </row>
    <row r="62" spans="1:6" x14ac:dyDescent="0.25">
      <c r="A62" s="6">
        <v>41</v>
      </c>
      <c r="B62" s="6">
        <v>2001</v>
      </c>
      <c r="C62" s="124" t="s">
        <v>43</v>
      </c>
      <c r="D62" s="487">
        <v>216</v>
      </c>
      <c r="E62" s="487">
        <v>461</v>
      </c>
      <c r="F62" s="487">
        <v>41</v>
      </c>
    </row>
    <row r="63" spans="1:6" x14ac:dyDescent="0.25">
      <c r="A63" s="6">
        <v>42</v>
      </c>
      <c r="B63" s="6">
        <v>2002</v>
      </c>
      <c r="C63" s="83" t="s">
        <v>44</v>
      </c>
      <c r="D63" s="487">
        <v>288</v>
      </c>
      <c r="E63" s="487">
        <v>815</v>
      </c>
      <c r="F63" s="487">
        <v>70</v>
      </c>
    </row>
    <row r="64" spans="1:6" x14ac:dyDescent="0.25">
      <c r="A64" s="6">
        <v>43</v>
      </c>
      <c r="B64" s="6">
        <v>2003</v>
      </c>
      <c r="C64" s="83" t="s">
        <v>32</v>
      </c>
      <c r="D64" s="487">
        <v>284</v>
      </c>
      <c r="E64" s="487">
        <v>696</v>
      </c>
      <c r="F64" s="487">
        <v>56</v>
      </c>
    </row>
    <row r="65" spans="1:6" x14ac:dyDescent="0.25">
      <c r="A65" s="6">
        <v>44</v>
      </c>
      <c r="B65" s="6">
        <v>2004</v>
      </c>
      <c r="C65" s="83" t="s">
        <v>45</v>
      </c>
      <c r="D65" s="487">
        <v>270</v>
      </c>
      <c r="E65" s="487">
        <v>567</v>
      </c>
      <c r="F65" s="487">
        <v>32</v>
      </c>
    </row>
    <row r="66" spans="1:6" x14ac:dyDescent="0.25">
      <c r="A66" s="6">
        <v>45</v>
      </c>
      <c r="B66" s="6">
        <v>2005</v>
      </c>
      <c r="C66" s="83" t="s">
        <v>46</v>
      </c>
      <c r="D66" s="487">
        <v>243</v>
      </c>
      <c r="E66" s="487">
        <v>612</v>
      </c>
      <c r="F66" s="487">
        <v>50</v>
      </c>
    </row>
    <row r="67" spans="1:6" x14ac:dyDescent="0.25">
      <c r="A67" s="6">
        <v>46</v>
      </c>
      <c r="B67" s="6">
        <v>2006</v>
      </c>
      <c r="C67" s="83" t="s">
        <v>47</v>
      </c>
      <c r="D67" s="487">
        <v>169</v>
      </c>
      <c r="E67" s="487">
        <v>365</v>
      </c>
      <c r="F67" s="487">
        <v>28</v>
      </c>
    </row>
    <row r="68" spans="1:6" ht="6" customHeight="1" x14ac:dyDescent="0.25">
      <c r="A68" s="6"/>
      <c r="B68" s="3"/>
      <c r="C68" s="5"/>
      <c r="D68" s="16"/>
      <c r="E68" s="64"/>
      <c r="F68" s="16"/>
    </row>
    <row r="69" spans="1:6" x14ac:dyDescent="0.25">
      <c r="A69" s="3"/>
      <c r="B69" s="82" t="s">
        <v>63</v>
      </c>
      <c r="C69" s="5" t="s">
        <v>48</v>
      </c>
      <c r="D69" s="17">
        <f>SUM(D70:D75)</f>
        <v>1805</v>
      </c>
      <c r="E69" s="60">
        <f>SUM(E70:E75)</f>
        <v>3799</v>
      </c>
      <c r="F69" s="17">
        <f>SUM(F70:F75)</f>
        <v>268</v>
      </c>
    </row>
    <row r="70" spans="1:6" ht="14.1" customHeight="1" x14ac:dyDescent="0.25">
      <c r="A70" s="6">
        <v>47</v>
      </c>
      <c r="B70" s="6">
        <v>2001</v>
      </c>
      <c r="C70" s="124" t="s">
        <v>73</v>
      </c>
      <c r="D70" s="487">
        <v>300</v>
      </c>
      <c r="E70" s="487">
        <v>678</v>
      </c>
      <c r="F70" s="487">
        <v>61</v>
      </c>
    </row>
    <row r="71" spans="1:6" ht="14.1" customHeight="1" x14ac:dyDescent="0.25">
      <c r="A71" s="6">
        <v>48</v>
      </c>
      <c r="B71" s="6">
        <v>2002</v>
      </c>
      <c r="C71" s="83" t="s">
        <v>74</v>
      </c>
      <c r="D71" s="487">
        <v>445</v>
      </c>
      <c r="E71" s="487">
        <v>909</v>
      </c>
      <c r="F71" s="487">
        <v>43</v>
      </c>
    </row>
    <row r="72" spans="1:6" ht="14.1" customHeight="1" x14ac:dyDescent="0.25">
      <c r="A72" s="6">
        <v>49</v>
      </c>
      <c r="B72" s="6">
        <v>2003</v>
      </c>
      <c r="C72" s="83" t="s">
        <v>49</v>
      </c>
      <c r="D72" s="487">
        <v>209</v>
      </c>
      <c r="E72" s="487">
        <v>461</v>
      </c>
      <c r="F72" s="487">
        <v>34</v>
      </c>
    </row>
    <row r="73" spans="1:6" ht="14.1" customHeight="1" x14ac:dyDescent="0.25">
      <c r="A73" s="6">
        <v>50</v>
      </c>
      <c r="B73" s="6">
        <v>2004</v>
      </c>
      <c r="C73" s="83" t="s">
        <v>75</v>
      </c>
      <c r="D73" s="487">
        <v>478</v>
      </c>
      <c r="E73" s="487">
        <v>942</v>
      </c>
      <c r="F73" s="487">
        <v>86</v>
      </c>
    </row>
    <row r="74" spans="1:6" ht="14.1" customHeight="1" x14ac:dyDescent="0.25">
      <c r="A74" s="6">
        <v>51</v>
      </c>
      <c r="B74" s="6">
        <v>2005</v>
      </c>
      <c r="C74" s="83" t="s">
        <v>50</v>
      </c>
      <c r="D74" s="487">
        <v>173</v>
      </c>
      <c r="E74" s="487">
        <v>415</v>
      </c>
      <c r="F74" s="487">
        <v>23</v>
      </c>
    </row>
    <row r="75" spans="1:6" ht="14.1" customHeight="1" thickBot="1" x14ac:dyDescent="0.3">
      <c r="A75" s="7">
        <v>52</v>
      </c>
      <c r="B75" s="15">
        <v>2006</v>
      </c>
      <c r="C75" s="84" t="s">
        <v>51</v>
      </c>
      <c r="D75" s="488">
        <v>200</v>
      </c>
      <c r="E75" s="488">
        <v>394</v>
      </c>
      <c r="F75" s="488">
        <v>21</v>
      </c>
    </row>
    <row r="76" spans="1:6" ht="10.5" customHeight="1" x14ac:dyDescent="0.25">
      <c r="A76" s="464" t="str">
        <f>'GOLONGAN DARAH'!A78</f>
        <v>Sumber : PDAK - Kementerian Dalam Negeri RI</v>
      </c>
    </row>
    <row r="78" spans="1:6" ht="15" customHeight="1" x14ac:dyDescent="0.25">
      <c r="B78" s="525"/>
      <c r="C78" s="525"/>
      <c r="D78" s="525"/>
      <c r="E78" s="616" t="str">
        <f>DKB!E79</f>
        <v>Kependudukan dan Pencatatan Sipil</v>
      </c>
      <c r="F78" s="616"/>
    </row>
    <row r="79" spans="1:6" ht="15" customHeight="1" x14ac:dyDescent="0.25">
      <c r="B79" s="525"/>
      <c r="C79" s="525"/>
      <c r="D79" s="525"/>
      <c r="E79" s="616" t="str">
        <f>DKB!E80</f>
        <v>Kabupaten Pakpak Bharat</v>
      </c>
      <c r="F79" s="616"/>
    </row>
    <row r="80" spans="1:6" ht="15.75" x14ac:dyDescent="0.25">
      <c r="B80" s="525"/>
      <c r="C80" s="525"/>
      <c r="D80" s="525"/>
      <c r="E80" s="346"/>
    </row>
    <row r="81" spans="2:6" ht="15.75" x14ac:dyDescent="0.25">
      <c r="B81" s="525"/>
      <c r="C81" s="525"/>
      <c r="D81" s="525"/>
      <c r="E81" s="616"/>
      <c r="F81" s="616"/>
    </row>
    <row r="82" spans="2:6" ht="15.75" x14ac:dyDescent="0.25">
      <c r="B82" s="525"/>
      <c r="C82" s="525"/>
      <c r="D82" s="525"/>
      <c r="E82" s="346"/>
    </row>
    <row r="83" spans="2:6" ht="15" customHeight="1" x14ac:dyDescent="0.25">
      <c r="B83" s="525"/>
      <c r="C83" s="525"/>
      <c r="D83" s="525"/>
      <c r="E83" s="616" t="str">
        <f>DKB!E84</f>
        <v>Petrus Saragih, SE, MM</v>
      </c>
      <c r="F83" s="616"/>
    </row>
    <row r="84" spans="2:6" ht="15" customHeight="1" x14ac:dyDescent="0.25">
      <c r="B84" s="525"/>
      <c r="C84" s="525"/>
      <c r="D84" s="525"/>
      <c r="E84" s="616" t="str">
        <f>DKB!E85</f>
        <v>NIP. 196907271990111002</v>
      </c>
      <c r="F84" s="616"/>
    </row>
  </sheetData>
  <mergeCells count="20">
    <mergeCell ref="A1:F1"/>
    <mergeCell ref="A2:F2"/>
    <mergeCell ref="A3:F3"/>
    <mergeCell ref="A5:A8"/>
    <mergeCell ref="B5:B6"/>
    <mergeCell ref="E81:F81"/>
    <mergeCell ref="E84:F84"/>
    <mergeCell ref="D5:D7"/>
    <mergeCell ref="E5:E7"/>
    <mergeCell ref="F5:F7"/>
    <mergeCell ref="B83:D83"/>
    <mergeCell ref="B84:D84"/>
    <mergeCell ref="E78:F78"/>
    <mergeCell ref="E79:F79"/>
    <mergeCell ref="E83:F83"/>
    <mergeCell ref="B80:D80"/>
    <mergeCell ref="B81:D81"/>
    <mergeCell ref="B82:D82"/>
    <mergeCell ref="B78:D78"/>
    <mergeCell ref="B79:D79"/>
  </mergeCells>
  <printOptions horizontalCentered="1"/>
  <pageMargins left="0.59055118110236227" right="0.39370078740157483" top="0.19685039370078741" bottom="0.19685039370078741" header="0" footer="0"/>
  <pageSetup paperSize="9" scale="70" orientation="portrait" horizont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W86"/>
  <sheetViews>
    <sheetView view="pageBreakPreview" zoomScaleSheetLayoutView="100" workbookViewId="0">
      <selection activeCell="AA22" sqref="AA22"/>
    </sheetView>
  </sheetViews>
  <sheetFormatPr defaultRowHeight="15" x14ac:dyDescent="0.25"/>
  <cols>
    <col min="1" max="1" width="3.85546875" customWidth="1"/>
    <col min="2" max="2" width="9.140625" customWidth="1"/>
    <col min="3" max="3" width="29.42578125" customWidth="1"/>
    <col min="4" max="5" width="5.28515625" customWidth="1"/>
    <col min="6" max="6" width="5.28515625" style="12" customWidth="1"/>
    <col min="7" max="8" width="5.28515625" customWidth="1"/>
    <col min="9" max="9" width="5.28515625" style="12" customWidth="1"/>
    <col min="10" max="11" width="5.28515625" customWidth="1"/>
    <col min="12" max="12" width="5.28515625" style="12" customWidth="1"/>
    <col min="13" max="14" width="5.28515625" customWidth="1"/>
    <col min="15" max="15" width="5.28515625" style="12" customWidth="1"/>
    <col min="16" max="17" width="5.28515625" customWidth="1"/>
    <col min="18" max="18" width="5.28515625" style="12" customWidth="1"/>
    <col min="19" max="21" width="5.28515625" customWidth="1"/>
  </cols>
  <sheetData>
    <row r="1" spans="1:23" ht="18.75" x14ac:dyDescent="0.25">
      <c r="A1" s="518" t="str">
        <f>DKB!A1</f>
        <v>DATA KONSOLIDASI BERSIH (DKB) KABUPATEN PAKPAK BHARAT</v>
      </c>
      <c r="B1" s="518"/>
      <c r="C1" s="518"/>
      <c r="D1" s="518"/>
      <c r="E1" s="518"/>
      <c r="F1" s="518"/>
      <c r="G1" s="518"/>
      <c r="H1" s="518"/>
      <c r="I1" s="518"/>
      <c r="J1" s="518"/>
      <c r="K1" s="518"/>
      <c r="L1" s="518"/>
      <c r="M1" s="518"/>
      <c r="N1" s="518"/>
      <c r="O1" s="518"/>
      <c r="P1" s="518"/>
      <c r="Q1" s="518"/>
      <c r="R1" s="518"/>
      <c r="S1" s="518"/>
      <c r="T1" s="518"/>
      <c r="U1" s="518"/>
    </row>
    <row r="2" spans="1:23" ht="18.75" x14ac:dyDescent="0.25">
      <c r="A2" s="518" t="s">
        <v>422</v>
      </c>
      <c r="B2" s="518"/>
      <c r="C2" s="518"/>
      <c r="D2" s="518"/>
      <c r="E2" s="518"/>
      <c r="F2" s="518"/>
      <c r="G2" s="518"/>
      <c r="H2" s="518"/>
      <c r="I2" s="518"/>
      <c r="J2" s="518"/>
      <c r="K2" s="518"/>
      <c r="L2" s="518"/>
      <c r="M2" s="518"/>
      <c r="N2" s="518"/>
      <c r="O2" s="518"/>
      <c r="P2" s="518"/>
      <c r="Q2" s="518"/>
      <c r="R2" s="518"/>
      <c r="S2" s="518"/>
      <c r="T2" s="518"/>
      <c r="U2" s="518"/>
    </row>
    <row r="3" spans="1:23" ht="18.75" x14ac:dyDescent="0.25">
      <c r="A3" s="519" t="str">
        <f>DKB!A2</f>
        <v>SEMESTER II TAHUN 2023</v>
      </c>
      <c r="B3" s="520"/>
      <c r="C3" s="520"/>
      <c r="D3" s="520"/>
      <c r="E3" s="520"/>
      <c r="F3" s="520"/>
      <c r="G3" s="520"/>
      <c r="H3" s="520"/>
      <c r="I3" s="520"/>
      <c r="J3" s="520"/>
      <c r="K3" s="520"/>
      <c r="L3" s="520"/>
      <c r="M3" s="520"/>
      <c r="N3" s="520"/>
      <c r="O3" s="520"/>
      <c r="P3" s="520"/>
      <c r="Q3" s="520"/>
      <c r="R3" s="520"/>
      <c r="S3" s="520"/>
      <c r="T3" s="520"/>
      <c r="U3" s="520"/>
    </row>
    <row r="4" spans="1:23" ht="15.75" thickBot="1" x14ac:dyDescent="0.3"/>
    <row r="5" spans="1:23" ht="15.75" thickBot="1" x14ac:dyDescent="0.3">
      <c r="A5" s="522" t="s">
        <v>0</v>
      </c>
      <c r="B5" s="516" t="s">
        <v>64</v>
      </c>
      <c r="C5" s="193" t="s">
        <v>53</v>
      </c>
      <c r="D5" s="527" t="s">
        <v>423</v>
      </c>
      <c r="E5" s="527"/>
      <c r="F5" s="527"/>
      <c r="G5" s="527"/>
      <c r="H5" s="527"/>
      <c r="I5" s="527"/>
      <c r="J5" s="527"/>
      <c r="K5" s="527"/>
      <c r="L5" s="527"/>
      <c r="M5" s="527"/>
      <c r="N5" s="527"/>
      <c r="O5" s="527"/>
      <c r="P5" s="527"/>
      <c r="Q5" s="527"/>
      <c r="R5" s="527"/>
      <c r="S5" s="527"/>
      <c r="T5" s="527"/>
      <c r="U5" s="527"/>
    </row>
    <row r="6" spans="1:23" ht="15" customHeight="1" thickBot="1" x14ac:dyDescent="0.3">
      <c r="A6" s="523"/>
      <c r="B6" s="517"/>
      <c r="C6" s="192" t="s">
        <v>1</v>
      </c>
      <c r="D6" s="527"/>
      <c r="E6" s="527"/>
      <c r="F6" s="527"/>
      <c r="G6" s="527"/>
      <c r="H6" s="527"/>
      <c r="I6" s="527"/>
      <c r="J6" s="527"/>
      <c r="K6" s="527"/>
      <c r="L6" s="527"/>
      <c r="M6" s="527"/>
      <c r="N6" s="527"/>
      <c r="O6" s="527"/>
      <c r="P6" s="527"/>
      <c r="Q6" s="527"/>
      <c r="R6" s="527"/>
      <c r="S6" s="527"/>
      <c r="T6" s="527"/>
      <c r="U6" s="527"/>
    </row>
    <row r="7" spans="1:23" ht="15" customHeight="1" thickBot="1" x14ac:dyDescent="0.3">
      <c r="A7" s="523"/>
      <c r="B7" s="154">
        <v>12</v>
      </c>
      <c r="C7" s="154" t="s">
        <v>54</v>
      </c>
      <c r="D7" s="527" t="s">
        <v>109</v>
      </c>
      <c r="E7" s="527"/>
      <c r="F7" s="527"/>
      <c r="G7" s="527" t="s">
        <v>110</v>
      </c>
      <c r="H7" s="527"/>
      <c r="I7" s="527"/>
      <c r="J7" s="527" t="s">
        <v>111</v>
      </c>
      <c r="K7" s="527"/>
      <c r="L7" s="527"/>
      <c r="M7" s="527" t="s">
        <v>112</v>
      </c>
      <c r="N7" s="527"/>
      <c r="O7" s="527"/>
      <c r="P7" s="527" t="s">
        <v>113</v>
      </c>
      <c r="Q7" s="527"/>
      <c r="R7" s="527"/>
      <c r="S7" s="527" t="s">
        <v>114</v>
      </c>
      <c r="T7" s="527"/>
      <c r="U7" s="527"/>
    </row>
    <row r="8" spans="1:23" ht="15.75" thickBot="1" x14ac:dyDescent="0.3">
      <c r="A8" s="523"/>
      <c r="B8" s="156">
        <v>15</v>
      </c>
      <c r="C8" s="307" t="s">
        <v>55</v>
      </c>
      <c r="D8" s="586">
        <f>F10</f>
        <v>42</v>
      </c>
      <c r="E8" s="586"/>
      <c r="F8" s="586"/>
      <c r="G8" s="586">
        <f>I10</f>
        <v>141</v>
      </c>
      <c r="H8" s="586"/>
      <c r="I8" s="586"/>
      <c r="J8" s="586">
        <f>L10</f>
        <v>34</v>
      </c>
      <c r="K8" s="586"/>
      <c r="L8" s="586"/>
      <c r="M8" s="586">
        <f>O10</f>
        <v>50</v>
      </c>
      <c r="N8" s="586"/>
      <c r="O8" s="586"/>
      <c r="P8" s="586">
        <f>R10</f>
        <v>8</v>
      </c>
      <c r="Q8" s="586"/>
      <c r="R8" s="586"/>
      <c r="S8" s="586">
        <f>U10</f>
        <v>6</v>
      </c>
      <c r="T8" s="586"/>
      <c r="U8" s="586"/>
      <c r="W8" s="33">
        <f>SUM(D8:U8)</f>
        <v>281</v>
      </c>
    </row>
    <row r="9" spans="1:23" ht="15.75" thickBot="1" x14ac:dyDescent="0.3">
      <c r="A9" s="523"/>
      <c r="B9" s="156"/>
      <c r="C9" s="157"/>
      <c r="D9" s="158" t="s">
        <v>3</v>
      </c>
      <c r="E9" s="177" t="s">
        <v>4</v>
      </c>
      <c r="F9" s="158" t="s">
        <v>52</v>
      </c>
      <c r="G9" s="158" t="s">
        <v>3</v>
      </c>
      <c r="H9" s="177" t="s">
        <v>4</v>
      </c>
      <c r="I9" s="158" t="s">
        <v>52</v>
      </c>
      <c r="J9" s="158" t="s">
        <v>3</v>
      </c>
      <c r="K9" s="177" t="s">
        <v>4</v>
      </c>
      <c r="L9" s="158" t="s">
        <v>52</v>
      </c>
      <c r="M9" s="158" t="s">
        <v>3</v>
      </c>
      <c r="N9" s="177" t="s">
        <v>4</v>
      </c>
      <c r="O9" s="158" t="s">
        <v>52</v>
      </c>
      <c r="P9" s="158" t="s">
        <v>3</v>
      </c>
      <c r="Q9" s="177" t="s">
        <v>4</v>
      </c>
      <c r="R9" s="158" t="s">
        <v>52</v>
      </c>
      <c r="S9" s="158" t="s">
        <v>3</v>
      </c>
      <c r="T9" s="177" t="s">
        <v>4</v>
      </c>
      <c r="U9" s="158" t="s">
        <v>52</v>
      </c>
    </row>
    <row r="10" spans="1:23" ht="15.75" thickBot="1" x14ac:dyDescent="0.3">
      <c r="A10" s="523"/>
      <c r="B10" s="161"/>
      <c r="C10" s="195"/>
      <c r="D10" s="168">
        <f>D11+D23+D35+D43+D50+D57+D63+D71</f>
        <v>23</v>
      </c>
      <c r="E10" s="196">
        <f>E11+E23+E35+E43+E50+E57+E63+E71</f>
        <v>19</v>
      </c>
      <c r="F10" s="168">
        <f>D10+E10</f>
        <v>42</v>
      </c>
      <c r="G10" s="168">
        <f>G11+G23+G35+G43+G50+G57+G63+G71</f>
        <v>73</v>
      </c>
      <c r="H10" s="196">
        <f>H11+H23+H35+H43+H50+H57+H63+H71</f>
        <v>68</v>
      </c>
      <c r="I10" s="168">
        <f>G10+H10</f>
        <v>141</v>
      </c>
      <c r="J10" s="168">
        <f>J11+J23+J35+J43+J50+J57+J63+J71</f>
        <v>15</v>
      </c>
      <c r="K10" s="196">
        <f>K11+K23+K35+K43+K50+K57+K63+K71</f>
        <v>19</v>
      </c>
      <c r="L10" s="168">
        <f>J10+K10</f>
        <v>34</v>
      </c>
      <c r="M10" s="168">
        <f>M11+M23+M35+M43+M50+M57+M63+M71</f>
        <v>32</v>
      </c>
      <c r="N10" s="196">
        <f>N11+N23+N35+N43+N50+N57+N63+N71</f>
        <v>18</v>
      </c>
      <c r="O10" s="168">
        <f>M10+N10</f>
        <v>50</v>
      </c>
      <c r="P10" s="168">
        <f>P11+P23+P35+P43+P50+P57+P63+P71</f>
        <v>5</v>
      </c>
      <c r="Q10" s="196">
        <f>Q11+Q23+Q35+Q43+Q50+Q57+Q63+Q71</f>
        <v>3</v>
      </c>
      <c r="R10" s="168">
        <f>P10+Q10</f>
        <v>8</v>
      </c>
      <c r="S10" s="168">
        <f>S11+S23+S35+S43+S50+S57+S63+S71</f>
        <v>3</v>
      </c>
      <c r="T10" s="196">
        <f>T11+T23+T35+T43+T50+T57+T63+T71</f>
        <v>3</v>
      </c>
      <c r="U10" s="168">
        <f>S10+T10</f>
        <v>6</v>
      </c>
    </row>
    <row r="11" spans="1:23" ht="14.1" customHeight="1" x14ac:dyDescent="0.25">
      <c r="A11" s="469"/>
      <c r="B11" s="470" t="s">
        <v>56</v>
      </c>
      <c r="C11" s="471" t="s">
        <v>5</v>
      </c>
      <c r="D11" s="472">
        <f>SUM(D12:D21)</f>
        <v>3</v>
      </c>
      <c r="E11" s="473">
        <f>SUM(E12:E21)</f>
        <v>3</v>
      </c>
      <c r="F11" s="472">
        <f>D11+E11</f>
        <v>6</v>
      </c>
      <c r="G11" s="472">
        <f>SUM(G12:G21)</f>
        <v>4</v>
      </c>
      <c r="H11" s="473">
        <f>SUM(H12:H21)</f>
        <v>2</v>
      </c>
      <c r="I11" s="472">
        <f>G11+H11</f>
        <v>6</v>
      </c>
      <c r="J11" s="472">
        <f>SUM(J12:J21)</f>
        <v>0</v>
      </c>
      <c r="K11" s="473">
        <f>SUM(K12:K21)</f>
        <v>2</v>
      </c>
      <c r="L11" s="472">
        <f>J11+K11</f>
        <v>2</v>
      </c>
      <c r="M11" s="472">
        <f>SUM(M12:M21)</f>
        <v>2</v>
      </c>
      <c r="N11" s="473">
        <f>SUM(N12:N21)</f>
        <v>3</v>
      </c>
      <c r="O11" s="472">
        <f>M11+N11</f>
        <v>5</v>
      </c>
      <c r="P11" s="472">
        <f>SUM(P12:P21)</f>
        <v>1</v>
      </c>
      <c r="Q11" s="473">
        <f>SUM(Q12:Q21)</f>
        <v>2</v>
      </c>
      <c r="R11" s="472">
        <f>P11+Q11</f>
        <v>3</v>
      </c>
      <c r="S11" s="472">
        <f>SUM(S12:S21)</f>
        <v>0</v>
      </c>
      <c r="T11" s="473">
        <f>SUM(T12:T21)</f>
        <v>1</v>
      </c>
      <c r="U11" s="472">
        <f>S11+T11</f>
        <v>1</v>
      </c>
    </row>
    <row r="12" spans="1:23" ht="14.1" customHeight="1" x14ac:dyDescent="0.25">
      <c r="A12" s="22">
        <v>1</v>
      </c>
      <c r="B12" s="22">
        <v>2001</v>
      </c>
      <c r="C12" s="127" t="s">
        <v>6</v>
      </c>
      <c r="D12" s="211">
        <v>0</v>
      </c>
      <c r="E12" s="211">
        <v>1</v>
      </c>
      <c r="F12" s="211">
        <f t="shared" ref="F12:F20" si="0">SUM(D12:E12)</f>
        <v>1</v>
      </c>
      <c r="G12" s="211">
        <v>0</v>
      </c>
      <c r="H12" s="211">
        <v>0</v>
      </c>
      <c r="I12" s="211">
        <f t="shared" ref="I12:I20" si="1">SUM(G12:H12)</f>
        <v>0</v>
      </c>
      <c r="J12" s="211">
        <v>0</v>
      </c>
      <c r="K12" s="211">
        <v>0</v>
      </c>
      <c r="L12" s="211">
        <f t="shared" ref="L12:L20" si="2">SUM(J12:K12)</f>
        <v>0</v>
      </c>
      <c r="M12" s="211">
        <v>1</v>
      </c>
      <c r="N12" s="211">
        <v>1</v>
      </c>
      <c r="O12" s="211">
        <f t="shared" ref="O12:O20" si="3">SUM(M12:N12)</f>
        <v>2</v>
      </c>
      <c r="P12" s="211">
        <v>0</v>
      </c>
      <c r="Q12" s="211">
        <v>0</v>
      </c>
      <c r="R12" s="211">
        <f t="shared" ref="R12:R20" si="4">SUM(P12:Q12)</f>
        <v>0</v>
      </c>
      <c r="S12" s="211">
        <v>0</v>
      </c>
      <c r="T12" s="211">
        <v>0</v>
      </c>
      <c r="U12" s="253">
        <f t="shared" ref="U12:U20" si="5">SUM(S12:T12)</f>
        <v>0</v>
      </c>
    </row>
    <row r="13" spans="1:23" ht="14.1" customHeight="1" x14ac:dyDescent="0.25">
      <c r="A13" s="22">
        <v>2</v>
      </c>
      <c r="B13" s="22">
        <v>2002</v>
      </c>
      <c r="C13" s="127" t="s">
        <v>7</v>
      </c>
      <c r="D13" s="211">
        <v>0</v>
      </c>
      <c r="E13" s="211">
        <v>0</v>
      </c>
      <c r="F13" s="211">
        <f t="shared" si="0"/>
        <v>0</v>
      </c>
      <c r="G13" s="211">
        <v>2</v>
      </c>
      <c r="H13" s="211">
        <v>0</v>
      </c>
      <c r="I13" s="211">
        <f t="shared" si="1"/>
        <v>2</v>
      </c>
      <c r="J13" s="211">
        <v>0</v>
      </c>
      <c r="K13" s="211">
        <v>1</v>
      </c>
      <c r="L13" s="211">
        <f t="shared" si="2"/>
        <v>1</v>
      </c>
      <c r="M13" s="211">
        <v>0</v>
      </c>
      <c r="N13" s="211">
        <v>1</v>
      </c>
      <c r="O13" s="211">
        <f t="shared" si="3"/>
        <v>1</v>
      </c>
      <c r="P13" s="211">
        <v>1</v>
      </c>
      <c r="Q13" s="211">
        <v>1</v>
      </c>
      <c r="R13" s="211">
        <f t="shared" si="4"/>
        <v>2</v>
      </c>
      <c r="S13" s="211">
        <v>0</v>
      </c>
      <c r="T13" s="211">
        <v>0</v>
      </c>
      <c r="U13" s="253">
        <f t="shared" si="5"/>
        <v>0</v>
      </c>
    </row>
    <row r="14" spans="1:23" ht="14.1" customHeight="1" x14ac:dyDescent="0.25">
      <c r="A14" s="22">
        <v>3</v>
      </c>
      <c r="B14" s="22">
        <v>2003</v>
      </c>
      <c r="C14" s="127" t="s">
        <v>8</v>
      </c>
      <c r="D14" s="211">
        <v>0</v>
      </c>
      <c r="E14" s="211">
        <v>0</v>
      </c>
      <c r="F14" s="211">
        <f t="shared" si="0"/>
        <v>0</v>
      </c>
      <c r="G14" s="211">
        <v>1</v>
      </c>
      <c r="H14" s="211">
        <v>0</v>
      </c>
      <c r="I14" s="211">
        <f t="shared" si="1"/>
        <v>1</v>
      </c>
      <c r="J14" s="211">
        <v>0</v>
      </c>
      <c r="K14" s="211">
        <v>0</v>
      </c>
      <c r="L14" s="211">
        <f t="shared" si="2"/>
        <v>0</v>
      </c>
      <c r="M14" s="211">
        <v>0</v>
      </c>
      <c r="N14" s="211">
        <v>0</v>
      </c>
      <c r="O14" s="211">
        <f t="shared" si="3"/>
        <v>0</v>
      </c>
      <c r="P14" s="211">
        <v>0</v>
      </c>
      <c r="Q14" s="211">
        <v>0</v>
      </c>
      <c r="R14" s="211">
        <f t="shared" si="4"/>
        <v>0</v>
      </c>
      <c r="S14" s="211">
        <v>0</v>
      </c>
      <c r="T14" s="211">
        <v>0</v>
      </c>
      <c r="U14" s="253">
        <f t="shared" si="5"/>
        <v>0</v>
      </c>
    </row>
    <row r="15" spans="1:23" ht="14.1" customHeight="1" x14ac:dyDescent="0.25">
      <c r="A15" s="22">
        <v>4</v>
      </c>
      <c r="B15" s="22">
        <v>2004</v>
      </c>
      <c r="C15" s="127" t="s">
        <v>9</v>
      </c>
      <c r="D15" s="211">
        <v>1</v>
      </c>
      <c r="E15" s="211">
        <v>1</v>
      </c>
      <c r="F15" s="211">
        <f t="shared" si="0"/>
        <v>2</v>
      </c>
      <c r="G15" s="211">
        <v>0</v>
      </c>
      <c r="H15" s="211">
        <v>0</v>
      </c>
      <c r="I15" s="211">
        <f t="shared" si="1"/>
        <v>0</v>
      </c>
      <c r="J15" s="211">
        <v>0</v>
      </c>
      <c r="K15" s="211">
        <v>1</v>
      </c>
      <c r="L15" s="211">
        <f t="shared" si="2"/>
        <v>1</v>
      </c>
      <c r="M15" s="211">
        <v>0</v>
      </c>
      <c r="N15" s="211">
        <v>1</v>
      </c>
      <c r="O15" s="211">
        <f t="shared" si="3"/>
        <v>1</v>
      </c>
      <c r="P15" s="211">
        <v>0</v>
      </c>
      <c r="Q15" s="211">
        <v>0</v>
      </c>
      <c r="R15" s="211">
        <f t="shared" si="4"/>
        <v>0</v>
      </c>
      <c r="S15" s="211">
        <v>0</v>
      </c>
      <c r="T15" s="211">
        <v>1</v>
      </c>
      <c r="U15" s="253">
        <f t="shared" si="5"/>
        <v>1</v>
      </c>
    </row>
    <row r="16" spans="1:23" ht="14.1" customHeight="1" x14ac:dyDescent="0.25">
      <c r="A16" s="22">
        <v>5</v>
      </c>
      <c r="B16" s="22">
        <v>2005</v>
      </c>
      <c r="C16" s="127" t="s">
        <v>10</v>
      </c>
      <c r="D16" s="211">
        <v>1</v>
      </c>
      <c r="E16" s="211">
        <v>1</v>
      </c>
      <c r="F16" s="211">
        <f t="shared" si="0"/>
        <v>2</v>
      </c>
      <c r="G16" s="211">
        <v>0</v>
      </c>
      <c r="H16" s="211">
        <v>0</v>
      </c>
      <c r="I16" s="211">
        <f t="shared" si="1"/>
        <v>0</v>
      </c>
      <c r="J16" s="211">
        <v>0</v>
      </c>
      <c r="K16" s="211">
        <v>0</v>
      </c>
      <c r="L16" s="211">
        <f t="shared" si="2"/>
        <v>0</v>
      </c>
      <c r="M16" s="211">
        <v>0</v>
      </c>
      <c r="N16" s="211">
        <v>0</v>
      </c>
      <c r="O16" s="211">
        <f t="shared" si="3"/>
        <v>0</v>
      </c>
      <c r="P16" s="211">
        <v>0</v>
      </c>
      <c r="Q16" s="211">
        <v>0</v>
      </c>
      <c r="R16" s="211">
        <f t="shared" si="4"/>
        <v>0</v>
      </c>
      <c r="S16" s="211">
        <v>0</v>
      </c>
      <c r="T16" s="211">
        <v>0</v>
      </c>
      <c r="U16" s="253">
        <f t="shared" si="5"/>
        <v>0</v>
      </c>
    </row>
    <row r="17" spans="1:21" ht="14.1" customHeight="1" x14ac:dyDescent="0.25">
      <c r="A17" s="22">
        <v>6</v>
      </c>
      <c r="B17" s="22">
        <v>2006</v>
      </c>
      <c r="C17" s="127" t="s">
        <v>11</v>
      </c>
      <c r="D17" s="211">
        <v>0</v>
      </c>
      <c r="E17" s="211">
        <v>0</v>
      </c>
      <c r="F17" s="211">
        <f t="shared" si="0"/>
        <v>0</v>
      </c>
      <c r="G17" s="211">
        <v>0</v>
      </c>
      <c r="H17" s="211">
        <v>1</v>
      </c>
      <c r="I17" s="211">
        <f t="shared" si="1"/>
        <v>1</v>
      </c>
      <c r="J17" s="211">
        <v>0</v>
      </c>
      <c r="K17" s="211">
        <v>0</v>
      </c>
      <c r="L17" s="211">
        <f t="shared" si="2"/>
        <v>0</v>
      </c>
      <c r="M17" s="211">
        <v>1</v>
      </c>
      <c r="N17" s="211">
        <v>0</v>
      </c>
      <c r="O17" s="211">
        <f t="shared" si="3"/>
        <v>1</v>
      </c>
      <c r="P17" s="211">
        <v>0</v>
      </c>
      <c r="Q17" s="211">
        <v>0</v>
      </c>
      <c r="R17" s="211">
        <f t="shared" si="4"/>
        <v>0</v>
      </c>
      <c r="S17" s="211">
        <v>0</v>
      </c>
      <c r="T17" s="211">
        <v>0</v>
      </c>
      <c r="U17" s="253">
        <f t="shared" si="5"/>
        <v>0</v>
      </c>
    </row>
    <row r="18" spans="1:21" ht="14.1" customHeight="1" x14ac:dyDescent="0.25">
      <c r="A18" s="22">
        <v>7</v>
      </c>
      <c r="B18" s="22">
        <v>2007</v>
      </c>
      <c r="C18" s="127" t="s">
        <v>12</v>
      </c>
      <c r="D18" s="211">
        <v>1</v>
      </c>
      <c r="E18" s="211">
        <v>0</v>
      </c>
      <c r="F18" s="211">
        <f t="shared" si="0"/>
        <v>1</v>
      </c>
      <c r="G18" s="211">
        <v>0</v>
      </c>
      <c r="H18" s="211">
        <v>0</v>
      </c>
      <c r="I18" s="211">
        <f t="shared" si="1"/>
        <v>0</v>
      </c>
      <c r="J18" s="211">
        <v>0</v>
      </c>
      <c r="K18" s="211">
        <v>0</v>
      </c>
      <c r="L18" s="211">
        <f t="shared" si="2"/>
        <v>0</v>
      </c>
      <c r="M18" s="211">
        <v>0</v>
      </c>
      <c r="N18" s="211">
        <v>0</v>
      </c>
      <c r="O18" s="211">
        <f t="shared" si="3"/>
        <v>0</v>
      </c>
      <c r="P18" s="211">
        <v>0</v>
      </c>
      <c r="Q18" s="211">
        <v>0</v>
      </c>
      <c r="R18" s="211">
        <f t="shared" si="4"/>
        <v>0</v>
      </c>
      <c r="S18" s="211">
        <v>0</v>
      </c>
      <c r="T18" s="211">
        <v>0</v>
      </c>
      <c r="U18" s="253">
        <f t="shared" si="5"/>
        <v>0</v>
      </c>
    </row>
    <row r="19" spans="1:21" ht="14.1" customHeight="1" x14ac:dyDescent="0.25">
      <c r="A19" s="22">
        <v>8</v>
      </c>
      <c r="B19" s="22">
        <v>2008</v>
      </c>
      <c r="C19" s="127" t="s">
        <v>13</v>
      </c>
      <c r="D19" s="211">
        <v>0</v>
      </c>
      <c r="E19" s="211">
        <v>0</v>
      </c>
      <c r="F19" s="211">
        <f t="shared" si="0"/>
        <v>0</v>
      </c>
      <c r="G19" s="211">
        <v>1</v>
      </c>
      <c r="H19" s="211">
        <v>1</v>
      </c>
      <c r="I19" s="211">
        <f t="shared" si="1"/>
        <v>2</v>
      </c>
      <c r="J19" s="211">
        <v>0</v>
      </c>
      <c r="K19" s="211">
        <v>0</v>
      </c>
      <c r="L19" s="211">
        <f t="shared" si="2"/>
        <v>0</v>
      </c>
      <c r="M19" s="211">
        <v>0</v>
      </c>
      <c r="N19" s="211">
        <v>0</v>
      </c>
      <c r="O19" s="211">
        <f t="shared" si="3"/>
        <v>0</v>
      </c>
      <c r="P19" s="211">
        <v>0</v>
      </c>
      <c r="Q19" s="211">
        <v>0</v>
      </c>
      <c r="R19" s="211">
        <f t="shared" si="4"/>
        <v>0</v>
      </c>
      <c r="S19" s="211">
        <v>0</v>
      </c>
      <c r="T19" s="211">
        <v>0</v>
      </c>
      <c r="U19" s="253">
        <f t="shared" si="5"/>
        <v>0</v>
      </c>
    </row>
    <row r="20" spans="1:21" ht="14.1" customHeight="1" x14ac:dyDescent="0.25">
      <c r="A20" s="22">
        <v>9</v>
      </c>
      <c r="B20" s="22">
        <v>2009</v>
      </c>
      <c r="C20" s="127" t="s">
        <v>14</v>
      </c>
      <c r="D20" s="211">
        <v>0</v>
      </c>
      <c r="E20" s="211">
        <v>0</v>
      </c>
      <c r="F20" s="211">
        <f t="shared" si="0"/>
        <v>0</v>
      </c>
      <c r="G20" s="211">
        <v>0</v>
      </c>
      <c r="H20" s="211">
        <v>0</v>
      </c>
      <c r="I20" s="211">
        <f t="shared" si="1"/>
        <v>0</v>
      </c>
      <c r="J20" s="211">
        <v>0</v>
      </c>
      <c r="K20" s="211">
        <v>0</v>
      </c>
      <c r="L20" s="211">
        <f t="shared" si="2"/>
        <v>0</v>
      </c>
      <c r="M20" s="211">
        <v>0</v>
      </c>
      <c r="N20" s="211">
        <v>0</v>
      </c>
      <c r="O20" s="211">
        <f t="shared" si="3"/>
        <v>0</v>
      </c>
      <c r="P20" s="211">
        <v>0</v>
      </c>
      <c r="Q20" s="211">
        <v>1</v>
      </c>
      <c r="R20" s="211">
        <f t="shared" si="4"/>
        <v>1</v>
      </c>
      <c r="S20" s="211">
        <v>0</v>
      </c>
      <c r="T20" s="211">
        <v>0</v>
      </c>
      <c r="U20" s="253">
        <f t="shared" si="5"/>
        <v>0</v>
      </c>
    </row>
    <row r="21" spans="1:21" ht="14.1" customHeight="1" x14ac:dyDescent="0.25">
      <c r="A21" s="22">
        <v>10</v>
      </c>
      <c r="B21" s="22">
        <v>2010</v>
      </c>
      <c r="C21" s="127" t="s">
        <v>15</v>
      </c>
      <c r="D21" s="211">
        <v>0</v>
      </c>
      <c r="E21" s="211">
        <v>0</v>
      </c>
      <c r="F21" s="211">
        <v>0</v>
      </c>
      <c r="G21" s="211">
        <v>0</v>
      </c>
      <c r="H21" s="211">
        <v>0</v>
      </c>
      <c r="I21" s="211">
        <v>0</v>
      </c>
      <c r="J21" s="211">
        <v>0</v>
      </c>
      <c r="K21" s="211">
        <v>0</v>
      </c>
      <c r="L21" s="211">
        <v>0</v>
      </c>
      <c r="M21" s="211">
        <v>0</v>
      </c>
      <c r="N21" s="211">
        <v>0</v>
      </c>
      <c r="O21" s="211">
        <v>0</v>
      </c>
      <c r="P21" s="211">
        <v>0</v>
      </c>
      <c r="Q21" s="211">
        <v>0</v>
      </c>
      <c r="R21" s="211">
        <v>0</v>
      </c>
      <c r="S21" s="211">
        <v>0</v>
      </c>
      <c r="T21" s="211">
        <v>0</v>
      </c>
      <c r="U21" s="211">
        <v>0</v>
      </c>
    </row>
    <row r="22" spans="1:21" ht="6.95" customHeight="1" x14ac:dyDescent="0.25">
      <c r="A22" s="22"/>
      <c r="B22" s="19"/>
      <c r="C22" s="21"/>
      <c r="D22" s="474"/>
      <c r="E22" s="475"/>
      <c r="F22" s="474"/>
      <c r="G22" s="474"/>
      <c r="H22" s="475"/>
      <c r="I22" s="474"/>
      <c r="J22" s="474"/>
      <c r="K22" s="475"/>
      <c r="L22" s="474"/>
      <c r="M22" s="474"/>
      <c r="N22" s="475"/>
      <c r="O22" s="474"/>
      <c r="P22" s="474"/>
      <c r="Q22" s="475"/>
      <c r="R22" s="474"/>
      <c r="S22" s="474"/>
      <c r="T22" s="475"/>
      <c r="U22" s="474"/>
    </row>
    <row r="23" spans="1:21" ht="14.1" customHeight="1" x14ac:dyDescent="0.25">
      <c r="A23" s="19"/>
      <c r="B23" s="123" t="s">
        <v>57</v>
      </c>
      <c r="C23" s="122" t="s">
        <v>16</v>
      </c>
      <c r="D23" s="472">
        <f>SUM(D24:D33)</f>
        <v>5</v>
      </c>
      <c r="E23" s="473">
        <f>SUM(E24:E33)</f>
        <v>4</v>
      </c>
      <c r="F23" s="472">
        <f>D23+E23</f>
        <v>9</v>
      </c>
      <c r="G23" s="472">
        <f>SUM(G24:G33)</f>
        <v>20</v>
      </c>
      <c r="H23" s="473">
        <f>SUM(H24:H33)</f>
        <v>10</v>
      </c>
      <c r="I23" s="472">
        <f>G23+H23</f>
        <v>30</v>
      </c>
      <c r="J23" s="472">
        <f>SUM(J24:J33)</f>
        <v>6</v>
      </c>
      <c r="K23" s="473">
        <f>SUM(K24:K33)</f>
        <v>6</v>
      </c>
      <c r="L23" s="472">
        <f>J23+K23</f>
        <v>12</v>
      </c>
      <c r="M23" s="472">
        <f>SUM(M24:M33)</f>
        <v>5</v>
      </c>
      <c r="N23" s="473">
        <f>SUM(N24:N33)</f>
        <v>2</v>
      </c>
      <c r="O23" s="472">
        <f>M23+N23</f>
        <v>7</v>
      </c>
      <c r="P23" s="472">
        <f>SUM(P24:P33)</f>
        <v>0</v>
      </c>
      <c r="Q23" s="473">
        <f>SUM(Q24:Q33)</f>
        <v>0</v>
      </c>
      <c r="R23" s="472">
        <f>P23+Q23</f>
        <v>0</v>
      </c>
      <c r="S23" s="472">
        <f>SUM(S24:S33)</f>
        <v>1</v>
      </c>
      <c r="T23" s="473">
        <f>SUM(T24:T33)</f>
        <v>0</v>
      </c>
      <c r="U23" s="472">
        <f>S23+T23</f>
        <v>1</v>
      </c>
    </row>
    <row r="24" spans="1:21" ht="14.1" customHeight="1" x14ac:dyDescent="0.25">
      <c r="A24" s="22">
        <v>11</v>
      </c>
      <c r="B24" s="22">
        <v>2001</v>
      </c>
      <c r="C24" s="127" t="s">
        <v>17</v>
      </c>
      <c r="D24" s="211">
        <v>1</v>
      </c>
      <c r="E24" s="211">
        <v>2</v>
      </c>
      <c r="F24" s="211">
        <f t="shared" ref="F24" si="6">SUM(D24:E24)</f>
        <v>3</v>
      </c>
      <c r="G24" s="211">
        <v>0</v>
      </c>
      <c r="H24" s="211">
        <v>0</v>
      </c>
      <c r="I24" s="211">
        <f t="shared" ref="I24" si="7">SUM(G24:H24)</f>
        <v>0</v>
      </c>
      <c r="J24" s="211">
        <v>1</v>
      </c>
      <c r="K24" s="211">
        <v>1</v>
      </c>
      <c r="L24" s="211">
        <f t="shared" ref="L24" si="8">SUM(J24:K24)</f>
        <v>2</v>
      </c>
      <c r="M24" s="211">
        <v>1</v>
      </c>
      <c r="N24" s="211">
        <v>0</v>
      </c>
      <c r="O24" s="211">
        <f t="shared" ref="O24" si="9">SUM(M24:N24)</f>
        <v>1</v>
      </c>
      <c r="P24" s="211">
        <v>0</v>
      </c>
      <c r="Q24" s="211">
        <v>0</v>
      </c>
      <c r="R24" s="211">
        <f t="shared" ref="R24" si="10">SUM(P24:Q24)</f>
        <v>0</v>
      </c>
      <c r="S24" s="211">
        <v>0</v>
      </c>
      <c r="T24" s="211">
        <v>0</v>
      </c>
      <c r="U24" s="253">
        <f t="shared" ref="U24" si="11">SUM(S24:T24)</f>
        <v>0</v>
      </c>
    </row>
    <row r="25" spans="1:21" ht="14.1" customHeight="1" x14ac:dyDescent="0.25">
      <c r="A25" s="22">
        <v>12</v>
      </c>
      <c r="B25" s="22">
        <v>2002</v>
      </c>
      <c r="C25" s="127" t="s">
        <v>18</v>
      </c>
      <c r="D25" s="211">
        <v>0</v>
      </c>
      <c r="E25" s="211">
        <v>0</v>
      </c>
      <c r="F25" s="211">
        <v>0</v>
      </c>
      <c r="G25" s="211">
        <v>0</v>
      </c>
      <c r="H25" s="211">
        <v>0</v>
      </c>
      <c r="I25" s="211">
        <v>0</v>
      </c>
      <c r="J25" s="211">
        <v>0</v>
      </c>
      <c r="K25" s="211">
        <v>0</v>
      </c>
      <c r="L25" s="211">
        <v>0</v>
      </c>
      <c r="M25" s="211">
        <v>0</v>
      </c>
      <c r="N25" s="211">
        <v>0</v>
      </c>
      <c r="O25" s="211">
        <v>0</v>
      </c>
      <c r="P25" s="211">
        <v>0</v>
      </c>
      <c r="Q25" s="211">
        <v>0</v>
      </c>
      <c r="R25" s="211">
        <v>0</v>
      </c>
      <c r="S25" s="211">
        <v>0</v>
      </c>
      <c r="T25" s="211">
        <v>0</v>
      </c>
      <c r="U25" s="211">
        <v>0</v>
      </c>
    </row>
    <row r="26" spans="1:21" ht="14.1" customHeight="1" x14ac:dyDescent="0.25">
      <c r="A26" s="22">
        <v>13</v>
      </c>
      <c r="B26" s="22">
        <v>2003</v>
      </c>
      <c r="C26" s="127" t="s">
        <v>19</v>
      </c>
      <c r="D26" s="211">
        <v>0</v>
      </c>
      <c r="E26" s="211">
        <v>0</v>
      </c>
      <c r="F26" s="211">
        <f t="shared" ref="F26:F33" si="12">SUM(D26:E26)</f>
        <v>0</v>
      </c>
      <c r="G26" s="211">
        <v>16</v>
      </c>
      <c r="H26" s="211">
        <v>7</v>
      </c>
      <c r="I26" s="211">
        <f t="shared" ref="I26:I33" si="13">SUM(G26:H26)</f>
        <v>23</v>
      </c>
      <c r="J26" s="211">
        <v>0</v>
      </c>
      <c r="K26" s="211">
        <v>0</v>
      </c>
      <c r="L26" s="211">
        <f t="shared" ref="L26:L33" si="14">SUM(J26:K26)</f>
        <v>0</v>
      </c>
      <c r="M26" s="211">
        <v>0</v>
      </c>
      <c r="N26" s="211">
        <v>0</v>
      </c>
      <c r="O26" s="211">
        <f t="shared" ref="O26:O33" si="15">SUM(M26:N26)</f>
        <v>0</v>
      </c>
      <c r="P26" s="211">
        <v>0</v>
      </c>
      <c r="Q26" s="211">
        <v>0</v>
      </c>
      <c r="R26" s="211">
        <f t="shared" ref="R26:R33" si="16">SUM(P26:Q26)</f>
        <v>0</v>
      </c>
      <c r="S26" s="211">
        <v>0</v>
      </c>
      <c r="T26" s="211">
        <v>0</v>
      </c>
      <c r="U26" s="253">
        <f t="shared" ref="U26:U33" si="17">SUM(S26:T26)</f>
        <v>0</v>
      </c>
    </row>
    <row r="27" spans="1:21" ht="14.1" customHeight="1" x14ac:dyDescent="0.25">
      <c r="A27" s="22">
        <v>14</v>
      </c>
      <c r="B27" s="22">
        <v>2004</v>
      </c>
      <c r="C27" s="127" t="s">
        <v>20</v>
      </c>
      <c r="D27" s="211">
        <v>1</v>
      </c>
      <c r="E27" s="211">
        <v>0</v>
      </c>
      <c r="F27" s="211">
        <f t="shared" si="12"/>
        <v>1</v>
      </c>
      <c r="G27" s="211">
        <v>0</v>
      </c>
      <c r="H27" s="211">
        <v>3</v>
      </c>
      <c r="I27" s="211">
        <f t="shared" si="13"/>
        <v>3</v>
      </c>
      <c r="J27" s="211">
        <v>1</v>
      </c>
      <c r="K27" s="211">
        <v>2</v>
      </c>
      <c r="L27" s="211">
        <f t="shared" si="14"/>
        <v>3</v>
      </c>
      <c r="M27" s="211">
        <v>1</v>
      </c>
      <c r="N27" s="211">
        <v>1</v>
      </c>
      <c r="O27" s="211">
        <f t="shared" si="15"/>
        <v>2</v>
      </c>
      <c r="P27" s="211">
        <v>0</v>
      </c>
      <c r="Q27" s="211">
        <v>0</v>
      </c>
      <c r="R27" s="211">
        <f t="shared" si="16"/>
        <v>0</v>
      </c>
      <c r="S27" s="211">
        <v>1</v>
      </c>
      <c r="T27" s="211">
        <v>0</v>
      </c>
      <c r="U27" s="253">
        <f t="shared" si="17"/>
        <v>1</v>
      </c>
    </row>
    <row r="28" spans="1:21" ht="14.1" customHeight="1" x14ac:dyDescent="0.25">
      <c r="A28" s="22">
        <v>15</v>
      </c>
      <c r="B28" s="22">
        <v>2005</v>
      </c>
      <c r="C28" s="127" t="s">
        <v>21</v>
      </c>
      <c r="D28" s="211">
        <v>3</v>
      </c>
      <c r="E28" s="211">
        <v>1</v>
      </c>
      <c r="F28" s="211">
        <f t="shared" si="12"/>
        <v>4</v>
      </c>
      <c r="G28" s="211">
        <v>2</v>
      </c>
      <c r="H28" s="211">
        <v>0</v>
      </c>
      <c r="I28" s="211">
        <f t="shared" si="13"/>
        <v>2</v>
      </c>
      <c r="J28" s="211">
        <v>2</v>
      </c>
      <c r="K28" s="211">
        <v>2</v>
      </c>
      <c r="L28" s="211">
        <f t="shared" si="14"/>
        <v>4</v>
      </c>
      <c r="M28" s="211">
        <v>0</v>
      </c>
      <c r="N28" s="211">
        <v>1</v>
      </c>
      <c r="O28" s="211">
        <f t="shared" si="15"/>
        <v>1</v>
      </c>
      <c r="P28" s="211">
        <v>0</v>
      </c>
      <c r="Q28" s="211">
        <v>0</v>
      </c>
      <c r="R28" s="211">
        <f t="shared" si="16"/>
        <v>0</v>
      </c>
      <c r="S28" s="211">
        <v>0</v>
      </c>
      <c r="T28" s="211">
        <v>0</v>
      </c>
      <c r="U28" s="253">
        <f t="shared" si="17"/>
        <v>0</v>
      </c>
    </row>
    <row r="29" spans="1:21" ht="14.1" customHeight="1" x14ac:dyDescent="0.25">
      <c r="A29" s="22">
        <v>16</v>
      </c>
      <c r="B29" s="22">
        <v>2006</v>
      </c>
      <c r="C29" s="127" t="s">
        <v>22</v>
      </c>
      <c r="D29" s="211">
        <v>0</v>
      </c>
      <c r="E29" s="211">
        <v>0</v>
      </c>
      <c r="F29" s="211">
        <f t="shared" si="12"/>
        <v>0</v>
      </c>
      <c r="G29" s="211">
        <v>0</v>
      </c>
      <c r="H29" s="211">
        <v>0</v>
      </c>
      <c r="I29" s="211">
        <f t="shared" si="13"/>
        <v>0</v>
      </c>
      <c r="J29" s="211">
        <v>0</v>
      </c>
      <c r="K29" s="211">
        <v>1</v>
      </c>
      <c r="L29" s="211">
        <f t="shared" si="14"/>
        <v>1</v>
      </c>
      <c r="M29" s="211">
        <v>1</v>
      </c>
      <c r="N29" s="211">
        <v>0</v>
      </c>
      <c r="O29" s="211">
        <f t="shared" si="15"/>
        <v>1</v>
      </c>
      <c r="P29" s="211">
        <v>0</v>
      </c>
      <c r="Q29" s="211">
        <v>0</v>
      </c>
      <c r="R29" s="211">
        <f t="shared" si="16"/>
        <v>0</v>
      </c>
      <c r="S29" s="211">
        <v>0</v>
      </c>
      <c r="T29" s="211">
        <v>0</v>
      </c>
      <c r="U29" s="253">
        <f t="shared" si="17"/>
        <v>0</v>
      </c>
    </row>
    <row r="30" spans="1:21" ht="14.1" customHeight="1" x14ac:dyDescent="0.25">
      <c r="A30" s="22">
        <v>17</v>
      </c>
      <c r="B30" s="22">
        <v>2014</v>
      </c>
      <c r="C30" s="127" t="s">
        <v>65</v>
      </c>
      <c r="D30" s="211">
        <v>0</v>
      </c>
      <c r="E30" s="211">
        <v>0</v>
      </c>
      <c r="F30" s="211">
        <f t="shared" si="12"/>
        <v>0</v>
      </c>
      <c r="G30" s="211">
        <v>0</v>
      </c>
      <c r="H30" s="211">
        <v>0</v>
      </c>
      <c r="I30" s="211">
        <f t="shared" si="13"/>
        <v>0</v>
      </c>
      <c r="J30" s="211">
        <v>2</v>
      </c>
      <c r="K30" s="211">
        <v>0</v>
      </c>
      <c r="L30" s="211">
        <f t="shared" si="14"/>
        <v>2</v>
      </c>
      <c r="M30" s="211">
        <v>0</v>
      </c>
      <c r="N30" s="211">
        <v>0</v>
      </c>
      <c r="O30" s="211">
        <f t="shared" si="15"/>
        <v>0</v>
      </c>
      <c r="P30" s="211">
        <v>0</v>
      </c>
      <c r="Q30" s="211">
        <v>0</v>
      </c>
      <c r="R30" s="211">
        <f t="shared" si="16"/>
        <v>0</v>
      </c>
      <c r="S30" s="211">
        <v>0</v>
      </c>
      <c r="T30" s="211">
        <v>0</v>
      </c>
      <c r="U30" s="253">
        <f t="shared" si="17"/>
        <v>0</v>
      </c>
    </row>
    <row r="31" spans="1:21" ht="14.1" customHeight="1" x14ac:dyDescent="0.25">
      <c r="A31" s="22">
        <v>18</v>
      </c>
      <c r="B31" s="22">
        <v>2015</v>
      </c>
      <c r="C31" s="127" t="s">
        <v>66</v>
      </c>
      <c r="D31" s="211">
        <v>0</v>
      </c>
      <c r="E31" s="211">
        <v>1</v>
      </c>
      <c r="F31" s="211">
        <f t="shared" si="12"/>
        <v>1</v>
      </c>
      <c r="G31" s="211">
        <v>1</v>
      </c>
      <c r="H31" s="211">
        <v>0</v>
      </c>
      <c r="I31" s="211">
        <f t="shared" si="13"/>
        <v>1</v>
      </c>
      <c r="J31" s="211">
        <v>0</v>
      </c>
      <c r="K31" s="211">
        <v>0</v>
      </c>
      <c r="L31" s="211">
        <f t="shared" si="14"/>
        <v>0</v>
      </c>
      <c r="M31" s="211">
        <v>0</v>
      </c>
      <c r="N31" s="211">
        <v>0</v>
      </c>
      <c r="O31" s="211">
        <f t="shared" si="15"/>
        <v>0</v>
      </c>
      <c r="P31" s="211">
        <v>0</v>
      </c>
      <c r="Q31" s="211">
        <v>0</v>
      </c>
      <c r="R31" s="211">
        <f t="shared" si="16"/>
        <v>0</v>
      </c>
      <c r="S31" s="211">
        <v>0</v>
      </c>
      <c r="T31" s="211">
        <v>0</v>
      </c>
      <c r="U31" s="253">
        <f t="shared" si="17"/>
        <v>0</v>
      </c>
    </row>
    <row r="32" spans="1:21" ht="14.1" customHeight="1" x14ac:dyDescent="0.25">
      <c r="A32" s="22">
        <v>19</v>
      </c>
      <c r="B32" s="22">
        <v>2016</v>
      </c>
      <c r="C32" s="127" t="s">
        <v>23</v>
      </c>
      <c r="D32" s="211">
        <v>0</v>
      </c>
      <c r="E32" s="211">
        <v>0</v>
      </c>
      <c r="F32" s="211">
        <f t="shared" si="12"/>
        <v>0</v>
      </c>
      <c r="G32" s="211">
        <v>1</v>
      </c>
      <c r="H32" s="211">
        <v>0</v>
      </c>
      <c r="I32" s="211">
        <f t="shared" si="13"/>
        <v>1</v>
      </c>
      <c r="J32" s="211">
        <v>0</v>
      </c>
      <c r="K32" s="211">
        <v>0</v>
      </c>
      <c r="L32" s="211">
        <f t="shared" si="14"/>
        <v>0</v>
      </c>
      <c r="M32" s="211">
        <v>1</v>
      </c>
      <c r="N32" s="211">
        <v>0</v>
      </c>
      <c r="O32" s="211">
        <f t="shared" si="15"/>
        <v>1</v>
      </c>
      <c r="P32" s="211">
        <v>0</v>
      </c>
      <c r="Q32" s="211">
        <v>0</v>
      </c>
      <c r="R32" s="211">
        <f t="shared" si="16"/>
        <v>0</v>
      </c>
      <c r="S32" s="211">
        <v>0</v>
      </c>
      <c r="T32" s="211">
        <v>0</v>
      </c>
      <c r="U32" s="253">
        <f t="shared" si="17"/>
        <v>0</v>
      </c>
    </row>
    <row r="33" spans="1:21" ht="14.1" customHeight="1" x14ac:dyDescent="0.25">
      <c r="A33" s="22">
        <v>20</v>
      </c>
      <c r="B33" s="22">
        <v>2021</v>
      </c>
      <c r="C33" s="127" t="s">
        <v>24</v>
      </c>
      <c r="D33" s="211">
        <v>0</v>
      </c>
      <c r="E33" s="211">
        <v>0</v>
      </c>
      <c r="F33" s="211">
        <f t="shared" si="12"/>
        <v>0</v>
      </c>
      <c r="G33" s="211">
        <v>0</v>
      </c>
      <c r="H33" s="211">
        <v>0</v>
      </c>
      <c r="I33" s="211">
        <f t="shared" si="13"/>
        <v>0</v>
      </c>
      <c r="J33" s="211">
        <v>0</v>
      </c>
      <c r="K33" s="211">
        <v>0</v>
      </c>
      <c r="L33" s="211">
        <f t="shared" si="14"/>
        <v>0</v>
      </c>
      <c r="M33" s="211">
        <v>1</v>
      </c>
      <c r="N33" s="211">
        <v>0</v>
      </c>
      <c r="O33" s="211">
        <f t="shared" si="15"/>
        <v>1</v>
      </c>
      <c r="P33" s="211">
        <v>0</v>
      </c>
      <c r="Q33" s="211">
        <v>0</v>
      </c>
      <c r="R33" s="211">
        <f t="shared" si="16"/>
        <v>0</v>
      </c>
      <c r="S33" s="211">
        <v>0</v>
      </c>
      <c r="T33" s="211">
        <v>0</v>
      </c>
      <c r="U33" s="253">
        <f t="shared" si="17"/>
        <v>0</v>
      </c>
    </row>
    <row r="34" spans="1:21" ht="6.95" customHeight="1" x14ac:dyDescent="0.25">
      <c r="A34" s="22"/>
      <c r="B34" s="19"/>
      <c r="C34" s="21"/>
      <c r="D34" s="474"/>
      <c r="E34" s="475"/>
      <c r="F34" s="474"/>
      <c r="G34" s="474"/>
      <c r="H34" s="475"/>
      <c r="I34" s="474"/>
      <c r="J34" s="474"/>
      <c r="K34" s="475"/>
      <c r="L34" s="474"/>
      <c r="M34" s="474"/>
      <c r="N34" s="475"/>
      <c r="O34" s="474"/>
      <c r="P34" s="474"/>
      <c r="Q34" s="475"/>
      <c r="R34" s="474"/>
      <c r="S34" s="474"/>
      <c r="T34" s="475"/>
      <c r="U34" s="474"/>
    </row>
    <row r="35" spans="1:21" ht="14.1" customHeight="1" x14ac:dyDescent="0.25">
      <c r="A35" s="19"/>
      <c r="B35" s="123" t="s">
        <v>58</v>
      </c>
      <c r="C35" s="21" t="s">
        <v>25</v>
      </c>
      <c r="D35" s="472">
        <f>SUM(D36:D41)</f>
        <v>5</v>
      </c>
      <c r="E35" s="473">
        <f>SUM(E36:E41)</f>
        <v>2</v>
      </c>
      <c r="F35" s="472">
        <f>D35+E35</f>
        <v>7</v>
      </c>
      <c r="G35" s="472">
        <f>SUM(G36:G41)</f>
        <v>45</v>
      </c>
      <c r="H35" s="473">
        <f>SUM(H36:H41)</f>
        <v>52</v>
      </c>
      <c r="I35" s="472">
        <f>G35+H35</f>
        <v>97</v>
      </c>
      <c r="J35" s="472">
        <f>SUM(J36:J41)</f>
        <v>2</v>
      </c>
      <c r="K35" s="473">
        <f>SUM(K36:K41)</f>
        <v>3</v>
      </c>
      <c r="L35" s="472">
        <f>J35+K35</f>
        <v>5</v>
      </c>
      <c r="M35" s="472">
        <f>SUM(M36:M41)</f>
        <v>5</v>
      </c>
      <c r="N35" s="473">
        <f>SUM(N36:N41)</f>
        <v>3</v>
      </c>
      <c r="O35" s="472">
        <f>M35+N35</f>
        <v>8</v>
      </c>
      <c r="P35" s="472">
        <f>SUM(P36:P41)</f>
        <v>1</v>
      </c>
      <c r="Q35" s="473">
        <f>SUM(Q36:Q41)</f>
        <v>0</v>
      </c>
      <c r="R35" s="472">
        <f>P35+Q35</f>
        <v>1</v>
      </c>
      <c r="S35" s="472">
        <f>SUM(S36:S41)</f>
        <v>1</v>
      </c>
      <c r="T35" s="473">
        <f>SUM(T36:T41)</f>
        <v>1</v>
      </c>
      <c r="U35" s="472">
        <f>S35+T35</f>
        <v>2</v>
      </c>
    </row>
    <row r="36" spans="1:21" ht="14.1" customHeight="1" x14ac:dyDescent="0.25">
      <c r="A36" s="22">
        <v>21</v>
      </c>
      <c r="B36" s="22">
        <v>2001</v>
      </c>
      <c r="C36" s="128" t="s">
        <v>67</v>
      </c>
      <c r="D36" s="211">
        <v>0</v>
      </c>
      <c r="E36" s="211">
        <v>0</v>
      </c>
      <c r="F36" s="211">
        <f t="shared" ref="F36:F41" si="18">SUM(D36:E36)</f>
        <v>0</v>
      </c>
      <c r="G36" s="211">
        <v>0</v>
      </c>
      <c r="H36" s="211">
        <v>0</v>
      </c>
      <c r="I36" s="211">
        <f t="shared" ref="I36:I41" si="19">SUM(G36:H36)</f>
        <v>0</v>
      </c>
      <c r="J36" s="211">
        <v>0</v>
      </c>
      <c r="K36" s="211">
        <v>1</v>
      </c>
      <c r="L36" s="211">
        <f t="shared" ref="L36:L41" si="20">SUM(J36:K36)</f>
        <v>1</v>
      </c>
      <c r="M36" s="211">
        <v>2</v>
      </c>
      <c r="N36" s="211">
        <v>1</v>
      </c>
      <c r="O36" s="211">
        <f t="shared" ref="O36:O41" si="21">SUM(M36:N36)</f>
        <v>3</v>
      </c>
      <c r="P36" s="211">
        <v>0</v>
      </c>
      <c r="Q36" s="211">
        <v>0</v>
      </c>
      <c r="R36" s="211">
        <f t="shared" ref="R36:R41" si="22">SUM(P36:Q36)</f>
        <v>0</v>
      </c>
      <c r="S36" s="211">
        <v>0</v>
      </c>
      <c r="T36" s="211">
        <v>0</v>
      </c>
      <c r="U36" s="253">
        <f t="shared" ref="U36:U41" si="23">SUM(S36:T36)</f>
        <v>0</v>
      </c>
    </row>
    <row r="37" spans="1:21" ht="14.1" customHeight="1" x14ac:dyDescent="0.25">
      <c r="A37" s="22">
        <v>22</v>
      </c>
      <c r="B37" s="22">
        <v>2002</v>
      </c>
      <c r="C37" s="127" t="s">
        <v>68</v>
      </c>
      <c r="D37" s="211">
        <v>3</v>
      </c>
      <c r="E37" s="211">
        <v>0</v>
      </c>
      <c r="F37" s="211">
        <f t="shared" si="18"/>
        <v>3</v>
      </c>
      <c r="G37" s="211">
        <v>0</v>
      </c>
      <c r="H37" s="211">
        <v>0</v>
      </c>
      <c r="I37" s="211">
        <f t="shared" si="19"/>
        <v>0</v>
      </c>
      <c r="J37" s="211">
        <v>0</v>
      </c>
      <c r="K37" s="211">
        <v>0</v>
      </c>
      <c r="L37" s="211">
        <f t="shared" si="20"/>
        <v>0</v>
      </c>
      <c r="M37" s="211">
        <v>2</v>
      </c>
      <c r="N37" s="211">
        <v>0</v>
      </c>
      <c r="O37" s="211">
        <f t="shared" si="21"/>
        <v>2</v>
      </c>
      <c r="P37" s="211">
        <v>0</v>
      </c>
      <c r="Q37" s="211">
        <v>0</v>
      </c>
      <c r="R37" s="211">
        <f t="shared" si="22"/>
        <v>0</v>
      </c>
      <c r="S37" s="211">
        <v>0</v>
      </c>
      <c r="T37" s="211">
        <v>0</v>
      </c>
      <c r="U37" s="253">
        <f t="shared" si="23"/>
        <v>0</v>
      </c>
    </row>
    <row r="38" spans="1:21" ht="14.1" customHeight="1" x14ac:dyDescent="0.25">
      <c r="A38" s="22">
        <v>23</v>
      </c>
      <c r="B38" s="22">
        <v>2003</v>
      </c>
      <c r="C38" s="127" t="s">
        <v>26</v>
      </c>
      <c r="D38" s="211">
        <v>1</v>
      </c>
      <c r="E38" s="211">
        <v>2</v>
      </c>
      <c r="F38" s="211">
        <f t="shared" si="18"/>
        <v>3</v>
      </c>
      <c r="G38" s="211">
        <v>0</v>
      </c>
      <c r="H38" s="211">
        <v>0</v>
      </c>
      <c r="I38" s="211">
        <f t="shared" si="19"/>
        <v>0</v>
      </c>
      <c r="J38" s="211">
        <v>0</v>
      </c>
      <c r="K38" s="211">
        <v>2</v>
      </c>
      <c r="L38" s="211">
        <f t="shared" si="20"/>
        <v>2</v>
      </c>
      <c r="M38" s="211">
        <v>0</v>
      </c>
      <c r="N38" s="211">
        <v>2</v>
      </c>
      <c r="O38" s="211">
        <f t="shared" si="21"/>
        <v>2</v>
      </c>
      <c r="P38" s="211">
        <v>1</v>
      </c>
      <c r="Q38" s="211">
        <v>0</v>
      </c>
      <c r="R38" s="211">
        <f t="shared" si="22"/>
        <v>1</v>
      </c>
      <c r="S38" s="211">
        <v>0</v>
      </c>
      <c r="T38" s="211">
        <v>0</v>
      </c>
      <c r="U38" s="253">
        <f t="shared" si="23"/>
        <v>0</v>
      </c>
    </row>
    <row r="39" spans="1:21" ht="14.1" customHeight="1" x14ac:dyDescent="0.25">
      <c r="A39" s="22">
        <v>24</v>
      </c>
      <c r="B39" s="22">
        <v>2009</v>
      </c>
      <c r="C39" s="127" t="s">
        <v>27</v>
      </c>
      <c r="D39" s="211">
        <v>1</v>
      </c>
      <c r="E39" s="211">
        <v>0</v>
      </c>
      <c r="F39" s="211">
        <f t="shared" si="18"/>
        <v>1</v>
      </c>
      <c r="G39" s="211">
        <v>8</v>
      </c>
      <c r="H39" s="211">
        <v>6</v>
      </c>
      <c r="I39" s="211">
        <f t="shared" si="19"/>
        <v>14</v>
      </c>
      <c r="J39" s="211">
        <v>0</v>
      </c>
      <c r="K39" s="211">
        <v>0</v>
      </c>
      <c r="L39" s="211">
        <f t="shared" si="20"/>
        <v>0</v>
      </c>
      <c r="M39" s="211">
        <v>0</v>
      </c>
      <c r="N39" s="211">
        <v>0</v>
      </c>
      <c r="O39" s="211">
        <f t="shared" si="21"/>
        <v>0</v>
      </c>
      <c r="P39" s="211">
        <v>0</v>
      </c>
      <c r="Q39" s="211">
        <v>0</v>
      </c>
      <c r="R39" s="211">
        <f t="shared" si="22"/>
        <v>0</v>
      </c>
      <c r="S39" s="211">
        <v>1</v>
      </c>
      <c r="T39" s="211">
        <v>0</v>
      </c>
      <c r="U39" s="253">
        <f t="shared" si="23"/>
        <v>1</v>
      </c>
    </row>
    <row r="40" spans="1:21" ht="14.1" customHeight="1" x14ac:dyDescent="0.25">
      <c r="A40" s="22">
        <v>25</v>
      </c>
      <c r="B40" s="22">
        <v>2013</v>
      </c>
      <c r="C40" s="127" t="s">
        <v>28</v>
      </c>
      <c r="D40" s="211">
        <v>0</v>
      </c>
      <c r="E40" s="211">
        <v>0</v>
      </c>
      <c r="F40" s="211">
        <f t="shared" si="18"/>
        <v>0</v>
      </c>
      <c r="G40" s="211">
        <v>26</v>
      </c>
      <c r="H40" s="211">
        <v>40</v>
      </c>
      <c r="I40" s="211">
        <f t="shared" si="19"/>
        <v>66</v>
      </c>
      <c r="J40" s="211">
        <v>0</v>
      </c>
      <c r="K40" s="211">
        <v>0</v>
      </c>
      <c r="L40" s="211">
        <f t="shared" si="20"/>
        <v>0</v>
      </c>
      <c r="M40" s="211">
        <v>0</v>
      </c>
      <c r="N40" s="211">
        <v>0</v>
      </c>
      <c r="O40" s="211">
        <f t="shared" si="21"/>
        <v>0</v>
      </c>
      <c r="P40" s="211">
        <v>0</v>
      </c>
      <c r="Q40" s="211">
        <v>0</v>
      </c>
      <c r="R40" s="211">
        <f t="shared" si="22"/>
        <v>0</v>
      </c>
      <c r="S40" s="211">
        <v>0</v>
      </c>
      <c r="T40" s="211">
        <v>0</v>
      </c>
      <c r="U40" s="253">
        <f t="shared" si="23"/>
        <v>0</v>
      </c>
    </row>
    <row r="41" spans="1:21" ht="14.1" customHeight="1" x14ac:dyDescent="0.25">
      <c r="A41" s="22">
        <v>26</v>
      </c>
      <c r="B41" s="22">
        <v>2014</v>
      </c>
      <c r="C41" s="127" t="s">
        <v>29</v>
      </c>
      <c r="D41" s="211">
        <v>0</v>
      </c>
      <c r="E41" s="211">
        <v>0</v>
      </c>
      <c r="F41" s="211">
        <f t="shared" si="18"/>
        <v>0</v>
      </c>
      <c r="G41" s="211">
        <v>11</v>
      </c>
      <c r="H41" s="211">
        <v>6</v>
      </c>
      <c r="I41" s="211">
        <f t="shared" si="19"/>
        <v>17</v>
      </c>
      <c r="J41" s="211">
        <v>2</v>
      </c>
      <c r="K41" s="211">
        <v>0</v>
      </c>
      <c r="L41" s="211">
        <f t="shared" si="20"/>
        <v>2</v>
      </c>
      <c r="M41" s="211">
        <v>1</v>
      </c>
      <c r="N41" s="211">
        <v>0</v>
      </c>
      <c r="O41" s="211">
        <f t="shared" si="21"/>
        <v>1</v>
      </c>
      <c r="P41" s="211">
        <v>0</v>
      </c>
      <c r="Q41" s="211">
        <v>0</v>
      </c>
      <c r="R41" s="211">
        <f t="shared" si="22"/>
        <v>0</v>
      </c>
      <c r="S41" s="211">
        <v>0</v>
      </c>
      <c r="T41" s="211">
        <v>1</v>
      </c>
      <c r="U41" s="253">
        <f t="shared" si="23"/>
        <v>1</v>
      </c>
    </row>
    <row r="42" spans="1:21" ht="6.95" customHeight="1" x14ac:dyDescent="0.25">
      <c r="A42" s="22"/>
      <c r="B42" s="19"/>
      <c r="C42" s="21"/>
      <c r="D42" s="474"/>
      <c r="E42" s="475"/>
      <c r="F42" s="474"/>
      <c r="G42" s="474"/>
      <c r="H42" s="475"/>
      <c r="I42" s="474"/>
      <c r="J42" s="474"/>
      <c r="K42" s="475"/>
      <c r="L42" s="474"/>
      <c r="M42" s="474"/>
      <c r="N42" s="475"/>
      <c r="O42" s="474"/>
      <c r="P42" s="474"/>
      <c r="Q42" s="475"/>
      <c r="R42" s="474"/>
      <c r="S42" s="474"/>
      <c r="T42" s="475"/>
      <c r="U42" s="474"/>
    </row>
    <row r="43" spans="1:21" ht="14.1" customHeight="1" x14ac:dyDescent="0.25">
      <c r="A43" s="19"/>
      <c r="B43" s="123" t="s">
        <v>59</v>
      </c>
      <c r="C43" s="122" t="s">
        <v>30</v>
      </c>
      <c r="D43" s="472">
        <f>SUM(D44:D48)</f>
        <v>1</v>
      </c>
      <c r="E43" s="473">
        <f>SUM(E44:E48)</f>
        <v>0</v>
      </c>
      <c r="F43" s="472">
        <f>D43+E43</f>
        <v>1</v>
      </c>
      <c r="G43" s="472">
        <f>SUM(G44:G48)</f>
        <v>1</v>
      </c>
      <c r="H43" s="473">
        <f>SUM(H44:H48)</f>
        <v>1</v>
      </c>
      <c r="I43" s="472">
        <f>G43+H43</f>
        <v>2</v>
      </c>
      <c r="J43" s="472">
        <f>SUM(J44:J48)</f>
        <v>0</v>
      </c>
      <c r="K43" s="473">
        <f>SUM(K44:K48)</f>
        <v>0</v>
      </c>
      <c r="L43" s="472">
        <f>J43+K43</f>
        <v>0</v>
      </c>
      <c r="M43" s="472">
        <f>SUM(M44:M48)</f>
        <v>1</v>
      </c>
      <c r="N43" s="473">
        <f>SUM(N44:N48)</f>
        <v>1</v>
      </c>
      <c r="O43" s="472">
        <f>M43+N43</f>
        <v>2</v>
      </c>
      <c r="P43" s="472">
        <f>SUM(P44:P48)</f>
        <v>0</v>
      </c>
      <c r="Q43" s="473">
        <f>SUM(Q44:Q48)</f>
        <v>0</v>
      </c>
      <c r="R43" s="472">
        <f>P43+Q43</f>
        <v>0</v>
      </c>
      <c r="S43" s="472">
        <f>SUM(S44:S48)</f>
        <v>0</v>
      </c>
      <c r="T43" s="473">
        <f>SUM(T44:T48)</f>
        <v>1</v>
      </c>
      <c r="U43" s="472">
        <f>S43+T43</f>
        <v>1</v>
      </c>
    </row>
    <row r="44" spans="1:21" ht="14.1" customHeight="1" x14ac:dyDescent="0.25">
      <c r="A44" s="22">
        <v>27</v>
      </c>
      <c r="B44" s="22">
        <v>2001</v>
      </c>
      <c r="C44" s="127" t="s">
        <v>31</v>
      </c>
      <c r="D44" s="211">
        <v>0</v>
      </c>
      <c r="E44" s="211">
        <v>0</v>
      </c>
      <c r="F44" s="211">
        <f t="shared" ref="F44" si="24">SUM(D44:E44)</f>
        <v>0</v>
      </c>
      <c r="G44" s="211">
        <v>0</v>
      </c>
      <c r="H44" s="211">
        <v>1</v>
      </c>
      <c r="I44" s="211">
        <f t="shared" ref="I44" si="25">SUM(G44:H44)</f>
        <v>1</v>
      </c>
      <c r="J44" s="211">
        <v>0</v>
      </c>
      <c r="K44" s="211">
        <v>0</v>
      </c>
      <c r="L44" s="211">
        <f t="shared" ref="L44" si="26">SUM(J44:K44)</f>
        <v>0</v>
      </c>
      <c r="M44" s="211">
        <v>0</v>
      </c>
      <c r="N44" s="211">
        <v>0</v>
      </c>
      <c r="O44" s="211">
        <f t="shared" ref="O44" si="27">SUM(M44:N44)</f>
        <v>0</v>
      </c>
      <c r="P44" s="211">
        <v>0</v>
      </c>
      <c r="Q44" s="211">
        <v>0</v>
      </c>
      <c r="R44" s="211">
        <f t="shared" ref="R44" si="28">SUM(P44:Q44)</f>
        <v>0</v>
      </c>
      <c r="S44" s="211">
        <v>0</v>
      </c>
      <c r="T44" s="211">
        <v>1</v>
      </c>
      <c r="U44" s="253">
        <f t="shared" ref="U44" si="29">SUM(S44:T44)</f>
        <v>1</v>
      </c>
    </row>
    <row r="45" spans="1:21" ht="14.1" customHeight="1" x14ac:dyDescent="0.25">
      <c r="A45" s="22">
        <v>28</v>
      </c>
      <c r="B45" s="22">
        <v>2002</v>
      </c>
      <c r="C45" s="127" t="s">
        <v>22</v>
      </c>
      <c r="D45" s="211">
        <v>0</v>
      </c>
      <c r="E45" s="211">
        <v>0</v>
      </c>
      <c r="F45" s="211">
        <v>0</v>
      </c>
      <c r="G45" s="211">
        <v>0</v>
      </c>
      <c r="H45" s="211">
        <v>0</v>
      </c>
      <c r="I45" s="211">
        <v>0</v>
      </c>
      <c r="J45" s="211">
        <v>0</v>
      </c>
      <c r="K45" s="211">
        <v>0</v>
      </c>
      <c r="L45" s="211">
        <v>0</v>
      </c>
      <c r="M45" s="211">
        <v>0</v>
      </c>
      <c r="N45" s="211">
        <v>0</v>
      </c>
      <c r="O45" s="211">
        <v>0</v>
      </c>
      <c r="P45" s="211">
        <v>0</v>
      </c>
      <c r="Q45" s="211">
        <v>0</v>
      </c>
      <c r="R45" s="211">
        <v>0</v>
      </c>
      <c r="S45" s="211">
        <v>0</v>
      </c>
      <c r="T45" s="211">
        <v>0</v>
      </c>
      <c r="U45" s="211">
        <v>0</v>
      </c>
    </row>
    <row r="46" spans="1:21" ht="14.1" customHeight="1" x14ac:dyDescent="0.25">
      <c r="A46" s="22">
        <v>29</v>
      </c>
      <c r="B46" s="22">
        <v>2003</v>
      </c>
      <c r="C46" s="127" t="s">
        <v>32</v>
      </c>
      <c r="D46" s="211">
        <v>0</v>
      </c>
      <c r="E46" s="211">
        <v>0</v>
      </c>
      <c r="F46" s="211">
        <f>SUM(D46:E46)</f>
        <v>0</v>
      </c>
      <c r="G46" s="211">
        <v>0</v>
      </c>
      <c r="H46" s="211">
        <v>0</v>
      </c>
      <c r="I46" s="211">
        <f>SUM(G46:H46)</f>
        <v>0</v>
      </c>
      <c r="J46" s="211">
        <v>0</v>
      </c>
      <c r="K46" s="211">
        <v>0</v>
      </c>
      <c r="L46" s="211">
        <f>SUM(J46:K46)</f>
        <v>0</v>
      </c>
      <c r="M46" s="211">
        <v>1</v>
      </c>
      <c r="N46" s="211">
        <v>0</v>
      </c>
      <c r="O46" s="211">
        <f>SUM(M46:N46)</f>
        <v>1</v>
      </c>
      <c r="P46" s="211">
        <v>0</v>
      </c>
      <c r="Q46" s="211">
        <v>0</v>
      </c>
      <c r="R46" s="211">
        <f>SUM(P46:Q46)</f>
        <v>0</v>
      </c>
      <c r="S46" s="211">
        <v>0</v>
      </c>
      <c r="T46" s="211">
        <v>0</v>
      </c>
      <c r="U46" s="253">
        <f>SUM(S46:T46)</f>
        <v>0</v>
      </c>
    </row>
    <row r="47" spans="1:21" ht="14.1" customHeight="1" x14ac:dyDescent="0.25">
      <c r="A47" s="22">
        <v>30</v>
      </c>
      <c r="B47" s="22">
        <v>2004</v>
      </c>
      <c r="C47" s="127" t="s">
        <v>33</v>
      </c>
      <c r="D47" s="211">
        <v>0</v>
      </c>
      <c r="E47" s="211">
        <v>0</v>
      </c>
      <c r="F47" s="211">
        <f>SUM(D47:E47)</f>
        <v>0</v>
      </c>
      <c r="G47" s="211">
        <v>1</v>
      </c>
      <c r="H47" s="211">
        <v>0</v>
      </c>
      <c r="I47" s="211">
        <f>SUM(G47:H47)</f>
        <v>1</v>
      </c>
      <c r="J47" s="211">
        <v>0</v>
      </c>
      <c r="K47" s="211">
        <v>0</v>
      </c>
      <c r="L47" s="211">
        <f>SUM(J47:K47)</f>
        <v>0</v>
      </c>
      <c r="M47" s="211">
        <v>0</v>
      </c>
      <c r="N47" s="211">
        <v>1</v>
      </c>
      <c r="O47" s="211">
        <f>SUM(M47:N47)</f>
        <v>1</v>
      </c>
      <c r="P47" s="211">
        <v>0</v>
      </c>
      <c r="Q47" s="211">
        <v>0</v>
      </c>
      <c r="R47" s="211">
        <f>SUM(P47:Q47)</f>
        <v>0</v>
      </c>
      <c r="S47" s="211">
        <v>0</v>
      </c>
      <c r="T47" s="211">
        <v>0</v>
      </c>
      <c r="U47" s="253">
        <f>SUM(S47:T47)</f>
        <v>0</v>
      </c>
    </row>
    <row r="48" spans="1:21" ht="14.1" customHeight="1" x14ac:dyDescent="0.25">
      <c r="A48" s="22">
        <v>31</v>
      </c>
      <c r="B48" s="22">
        <v>2005</v>
      </c>
      <c r="C48" s="127" t="s">
        <v>34</v>
      </c>
      <c r="D48" s="211">
        <v>1</v>
      </c>
      <c r="E48" s="211">
        <v>0</v>
      </c>
      <c r="F48" s="211">
        <f>SUM(D48:E48)</f>
        <v>1</v>
      </c>
      <c r="G48" s="211">
        <v>0</v>
      </c>
      <c r="H48" s="211">
        <v>0</v>
      </c>
      <c r="I48" s="211">
        <f>SUM(G48:H48)</f>
        <v>0</v>
      </c>
      <c r="J48" s="211">
        <v>0</v>
      </c>
      <c r="K48" s="211">
        <v>0</v>
      </c>
      <c r="L48" s="211">
        <f>SUM(J48:K48)</f>
        <v>0</v>
      </c>
      <c r="M48" s="211">
        <v>0</v>
      </c>
      <c r="N48" s="211">
        <v>0</v>
      </c>
      <c r="O48" s="211">
        <f>SUM(M48:N48)</f>
        <v>0</v>
      </c>
      <c r="P48" s="211">
        <v>0</v>
      </c>
      <c r="Q48" s="211">
        <v>0</v>
      </c>
      <c r="R48" s="211">
        <f>SUM(P48:Q48)</f>
        <v>0</v>
      </c>
      <c r="S48" s="211">
        <v>0</v>
      </c>
      <c r="T48" s="211">
        <v>0</v>
      </c>
      <c r="U48" s="253">
        <f>SUM(S48:T48)</f>
        <v>0</v>
      </c>
    </row>
    <row r="49" spans="1:21" ht="6.95" customHeight="1" x14ac:dyDescent="0.25">
      <c r="A49" s="22"/>
      <c r="B49" s="19"/>
      <c r="C49" s="21"/>
      <c r="D49" s="474"/>
      <c r="E49" s="475"/>
      <c r="F49" s="474"/>
      <c r="G49" s="474"/>
      <c r="H49" s="475"/>
      <c r="I49" s="474"/>
      <c r="J49" s="474"/>
      <c r="K49" s="475"/>
      <c r="L49" s="474"/>
      <c r="M49" s="474"/>
      <c r="N49" s="475"/>
      <c r="O49" s="474"/>
      <c r="P49" s="474"/>
      <c r="Q49" s="475"/>
      <c r="R49" s="474"/>
      <c r="S49" s="474"/>
      <c r="T49" s="475"/>
      <c r="U49" s="474"/>
    </row>
    <row r="50" spans="1:21" ht="14.1" customHeight="1" x14ac:dyDescent="0.25">
      <c r="A50" s="19"/>
      <c r="B50" s="123" t="s">
        <v>60</v>
      </c>
      <c r="C50" s="122" t="s">
        <v>35</v>
      </c>
      <c r="D50" s="472">
        <f>SUM(D51:D55)</f>
        <v>1</v>
      </c>
      <c r="E50" s="472">
        <f>SUM(E51:E55)</f>
        <v>2</v>
      </c>
      <c r="F50" s="472">
        <f>D50+E50</f>
        <v>3</v>
      </c>
      <c r="G50" s="472">
        <f>SUM(G51:G55)</f>
        <v>2</v>
      </c>
      <c r="H50" s="472">
        <f>SUM(H51:H55)</f>
        <v>1</v>
      </c>
      <c r="I50" s="472">
        <f>G50+H50</f>
        <v>3</v>
      </c>
      <c r="J50" s="472">
        <f>SUM(J51:J55)</f>
        <v>1</v>
      </c>
      <c r="K50" s="472">
        <f>SUM(K51:K55)</f>
        <v>2</v>
      </c>
      <c r="L50" s="472">
        <f>J50+K50</f>
        <v>3</v>
      </c>
      <c r="M50" s="472">
        <f>SUM(M51:M55)</f>
        <v>7</v>
      </c>
      <c r="N50" s="472">
        <f>SUM(N51:N55)</f>
        <v>3</v>
      </c>
      <c r="O50" s="472">
        <f>M50+N50</f>
        <v>10</v>
      </c>
      <c r="P50" s="472">
        <f>SUM(P51:P55)</f>
        <v>0</v>
      </c>
      <c r="Q50" s="472">
        <f>SUM(Q51:Q55)</f>
        <v>0</v>
      </c>
      <c r="R50" s="472">
        <f>P50+Q50</f>
        <v>0</v>
      </c>
      <c r="S50" s="472">
        <f>SUM(S51:S55)</f>
        <v>0</v>
      </c>
      <c r="T50" s="472">
        <f>SUM(T51:T55)</f>
        <v>0</v>
      </c>
      <c r="U50" s="472">
        <f>S50+T50</f>
        <v>0</v>
      </c>
    </row>
    <row r="51" spans="1:21" ht="14.1" customHeight="1" x14ac:dyDescent="0.25">
      <c r="A51" s="22">
        <v>32</v>
      </c>
      <c r="B51" s="22">
        <v>2001</v>
      </c>
      <c r="C51" s="128" t="s">
        <v>69</v>
      </c>
      <c r="D51" s="211">
        <v>0</v>
      </c>
      <c r="E51" s="211">
        <v>0</v>
      </c>
      <c r="F51" s="211">
        <f t="shared" ref="F51:F53" si="30">SUM(D51:E51)</f>
        <v>0</v>
      </c>
      <c r="G51" s="211">
        <v>1</v>
      </c>
      <c r="H51" s="211">
        <v>0</v>
      </c>
      <c r="I51" s="211">
        <f t="shared" ref="I51:I53" si="31">SUM(G51:H51)</f>
        <v>1</v>
      </c>
      <c r="J51" s="211">
        <v>0</v>
      </c>
      <c r="K51" s="211">
        <v>0</v>
      </c>
      <c r="L51" s="211">
        <f t="shared" ref="L51:L53" si="32">SUM(J51:K51)</f>
        <v>0</v>
      </c>
      <c r="M51" s="211">
        <v>1</v>
      </c>
      <c r="N51" s="211">
        <v>1</v>
      </c>
      <c r="O51" s="211">
        <f t="shared" ref="O51:O53" si="33">SUM(M51:N51)</f>
        <v>2</v>
      </c>
      <c r="P51" s="211">
        <v>0</v>
      </c>
      <c r="Q51" s="211">
        <v>0</v>
      </c>
      <c r="R51" s="211">
        <f t="shared" ref="R51:R53" si="34">SUM(P51:Q51)</f>
        <v>0</v>
      </c>
      <c r="S51" s="211">
        <v>0</v>
      </c>
      <c r="T51" s="211">
        <v>0</v>
      </c>
      <c r="U51" s="253">
        <f t="shared" ref="U51:U53" si="35">SUM(S51:T51)</f>
        <v>0</v>
      </c>
    </row>
    <row r="52" spans="1:21" ht="14.1" customHeight="1" x14ac:dyDescent="0.25">
      <c r="A52" s="22">
        <v>33</v>
      </c>
      <c r="B52" s="22">
        <v>2002</v>
      </c>
      <c r="C52" s="127" t="s">
        <v>70</v>
      </c>
      <c r="D52" s="211">
        <v>1</v>
      </c>
      <c r="E52" s="211">
        <v>0</v>
      </c>
      <c r="F52" s="211">
        <f t="shared" si="30"/>
        <v>1</v>
      </c>
      <c r="G52" s="211">
        <v>1</v>
      </c>
      <c r="H52" s="211">
        <v>0</v>
      </c>
      <c r="I52" s="211">
        <f t="shared" si="31"/>
        <v>1</v>
      </c>
      <c r="J52" s="211">
        <v>1</v>
      </c>
      <c r="K52" s="211">
        <v>1</v>
      </c>
      <c r="L52" s="211">
        <f t="shared" si="32"/>
        <v>2</v>
      </c>
      <c r="M52" s="211">
        <v>4</v>
      </c>
      <c r="N52" s="211">
        <v>2</v>
      </c>
      <c r="O52" s="211">
        <f t="shared" si="33"/>
        <v>6</v>
      </c>
      <c r="P52" s="211">
        <v>0</v>
      </c>
      <c r="Q52" s="211">
        <v>0</v>
      </c>
      <c r="R52" s="211">
        <f t="shared" si="34"/>
        <v>0</v>
      </c>
      <c r="S52" s="211">
        <v>0</v>
      </c>
      <c r="T52" s="211">
        <v>0</v>
      </c>
      <c r="U52" s="253">
        <f t="shared" si="35"/>
        <v>0</v>
      </c>
    </row>
    <row r="53" spans="1:21" ht="14.1" customHeight="1" x14ac:dyDescent="0.25">
      <c r="A53" s="22">
        <v>34</v>
      </c>
      <c r="B53" s="22">
        <v>2003</v>
      </c>
      <c r="C53" s="127" t="s">
        <v>71</v>
      </c>
      <c r="D53" s="211">
        <v>0</v>
      </c>
      <c r="E53" s="211">
        <v>1</v>
      </c>
      <c r="F53" s="211">
        <f t="shared" si="30"/>
        <v>1</v>
      </c>
      <c r="G53" s="211">
        <v>0</v>
      </c>
      <c r="H53" s="211">
        <v>1</v>
      </c>
      <c r="I53" s="211">
        <f t="shared" si="31"/>
        <v>1</v>
      </c>
      <c r="J53" s="211">
        <v>0</v>
      </c>
      <c r="K53" s="211">
        <v>0</v>
      </c>
      <c r="L53" s="211">
        <f t="shared" si="32"/>
        <v>0</v>
      </c>
      <c r="M53" s="211">
        <v>1</v>
      </c>
      <c r="N53" s="211">
        <v>0</v>
      </c>
      <c r="O53" s="211">
        <f t="shared" si="33"/>
        <v>1</v>
      </c>
      <c r="P53" s="211">
        <v>0</v>
      </c>
      <c r="Q53" s="211">
        <v>0</v>
      </c>
      <c r="R53" s="211">
        <f t="shared" si="34"/>
        <v>0</v>
      </c>
      <c r="S53" s="211">
        <v>0</v>
      </c>
      <c r="T53" s="211">
        <v>0</v>
      </c>
      <c r="U53" s="253">
        <f t="shared" si="35"/>
        <v>0</v>
      </c>
    </row>
    <row r="54" spans="1:21" ht="14.1" customHeight="1" x14ac:dyDescent="0.25">
      <c r="A54" s="22">
        <v>35</v>
      </c>
      <c r="B54" s="22">
        <v>2004</v>
      </c>
      <c r="C54" s="127" t="s">
        <v>36</v>
      </c>
      <c r="D54" s="211">
        <v>0</v>
      </c>
      <c r="E54" s="211">
        <v>0</v>
      </c>
      <c r="F54" s="211">
        <v>0</v>
      </c>
      <c r="G54" s="211">
        <v>0</v>
      </c>
      <c r="H54" s="211">
        <v>0</v>
      </c>
      <c r="I54" s="211">
        <v>0</v>
      </c>
      <c r="J54" s="211">
        <v>0</v>
      </c>
      <c r="K54" s="211">
        <v>0</v>
      </c>
      <c r="L54" s="211">
        <v>0</v>
      </c>
      <c r="M54" s="211">
        <v>0</v>
      </c>
      <c r="N54" s="211">
        <v>0</v>
      </c>
      <c r="O54" s="211">
        <v>0</v>
      </c>
      <c r="P54" s="211">
        <v>0</v>
      </c>
      <c r="Q54" s="211">
        <v>0</v>
      </c>
      <c r="R54" s="211">
        <v>0</v>
      </c>
      <c r="S54" s="211">
        <v>0</v>
      </c>
      <c r="T54" s="211">
        <v>0</v>
      </c>
      <c r="U54" s="211">
        <v>0</v>
      </c>
    </row>
    <row r="55" spans="1:21" ht="14.1" customHeight="1" x14ac:dyDescent="0.25">
      <c r="A55" s="22">
        <v>36</v>
      </c>
      <c r="B55" s="22">
        <v>2005</v>
      </c>
      <c r="C55" s="127" t="s">
        <v>72</v>
      </c>
      <c r="D55" s="211">
        <v>0</v>
      </c>
      <c r="E55" s="211">
        <v>1</v>
      </c>
      <c r="F55" s="211">
        <f>SUM(D55:E55)</f>
        <v>1</v>
      </c>
      <c r="G55" s="211">
        <v>0</v>
      </c>
      <c r="H55" s="211">
        <v>0</v>
      </c>
      <c r="I55" s="211">
        <f>SUM(G55:H55)</f>
        <v>0</v>
      </c>
      <c r="J55" s="211">
        <v>0</v>
      </c>
      <c r="K55" s="211">
        <v>1</v>
      </c>
      <c r="L55" s="211">
        <f>SUM(J55:K55)</f>
        <v>1</v>
      </c>
      <c r="M55" s="211">
        <v>1</v>
      </c>
      <c r="N55" s="211">
        <v>0</v>
      </c>
      <c r="O55" s="211">
        <f>SUM(M55:N55)</f>
        <v>1</v>
      </c>
      <c r="P55" s="211">
        <v>0</v>
      </c>
      <c r="Q55" s="211">
        <v>0</v>
      </c>
      <c r="R55" s="211">
        <f>SUM(P55:Q55)</f>
        <v>0</v>
      </c>
      <c r="S55" s="211">
        <v>0</v>
      </c>
      <c r="T55" s="211">
        <v>0</v>
      </c>
      <c r="U55" s="253">
        <f>SUM(S55:T55)</f>
        <v>0</v>
      </c>
    </row>
    <row r="56" spans="1:21" ht="6.95" customHeight="1" x14ac:dyDescent="0.25">
      <c r="A56" s="22"/>
      <c r="B56" s="19"/>
      <c r="C56" s="21"/>
      <c r="D56" s="474"/>
      <c r="E56" s="475"/>
      <c r="F56" s="474"/>
      <c r="G56" s="474"/>
      <c r="H56" s="475"/>
      <c r="I56" s="474"/>
      <c r="J56" s="474"/>
      <c r="K56" s="475"/>
      <c r="L56" s="474"/>
      <c r="M56" s="474"/>
      <c r="N56" s="475"/>
      <c r="O56" s="474"/>
      <c r="P56" s="474"/>
      <c r="Q56" s="475"/>
      <c r="R56" s="474"/>
      <c r="S56" s="474"/>
      <c r="T56" s="475"/>
      <c r="U56" s="474"/>
    </row>
    <row r="57" spans="1:21" ht="14.1" customHeight="1" x14ac:dyDescent="0.25">
      <c r="A57" s="19"/>
      <c r="B57" s="20" t="s">
        <v>61</v>
      </c>
      <c r="C57" s="21" t="s">
        <v>37</v>
      </c>
      <c r="D57" s="472">
        <f>SUM(D58:D61)</f>
        <v>2</v>
      </c>
      <c r="E57" s="473">
        <f>SUM(E58:E61)</f>
        <v>0</v>
      </c>
      <c r="F57" s="472">
        <f>D57+E57</f>
        <v>2</v>
      </c>
      <c r="G57" s="472">
        <f>SUM(G58:G61)</f>
        <v>0</v>
      </c>
      <c r="H57" s="473">
        <f>SUM(H58:H61)</f>
        <v>0</v>
      </c>
      <c r="I57" s="472">
        <f>G57+H57</f>
        <v>0</v>
      </c>
      <c r="J57" s="472">
        <f>SUM(J58:J61)</f>
        <v>4</v>
      </c>
      <c r="K57" s="473">
        <f>SUM(K58:K61)</f>
        <v>1</v>
      </c>
      <c r="L57" s="472">
        <f>J57+K57</f>
        <v>5</v>
      </c>
      <c r="M57" s="472">
        <f>SUM(M58:M61)</f>
        <v>3</v>
      </c>
      <c r="N57" s="473">
        <f>SUM(N58:N61)</f>
        <v>1</v>
      </c>
      <c r="O57" s="472">
        <f>M57+N57</f>
        <v>4</v>
      </c>
      <c r="P57" s="472">
        <f>SUM(P58:P61)</f>
        <v>0</v>
      </c>
      <c r="Q57" s="473">
        <f>SUM(Q58:Q61)</f>
        <v>0</v>
      </c>
      <c r="R57" s="472">
        <f>P57+Q57</f>
        <v>0</v>
      </c>
      <c r="S57" s="472">
        <f>SUM(S58:S61)</f>
        <v>0</v>
      </c>
      <c r="T57" s="473">
        <f>SUM(T58:T61)</f>
        <v>0</v>
      </c>
      <c r="U57" s="472">
        <f>S57+T57</f>
        <v>0</v>
      </c>
    </row>
    <row r="58" spans="1:21" ht="14.1" customHeight="1" x14ac:dyDescent="0.25">
      <c r="A58" s="22">
        <v>37</v>
      </c>
      <c r="B58" s="126">
        <v>2001</v>
      </c>
      <c r="C58" s="128" t="s">
        <v>38</v>
      </c>
      <c r="D58" s="211">
        <v>2</v>
      </c>
      <c r="E58" s="211">
        <v>0</v>
      </c>
      <c r="F58" s="211">
        <f t="shared" ref="F58:F61" si="36">SUM(D58:E58)</f>
        <v>2</v>
      </c>
      <c r="G58" s="211">
        <v>0</v>
      </c>
      <c r="H58" s="211">
        <v>0</v>
      </c>
      <c r="I58" s="211">
        <f t="shared" ref="I58:I61" si="37">SUM(G58:H58)</f>
        <v>0</v>
      </c>
      <c r="J58" s="211">
        <v>1</v>
      </c>
      <c r="K58" s="211">
        <v>0</v>
      </c>
      <c r="L58" s="211">
        <f t="shared" ref="L58:L61" si="38">SUM(J58:K58)</f>
        <v>1</v>
      </c>
      <c r="M58" s="211">
        <v>3</v>
      </c>
      <c r="N58" s="211">
        <v>0</v>
      </c>
      <c r="O58" s="211">
        <f t="shared" ref="O58:O61" si="39">SUM(M58:N58)</f>
        <v>3</v>
      </c>
      <c r="P58" s="211">
        <v>0</v>
      </c>
      <c r="Q58" s="211">
        <v>0</v>
      </c>
      <c r="R58" s="211">
        <f t="shared" ref="R58:R61" si="40">SUM(P58:Q58)</f>
        <v>0</v>
      </c>
      <c r="S58" s="211">
        <v>0</v>
      </c>
      <c r="T58" s="211">
        <v>0</v>
      </c>
      <c r="U58" s="253">
        <f t="shared" ref="U58:U61" si="41">SUM(S58:T58)</f>
        <v>0</v>
      </c>
    </row>
    <row r="59" spans="1:21" ht="14.1" customHeight="1" x14ac:dyDescent="0.25">
      <c r="A59" s="22">
        <v>38</v>
      </c>
      <c r="B59" s="22">
        <v>2002</v>
      </c>
      <c r="C59" s="127" t="s">
        <v>39</v>
      </c>
      <c r="D59" s="211">
        <v>0</v>
      </c>
      <c r="E59" s="211">
        <v>0</v>
      </c>
      <c r="F59" s="211">
        <f t="shared" si="36"/>
        <v>0</v>
      </c>
      <c r="G59" s="211">
        <v>0</v>
      </c>
      <c r="H59" s="211">
        <v>0</v>
      </c>
      <c r="I59" s="211">
        <f t="shared" si="37"/>
        <v>0</v>
      </c>
      <c r="J59" s="211">
        <v>0</v>
      </c>
      <c r="K59" s="211">
        <v>0</v>
      </c>
      <c r="L59" s="211">
        <f t="shared" si="38"/>
        <v>0</v>
      </c>
      <c r="M59" s="211">
        <v>0</v>
      </c>
      <c r="N59" s="211">
        <v>1</v>
      </c>
      <c r="O59" s="211">
        <f t="shared" si="39"/>
        <v>1</v>
      </c>
      <c r="P59" s="211">
        <v>0</v>
      </c>
      <c r="Q59" s="211">
        <v>0</v>
      </c>
      <c r="R59" s="211">
        <f t="shared" si="40"/>
        <v>0</v>
      </c>
      <c r="S59" s="211">
        <v>0</v>
      </c>
      <c r="T59" s="211">
        <v>0</v>
      </c>
      <c r="U59" s="253">
        <f t="shared" si="41"/>
        <v>0</v>
      </c>
    </row>
    <row r="60" spans="1:21" ht="14.1" customHeight="1" x14ac:dyDescent="0.25">
      <c r="A60" s="22">
        <v>39</v>
      </c>
      <c r="B60" s="22">
        <v>2003</v>
      </c>
      <c r="C60" s="127" t="s">
        <v>40</v>
      </c>
      <c r="D60" s="211">
        <v>0</v>
      </c>
      <c r="E60" s="211">
        <v>0</v>
      </c>
      <c r="F60" s="211">
        <f t="shared" si="36"/>
        <v>0</v>
      </c>
      <c r="G60" s="211">
        <v>0</v>
      </c>
      <c r="H60" s="211">
        <v>0</v>
      </c>
      <c r="I60" s="211">
        <f t="shared" si="37"/>
        <v>0</v>
      </c>
      <c r="J60" s="211">
        <v>2</v>
      </c>
      <c r="K60" s="211">
        <v>1</v>
      </c>
      <c r="L60" s="211">
        <f t="shared" si="38"/>
        <v>3</v>
      </c>
      <c r="M60" s="211">
        <v>0</v>
      </c>
      <c r="N60" s="211">
        <v>0</v>
      </c>
      <c r="O60" s="211">
        <f t="shared" si="39"/>
        <v>0</v>
      </c>
      <c r="P60" s="211">
        <v>0</v>
      </c>
      <c r="Q60" s="211">
        <v>0</v>
      </c>
      <c r="R60" s="211">
        <f t="shared" si="40"/>
        <v>0</v>
      </c>
      <c r="S60" s="211">
        <v>0</v>
      </c>
      <c r="T60" s="211">
        <v>0</v>
      </c>
      <c r="U60" s="253">
        <f t="shared" si="41"/>
        <v>0</v>
      </c>
    </row>
    <row r="61" spans="1:21" ht="14.1" customHeight="1" x14ac:dyDescent="0.25">
      <c r="A61" s="22">
        <v>40</v>
      </c>
      <c r="B61" s="22">
        <v>2004</v>
      </c>
      <c r="C61" s="127" t="s">
        <v>41</v>
      </c>
      <c r="D61" s="211">
        <v>0</v>
      </c>
      <c r="E61" s="211">
        <v>0</v>
      </c>
      <c r="F61" s="211">
        <f t="shared" si="36"/>
        <v>0</v>
      </c>
      <c r="G61" s="211">
        <v>0</v>
      </c>
      <c r="H61" s="211">
        <v>0</v>
      </c>
      <c r="I61" s="211">
        <f t="shared" si="37"/>
        <v>0</v>
      </c>
      <c r="J61" s="211">
        <v>1</v>
      </c>
      <c r="K61" s="211">
        <v>0</v>
      </c>
      <c r="L61" s="211">
        <f t="shared" si="38"/>
        <v>1</v>
      </c>
      <c r="M61" s="211">
        <v>0</v>
      </c>
      <c r="N61" s="211">
        <v>0</v>
      </c>
      <c r="O61" s="211">
        <f t="shared" si="39"/>
        <v>0</v>
      </c>
      <c r="P61" s="211">
        <v>0</v>
      </c>
      <c r="Q61" s="211">
        <v>0</v>
      </c>
      <c r="R61" s="211">
        <f t="shared" si="40"/>
        <v>0</v>
      </c>
      <c r="S61" s="211">
        <v>0</v>
      </c>
      <c r="T61" s="211">
        <v>0</v>
      </c>
      <c r="U61" s="253">
        <f t="shared" si="41"/>
        <v>0</v>
      </c>
    </row>
    <row r="62" spans="1:21" ht="6.95" customHeight="1" x14ac:dyDescent="0.25">
      <c r="A62" s="22"/>
      <c r="B62" s="19"/>
      <c r="C62" s="21"/>
      <c r="D62" s="474"/>
      <c r="E62" s="475"/>
      <c r="F62" s="474"/>
      <c r="G62" s="474"/>
      <c r="H62" s="475"/>
      <c r="I62" s="474"/>
      <c r="J62" s="474"/>
      <c r="K62" s="475"/>
      <c r="L62" s="474"/>
      <c r="M62" s="474"/>
      <c r="N62" s="475"/>
      <c r="O62" s="474"/>
      <c r="P62" s="474"/>
      <c r="Q62" s="475"/>
      <c r="R62" s="474"/>
      <c r="S62" s="474"/>
      <c r="T62" s="475"/>
      <c r="U62" s="474"/>
    </row>
    <row r="63" spans="1:21" ht="14.1" customHeight="1" x14ac:dyDescent="0.25">
      <c r="A63" s="19"/>
      <c r="B63" s="123" t="s">
        <v>62</v>
      </c>
      <c r="C63" s="21" t="s">
        <v>42</v>
      </c>
      <c r="D63" s="472">
        <f>SUM(D64:D69)</f>
        <v>3</v>
      </c>
      <c r="E63" s="473">
        <f>SUM(E64:E69)</f>
        <v>6</v>
      </c>
      <c r="F63" s="472">
        <f>D63+E63</f>
        <v>9</v>
      </c>
      <c r="G63" s="472">
        <f>SUM(G64:G69)</f>
        <v>0</v>
      </c>
      <c r="H63" s="473">
        <f>SUM(H64:H69)</f>
        <v>0</v>
      </c>
      <c r="I63" s="472">
        <f>G63+H63</f>
        <v>0</v>
      </c>
      <c r="J63" s="472">
        <f>SUM(J64:J69)</f>
        <v>1</v>
      </c>
      <c r="K63" s="473">
        <f>SUM(K64:K69)</f>
        <v>3</v>
      </c>
      <c r="L63" s="472">
        <f>J63+K63</f>
        <v>4</v>
      </c>
      <c r="M63" s="472">
        <f>SUM(M64:M69)</f>
        <v>4</v>
      </c>
      <c r="N63" s="473">
        <f>SUM(N64:N69)</f>
        <v>3</v>
      </c>
      <c r="O63" s="472">
        <f>M63+N63</f>
        <v>7</v>
      </c>
      <c r="P63" s="472">
        <f>SUM(P64:P69)</f>
        <v>3</v>
      </c>
      <c r="Q63" s="473">
        <f>SUM(Q64:Q69)</f>
        <v>1</v>
      </c>
      <c r="R63" s="472">
        <f>P63+Q63</f>
        <v>4</v>
      </c>
      <c r="S63" s="472">
        <f>SUM(S64:S69)</f>
        <v>0</v>
      </c>
      <c r="T63" s="473">
        <f>SUM(T64:T69)</f>
        <v>0</v>
      </c>
      <c r="U63" s="472">
        <f>S63+T63</f>
        <v>0</v>
      </c>
    </row>
    <row r="64" spans="1:21" ht="14.1" customHeight="1" x14ac:dyDescent="0.25">
      <c r="A64" s="22">
        <v>41</v>
      </c>
      <c r="B64" s="22">
        <v>2001</v>
      </c>
      <c r="C64" s="128" t="s">
        <v>43</v>
      </c>
      <c r="D64" s="211">
        <v>0</v>
      </c>
      <c r="E64" s="211">
        <v>0</v>
      </c>
      <c r="F64" s="211">
        <f t="shared" ref="F64:F69" si="42">SUM(D64:E64)</f>
        <v>0</v>
      </c>
      <c r="G64" s="211">
        <v>0</v>
      </c>
      <c r="H64" s="211">
        <v>0</v>
      </c>
      <c r="I64" s="211">
        <f t="shared" ref="I64:I69" si="43">SUM(G64:H64)</f>
        <v>0</v>
      </c>
      <c r="J64" s="211">
        <v>0</v>
      </c>
      <c r="K64" s="211">
        <v>1</v>
      </c>
      <c r="L64" s="211">
        <f t="shared" ref="L64:L69" si="44">SUM(J64:K64)</f>
        <v>1</v>
      </c>
      <c r="M64" s="211">
        <v>0</v>
      </c>
      <c r="N64" s="211">
        <v>1</v>
      </c>
      <c r="O64" s="211">
        <f t="shared" ref="O64:O69" si="45">SUM(M64:N64)</f>
        <v>1</v>
      </c>
      <c r="P64" s="211">
        <v>0</v>
      </c>
      <c r="Q64" s="211">
        <v>0</v>
      </c>
      <c r="R64" s="211">
        <f t="shared" ref="R64:R69" si="46">SUM(P64:Q64)</f>
        <v>0</v>
      </c>
      <c r="S64" s="211">
        <v>0</v>
      </c>
      <c r="T64" s="211">
        <v>0</v>
      </c>
      <c r="U64" s="253">
        <f t="shared" ref="U64:U69" si="47">SUM(S64:T64)</f>
        <v>0</v>
      </c>
    </row>
    <row r="65" spans="1:21" ht="14.1" customHeight="1" x14ac:dyDescent="0.25">
      <c r="A65" s="22">
        <v>42</v>
      </c>
      <c r="B65" s="22">
        <v>2002</v>
      </c>
      <c r="C65" s="127" t="s">
        <v>44</v>
      </c>
      <c r="D65" s="211">
        <v>0</v>
      </c>
      <c r="E65" s="211">
        <v>3</v>
      </c>
      <c r="F65" s="211">
        <f t="shared" si="42"/>
        <v>3</v>
      </c>
      <c r="G65" s="211">
        <v>0</v>
      </c>
      <c r="H65" s="211">
        <v>0</v>
      </c>
      <c r="I65" s="211">
        <f t="shared" si="43"/>
        <v>0</v>
      </c>
      <c r="J65" s="211">
        <v>1</v>
      </c>
      <c r="K65" s="211">
        <v>1</v>
      </c>
      <c r="L65" s="211">
        <f t="shared" si="44"/>
        <v>2</v>
      </c>
      <c r="M65" s="211">
        <v>2</v>
      </c>
      <c r="N65" s="211">
        <v>0</v>
      </c>
      <c r="O65" s="211">
        <f t="shared" si="45"/>
        <v>2</v>
      </c>
      <c r="P65" s="211">
        <v>1</v>
      </c>
      <c r="Q65" s="211">
        <v>1</v>
      </c>
      <c r="R65" s="211">
        <f t="shared" si="46"/>
        <v>2</v>
      </c>
      <c r="S65" s="211">
        <v>0</v>
      </c>
      <c r="T65" s="211">
        <v>0</v>
      </c>
      <c r="U65" s="253">
        <f t="shared" si="47"/>
        <v>0</v>
      </c>
    </row>
    <row r="66" spans="1:21" ht="14.1" customHeight="1" x14ac:dyDescent="0.25">
      <c r="A66" s="22">
        <v>43</v>
      </c>
      <c r="B66" s="22">
        <v>2003</v>
      </c>
      <c r="C66" s="127" t="s">
        <v>32</v>
      </c>
      <c r="D66" s="211">
        <v>0</v>
      </c>
      <c r="E66" s="211">
        <v>3</v>
      </c>
      <c r="F66" s="211">
        <f t="shared" si="42"/>
        <v>3</v>
      </c>
      <c r="G66" s="211">
        <v>0</v>
      </c>
      <c r="H66" s="211">
        <v>0</v>
      </c>
      <c r="I66" s="211">
        <f t="shared" si="43"/>
        <v>0</v>
      </c>
      <c r="J66" s="211">
        <v>0</v>
      </c>
      <c r="K66" s="211">
        <v>0</v>
      </c>
      <c r="L66" s="211">
        <f t="shared" si="44"/>
        <v>0</v>
      </c>
      <c r="M66" s="211">
        <v>2</v>
      </c>
      <c r="N66" s="211">
        <v>0</v>
      </c>
      <c r="O66" s="211">
        <f t="shared" si="45"/>
        <v>2</v>
      </c>
      <c r="P66" s="211">
        <v>0</v>
      </c>
      <c r="Q66" s="211">
        <v>0</v>
      </c>
      <c r="R66" s="211">
        <f t="shared" si="46"/>
        <v>0</v>
      </c>
      <c r="S66" s="211">
        <v>0</v>
      </c>
      <c r="T66" s="211">
        <v>0</v>
      </c>
      <c r="U66" s="253">
        <f t="shared" si="47"/>
        <v>0</v>
      </c>
    </row>
    <row r="67" spans="1:21" ht="14.1" customHeight="1" x14ac:dyDescent="0.25">
      <c r="A67" s="22">
        <v>44</v>
      </c>
      <c r="B67" s="22">
        <v>2004</v>
      </c>
      <c r="C67" s="127" t="s">
        <v>45</v>
      </c>
      <c r="D67" s="211">
        <v>0</v>
      </c>
      <c r="E67" s="211">
        <v>0</v>
      </c>
      <c r="F67" s="211">
        <f t="shared" si="42"/>
        <v>0</v>
      </c>
      <c r="G67" s="211">
        <v>0</v>
      </c>
      <c r="H67" s="211">
        <v>0</v>
      </c>
      <c r="I67" s="211">
        <f t="shared" si="43"/>
        <v>0</v>
      </c>
      <c r="J67" s="211">
        <v>0</v>
      </c>
      <c r="K67" s="211">
        <v>1</v>
      </c>
      <c r="L67" s="211">
        <f t="shared" si="44"/>
        <v>1</v>
      </c>
      <c r="M67" s="211">
        <v>0</v>
      </c>
      <c r="N67" s="211">
        <v>0</v>
      </c>
      <c r="O67" s="211">
        <f t="shared" si="45"/>
        <v>0</v>
      </c>
      <c r="P67" s="211">
        <v>1</v>
      </c>
      <c r="Q67" s="211">
        <v>0</v>
      </c>
      <c r="R67" s="211">
        <f t="shared" si="46"/>
        <v>1</v>
      </c>
      <c r="S67" s="211">
        <v>0</v>
      </c>
      <c r="T67" s="211">
        <v>0</v>
      </c>
      <c r="U67" s="253">
        <f t="shared" si="47"/>
        <v>0</v>
      </c>
    </row>
    <row r="68" spans="1:21" ht="14.1" customHeight="1" x14ac:dyDescent="0.25">
      <c r="A68" s="22">
        <v>45</v>
      </c>
      <c r="B68" s="22">
        <v>2005</v>
      </c>
      <c r="C68" s="127" t="s">
        <v>46</v>
      </c>
      <c r="D68" s="211">
        <v>2</v>
      </c>
      <c r="E68" s="211">
        <v>0</v>
      </c>
      <c r="F68" s="211">
        <f t="shared" si="42"/>
        <v>2</v>
      </c>
      <c r="G68" s="211">
        <v>0</v>
      </c>
      <c r="H68" s="211">
        <v>0</v>
      </c>
      <c r="I68" s="211">
        <f t="shared" si="43"/>
        <v>0</v>
      </c>
      <c r="J68" s="211">
        <v>0</v>
      </c>
      <c r="K68" s="211">
        <v>0</v>
      </c>
      <c r="L68" s="211">
        <f t="shared" si="44"/>
        <v>0</v>
      </c>
      <c r="M68" s="211">
        <v>0</v>
      </c>
      <c r="N68" s="211">
        <v>0</v>
      </c>
      <c r="O68" s="211">
        <f t="shared" si="45"/>
        <v>0</v>
      </c>
      <c r="P68" s="211">
        <v>0</v>
      </c>
      <c r="Q68" s="211">
        <v>0</v>
      </c>
      <c r="R68" s="211">
        <f t="shared" si="46"/>
        <v>0</v>
      </c>
      <c r="S68" s="211">
        <v>0</v>
      </c>
      <c r="T68" s="211">
        <v>0</v>
      </c>
      <c r="U68" s="253">
        <f t="shared" si="47"/>
        <v>0</v>
      </c>
    </row>
    <row r="69" spans="1:21" ht="14.1" customHeight="1" x14ac:dyDescent="0.25">
      <c r="A69" s="22">
        <v>46</v>
      </c>
      <c r="B69" s="22">
        <v>2006</v>
      </c>
      <c r="C69" s="127" t="s">
        <v>47</v>
      </c>
      <c r="D69" s="211">
        <v>1</v>
      </c>
      <c r="E69" s="211">
        <v>0</v>
      </c>
      <c r="F69" s="211">
        <f t="shared" si="42"/>
        <v>1</v>
      </c>
      <c r="G69" s="211">
        <v>0</v>
      </c>
      <c r="H69" s="211">
        <v>0</v>
      </c>
      <c r="I69" s="211">
        <f t="shared" si="43"/>
        <v>0</v>
      </c>
      <c r="J69" s="211">
        <v>0</v>
      </c>
      <c r="K69" s="211">
        <v>0</v>
      </c>
      <c r="L69" s="211">
        <f t="shared" si="44"/>
        <v>0</v>
      </c>
      <c r="M69" s="211">
        <v>0</v>
      </c>
      <c r="N69" s="211">
        <v>2</v>
      </c>
      <c r="O69" s="211">
        <f t="shared" si="45"/>
        <v>2</v>
      </c>
      <c r="P69" s="211">
        <v>1</v>
      </c>
      <c r="Q69" s="211">
        <v>0</v>
      </c>
      <c r="R69" s="211">
        <f t="shared" si="46"/>
        <v>1</v>
      </c>
      <c r="S69" s="211">
        <v>0</v>
      </c>
      <c r="T69" s="211">
        <v>0</v>
      </c>
      <c r="U69" s="253">
        <f t="shared" si="47"/>
        <v>0</v>
      </c>
    </row>
    <row r="70" spans="1:21" ht="6.95" customHeight="1" x14ac:dyDescent="0.25">
      <c r="A70" s="22"/>
      <c r="B70" s="19"/>
      <c r="C70" s="21"/>
      <c r="D70" s="474"/>
      <c r="E70" s="475"/>
      <c r="F70" s="474"/>
      <c r="G70" s="474"/>
      <c r="H70" s="475"/>
      <c r="I70" s="474"/>
      <c r="J70" s="474"/>
      <c r="K70" s="475"/>
      <c r="L70" s="474"/>
      <c r="M70" s="474"/>
      <c r="N70" s="475"/>
      <c r="O70" s="474"/>
      <c r="P70" s="474"/>
      <c r="Q70" s="475"/>
      <c r="R70" s="474"/>
      <c r="S70" s="474"/>
      <c r="T70" s="475"/>
      <c r="U70" s="474"/>
    </row>
    <row r="71" spans="1:21" ht="14.1" customHeight="1" x14ac:dyDescent="0.25">
      <c r="A71" s="19"/>
      <c r="B71" s="123" t="s">
        <v>63</v>
      </c>
      <c r="C71" s="21" t="s">
        <v>48</v>
      </c>
      <c r="D71" s="472">
        <f>SUM(D72:D77)</f>
        <v>3</v>
      </c>
      <c r="E71" s="473">
        <f>SUM(E72:E77)</f>
        <v>2</v>
      </c>
      <c r="F71" s="472">
        <f>D71+E71</f>
        <v>5</v>
      </c>
      <c r="G71" s="472">
        <f>SUM(G72:G77)</f>
        <v>1</v>
      </c>
      <c r="H71" s="473">
        <f>SUM(H72:H77)</f>
        <v>2</v>
      </c>
      <c r="I71" s="472">
        <f>G71+H71</f>
        <v>3</v>
      </c>
      <c r="J71" s="472">
        <f>SUM(J72:J77)</f>
        <v>1</v>
      </c>
      <c r="K71" s="473">
        <f>SUM(K72:K77)</f>
        <v>2</v>
      </c>
      <c r="L71" s="472">
        <f>J71+K71</f>
        <v>3</v>
      </c>
      <c r="M71" s="472">
        <f>SUM(M72:M77)</f>
        <v>5</v>
      </c>
      <c r="N71" s="473">
        <f>SUM(N72:N77)</f>
        <v>2</v>
      </c>
      <c r="O71" s="472">
        <f>M71+N71</f>
        <v>7</v>
      </c>
      <c r="P71" s="472">
        <f>SUM(P72:P77)</f>
        <v>0</v>
      </c>
      <c r="Q71" s="473">
        <f>SUM(Q72:Q77)</f>
        <v>0</v>
      </c>
      <c r="R71" s="472">
        <f>P71+Q71</f>
        <v>0</v>
      </c>
      <c r="S71" s="472">
        <f>SUM(S72:S77)</f>
        <v>1</v>
      </c>
      <c r="T71" s="473">
        <f>SUM(T72:T77)</f>
        <v>0</v>
      </c>
      <c r="U71" s="472">
        <f>S71+T71</f>
        <v>1</v>
      </c>
    </row>
    <row r="72" spans="1:21" ht="14.1" customHeight="1" x14ac:dyDescent="0.25">
      <c r="A72" s="22">
        <v>47</v>
      </c>
      <c r="B72" s="22">
        <v>2001</v>
      </c>
      <c r="C72" s="128" t="s">
        <v>73</v>
      </c>
      <c r="D72" s="211">
        <v>0</v>
      </c>
      <c r="E72" s="211">
        <v>0</v>
      </c>
      <c r="F72" s="211">
        <v>0</v>
      </c>
      <c r="G72" s="211">
        <v>0</v>
      </c>
      <c r="H72" s="211">
        <v>0</v>
      </c>
      <c r="I72" s="211">
        <v>0</v>
      </c>
      <c r="J72" s="211">
        <v>0</v>
      </c>
      <c r="K72" s="211">
        <v>0</v>
      </c>
      <c r="L72" s="211">
        <v>0</v>
      </c>
      <c r="M72" s="211">
        <v>0</v>
      </c>
      <c r="N72" s="211">
        <v>0</v>
      </c>
      <c r="O72" s="211">
        <v>0</v>
      </c>
      <c r="P72" s="211">
        <v>0</v>
      </c>
      <c r="Q72" s="211">
        <v>0</v>
      </c>
      <c r="R72" s="211">
        <v>0</v>
      </c>
      <c r="S72" s="211">
        <v>0</v>
      </c>
      <c r="T72" s="211">
        <v>0</v>
      </c>
      <c r="U72" s="211">
        <v>0</v>
      </c>
    </row>
    <row r="73" spans="1:21" ht="14.1" customHeight="1" x14ac:dyDescent="0.25">
      <c r="A73" s="22">
        <v>48</v>
      </c>
      <c r="B73" s="22">
        <v>2002</v>
      </c>
      <c r="C73" s="127" t="s">
        <v>74</v>
      </c>
      <c r="D73" s="211">
        <v>1</v>
      </c>
      <c r="E73" s="211">
        <v>1</v>
      </c>
      <c r="F73" s="211">
        <f>SUM(D73:E73)</f>
        <v>2</v>
      </c>
      <c r="G73" s="211">
        <v>1</v>
      </c>
      <c r="H73" s="211">
        <v>1</v>
      </c>
      <c r="I73" s="211">
        <f>SUM(G73:H73)</f>
        <v>2</v>
      </c>
      <c r="J73" s="211">
        <v>0</v>
      </c>
      <c r="K73" s="211">
        <v>0</v>
      </c>
      <c r="L73" s="211">
        <f>SUM(J73:K73)</f>
        <v>0</v>
      </c>
      <c r="M73" s="211">
        <v>0</v>
      </c>
      <c r="N73" s="211">
        <v>1</v>
      </c>
      <c r="O73" s="211">
        <f>SUM(M73:N73)</f>
        <v>1</v>
      </c>
      <c r="P73" s="211">
        <v>0</v>
      </c>
      <c r="Q73" s="211">
        <v>0</v>
      </c>
      <c r="R73" s="211">
        <f>SUM(P73:Q73)</f>
        <v>0</v>
      </c>
      <c r="S73" s="211">
        <v>0</v>
      </c>
      <c r="T73" s="211">
        <v>0</v>
      </c>
      <c r="U73" s="253">
        <f>SUM(S73:T73)</f>
        <v>0</v>
      </c>
    </row>
    <row r="74" spans="1:21" ht="14.1" customHeight="1" x14ac:dyDescent="0.25">
      <c r="A74" s="22">
        <v>49</v>
      </c>
      <c r="B74" s="22">
        <v>2003</v>
      </c>
      <c r="C74" s="127" t="s">
        <v>49</v>
      </c>
      <c r="D74" s="211">
        <v>0</v>
      </c>
      <c r="E74" s="211">
        <v>1</v>
      </c>
      <c r="F74" s="211">
        <f>SUM(D74:E74)</f>
        <v>1</v>
      </c>
      <c r="G74" s="211">
        <v>0</v>
      </c>
      <c r="H74" s="211">
        <v>0</v>
      </c>
      <c r="I74" s="211">
        <f>SUM(G74:H74)</f>
        <v>0</v>
      </c>
      <c r="J74" s="211">
        <v>0</v>
      </c>
      <c r="K74" s="211">
        <v>0</v>
      </c>
      <c r="L74" s="211">
        <f>SUM(J74:K74)</f>
        <v>0</v>
      </c>
      <c r="M74" s="211">
        <v>1</v>
      </c>
      <c r="N74" s="211">
        <v>1</v>
      </c>
      <c r="O74" s="211">
        <f>SUM(M74:N74)</f>
        <v>2</v>
      </c>
      <c r="P74" s="211">
        <v>0</v>
      </c>
      <c r="Q74" s="211">
        <v>0</v>
      </c>
      <c r="R74" s="211">
        <f>SUM(P74:Q74)</f>
        <v>0</v>
      </c>
      <c r="S74" s="211">
        <v>1</v>
      </c>
      <c r="T74" s="211">
        <v>0</v>
      </c>
      <c r="U74" s="253">
        <f>SUM(S74:T74)</f>
        <v>1</v>
      </c>
    </row>
    <row r="75" spans="1:21" ht="14.1" customHeight="1" x14ac:dyDescent="0.25">
      <c r="A75" s="22">
        <v>50</v>
      </c>
      <c r="B75" s="22">
        <v>2004</v>
      </c>
      <c r="C75" s="127" t="s">
        <v>75</v>
      </c>
      <c r="D75" s="211">
        <v>2</v>
      </c>
      <c r="E75" s="211">
        <v>0</v>
      </c>
      <c r="F75" s="211">
        <f>SUM(D75:E75)</f>
        <v>2</v>
      </c>
      <c r="G75" s="211">
        <v>0</v>
      </c>
      <c r="H75" s="211">
        <v>1</v>
      </c>
      <c r="I75" s="211">
        <f>SUM(G75:H75)</f>
        <v>1</v>
      </c>
      <c r="J75" s="211">
        <v>1</v>
      </c>
      <c r="K75" s="211">
        <v>0</v>
      </c>
      <c r="L75" s="211">
        <f>SUM(J75:K75)</f>
        <v>1</v>
      </c>
      <c r="M75" s="211">
        <v>2</v>
      </c>
      <c r="N75" s="211">
        <v>0</v>
      </c>
      <c r="O75" s="211">
        <f>SUM(M75:N75)</f>
        <v>2</v>
      </c>
      <c r="P75" s="211">
        <v>0</v>
      </c>
      <c r="Q75" s="211">
        <v>0</v>
      </c>
      <c r="R75" s="211">
        <f>SUM(P75:Q75)</f>
        <v>0</v>
      </c>
      <c r="S75" s="211">
        <v>0</v>
      </c>
      <c r="T75" s="211">
        <v>0</v>
      </c>
      <c r="U75" s="253">
        <f>SUM(S75:T75)</f>
        <v>0</v>
      </c>
    </row>
    <row r="76" spans="1:21" ht="14.1" customHeight="1" x14ac:dyDescent="0.25">
      <c r="A76" s="22">
        <v>51</v>
      </c>
      <c r="B76" s="22">
        <v>2005</v>
      </c>
      <c r="C76" s="127" t="s">
        <v>50</v>
      </c>
      <c r="D76" s="211">
        <v>0</v>
      </c>
      <c r="E76" s="211">
        <v>0</v>
      </c>
      <c r="F76" s="211">
        <f>SUM(D76:E76)</f>
        <v>0</v>
      </c>
      <c r="G76" s="211">
        <v>0</v>
      </c>
      <c r="H76" s="211">
        <v>0</v>
      </c>
      <c r="I76" s="211">
        <f>SUM(G76:H76)</f>
        <v>0</v>
      </c>
      <c r="J76" s="211">
        <v>0</v>
      </c>
      <c r="K76" s="211">
        <v>0</v>
      </c>
      <c r="L76" s="211">
        <f>SUM(J76:K76)</f>
        <v>0</v>
      </c>
      <c r="M76" s="211">
        <v>1</v>
      </c>
      <c r="N76" s="211">
        <v>0</v>
      </c>
      <c r="O76" s="211">
        <f>SUM(M76:N76)</f>
        <v>1</v>
      </c>
      <c r="P76" s="211">
        <v>0</v>
      </c>
      <c r="Q76" s="211">
        <v>0</v>
      </c>
      <c r="R76" s="211">
        <f>SUM(P76:Q76)</f>
        <v>0</v>
      </c>
      <c r="S76" s="211">
        <v>0</v>
      </c>
      <c r="T76" s="211">
        <v>0</v>
      </c>
      <c r="U76" s="253">
        <f>SUM(S76:T76)</f>
        <v>0</v>
      </c>
    </row>
    <row r="77" spans="1:21" ht="14.1" customHeight="1" thickBot="1" x14ac:dyDescent="0.3">
      <c r="A77" s="23">
        <v>52</v>
      </c>
      <c r="B77" s="129">
        <v>2006</v>
      </c>
      <c r="C77" s="130" t="s">
        <v>51</v>
      </c>
      <c r="D77" s="212">
        <v>0</v>
      </c>
      <c r="E77" s="212">
        <v>0</v>
      </c>
      <c r="F77" s="212">
        <f t="shared" ref="F77" si="48">SUM(D77:E77)</f>
        <v>0</v>
      </c>
      <c r="G77" s="212">
        <v>0</v>
      </c>
      <c r="H77" s="212">
        <v>0</v>
      </c>
      <c r="I77" s="212">
        <f t="shared" ref="I77" si="49">SUM(G77:H77)</f>
        <v>0</v>
      </c>
      <c r="J77" s="212">
        <v>0</v>
      </c>
      <c r="K77" s="212">
        <v>2</v>
      </c>
      <c r="L77" s="212">
        <f t="shared" ref="L77" si="50">SUM(J77:K77)</f>
        <v>2</v>
      </c>
      <c r="M77" s="212">
        <v>1</v>
      </c>
      <c r="N77" s="212">
        <v>0</v>
      </c>
      <c r="O77" s="212">
        <f t="shared" ref="O77" si="51">SUM(M77:N77)</f>
        <v>1</v>
      </c>
      <c r="P77" s="212">
        <v>0</v>
      </c>
      <c r="Q77" s="212">
        <v>0</v>
      </c>
      <c r="R77" s="212">
        <f t="shared" ref="R77" si="52">SUM(P77:Q77)</f>
        <v>0</v>
      </c>
      <c r="S77" s="212">
        <v>0</v>
      </c>
      <c r="T77" s="212">
        <v>0</v>
      </c>
      <c r="U77" s="254">
        <f t="shared" ref="U77" si="53">SUM(S77:T77)</f>
        <v>0</v>
      </c>
    </row>
    <row r="78" spans="1:21" ht="12" customHeight="1" x14ac:dyDescent="0.25">
      <c r="A78" s="468" t="str">
        <f>'GOLONGAN DARAH'!A78</f>
        <v>Sumber : PDAK - Kementerian Dalam Negeri RI</v>
      </c>
      <c r="B78" s="1"/>
      <c r="C78" s="1"/>
    </row>
    <row r="79" spans="1:21" ht="15" customHeight="1" x14ac:dyDescent="0.25">
      <c r="B79" s="525"/>
      <c r="C79" s="525"/>
      <c r="D79" s="525"/>
      <c r="L79" s="24"/>
      <c r="M79" s="24"/>
      <c r="N79" s="24"/>
      <c r="O79" s="545" t="str">
        <f>DKB!E78</f>
        <v>Kepala Dinas</v>
      </c>
      <c r="P79" s="545"/>
      <c r="Q79" s="545"/>
      <c r="R79" s="545"/>
      <c r="S79" s="545"/>
      <c r="T79" s="545"/>
      <c r="U79" s="545"/>
    </row>
    <row r="80" spans="1:21" ht="15" customHeight="1" x14ac:dyDescent="0.25">
      <c r="B80" s="525"/>
      <c r="C80" s="525"/>
      <c r="D80" s="525"/>
      <c r="L80" s="27"/>
      <c r="M80" s="27"/>
      <c r="N80" s="27"/>
      <c r="O80" s="545" t="str">
        <f>DKB!E79</f>
        <v>Kependudukan dan Pencatatan Sipil</v>
      </c>
      <c r="P80" s="545"/>
      <c r="Q80" s="545"/>
      <c r="R80" s="545"/>
      <c r="S80" s="545"/>
      <c r="T80" s="545"/>
      <c r="U80" s="545"/>
    </row>
    <row r="81" spans="2:21" ht="15" customHeight="1" x14ac:dyDescent="0.25">
      <c r="B81" s="525"/>
      <c r="C81" s="525"/>
      <c r="D81" s="525"/>
      <c r="L81" s="24"/>
      <c r="M81" s="24"/>
      <c r="N81" s="24"/>
      <c r="O81" s="545" t="str">
        <f>DKB!E80</f>
        <v>Kabupaten Pakpak Bharat</v>
      </c>
      <c r="P81" s="545"/>
      <c r="Q81" s="545"/>
      <c r="R81" s="545"/>
      <c r="S81" s="545"/>
      <c r="T81" s="545"/>
      <c r="U81" s="545"/>
    </row>
    <row r="82" spans="2:21" ht="15.75" x14ac:dyDescent="0.25">
      <c r="B82" s="525"/>
      <c r="C82" s="525"/>
      <c r="D82" s="525"/>
      <c r="L82" s="26"/>
      <c r="M82" s="26"/>
      <c r="N82" s="26"/>
      <c r="O82" s="545"/>
      <c r="P82" s="545"/>
      <c r="Q82" s="545"/>
      <c r="R82" s="545"/>
      <c r="S82" s="545"/>
      <c r="T82" s="545"/>
      <c r="U82" s="545"/>
    </row>
    <row r="83" spans="2:21" ht="15.75" x14ac:dyDescent="0.25">
      <c r="B83" s="525"/>
      <c r="C83" s="525"/>
      <c r="D83" s="525"/>
      <c r="L83" s="26"/>
      <c r="M83" s="26"/>
      <c r="N83" s="26"/>
      <c r="O83" s="545"/>
      <c r="P83" s="545"/>
      <c r="Q83" s="545"/>
      <c r="R83" s="545"/>
      <c r="S83" s="545"/>
      <c r="T83" s="545"/>
      <c r="U83" s="545"/>
    </row>
    <row r="84" spans="2:21" ht="15.75" x14ac:dyDescent="0.25">
      <c r="B84" s="525"/>
      <c r="C84" s="525"/>
      <c r="D84" s="525"/>
      <c r="L84" s="26"/>
      <c r="M84" s="26"/>
      <c r="N84" s="26"/>
      <c r="O84" s="545"/>
      <c r="P84" s="545"/>
      <c r="Q84" s="545"/>
      <c r="R84" s="545"/>
      <c r="S84" s="545"/>
      <c r="T84" s="545"/>
      <c r="U84" s="545"/>
    </row>
    <row r="85" spans="2:21" ht="15" customHeight="1" x14ac:dyDescent="0.25">
      <c r="B85" s="525"/>
      <c r="C85" s="525"/>
      <c r="D85" s="525"/>
      <c r="L85" s="24"/>
      <c r="M85" s="24"/>
      <c r="N85" s="24"/>
      <c r="O85" s="545" t="str">
        <f>DKB!E84</f>
        <v>Petrus Saragih, SE, MM</v>
      </c>
      <c r="P85" s="545"/>
      <c r="Q85" s="545"/>
      <c r="R85" s="545"/>
      <c r="S85" s="545"/>
      <c r="T85" s="545"/>
      <c r="U85" s="545"/>
    </row>
    <row r="86" spans="2:21" ht="15" customHeight="1" x14ac:dyDescent="0.25">
      <c r="B86" s="525"/>
      <c r="C86" s="525"/>
      <c r="D86" s="525"/>
      <c r="L86" s="24"/>
      <c r="M86" s="24"/>
      <c r="N86" s="24"/>
      <c r="O86" s="545" t="str">
        <f>DKB!E85</f>
        <v>NIP. 196907271990111002</v>
      </c>
      <c r="P86" s="545"/>
      <c r="Q86" s="545"/>
      <c r="R86" s="545"/>
      <c r="S86" s="545"/>
      <c r="T86" s="545"/>
      <c r="U86" s="545"/>
    </row>
  </sheetData>
  <mergeCells count="34">
    <mergeCell ref="D5:U6"/>
    <mergeCell ref="A1:U1"/>
    <mergeCell ref="A2:U2"/>
    <mergeCell ref="A3:U3"/>
    <mergeCell ref="B5:B6"/>
    <mergeCell ref="A5:A10"/>
    <mergeCell ref="P8:R8"/>
    <mergeCell ref="S8:U8"/>
    <mergeCell ref="D7:F7"/>
    <mergeCell ref="G7:I7"/>
    <mergeCell ref="J7:L7"/>
    <mergeCell ref="M7:O7"/>
    <mergeCell ref="P7:R7"/>
    <mergeCell ref="S7:U7"/>
    <mergeCell ref="D8:F8"/>
    <mergeCell ref="G8:I8"/>
    <mergeCell ref="B79:D79"/>
    <mergeCell ref="B80:D80"/>
    <mergeCell ref="B86:D86"/>
    <mergeCell ref="B81:D81"/>
    <mergeCell ref="B82:D82"/>
    <mergeCell ref="B83:D83"/>
    <mergeCell ref="B84:D84"/>
    <mergeCell ref="B85:D85"/>
    <mergeCell ref="O83:U83"/>
    <mergeCell ref="J8:L8"/>
    <mergeCell ref="M8:O8"/>
    <mergeCell ref="O85:U85"/>
    <mergeCell ref="O86:U86"/>
    <mergeCell ref="O79:U79"/>
    <mergeCell ref="O80:U80"/>
    <mergeCell ref="O81:U81"/>
    <mergeCell ref="O82:U82"/>
    <mergeCell ref="O84:U84"/>
  </mergeCells>
  <printOptions horizontalCentered="1"/>
  <pageMargins left="0.59055118110236227" right="0" top="0.19685039370078741" bottom="0.19685039370078741" header="0" footer="0"/>
  <pageSetup paperSize="9" scale="6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M87"/>
  <sheetViews>
    <sheetView tabSelected="1" view="pageBreakPreview" zoomScale="85" zoomScaleNormal="100" zoomScaleSheetLayoutView="85" workbookViewId="0">
      <pane ySplit="4" topLeftCell="A15" activePane="bottomLeft" state="frozen"/>
      <selection pane="bottomLeft" activeCell="P39" sqref="P39"/>
    </sheetView>
  </sheetViews>
  <sheetFormatPr defaultColWidth="9.140625" defaultRowHeight="15" x14ac:dyDescent="0.25"/>
  <cols>
    <col min="1" max="1" width="3.85546875" style="13" bestFit="1" customWidth="1"/>
    <col min="2" max="2" width="11.5703125" style="13" customWidth="1"/>
    <col min="3" max="3" width="34.140625" style="13" customWidth="1"/>
    <col min="4" max="4" width="7.7109375" style="13" customWidth="1"/>
    <col min="5" max="6" width="7.85546875" style="13" customWidth="1"/>
    <col min="7" max="7" width="7.28515625" style="13" customWidth="1"/>
    <col min="8" max="8" width="7.5703125" style="13" customWidth="1"/>
    <col min="9" max="9" width="8.5703125" style="13" customWidth="1"/>
    <col min="10" max="10" width="13.28515625" style="13" customWidth="1"/>
    <col min="11" max="11" width="13.85546875" style="13" customWidth="1"/>
    <col min="12" max="12" width="8.42578125" style="13" customWidth="1"/>
    <col min="13" max="13" width="16" style="13" customWidth="1"/>
    <col min="14" max="16384" width="9.140625" style="13"/>
  </cols>
  <sheetData>
    <row r="1" spans="1:13" ht="18.75" x14ac:dyDescent="0.25">
      <c r="A1" s="518" t="str">
        <f>DKB!A1</f>
        <v>DATA KONSOLIDASI BERSIH (DKB) KABUPATEN PAKPAK BHARAT</v>
      </c>
      <c r="B1" s="518"/>
      <c r="C1" s="518"/>
      <c r="D1" s="518"/>
      <c r="E1" s="518"/>
      <c r="F1" s="518"/>
      <c r="G1" s="518"/>
      <c r="H1" s="518"/>
      <c r="I1" s="518"/>
      <c r="J1" s="518"/>
      <c r="K1" s="518"/>
      <c r="L1" s="518"/>
    </row>
    <row r="2" spans="1:13" ht="18.75" x14ac:dyDescent="0.25">
      <c r="A2" s="518" t="s">
        <v>392</v>
      </c>
      <c r="B2" s="518"/>
      <c r="C2" s="518"/>
      <c r="D2" s="518"/>
      <c r="E2" s="518"/>
      <c r="F2" s="518"/>
      <c r="G2" s="518"/>
      <c r="H2" s="518"/>
      <c r="I2" s="518"/>
      <c r="J2" s="518"/>
      <c r="K2" s="518"/>
      <c r="L2" s="518"/>
    </row>
    <row r="3" spans="1:13" ht="16.5" customHeight="1" x14ac:dyDescent="0.25">
      <c r="A3" s="519" t="str">
        <f>DKB!A2</f>
        <v>SEMESTER II TAHUN 2023</v>
      </c>
      <c r="B3" s="622"/>
      <c r="C3" s="622"/>
      <c r="D3" s="622"/>
      <c r="E3" s="622"/>
      <c r="F3" s="622"/>
      <c r="G3" s="622"/>
      <c r="H3" s="622"/>
      <c r="I3" s="622"/>
      <c r="J3" s="622"/>
      <c r="K3" s="622"/>
      <c r="L3" s="622"/>
    </row>
    <row r="4" spans="1:13" ht="16.5" customHeight="1" thickBot="1" x14ac:dyDescent="0.3">
      <c r="A4" s="14"/>
      <c r="B4" s="14"/>
      <c r="C4" s="14"/>
      <c r="D4" s="14"/>
      <c r="E4" s="14"/>
      <c r="F4" s="14"/>
      <c r="G4" s="478"/>
      <c r="H4" s="478"/>
      <c r="I4" s="14"/>
      <c r="J4" s="14"/>
      <c r="K4" s="14"/>
      <c r="L4" s="14"/>
    </row>
    <row r="5" spans="1:13" ht="16.5" customHeight="1" thickBot="1" x14ac:dyDescent="0.3">
      <c r="A5" s="634" t="s">
        <v>0</v>
      </c>
      <c r="B5" s="623" t="s">
        <v>64</v>
      </c>
      <c r="C5" s="399" t="s">
        <v>53</v>
      </c>
      <c r="D5" s="625" t="s">
        <v>2</v>
      </c>
      <c r="E5" s="626"/>
      <c r="F5" s="627"/>
      <c r="G5" s="625" t="s">
        <v>130</v>
      </c>
      <c r="H5" s="626"/>
      <c r="I5" s="626"/>
      <c r="J5" s="626"/>
      <c r="K5" s="626"/>
      <c r="L5" s="627"/>
    </row>
    <row r="6" spans="1:13" ht="16.5" customHeight="1" thickBot="1" x14ac:dyDescent="0.3">
      <c r="A6" s="635"/>
      <c r="B6" s="624"/>
      <c r="C6" s="400" t="s">
        <v>1</v>
      </c>
      <c r="D6" s="628"/>
      <c r="E6" s="629"/>
      <c r="F6" s="630"/>
      <c r="G6" s="628" t="s">
        <v>421</v>
      </c>
      <c r="H6" s="629"/>
      <c r="I6" s="630"/>
      <c r="J6" s="623" t="s">
        <v>131</v>
      </c>
      <c r="K6" s="623" t="s">
        <v>132</v>
      </c>
      <c r="L6" s="623" t="s">
        <v>282</v>
      </c>
    </row>
    <row r="7" spans="1:13" ht="15.75" customHeight="1" thickBot="1" x14ac:dyDescent="0.3">
      <c r="A7" s="635"/>
      <c r="B7" s="396">
        <v>12</v>
      </c>
      <c r="C7" s="155" t="s">
        <v>54</v>
      </c>
      <c r="D7" s="631"/>
      <c r="E7" s="632"/>
      <c r="F7" s="633"/>
      <c r="G7" s="631"/>
      <c r="H7" s="632"/>
      <c r="I7" s="633"/>
      <c r="J7" s="624"/>
      <c r="K7" s="624"/>
      <c r="L7" s="624"/>
    </row>
    <row r="8" spans="1:13" ht="16.5" thickBot="1" x14ac:dyDescent="0.3">
      <c r="A8" s="635"/>
      <c r="B8" s="161"/>
      <c r="C8" s="161"/>
      <c r="D8" s="637">
        <f>F10</f>
        <v>56729</v>
      </c>
      <c r="E8" s="638"/>
      <c r="F8" s="639"/>
      <c r="G8" s="637">
        <f>I10</f>
        <v>38123</v>
      </c>
      <c r="H8" s="638"/>
      <c r="I8" s="639"/>
      <c r="J8" s="283">
        <f>J10</f>
        <v>36984</v>
      </c>
      <c r="K8" s="164">
        <f>K10</f>
        <v>1824</v>
      </c>
      <c r="L8" s="165">
        <f>L10</f>
        <v>97.012302284710017</v>
      </c>
      <c r="M8" s="63">
        <f>J8/G8*100</f>
        <v>97.012302284710017</v>
      </c>
    </row>
    <row r="9" spans="1:13" ht="16.5" customHeight="1" thickBot="1" x14ac:dyDescent="0.3">
      <c r="A9" s="635"/>
      <c r="B9" s="541">
        <v>15</v>
      </c>
      <c r="C9" s="543" t="s">
        <v>55</v>
      </c>
      <c r="D9" s="407" t="s">
        <v>3</v>
      </c>
      <c r="E9" s="407" t="s">
        <v>4</v>
      </c>
      <c r="F9" s="407" t="s">
        <v>52</v>
      </c>
      <c r="G9" s="480" t="s">
        <v>3</v>
      </c>
      <c r="H9" s="480" t="s">
        <v>4</v>
      </c>
      <c r="I9" s="407" t="s">
        <v>52</v>
      </c>
      <c r="J9" s="407" t="s">
        <v>52</v>
      </c>
      <c r="K9" s="407" t="s">
        <v>52</v>
      </c>
      <c r="L9" s="166" t="s">
        <v>279</v>
      </c>
    </row>
    <row r="10" spans="1:13" ht="15.75" thickBot="1" x14ac:dyDescent="0.3">
      <c r="A10" s="636"/>
      <c r="B10" s="542"/>
      <c r="C10" s="544"/>
      <c r="D10" s="167">
        <f>D12+D24+D36+D44+D51+D58+D64+D72</f>
        <v>28661</v>
      </c>
      <c r="E10" s="167">
        <f>E12+E24+E36+E44+E51+E58+E64+E72</f>
        <v>28068</v>
      </c>
      <c r="F10" s="168">
        <f>D10+E10</f>
        <v>56729</v>
      </c>
      <c r="G10" s="167"/>
      <c r="H10" s="167"/>
      <c r="I10" s="167">
        <f>I12+I24+I36+I44+I51+I58+I64+I72</f>
        <v>38123</v>
      </c>
      <c r="J10" s="169">
        <f>J12+J24+J36+J44+J51+J58+J64+J72</f>
        <v>36984</v>
      </c>
      <c r="K10" s="169">
        <f>K12+K24+K36+K44+K51+K58+K64+K72</f>
        <v>1824</v>
      </c>
      <c r="L10" s="170">
        <f>J10/I10*100</f>
        <v>97.012302284710017</v>
      </c>
    </row>
    <row r="11" spans="1:13" s="111" customFormat="1" ht="15.75" hidden="1" x14ac:dyDescent="0.25">
      <c r="A11" s="105"/>
      <c r="B11" s="106"/>
      <c r="C11" s="107"/>
      <c r="D11" s="108"/>
      <c r="E11" s="108"/>
      <c r="F11" s="112"/>
      <c r="G11" s="112"/>
      <c r="H11" s="112"/>
      <c r="I11" s="112"/>
      <c r="J11" s="109"/>
      <c r="K11" s="114"/>
      <c r="L11" s="110"/>
    </row>
    <row r="12" spans="1:13" ht="14.1" customHeight="1" x14ac:dyDescent="0.25">
      <c r="A12" s="3"/>
      <c r="B12" s="82" t="s">
        <v>56</v>
      </c>
      <c r="C12" s="81" t="s">
        <v>5</v>
      </c>
      <c r="D12" s="17">
        <f>SUM(D13:D22)</f>
        <v>6255</v>
      </c>
      <c r="E12" s="17">
        <f>SUM(E13:E22)</f>
        <v>6075</v>
      </c>
      <c r="F12" s="113">
        <f>D12+E12</f>
        <v>12330</v>
      </c>
      <c r="G12" s="17">
        <f t="shared" ref="G12:H12" si="0">SUM(G13:G22)</f>
        <v>4136</v>
      </c>
      <c r="H12" s="17">
        <f t="shared" si="0"/>
        <v>4123</v>
      </c>
      <c r="I12" s="17">
        <f>SUM(I13:I22)</f>
        <v>8259</v>
      </c>
      <c r="J12" s="34">
        <f>SUM(J13:J22)</f>
        <v>7805</v>
      </c>
      <c r="K12" s="34">
        <f>I10-J10</f>
        <v>1139</v>
      </c>
      <c r="L12" s="147">
        <f>J12/I12*100</f>
        <v>94.502966460830606</v>
      </c>
    </row>
    <row r="13" spans="1:13" s="68" customFormat="1" ht="14.1" customHeight="1" x14ac:dyDescent="0.25">
      <c r="A13" s="6">
        <v>1</v>
      </c>
      <c r="B13" s="6">
        <v>2001</v>
      </c>
      <c r="C13" s="83" t="s">
        <v>6</v>
      </c>
      <c r="D13" s="94">
        <f>DKB!G11</f>
        <v>940</v>
      </c>
      <c r="E13" s="94">
        <f>DKB!H11</f>
        <v>942</v>
      </c>
      <c r="F13" s="95">
        <f>D13+E13</f>
        <v>1882</v>
      </c>
      <c r="G13" s="487">
        <v>654</v>
      </c>
      <c r="H13" s="487">
        <v>652</v>
      </c>
      <c r="I13" s="487">
        <f t="shared" ref="I13:I22" si="1">G13+H13</f>
        <v>1306</v>
      </c>
      <c r="J13" s="476">
        <v>1296</v>
      </c>
      <c r="K13" s="135">
        <f>I13-J13</f>
        <v>10</v>
      </c>
      <c r="L13" s="148">
        <f>J13/I13*100</f>
        <v>99.234303215926488</v>
      </c>
    </row>
    <row r="14" spans="1:13" s="68" customFormat="1" ht="14.1" customHeight="1" x14ac:dyDescent="0.25">
      <c r="A14" s="6">
        <v>2</v>
      </c>
      <c r="B14" s="6">
        <v>2002</v>
      </c>
      <c r="C14" s="83" t="s">
        <v>7</v>
      </c>
      <c r="D14" s="94">
        <f>DKB!G12</f>
        <v>857</v>
      </c>
      <c r="E14" s="94">
        <f>DKB!H12</f>
        <v>815</v>
      </c>
      <c r="F14" s="95">
        <f t="shared" ref="F14:F22" si="2">D14+E14</f>
        <v>1672</v>
      </c>
      <c r="G14" s="487">
        <v>556</v>
      </c>
      <c r="H14" s="487">
        <v>543</v>
      </c>
      <c r="I14" s="487">
        <f t="shared" si="1"/>
        <v>1099</v>
      </c>
      <c r="J14" s="476">
        <v>1059</v>
      </c>
      <c r="K14" s="135">
        <f t="shared" ref="K14:K22" si="3">I14-J14</f>
        <v>40</v>
      </c>
      <c r="L14" s="148">
        <f t="shared" ref="L14:L22" si="4">J14/I14*100</f>
        <v>96.360327570518649</v>
      </c>
    </row>
    <row r="15" spans="1:13" s="68" customFormat="1" ht="14.1" customHeight="1" x14ac:dyDescent="0.25">
      <c r="A15" s="6">
        <v>3</v>
      </c>
      <c r="B15" s="6">
        <v>2003</v>
      </c>
      <c r="C15" s="83" t="s">
        <v>8</v>
      </c>
      <c r="D15" s="94">
        <f>DKB!G13</f>
        <v>820</v>
      </c>
      <c r="E15" s="94">
        <f>DKB!H13</f>
        <v>792</v>
      </c>
      <c r="F15" s="95">
        <f t="shared" si="2"/>
        <v>1612</v>
      </c>
      <c r="G15" s="487">
        <v>539</v>
      </c>
      <c r="H15" s="487">
        <v>540</v>
      </c>
      <c r="I15" s="487">
        <f t="shared" si="1"/>
        <v>1079</v>
      </c>
      <c r="J15" s="476">
        <v>980</v>
      </c>
      <c r="K15" s="135">
        <f t="shared" si="3"/>
        <v>99</v>
      </c>
      <c r="L15" s="148">
        <f t="shared" si="4"/>
        <v>90.82483781278961</v>
      </c>
    </row>
    <row r="16" spans="1:13" s="68" customFormat="1" ht="14.1" customHeight="1" x14ac:dyDescent="0.25">
      <c r="A16" s="6">
        <v>4</v>
      </c>
      <c r="B16" s="6">
        <v>2004</v>
      </c>
      <c r="C16" s="83" t="s">
        <v>9</v>
      </c>
      <c r="D16" s="94">
        <f>DKB!G14</f>
        <v>959</v>
      </c>
      <c r="E16" s="94">
        <f>DKB!H14</f>
        <v>905</v>
      </c>
      <c r="F16" s="95">
        <f t="shared" si="2"/>
        <v>1864</v>
      </c>
      <c r="G16" s="487">
        <v>627</v>
      </c>
      <c r="H16" s="487">
        <v>619</v>
      </c>
      <c r="I16" s="487">
        <f t="shared" si="1"/>
        <v>1246</v>
      </c>
      <c r="J16" s="476">
        <v>1152</v>
      </c>
      <c r="K16" s="135">
        <f t="shared" si="3"/>
        <v>94</v>
      </c>
      <c r="L16" s="148">
        <f t="shared" si="4"/>
        <v>92.455858747993574</v>
      </c>
    </row>
    <row r="17" spans="1:12" s="68" customFormat="1" ht="14.1" customHeight="1" x14ac:dyDescent="0.25">
      <c r="A17" s="6">
        <v>5</v>
      </c>
      <c r="B17" s="6">
        <v>2005</v>
      </c>
      <c r="C17" s="83" t="s">
        <v>10</v>
      </c>
      <c r="D17" s="94">
        <f>DKB!G15</f>
        <v>380</v>
      </c>
      <c r="E17" s="94">
        <f>DKB!H15</f>
        <v>385</v>
      </c>
      <c r="F17" s="95">
        <f t="shared" si="2"/>
        <v>765</v>
      </c>
      <c r="G17" s="487">
        <v>249</v>
      </c>
      <c r="H17" s="487">
        <v>271</v>
      </c>
      <c r="I17" s="487">
        <f t="shared" si="1"/>
        <v>520</v>
      </c>
      <c r="J17" s="476">
        <v>505</v>
      </c>
      <c r="K17" s="135">
        <f t="shared" si="3"/>
        <v>15</v>
      </c>
      <c r="L17" s="148">
        <f t="shared" si="4"/>
        <v>97.115384615384613</v>
      </c>
    </row>
    <row r="18" spans="1:12" s="68" customFormat="1" ht="14.1" customHeight="1" x14ac:dyDescent="0.25">
      <c r="A18" s="6">
        <v>6</v>
      </c>
      <c r="B18" s="6">
        <v>2006</v>
      </c>
      <c r="C18" s="83" t="s">
        <v>11</v>
      </c>
      <c r="D18" s="94">
        <f>DKB!G16</f>
        <v>530</v>
      </c>
      <c r="E18" s="94">
        <f>DKB!H16</f>
        <v>519</v>
      </c>
      <c r="F18" s="95">
        <f t="shared" si="2"/>
        <v>1049</v>
      </c>
      <c r="G18" s="487">
        <v>346</v>
      </c>
      <c r="H18" s="487">
        <v>350</v>
      </c>
      <c r="I18" s="487">
        <f t="shared" si="1"/>
        <v>696</v>
      </c>
      <c r="J18" s="476">
        <v>643</v>
      </c>
      <c r="K18" s="135">
        <f t="shared" si="3"/>
        <v>53</v>
      </c>
      <c r="L18" s="148">
        <f t="shared" si="4"/>
        <v>92.385057471264361</v>
      </c>
    </row>
    <row r="19" spans="1:12" s="68" customFormat="1" ht="14.1" customHeight="1" x14ac:dyDescent="0.25">
      <c r="A19" s="6">
        <v>7</v>
      </c>
      <c r="B19" s="6">
        <v>2007</v>
      </c>
      <c r="C19" s="83" t="s">
        <v>12</v>
      </c>
      <c r="D19" s="94">
        <f>DKB!G17</f>
        <v>412</v>
      </c>
      <c r="E19" s="94">
        <f>DKB!H17</f>
        <v>402</v>
      </c>
      <c r="F19" s="95">
        <f t="shared" si="2"/>
        <v>814</v>
      </c>
      <c r="G19" s="487">
        <v>271</v>
      </c>
      <c r="H19" s="487">
        <v>286</v>
      </c>
      <c r="I19" s="487">
        <f t="shared" si="1"/>
        <v>557</v>
      </c>
      <c r="J19" s="476">
        <v>520</v>
      </c>
      <c r="K19" s="135">
        <f t="shared" si="3"/>
        <v>37</v>
      </c>
      <c r="L19" s="148">
        <f t="shared" si="4"/>
        <v>93.357271095152612</v>
      </c>
    </row>
    <row r="20" spans="1:12" s="68" customFormat="1" ht="14.1" customHeight="1" x14ac:dyDescent="0.25">
      <c r="A20" s="6">
        <v>8</v>
      </c>
      <c r="B20" s="6">
        <v>2008</v>
      </c>
      <c r="C20" s="83" t="s">
        <v>13</v>
      </c>
      <c r="D20" s="94">
        <f>DKB!G18</f>
        <v>274</v>
      </c>
      <c r="E20" s="94">
        <f>DKB!H18</f>
        <v>266</v>
      </c>
      <c r="F20" s="95">
        <f t="shared" si="2"/>
        <v>540</v>
      </c>
      <c r="G20" s="487">
        <v>173</v>
      </c>
      <c r="H20" s="487">
        <v>173</v>
      </c>
      <c r="I20" s="487">
        <f t="shared" si="1"/>
        <v>346</v>
      </c>
      <c r="J20" s="476">
        <v>335</v>
      </c>
      <c r="K20" s="135">
        <f t="shared" si="3"/>
        <v>11</v>
      </c>
      <c r="L20" s="148">
        <f t="shared" si="4"/>
        <v>96.820809248554923</v>
      </c>
    </row>
    <row r="21" spans="1:12" s="68" customFormat="1" ht="14.1" customHeight="1" x14ac:dyDescent="0.25">
      <c r="A21" s="6">
        <v>9</v>
      </c>
      <c r="B21" s="6">
        <v>2009</v>
      </c>
      <c r="C21" s="83" t="s">
        <v>14</v>
      </c>
      <c r="D21" s="94">
        <f>DKB!G19</f>
        <v>331</v>
      </c>
      <c r="E21" s="94">
        <f>DKB!H19</f>
        <v>303</v>
      </c>
      <c r="F21" s="95">
        <f t="shared" si="2"/>
        <v>634</v>
      </c>
      <c r="G21" s="487">
        <v>226</v>
      </c>
      <c r="H21" s="487">
        <v>192</v>
      </c>
      <c r="I21" s="487">
        <f t="shared" si="1"/>
        <v>418</v>
      </c>
      <c r="J21" s="476">
        <v>385</v>
      </c>
      <c r="K21" s="135">
        <f t="shared" si="3"/>
        <v>33</v>
      </c>
      <c r="L21" s="148">
        <f t="shared" si="4"/>
        <v>92.10526315789474</v>
      </c>
    </row>
    <row r="22" spans="1:12" s="68" customFormat="1" ht="14.1" customHeight="1" x14ac:dyDescent="0.25">
      <c r="A22" s="6">
        <v>10</v>
      </c>
      <c r="B22" s="6">
        <v>2010</v>
      </c>
      <c r="C22" s="83" t="s">
        <v>15</v>
      </c>
      <c r="D22" s="94">
        <f>DKB!G20</f>
        <v>752</v>
      </c>
      <c r="E22" s="94">
        <f>DKB!H20</f>
        <v>746</v>
      </c>
      <c r="F22" s="95">
        <f t="shared" si="2"/>
        <v>1498</v>
      </c>
      <c r="G22" s="487">
        <v>495</v>
      </c>
      <c r="H22" s="487">
        <v>497</v>
      </c>
      <c r="I22" s="487">
        <f t="shared" si="1"/>
        <v>992</v>
      </c>
      <c r="J22" s="476">
        <v>930</v>
      </c>
      <c r="K22" s="135">
        <f t="shared" si="3"/>
        <v>62</v>
      </c>
      <c r="L22" s="148">
        <f t="shared" si="4"/>
        <v>93.75</v>
      </c>
    </row>
    <row r="23" spans="1:12" ht="6.95" customHeight="1" x14ac:dyDescent="0.25">
      <c r="A23" s="6"/>
      <c r="B23" s="3"/>
      <c r="C23" s="5"/>
      <c r="D23" s="16"/>
      <c r="E23" s="16"/>
      <c r="F23" s="16"/>
      <c r="G23" s="16"/>
      <c r="H23" s="16"/>
      <c r="I23" s="16"/>
      <c r="J23" s="61"/>
      <c r="K23" s="35"/>
      <c r="L23" s="149"/>
    </row>
    <row r="24" spans="1:12" ht="14.1" customHeight="1" x14ac:dyDescent="0.25">
      <c r="A24" s="3"/>
      <c r="B24" s="82" t="s">
        <v>57</v>
      </c>
      <c r="C24" s="81" t="s">
        <v>16</v>
      </c>
      <c r="D24" s="17">
        <f>SUM(D25:D34)</f>
        <v>5593</v>
      </c>
      <c r="E24" s="17">
        <f>SUM(E25:E34)</f>
        <v>5518</v>
      </c>
      <c r="F24" s="17">
        <f>D24+E24</f>
        <v>11111</v>
      </c>
      <c r="G24" s="17">
        <f t="shared" ref="G24:H24" si="5">SUM(G25:G34)</f>
        <v>3841</v>
      </c>
      <c r="H24" s="17">
        <f t="shared" si="5"/>
        <v>3822</v>
      </c>
      <c r="I24" s="17">
        <f>SUM(I25:I34)</f>
        <v>7663</v>
      </c>
      <c r="J24" s="66">
        <f>SUM(J25:J34)</f>
        <v>7322</v>
      </c>
      <c r="K24" s="34">
        <f>I24-J24</f>
        <v>341</v>
      </c>
      <c r="L24" s="147">
        <f>J24/I24*100</f>
        <v>95.550045674018008</v>
      </c>
    </row>
    <row r="25" spans="1:12" s="68" customFormat="1" ht="14.1" customHeight="1" x14ac:dyDescent="0.25">
      <c r="A25" s="6">
        <v>11</v>
      </c>
      <c r="B25" s="6">
        <v>2001</v>
      </c>
      <c r="C25" s="83" t="s">
        <v>17</v>
      </c>
      <c r="D25" s="94">
        <f>DKB!G23</f>
        <v>827</v>
      </c>
      <c r="E25" s="94">
        <f>DKB!H23</f>
        <v>861</v>
      </c>
      <c r="F25" s="95">
        <f>D25+E25</f>
        <v>1688</v>
      </c>
      <c r="G25" s="487">
        <v>563</v>
      </c>
      <c r="H25" s="487">
        <v>594</v>
      </c>
      <c r="I25" s="487">
        <f t="shared" ref="I25:I34" si="6">G25+H25</f>
        <v>1157</v>
      </c>
      <c r="J25" s="476">
        <v>1120</v>
      </c>
      <c r="K25" s="135">
        <f>I25-J25</f>
        <v>37</v>
      </c>
      <c r="L25" s="148">
        <f>J25/I25*100</f>
        <v>96.802074330164217</v>
      </c>
    </row>
    <row r="26" spans="1:12" s="68" customFormat="1" ht="14.1" customHeight="1" x14ac:dyDescent="0.25">
      <c r="A26" s="6">
        <v>12</v>
      </c>
      <c r="B26" s="6">
        <v>2002</v>
      </c>
      <c r="C26" s="83" t="s">
        <v>18</v>
      </c>
      <c r="D26" s="94">
        <f>DKB!G24</f>
        <v>517</v>
      </c>
      <c r="E26" s="94">
        <f>DKB!H24</f>
        <v>530</v>
      </c>
      <c r="F26" s="95">
        <f t="shared" ref="F26:F34" si="7">D26+E26</f>
        <v>1047</v>
      </c>
      <c r="G26" s="487">
        <v>361</v>
      </c>
      <c r="H26" s="487">
        <v>382</v>
      </c>
      <c r="I26" s="487">
        <f t="shared" si="6"/>
        <v>743</v>
      </c>
      <c r="J26" s="476">
        <v>680</v>
      </c>
      <c r="K26" s="135">
        <f t="shared" ref="K26:K34" si="8">I26-J26</f>
        <v>63</v>
      </c>
      <c r="L26" s="148">
        <f t="shared" ref="L26:L34" si="9">J26/I26*100</f>
        <v>91.520861372812917</v>
      </c>
    </row>
    <row r="27" spans="1:12" s="68" customFormat="1" ht="14.1" customHeight="1" x14ac:dyDescent="0.25">
      <c r="A27" s="6">
        <v>13</v>
      </c>
      <c r="B27" s="6">
        <v>2003</v>
      </c>
      <c r="C27" s="83" t="s">
        <v>19</v>
      </c>
      <c r="D27" s="94">
        <f>DKB!G25</f>
        <v>485</v>
      </c>
      <c r="E27" s="94">
        <f>DKB!H25</f>
        <v>497</v>
      </c>
      <c r="F27" s="95">
        <f t="shared" si="7"/>
        <v>982</v>
      </c>
      <c r="G27" s="487">
        <v>340</v>
      </c>
      <c r="H27" s="487">
        <v>337</v>
      </c>
      <c r="I27" s="487">
        <f t="shared" si="6"/>
        <v>677</v>
      </c>
      <c r="J27" s="476">
        <v>649</v>
      </c>
      <c r="K27" s="135">
        <f t="shared" si="8"/>
        <v>28</v>
      </c>
      <c r="L27" s="148">
        <f t="shared" si="9"/>
        <v>95.864106351550959</v>
      </c>
    </row>
    <row r="28" spans="1:12" s="68" customFormat="1" ht="14.1" customHeight="1" x14ac:dyDescent="0.25">
      <c r="A28" s="6">
        <v>14</v>
      </c>
      <c r="B28" s="6">
        <v>2004</v>
      </c>
      <c r="C28" s="83" t="s">
        <v>20</v>
      </c>
      <c r="D28" s="94">
        <f>DKB!G26</f>
        <v>1418</v>
      </c>
      <c r="E28" s="94">
        <f>DKB!H26</f>
        <v>1410</v>
      </c>
      <c r="F28" s="95">
        <f t="shared" si="7"/>
        <v>2828</v>
      </c>
      <c r="G28" s="487">
        <v>959</v>
      </c>
      <c r="H28" s="487">
        <v>964</v>
      </c>
      <c r="I28" s="487">
        <f t="shared" si="6"/>
        <v>1923</v>
      </c>
      <c r="J28" s="476">
        <v>1835</v>
      </c>
      <c r="K28" s="135">
        <f t="shared" si="8"/>
        <v>88</v>
      </c>
      <c r="L28" s="148">
        <f t="shared" si="9"/>
        <v>95.423816952678109</v>
      </c>
    </row>
    <row r="29" spans="1:12" s="68" customFormat="1" ht="14.1" customHeight="1" x14ac:dyDescent="0.25">
      <c r="A29" s="6">
        <v>15</v>
      </c>
      <c r="B29" s="6">
        <v>2005</v>
      </c>
      <c r="C29" s="83" t="s">
        <v>21</v>
      </c>
      <c r="D29" s="94">
        <f>DKB!G27</f>
        <v>977</v>
      </c>
      <c r="E29" s="94">
        <f>DKB!H27</f>
        <v>913</v>
      </c>
      <c r="F29" s="95">
        <f t="shared" si="7"/>
        <v>1890</v>
      </c>
      <c r="G29" s="487">
        <v>667</v>
      </c>
      <c r="H29" s="487">
        <v>631</v>
      </c>
      <c r="I29" s="487">
        <f t="shared" si="6"/>
        <v>1298</v>
      </c>
      <c r="J29" s="476">
        <v>1245</v>
      </c>
      <c r="K29" s="135">
        <f t="shared" si="8"/>
        <v>53</v>
      </c>
      <c r="L29" s="148">
        <f t="shared" si="9"/>
        <v>95.916795069337439</v>
      </c>
    </row>
    <row r="30" spans="1:12" s="68" customFormat="1" ht="14.1" customHeight="1" x14ac:dyDescent="0.25">
      <c r="A30" s="6">
        <v>16</v>
      </c>
      <c r="B30" s="6">
        <v>2006</v>
      </c>
      <c r="C30" s="83" t="s">
        <v>22</v>
      </c>
      <c r="D30" s="94">
        <f>DKB!G28</f>
        <v>299</v>
      </c>
      <c r="E30" s="94">
        <f>DKB!H28</f>
        <v>282</v>
      </c>
      <c r="F30" s="95">
        <f t="shared" si="7"/>
        <v>581</v>
      </c>
      <c r="G30" s="487">
        <v>212</v>
      </c>
      <c r="H30" s="487">
        <v>195</v>
      </c>
      <c r="I30" s="487">
        <f t="shared" si="6"/>
        <v>407</v>
      </c>
      <c r="J30" s="476">
        <v>385</v>
      </c>
      <c r="K30" s="135">
        <f t="shared" si="8"/>
        <v>22</v>
      </c>
      <c r="L30" s="148">
        <f t="shared" si="9"/>
        <v>94.594594594594597</v>
      </c>
    </row>
    <row r="31" spans="1:12" s="68" customFormat="1" ht="14.1" customHeight="1" x14ac:dyDescent="0.25">
      <c r="A31" s="6">
        <v>17</v>
      </c>
      <c r="B31" s="6">
        <v>2014</v>
      </c>
      <c r="C31" s="83" t="s">
        <v>65</v>
      </c>
      <c r="D31" s="94">
        <f>DKB!G29</f>
        <v>558</v>
      </c>
      <c r="E31" s="94">
        <f>DKB!H29</f>
        <v>551</v>
      </c>
      <c r="F31" s="95">
        <f t="shared" si="7"/>
        <v>1109</v>
      </c>
      <c r="G31" s="487">
        <v>404</v>
      </c>
      <c r="H31" s="487">
        <v>386</v>
      </c>
      <c r="I31" s="487">
        <f t="shared" si="6"/>
        <v>790</v>
      </c>
      <c r="J31" s="476">
        <v>753</v>
      </c>
      <c r="K31" s="135">
        <f t="shared" si="8"/>
        <v>37</v>
      </c>
      <c r="L31" s="148">
        <f t="shared" si="9"/>
        <v>95.316455696202524</v>
      </c>
    </row>
    <row r="32" spans="1:12" s="68" customFormat="1" ht="14.1" customHeight="1" x14ac:dyDescent="0.25">
      <c r="A32" s="6">
        <v>18</v>
      </c>
      <c r="B32" s="6">
        <v>2015</v>
      </c>
      <c r="C32" s="83" t="s">
        <v>66</v>
      </c>
      <c r="D32" s="94">
        <f>DKB!G30</f>
        <v>89</v>
      </c>
      <c r="E32" s="94">
        <f>DKB!H30</f>
        <v>74</v>
      </c>
      <c r="F32" s="95">
        <f t="shared" si="7"/>
        <v>163</v>
      </c>
      <c r="G32" s="487">
        <v>55</v>
      </c>
      <c r="H32" s="487">
        <v>51</v>
      </c>
      <c r="I32" s="487">
        <f t="shared" si="6"/>
        <v>106</v>
      </c>
      <c r="J32" s="476">
        <v>112</v>
      </c>
      <c r="K32" s="135">
        <f t="shared" si="8"/>
        <v>-6</v>
      </c>
      <c r="L32" s="148">
        <f t="shared" si="9"/>
        <v>105.66037735849056</v>
      </c>
    </row>
    <row r="33" spans="1:12" s="68" customFormat="1" ht="14.1" customHeight="1" x14ac:dyDescent="0.25">
      <c r="A33" s="6">
        <v>19</v>
      </c>
      <c r="B33" s="6">
        <v>2016</v>
      </c>
      <c r="C33" s="83" t="s">
        <v>23</v>
      </c>
      <c r="D33" s="94">
        <f>DKB!G31</f>
        <v>194</v>
      </c>
      <c r="E33" s="94">
        <f>DKB!H31</f>
        <v>193</v>
      </c>
      <c r="F33" s="95">
        <f t="shared" si="7"/>
        <v>387</v>
      </c>
      <c r="G33" s="487">
        <v>141</v>
      </c>
      <c r="H33" s="487">
        <v>145</v>
      </c>
      <c r="I33" s="487">
        <f t="shared" si="6"/>
        <v>286</v>
      </c>
      <c r="J33" s="476">
        <v>283</v>
      </c>
      <c r="K33" s="135">
        <f t="shared" si="8"/>
        <v>3</v>
      </c>
      <c r="L33" s="148">
        <f t="shared" si="9"/>
        <v>98.951048951048946</v>
      </c>
    </row>
    <row r="34" spans="1:12" s="68" customFormat="1" ht="14.1" customHeight="1" x14ac:dyDescent="0.25">
      <c r="A34" s="6">
        <v>20</v>
      </c>
      <c r="B34" s="6">
        <v>2021</v>
      </c>
      <c r="C34" s="83" t="s">
        <v>24</v>
      </c>
      <c r="D34" s="94">
        <f>DKB!G32</f>
        <v>229</v>
      </c>
      <c r="E34" s="94">
        <f>DKB!H32</f>
        <v>207</v>
      </c>
      <c r="F34" s="95">
        <f t="shared" si="7"/>
        <v>436</v>
      </c>
      <c r="G34" s="487">
        <v>139</v>
      </c>
      <c r="H34" s="487">
        <v>137</v>
      </c>
      <c r="I34" s="487">
        <f t="shared" si="6"/>
        <v>276</v>
      </c>
      <c r="J34" s="476">
        <v>260</v>
      </c>
      <c r="K34" s="135">
        <f t="shared" si="8"/>
        <v>16</v>
      </c>
      <c r="L34" s="148">
        <f t="shared" si="9"/>
        <v>94.20289855072464</v>
      </c>
    </row>
    <row r="35" spans="1:12" ht="6.95" customHeight="1" x14ac:dyDescent="0.25">
      <c r="A35" s="6"/>
      <c r="B35" s="3"/>
      <c r="C35" s="5"/>
      <c r="D35" s="16"/>
      <c r="E35" s="16"/>
      <c r="F35" s="16"/>
      <c r="G35" s="16"/>
      <c r="H35" s="16"/>
      <c r="I35" s="16"/>
      <c r="J35" s="35"/>
      <c r="K35" s="35"/>
      <c r="L35" s="149"/>
    </row>
    <row r="36" spans="1:12" ht="14.1" customHeight="1" x14ac:dyDescent="0.25">
      <c r="A36" s="3"/>
      <c r="B36" s="82" t="s">
        <v>58</v>
      </c>
      <c r="C36" s="81" t="s">
        <v>25</v>
      </c>
      <c r="D36" s="17">
        <f>SUM(D37:D42)</f>
        <v>5407</v>
      </c>
      <c r="E36" s="17">
        <f>SUM(E37:E42)</f>
        <v>5414</v>
      </c>
      <c r="F36" s="17">
        <f>D36+E36</f>
        <v>10821</v>
      </c>
      <c r="G36" s="17">
        <f t="shared" ref="G36:H36" si="10">SUM(G37:G42)</f>
        <v>0</v>
      </c>
      <c r="H36" s="17">
        <f t="shared" si="10"/>
        <v>0</v>
      </c>
      <c r="I36" s="17">
        <f>SUM(I37:I42)</f>
        <v>7088</v>
      </c>
      <c r="J36" s="37">
        <f>SUM(J37:J42)</f>
        <v>6983</v>
      </c>
      <c r="K36" s="34">
        <f>I36-J36</f>
        <v>105</v>
      </c>
      <c r="L36" s="147">
        <f>J36/I36*100</f>
        <v>98.518623024830703</v>
      </c>
    </row>
    <row r="37" spans="1:12" s="68" customFormat="1" ht="14.1" customHeight="1" x14ac:dyDescent="0.25">
      <c r="A37" s="6">
        <v>21</v>
      </c>
      <c r="B37" s="6">
        <v>2001</v>
      </c>
      <c r="C37" s="83" t="s">
        <v>67</v>
      </c>
      <c r="D37" s="94">
        <f>DKB!G35</f>
        <v>1178</v>
      </c>
      <c r="E37" s="94">
        <f>DKB!H35</f>
        <v>1145</v>
      </c>
      <c r="F37" s="95">
        <f>D37+E37</f>
        <v>2323</v>
      </c>
      <c r="G37" s="95"/>
      <c r="H37" s="95"/>
      <c r="I37" s="253">
        <v>1519</v>
      </c>
      <c r="J37" s="476">
        <v>1494</v>
      </c>
      <c r="K37" s="135">
        <f>I37-J37</f>
        <v>25</v>
      </c>
      <c r="L37" s="148">
        <f>J37/I37*100</f>
        <v>98.354180381830147</v>
      </c>
    </row>
    <row r="38" spans="1:12" s="68" customFormat="1" ht="14.1" customHeight="1" x14ac:dyDescent="0.25">
      <c r="A38" s="6">
        <v>22</v>
      </c>
      <c r="B38" s="6">
        <v>2002</v>
      </c>
      <c r="C38" s="83" t="s">
        <v>68</v>
      </c>
      <c r="D38" s="94">
        <f>DKB!G36</f>
        <v>1208</v>
      </c>
      <c r="E38" s="94">
        <f>DKB!H36</f>
        <v>1231</v>
      </c>
      <c r="F38" s="95">
        <f t="shared" ref="F38:F42" si="11">D38+E38</f>
        <v>2439</v>
      </c>
      <c r="G38" s="95"/>
      <c r="H38" s="95"/>
      <c r="I38" s="253">
        <v>1662</v>
      </c>
      <c r="J38" s="476">
        <v>1640</v>
      </c>
      <c r="K38" s="135">
        <f t="shared" ref="K38:K42" si="12">I38-J38</f>
        <v>22</v>
      </c>
      <c r="L38" s="148">
        <f t="shared" ref="L38:L42" si="13">J38/I38*100</f>
        <v>98.676293622141998</v>
      </c>
    </row>
    <row r="39" spans="1:12" s="68" customFormat="1" ht="14.1" customHeight="1" x14ac:dyDescent="0.25">
      <c r="A39" s="6">
        <v>23</v>
      </c>
      <c r="B39" s="6">
        <v>2003</v>
      </c>
      <c r="C39" s="83" t="s">
        <v>26</v>
      </c>
      <c r="D39" s="94">
        <f>DKB!G37</f>
        <v>1737</v>
      </c>
      <c r="E39" s="94">
        <f>DKB!H37</f>
        <v>1766</v>
      </c>
      <c r="F39" s="95">
        <f t="shared" si="11"/>
        <v>3503</v>
      </c>
      <c r="G39" s="95"/>
      <c r="H39" s="95"/>
      <c r="I39" s="253">
        <v>2242</v>
      </c>
      <c r="J39" s="476">
        <v>2210</v>
      </c>
      <c r="K39" s="135">
        <f t="shared" si="12"/>
        <v>32</v>
      </c>
      <c r="L39" s="148">
        <f t="shared" si="13"/>
        <v>98.572702943800181</v>
      </c>
    </row>
    <row r="40" spans="1:12" s="68" customFormat="1" ht="14.1" customHeight="1" x14ac:dyDescent="0.25">
      <c r="A40" s="6">
        <v>24</v>
      </c>
      <c r="B40" s="6">
        <v>2009</v>
      </c>
      <c r="C40" s="83" t="s">
        <v>27</v>
      </c>
      <c r="D40" s="94">
        <f>DKB!G38</f>
        <v>238</v>
      </c>
      <c r="E40" s="94">
        <f>DKB!H38</f>
        <v>230</v>
      </c>
      <c r="F40" s="95">
        <f t="shared" si="11"/>
        <v>468</v>
      </c>
      <c r="G40" s="95"/>
      <c r="H40" s="95"/>
      <c r="I40" s="253">
        <v>312</v>
      </c>
      <c r="J40" s="476">
        <v>303</v>
      </c>
      <c r="K40" s="135">
        <f t="shared" si="12"/>
        <v>9</v>
      </c>
      <c r="L40" s="148">
        <f t="shared" si="13"/>
        <v>97.115384615384613</v>
      </c>
    </row>
    <row r="41" spans="1:12" s="68" customFormat="1" ht="14.1" customHeight="1" x14ac:dyDescent="0.25">
      <c r="A41" s="6">
        <v>25</v>
      </c>
      <c r="B41" s="6">
        <v>2013</v>
      </c>
      <c r="C41" s="83" t="s">
        <v>28</v>
      </c>
      <c r="D41" s="94">
        <f>DKB!G39</f>
        <v>498</v>
      </c>
      <c r="E41" s="94">
        <f>DKB!H39</f>
        <v>474</v>
      </c>
      <c r="F41" s="95">
        <f t="shared" si="11"/>
        <v>972</v>
      </c>
      <c r="G41" s="95"/>
      <c r="H41" s="95"/>
      <c r="I41" s="253">
        <v>629</v>
      </c>
      <c r="J41" s="476">
        <v>618</v>
      </c>
      <c r="K41" s="135">
        <f t="shared" si="12"/>
        <v>11</v>
      </c>
      <c r="L41" s="148">
        <f t="shared" si="13"/>
        <v>98.251192368839426</v>
      </c>
    </row>
    <row r="42" spans="1:12" s="68" customFormat="1" ht="14.1" customHeight="1" x14ac:dyDescent="0.25">
      <c r="A42" s="6">
        <v>26</v>
      </c>
      <c r="B42" s="6">
        <v>2014</v>
      </c>
      <c r="C42" s="83" t="s">
        <v>29</v>
      </c>
      <c r="D42" s="94">
        <f>DKB!G40</f>
        <v>548</v>
      </c>
      <c r="E42" s="94">
        <f>DKB!H40</f>
        <v>568</v>
      </c>
      <c r="F42" s="95">
        <f t="shared" si="11"/>
        <v>1116</v>
      </c>
      <c r="G42" s="95"/>
      <c r="H42" s="95"/>
      <c r="I42" s="253">
        <v>724</v>
      </c>
      <c r="J42" s="476">
        <v>718</v>
      </c>
      <c r="K42" s="135">
        <f t="shared" si="12"/>
        <v>6</v>
      </c>
      <c r="L42" s="148">
        <f t="shared" si="13"/>
        <v>99.171270718232037</v>
      </c>
    </row>
    <row r="43" spans="1:12" ht="6.95" customHeight="1" x14ac:dyDescent="0.25">
      <c r="A43" s="6"/>
      <c r="B43" s="3"/>
      <c r="C43" s="5"/>
      <c r="D43" s="16"/>
      <c r="E43" s="16"/>
      <c r="F43" s="16"/>
      <c r="G43" s="16"/>
      <c r="H43" s="16"/>
      <c r="I43" s="16"/>
      <c r="J43" s="35"/>
      <c r="K43" s="35"/>
      <c r="L43" s="149"/>
    </row>
    <row r="44" spans="1:12" ht="14.1" customHeight="1" x14ac:dyDescent="0.25">
      <c r="A44" s="3"/>
      <c r="B44" s="82" t="s">
        <v>59</v>
      </c>
      <c r="C44" s="81" t="s">
        <v>30</v>
      </c>
      <c r="D44" s="17">
        <f>SUM(D45:D49)</f>
        <v>2350</v>
      </c>
      <c r="E44" s="17">
        <f>SUM(E45:E49)</f>
        <v>2265</v>
      </c>
      <c r="F44" s="17">
        <f>D44+E44</f>
        <v>4615</v>
      </c>
      <c r="G44" s="17"/>
      <c r="H44" s="17"/>
      <c r="I44" s="17">
        <f>SUM(I45:I49)</f>
        <v>3179</v>
      </c>
      <c r="J44" s="37">
        <f>SUM(J45:J49)</f>
        <v>3139</v>
      </c>
      <c r="K44" s="34">
        <f>I44-J44</f>
        <v>40</v>
      </c>
      <c r="L44" s="147">
        <f>J44/I44*100</f>
        <v>98.741742686379368</v>
      </c>
    </row>
    <row r="45" spans="1:12" s="68" customFormat="1" ht="14.1" customHeight="1" x14ac:dyDescent="0.25">
      <c r="A45" s="6">
        <v>27</v>
      </c>
      <c r="B45" s="6">
        <v>2001</v>
      </c>
      <c r="C45" s="83" t="s">
        <v>31</v>
      </c>
      <c r="D45" s="94">
        <f>DKB!G43</f>
        <v>429</v>
      </c>
      <c r="E45" s="94">
        <f>DKB!H43</f>
        <v>387</v>
      </c>
      <c r="F45" s="95">
        <f>D45+E45</f>
        <v>816</v>
      </c>
      <c r="G45" s="95"/>
      <c r="H45" s="95"/>
      <c r="I45" s="253">
        <v>566</v>
      </c>
      <c r="J45" s="476">
        <v>557</v>
      </c>
      <c r="K45" s="135">
        <f>I45-J45</f>
        <v>9</v>
      </c>
      <c r="L45" s="148">
        <f>J45/I45*100</f>
        <v>98.409893992932865</v>
      </c>
    </row>
    <row r="46" spans="1:12" s="68" customFormat="1" ht="14.1" customHeight="1" x14ac:dyDescent="0.25">
      <c r="A46" s="6">
        <v>28</v>
      </c>
      <c r="B46" s="6">
        <v>2002</v>
      </c>
      <c r="C46" s="83" t="s">
        <v>22</v>
      </c>
      <c r="D46" s="94">
        <f>DKB!G44</f>
        <v>584</v>
      </c>
      <c r="E46" s="94">
        <f>DKB!H44</f>
        <v>549</v>
      </c>
      <c r="F46" s="95">
        <f t="shared" ref="F46:F49" si="14">D46+E46</f>
        <v>1133</v>
      </c>
      <c r="G46" s="95"/>
      <c r="H46" s="95"/>
      <c r="I46" s="253">
        <v>727</v>
      </c>
      <c r="J46" s="476">
        <v>715</v>
      </c>
      <c r="K46" s="135">
        <f t="shared" ref="K46:K49" si="15">I46-J46</f>
        <v>12</v>
      </c>
      <c r="L46" s="148">
        <f t="shared" ref="L46:L49" si="16">J46/I46*100</f>
        <v>98.349381017881711</v>
      </c>
    </row>
    <row r="47" spans="1:12" s="68" customFormat="1" ht="14.1" customHeight="1" x14ac:dyDescent="0.25">
      <c r="A47" s="6">
        <v>29</v>
      </c>
      <c r="B47" s="6">
        <v>2003</v>
      </c>
      <c r="C47" s="83" t="s">
        <v>32</v>
      </c>
      <c r="D47" s="94">
        <f>DKB!G45</f>
        <v>592</v>
      </c>
      <c r="E47" s="94">
        <f>DKB!H45</f>
        <v>604</v>
      </c>
      <c r="F47" s="95">
        <f t="shared" si="14"/>
        <v>1196</v>
      </c>
      <c r="G47" s="95"/>
      <c r="H47" s="95"/>
      <c r="I47" s="253">
        <v>846</v>
      </c>
      <c r="J47" s="476">
        <v>837</v>
      </c>
      <c r="K47" s="135">
        <f t="shared" si="15"/>
        <v>9</v>
      </c>
      <c r="L47" s="148">
        <f t="shared" si="16"/>
        <v>98.936170212765958</v>
      </c>
    </row>
    <row r="48" spans="1:12" s="68" customFormat="1" ht="14.1" customHeight="1" x14ac:dyDescent="0.25">
      <c r="A48" s="6">
        <v>30</v>
      </c>
      <c r="B48" s="6">
        <v>2004</v>
      </c>
      <c r="C48" s="83" t="s">
        <v>33</v>
      </c>
      <c r="D48" s="94">
        <f>DKB!G46</f>
        <v>428</v>
      </c>
      <c r="E48" s="94">
        <f>DKB!H46</f>
        <v>405</v>
      </c>
      <c r="F48" s="95">
        <f t="shared" si="14"/>
        <v>833</v>
      </c>
      <c r="G48" s="95"/>
      <c r="H48" s="95"/>
      <c r="I48" s="253">
        <v>592</v>
      </c>
      <c r="J48" s="476">
        <v>585</v>
      </c>
      <c r="K48" s="135">
        <f t="shared" si="15"/>
        <v>7</v>
      </c>
      <c r="L48" s="148">
        <f t="shared" si="16"/>
        <v>98.817567567567565</v>
      </c>
    </row>
    <row r="49" spans="1:12" s="68" customFormat="1" ht="14.1" customHeight="1" x14ac:dyDescent="0.25">
      <c r="A49" s="6">
        <v>31</v>
      </c>
      <c r="B49" s="6">
        <v>2005</v>
      </c>
      <c r="C49" s="83" t="s">
        <v>34</v>
      </c>
      <c r="D49" s="94">
        <f>DKB!G47</f>
        <v>317</v>
      </c>
      <c r="E49" s="94">
        <f>DKB!H47</f>
        <v>320</v>
      </c>
      <c r="F49" s="95">
        <f t="shared" si="14"/>
        <v>637</v>
      </c>
      <c r="G49" s="95"/>
      <c r="H49" s="95"/>
      <c r="I49" s="253">
        <v>448</v>
      </c>
      <c r="J49" s="476">
        <v>445</v>
      </c>
      <c r="K49" s="135">
        <f t="shared" si="15"/>
        <v>3</v>
      </c>
      <c r="L49" s="148">
        <f t="shared" si="16"/>
        <v>99.330357142857139</v>
      </c>
    </row>
    <row r="50" spans="1:12" ht="6.95" customHeight="1" thickBot="1" x14ac:dyDescent="0.3">
      <c r="A50" s="15"/>
      <c r="B50" s="9"/>
      <c r="C50" s="10"/>
      <c r="D50" s="18"/>
      <c r="E50" s="18"/>
      <c r="F50" s="18"/>
      <c r="G50" s="18"/>
      <c r="H50" s="18"/>
      <c r="I50" s="18"/>
      <c r="J50" s="36"/>
      <c r="K50" s="36"/>
      <c r="L50" s="150"/>
    </row>
    <row r="51" spans="1:12" ht="14.1" customHeight="1" x14ac:dyDescent="0.25">
      <c r="A51" s="3"/>
      <c r="B51" s="85" t="s">
        <v>60</v>
      </c>
      <c r="C51" s="86" t="s">
        <v>35</v>
      </c>
      <c r="D51" s="53">
        <f>SUM(D52:D56)</f>
        <v>2600</v>
      </c>
      <c r="E51" s="53">
        <f>SUM(E52:E56)</f>
        <v>2545</v>
      </c>
      <c r="F51" s="53">
        <f>D51+E51</f>
        <v>5145</v>
      </c>
      <c r="G51" s="17"/>
      <c r="H51" s="17"/>
      <c r="I51" s="17">
        <f>SUM(I52:I56)</f>
        <v>3507</v>
      </c>
      <c r="J51" s="37">
        <f>SUM(J52:J56)</f>
        <v>3449</v>
      </c>
      <c r="K51" s="34">
        <f>I51-J51</f>
        <v>58</v>
      </c>
      <c r="L51" s="147">
        <f>J51/I51*100</f>
        <v>98.346164813230686</v>
      </c>
    </row>
    <row r="52" spans="1:12" s="68" customFormat="1" ht="14.1" customHeight="1" x14ac:dyDescent="0.25">
      <c r="A52" s="6">
        <v>32</v>
      </c>
      <c r="B52" s="6">
        <v>2001</v>
      </c>
      <c r="C52" s="83" t="s">
        <v>69</v>
      </c>
      <c r="D52" s="94">
        <f>DKB!G50</f>
        <v>425</v>
      </c>
      <c r="E52" s="94">
        <f>DKB!H50</f>
        <v>452</v>
      </c>
      <c r="F52" s="95">
        <f>D52+E52</f>
        <v>877</v>
      </c>
      <c r="G52" s="95"/>
      <c r="H52" s="95"/>
      <c r="I52" s="253">
        <v>600</v>
      </c>
      <c r="J52" s="476">
        <v>589</v>
      </c>
      <c r="K52" s="135">
        <f>I52-J52</f>
        <v>11</v>
      </c>
      <c r="L52" s="148">
        <f>J52/I52*100</f>
        <v>98.166666666666671</v>
      </c>
    </row>
    <row r="53" spans="1:12" s="68" customFormat="1" ht="14.1" customHeight="1" x14ac:dyDescent="0.25">
      <c r="A53" s="6">
        <v>33</v>
      </c>
      <c r="B53" s="6">
        <v>2002</v>
      </c>
      <c r="C53" s="83" t="s">
        <v>70</v>
      </c>
      <c r="D53" s="94">
        <f>DKB!G51</f>
        <v>1013</v>
      </c>
      <c r="E53" s="94">
        <f>DKB!H51</f>
        <v>947</v>
      </c>
      <c r="F53" s="95">
        <f t="shared" ref="F53:F56" si="17">D53+E53</f>
        <v>1960</v>
      </c>
      <c r="G53" s="95"/>
      <c r="H53" s="95"/>
      <c r="I53" s="253">
        <v>1347</v>
      </c>
      <c r="J53" s="476">
        <v>1325</v>
      </c>
      <c r="K53" s="135">
        <f t="shared" ref="K53:K56" si="18">I53-J53</f>
        <v>22</v>
      </c>
      <c r="L53" s="148">
        <f t="shared" ref="L53:L56" si="19">J53/I53*100</f>
        <v>98.366740905716412</v>
      </c>
    </row>
    <row r="54" spans="1:12" s="68" customFormat="1" ht="14.1" customHeight="1" x14ac:dyDescent="0.25">
      <c r="A54" s="6">
        <v>34</v>
      </c>
      <c r="B54" s="6">
        <v>2003</v>
      </c>
      <c r="C54" s="83" t="s">
        <v>71</v>
      </c>
      <c r="D54" s="94">
        <f>DKB!G52</f>
        <v>422</v>
      </c>
      <c r="E54" s="94">
        <f>DKB!H52</f>
        <v>432</v>
      </c>
      <c r="F54" s="95">
        <f t="shared" si="17"/>
        <v>854</v>
      </c>
      <c r="G54" s="95"/>
      <c r="H54" s="95"/>
      <c r="I54" s="253">
        <v>562</v>
      </c>
      <c r="J54" s="476">
        <v>551</v>
      </c>
      <c r="K54" s="135">
        <f t="shared" si="18"/>
        <v>11</v>
      </c>
      <c r="L54" s="148">
        <f t="shared" si="19"/>
        <v>98.042704626334526</v>
      </c>
    </row>
    <row r="55" spans="1:12" s="68" customFormat="1" ht="14.1" customHeight="1" x14ac:dyDescent="0.25">
      <c r="A55" s="6">
        <v>35</v>
      </c>
      <c r="B55" s="6">
        <v>2004</v>
      </c>
      <c r="C55" s="83" t="s">
        <v>36</v>
      </c>
      <c r="D55" s="94">
        <f>DKB!G53</f>
        <v>245</v>
      </c>
      <c r="E55" s="94">
        <f>DKB!H53</f>
        <v>213</v>
      </c>
      <c r="F55" s="95">
        <f t="shared" si="17"/>
        <v>458</v>
      </c>
      <c r="G55" s="95"/>
      <c r="H55" s="95"/>
      <c r="I55" s="253">
        <v>298</v>
      </c>
      <c r="J55" s="476">
        <v>294</v>
      </c>
      <c r="K55" s="135">
        <f t="shared" si="18"/>
        <v>4</v>
      </c>
      <c r="L55" s="148">
        <f t="shared" si="19"/>
        <v>98.65771812080537</v>
      </c>
    </row>
    <row r="56" spans="1:12" s="68" customFormat="1" ht="14.1" customHeight="1" x14ac:dyDescent="0.25">
      <c r="A56" s="6">
        <v>36</v>
      </c>
      <c r="B56" s="6">
        <v>2005</v>
      </c>
      <c r="C56" s="83" t="s">
        <v>72</v>
      </c>
      <c r="D56" s="94">
        <f>DKB!G54</f>
        <v>495</v>
      </c>
      <c r="E56" s="94">
        <f>DKB!H54</f>
        <v>501</v>
      </c>
      <c r="F56" s="95">
        <f t="shared" si="17"/>
        <v>996</v>
      </c>
      <c r="G56" s="95"/>
      <c r="H56" s="95"/>
      <c r="I56" s="253">
        <v>700</v>
      </c>
      <c r="J56" s="476">
        <v>690</v>
      </c>
      <c r="K56" s="135">
        <f t="shared" si="18"/>
        <v>10</v>
      </c>
      <c r="L56" s="148">
        <f t="shared" si="19"/>
        <v>98.571428571428584</v>
      </c>
    </row>
    <row r="57" spans="1:12" ht="6.95" customHeight="1" x14ac:dyDescent="0.25">
      <c r="A57" s="6"/>
      <c r="B57" s="3"/>
      <c r="C57" s="5"/>
      <c r="D57" s="16"/>
      <c r="E57" s="16"/>
      <c r="F57" s="16"/>
      <c r="G57" s="16"/>
      <c r="H57" s="16"/>
      <c r="I57" s="16"/>
      <c r="J57" s="35"/>
      <c r="K57" s="35"/>
      <c r="L57" s="149"/>
    </row>
    <row r="58" spans="1:12" ht="14.1" customHeight="1" x14ac:dyDescent="0.25">
      <c r="A58" s="3"/>
      <c r="B58" s="82" t="s">
        <v>61</v>
      </c>
      <c r="C58" s="81" t="s">
        <v>37</v>
      </c>
      <c r="D58" s="17">
        <f>SUM(D59:D62)</f>
        <v>828</v>
      </c>
      <c r="E58" s="17">
        <f>SUM(E59:E62)</f>
        <v>744</v>
      </c>
      <c r="F58" s="17">
        <f>D58+E58</f>
        <v>1572</v>
      </c>
      <c r="G58" s="17"/>
      <c r="H58" s="17"/>
      <c r="I58" s="17">
        <f>SUM(I59:I62)</f>
        <v>1053</v>
      </c>
      <c r="J58" s="37">
        <f>SUM(J59:J62)</f>
        <v>1033</v>
      </c>
      <c r="K58" s="34">
        <f>I58-J58</f>
        <v>20</v>
      </c>
      <c r="L58" s="147">
        <f>J58/I58*100</f>
        <v>98.100664767331438</v>
      </c>
    </row>
    <row r="59" spans="1:12" s="68" customFormat="1" ht="14.1" customHeight="1" x14ac:dyDescent="0.25">
      <c r="A59" s="6">
        <v>37</v>
      </c>
      <c r="B59" s="6">
        <v>2001</v>
      </c>
      <c r="C59" s="83" t="s">
        <v>38</v>
      </c>
      <c r="D59" s="94">
        <f>DKB!G57</f>
        <v>267</v>
      </c>
      <c r="E59" s="94">
        <f>DKB!H57</f>
        <v>230</v>
      </c>
      <c r="F59" s="95">
        <f>D59+E59</f>
        <v>497</v>
      </c>
      <c r="G59" s="95"/>
      <c r="H59" s="95"/>
      <c r="I59" s="253">
        <v>343</v>
      </c>
      <c r="J59" s="476">
        <v>340</v>
      </c>
      <c r="K59" s="135">
        <f>I59-J59</f>
        <v>3</v>
      </c>
      <c r="L59" s="148">
        <f>J59/I59*100</f>
        <v>99.125364431486886</v>
      </c>
    </row>
    <row r="60" spans="1:12" s="68" customFormat="1" ht="14.1" customHeight="1" x14ac:dyDescent="0.25">
      <c r="A60" s="6">
        <v>38</v>
      </c>
      <c r="B60" s="6">
        <v>2002</v>
      </c>
      <c r="C60" s="83" t="s">
        <v>39</v>
      </c>
      <c r="D60" s="94">
        <f>DKB!G58</f>
        <v>209</v>
      </c>
      <c r="E60" s="94">
        <f>DKB!H58</f>
        <v>194</v>
      </c>
      <c r="F60" s="95">
        <f t="shared" ref="F60:F62" si="20">D60+E60</f>
        <v>403</v>
      </c>
      <c r="G60" s="95"/>
      <c r="H60" s="95"/>
      <c r="I60" s="253">
        <v>273</v>
      </c>
      <c r="J60" s="476">
        <v>263</v>
      </c>
      <c r="K60" s="135">
        <f t="shared" ref="K60:K62" si="21">I60-J60</f>
        <v>10</v>
      </c>
      <c r="L60" s="148">
        <f t="shared" ref="L60:L62" si="22">J60/I60*100</f>
        <v>96.336996336996336</v>
      </c>
    </row>
    <row r="61" spans="1:12" s="68" customFormat="1" ht="14.1" customHeight="1" x14ac:dyDescent="0.25">
      <c r="A61" s="6">
        <v>39</v>
      </c>
      <c r="B61" s="6">
        <v>2003</v>
      </c>
      <c r="C61" s="83" t="s">
        <v>40</v>
      </c>
      <c r="D61" s="94">
        <f>DKB!G59</f>
        <v>150</v>
      </c>
      <c r="E61" s="94">
        <f>DKB!H59</f>
        <v>142</v>
      </c>
      <c r="F61" s="95">
        <f t="shared" si="20"/>
        <v>292</v>
      </c>
      <c r="G61" s="95"/>
      <c r="H61" s="95"/>
      <c r="I61" s="253">
        <v>198</v>
      </c>
      <c r="J61" s="476">
        <v>194</v>
      </c>
      <c r="K61" s="135">
        <f t="shared" si="21"/>
        <v>4</v>
      </c>
      <c r="L61" s="148">
        <f t="shared" si="22"/>
        <v>97.979797979797979</v>
      </c>
    </row>
    <row r="62" spans="1:12" s="68" customFormat="1" ht="14.1" customHeight="1" x14ac:dyDescent="0.25">
      <c r="A62" s="6">
        <v>40</v>
      </c>
      <c r="B62" s="6">
        <v>2004</v>
      </c>
      <c r="C62" s="83" t="s">
        <v>41</v>
      </c>
      <c r="D62" s="94">
        <f>DKB!G60</f>
        <v>202</v>
      </c>
      <c r="E62" s="94">
        <f>DKB!H60</f>
        <v>178</v>
      </c>
      <c r="F62" s="95">
        <f t="shared" si="20"/>
        <v>380</v>
      </c>
      <c r="G62" s="95"/>
      <c r="H62" s="95"/>
      <c r="I62" s="253">
        <v>239</v>
      </c>
      <c r="J62" s="476">
        <v>236</v>
      </c>
      <c r="K62" s="135">
        <f t="shared" si="21"/>
        <v>3</v>
      </c>
      <c r="L62" s="148">
        <f t="shared" si="22"/>
        <v>98.744769874476987</v>
      </c>
    </row>
    <row r="63" spans="1:12" ht="6.95" customHeight="1" x14ac:dyDescent="0.25">
      <c r="A63" s="6"/>
      <c r="B63" s="3"/>
      <c r="C63" s="5"/>
      <c r="D63" s="16"/>
      <c r="E63" s="16"/>
      <c r="F63" s="16"/>
      <c r="G63" s="16"/>
      <c r="H63" s="16"/>
      <c r="I63" s="16"/>
      <c r="J63" s="35"/>
      <c r="K63" s="35"/>
      <c r="L63" s="149"/>
    </row>
    <row r="64" spans="1:12" ht="14.1" customHeight="1" x14ac:dyDescent="0.25">
      <c r="A64" s="3"/>
      <c r="B64" s="82" t="s">
        <v>62</v>
      </c>
      <c r="C64" s="81" t="s">
        <v>42</v>
      </c>
      <c r="D64" s="17">
        <f>SUM(D65:D70)</f>
        <v>2668</v>
      </c>
      <c r="E64" s="17">
        <f>SUM(E65:E70)</f>
        <v>2595</v>
      </c>
      <c r="F64" s="17">
        <f>D64+E64</f>
        <v>5263</v>
      </c>
      <c r="G64" s="17"/>
      <c r="H64" s="17"/>
      <c r="I64" s="17">
        <f>SUM(I65:I70)</f>
        <v>3548</v>
      </c>
      <c r="J64" s="37">
        <f>SUM(J65:J70)</f>
        <v>3492</v>
      </c>
      <c r="K64" s="34">
        <f>I64-J64</f>
        <v>56</v>
      </c>
      <c r="L64" s="147">
        <f>J64/I64*100</f>
        <v>98.421645997745216</v>
      </c>
    </row>
    <row r="65" spans="1:12" s="68" customFormat="1" ht="14.1" customHeight="1" x14ac:dyDescent="0.25">
      <c r="A65" s="6">
        <v>41</v>
      </c>
      <c r="B65" s="6">
        <v>2001</v>
      </c>
      <c r="C65" s="83" t="s">
        <v>43</v>
      </c>
      <c r="D65" s="94">
        <f>DKB!G63</f>
        <v>361</v>
      </c>
      <c r="E65" s="94">
        <f>DKB!H63</f>
        <v>357</v>
      </c>
      <c r="F65" s="95">
        <f>D65+E65</f>
        <v>718</v>
      </c>
      <c r="G65" s="95"/>
      <c r="H65" s="95"/>
      <c r="I65" s="253">
        <v>470</v>
      </c>
      <c r="J65" s="476">
        <v>466</v>
      </c>
      <c r="K65" s="135">
        <f>I65-J65</f>
        <v>4</v>
      </c>
      <c r="L65" s="148">
        <f>J65/I65*100</f>
        <v>99.148936170212764</v>
      </c>
    </row>
    <row r="66" spans="1:12" s="68" customFormat="1" ht="14.1" customHeight="1" x14ac:dyDescent="0.25">
      <c r="A66" s="6">
        <v>42</v>
      </c>
      <c r="B66" s="6">
        <v>2002</v>
      </c>
      <c r="C66" s="83" t="s">
        <v>44</v>
      </c>
      <c r="D66" s="94">
        <f>DKB!G64</f>
        <v>588</v>
      </c>
      <c r="E66" s="94">
        <f>DKB!H64</f>
        <v>585</v>
      </c>
      <c r="F66" s="95">
        <f t="shared" ref="F66:F70" si="23">D66+E66</f>
        <v>1173</v>
      </c>
      <c r="G66" s="95"/>
      <c r="H66" s="95"/>
      <c r="I66" s="253">
        <v>836</v>
      </c>
      <c r="J66" s="476">
        <v>825</v>
      </c>
      <c r="K66" s="135">
        <f t="shared" ref="K66:K70" si="24">I66-J66</f>
        <v>11</v>
      </c>
      <c r="L66" s="148">
        <f t="shared" ref="L66:L70" si="25">J66/I66*100</f>
        <v>98.68421052631578</v>
      </c>
    </row>
    <row r="67" spans="1:12" s="68" customFormat="1" ht="14.1" customHeight="1" x14ac:dyDescent="0.25">
      <c r="A67" s="6">
        <v>43</v>
      </c>
      <c r="B67" s="6">
        <v>2003</v>
      </c>
      <c r="C67" s="83" t="s">
        <v>32</v>
      </c>
      <c r="D67" s="94">
        <f>DKB!G65</f>
        <v>536</v>
      </c>
      <c r="E67" s="94">
        <f>DKB!H65</f>
        <v>500</v>
      </c>
      <c r="F67" s="95">
        <f t="shared" si="23"/>
        <v>1036</v>
      </c>
      <c r="G67" s="95"/>
      <c r="H67" s="95"/>
      <c r="I67" s="253">
        <v>708</v>
      </c>
      <c r="J67" s="476">
        <v>691</v>
      </c>
      <c r="K67" s="135">
        <f t="shared" si="24"/>
        <v>17</v>
      </c>
      <c r="L67" s="148">
        <f t="shared" si="25"/>
        <v>97.598870056497177</v>
      </c>
    </row>
    <row r="68" spans="1:12" s="68" customFormat="1" ht="14.1" customHeight="1" x14ac:dyDescent="0.25">
      <c r="A68" s="6">
        <v>44</v>
      </c>
      <c r="B68" s="6">
        <v>2004</v>
      </c>
      <c r="C68" s="83" t="s">
        <v>45</v>
      </c>
      <c r="D68" s="94">
        <f>DKB!G66</f>
        <v>451</v>
      </c>
      <c r="E68" s="94">
        <f>DKB!H66</f>
        <v>418</v>
      </c>
      <c r="F68" s="95">
        <f t="shared" si="23"/>
        <v>869</v>
      </c>
      <c r="G68" s="95"/>
      <c r="H68" s="95"/>
      <c r="I68" s="253">
        <v>546</v>
      </c>
      <c r="J68" s="476">
        <v>533</v>
      </c>
      <c r="K68" s="135">
        <f t="shared" si="24"/>
        <v>13</v>
      </c>
      <c r="L68" s="148">
        <f t="shared" si="25"/>
        <v>97.61904761904762</v>
      </c>
    </row>
    <row r="69" spans="1:12" s="68" customFormat="1" ht="14.1" customHeight="1" x14ac:dyDescent="0.25">
      <c r="A69" s="6">
        <v>45</v>
      </c>
      <c r="B69" s="6">
        <v>2005</v>
      </c>
      <c r="C69" s="83" t="s">
        <v>46</v>
      </c>
      <c r="D69" s="94">
        <f>DKB!G67</f>
        <v>453</v>
      </c>
      <c r="E69" s="94">
        <f>DKB!H67</f>
        <v>452</v>
      </c>
      <c r="F69" s="95">
        <f t="shared" si="23"/>
        <v>905</v>
      </c>
      <c r="G69" s="95"/>
      <c r="H69" s="95"/>
      <c r="I69" s="253">
        <v>618</v>
      </c>
      <c r="J69" s="476">
        <v>612</v>
      </c>
      <c r="K69" s="135">
        <f t="shared" si="24"/>
        <v>6</v>
      </c>
      <c r="L69" s="148">
        <f t="shared" si="25"/>
        <v>99.029126213592235</v>
      </c>
    </row>
    <row r="70" spans="1:12" s="68" customFormat="1" ht="14.1" customHeight="1" x14ac:dyDescent="0.25">
      <c r="A70" s="6">
        <v>46</v>
      </c>
      <c r="B70" s="6">
        <v>2006</v>
      </c>
      <c r="C70" s="83" t="s">
        <v>47</v>
      </c>
      <c r="D70" s="94">
        <f>DKB!G68</f>
        <v>279</v>
      </c>
      <c r="E70" s="94">
        <f>DKB!H68</f>
        <v>283</v>
      </c>
      <c r="F70" s="95">
        <f t="shared" si="23"/>
        <v>562</v>
      </c>
      <c r="G70" s="95"/>
      <c r="H70" s="95"/>
      <c r="I70" s="253">
        <v>370</v>
      </c>
      <c r="J70" s="476">
        <v>365</v>
      </c>
      <c r="K70" s="135">
        <f t="shared" si="24"/>
        <v>5</v>
      </c>
      <c r="L70" s="148">
        <f t="shared" si="25"/>
        <v>98.648648648648646</v>
      </c>
    </row>
    <row r="71" spans="1:12" ht="6.95" customHeight="1" x14ac:dyDescent="0.25">
      <c r="A71" s="6"/>
      <c r="B71" s="3"/>
      <c r="C71" s="5"/>
      <c r="D71" s="16"/>
      <c r="E71" s="16"/>
      <c r="F71" s="16"/>
      <c r="G71" s="16"/>
      <c r="H71" s="16"/>
      <c r="I71" s="16"/>
      <c r="J71" s="35"/>
      <c r="K71" s="35"/>
      <c r="L71" s="149"/>
    </row>
    <row r="72" spans="1:12" ht="14.1" customHeight="1" x14ac:dyDescent="0.25">
      <c r="A72" s="3"/>
      <c r="B72" s="82" t="s">
        <v>63</v>
      </c>
      <c r="C72" s="81" t="s">
        <v>48</v>
      </c>
      <c r="D72" s="17">
        <f>SUM(D73:D78)</f>
        <v>2960</v>
      </c>
      <c r="E72" s="17">
        <f>SUM(E73:E78)</f>
        <v>2912</v>
      </c>
      <c r="F72" s="17">
        <f>D72+E72</f>
        <v>5872</v>
      </c>
      <c r="G72" s="17"/>
      <c r="H72" s="17"/>
      <c r="I72" s="17">
        <f>SUM(I73:I78)</f>
        <v>3826</v>
      </c>
      <c r="J72" s="37">
        <f>SUM(J73:J78)</f>
        <v>3761</v>
      </c>
      <c r="K72" s="34">
        <f>I72-J72</f>
        <v>65</v>
      </c>
      <c r="L72" s="147">
        <f>J72/I72*100</f>
        <v>98.301097752221651</v>
      </c>
    </row>
    <row r="73" spans="1:12" s="68" customFormat="1" ht="14.1" customHeight="1" x14ac:dyDescent="0.25">
      <c r="A73" s="6">
        <v>47</v>
      </c>
      <c r="B73" s="6">
        <v>2001</v>
      </c>
      <c r="C73" s="83" t="s">
        <v>73</v>
      </c>
      <c r="D73" s="94">
        <f>DKB!G71</f>
        <v>507</v>
      </c>
      <c r="E73" s="94">
        <f>DKB!H71</f>
        <v>532</v>
      </c>
      <c r="F73" s="95">
        <f>D73+E73</f>
        <v>1039</v>
      </c>
      <c r="G73" s="95"/>
      <c r="H73" s="95"/>
      <c r="I73" s="253">
        <v>674</v>
      </c>
      <c r="J73" s="476">
        <v>665</v>
      </c>
      <c r="K73" s="135">
        <f>I73-J73</f>
        <v>9</v>
      </c>
      <c r="L73" s="148">
        <f>J73/I73*100</f>
        <v>98.664688427299708</v>
      </c>
    </row>
    <row r="74" spans="1:12" s="68" customFormat="1" ht="14.1" customHeight="1" x14ac:dyDescent="0.25">
      <c r="A74" s="6">
        <v>48</v>
      </c>
      <c r="B74" s="6">
        <v>2002</v>
      </c>
      <c r="C74" s="83" t="s">
        <v>74</v>
      </c>
      <c r="D74" s="94">
        <f>DKB!G72</f>
        <v>720</v>
      </c>
      <c r="E74" s="94">
        <f>DKB!H72</f>
        <v>677</v>
      </c>
      <c r="F74" s="95">
        <f t="shared" ref="F74:F78" si="26">D74+E74</f>
        <v>1397</v>
      </c>
      <c r="G74" s="95"/>
      <c r="H74" s="95"/>
      <c r="I74" s="253">
        <v>893</v>
      </c>
      <c r="J74" s="476">
        <v>879</v>
      </c>
      <c r="K74" s="135">
        <f t="shared" ref="K74:K78" si="27">I74-J74</f>
        <v>14</v>
      </c>
      <c r="L74" s="148">
        <f t="shared" ref="L74:L78" si="28">J74/I74*100</f>
        <v>98.432250839865617</v>
      </c>
    </row>
    <row r="75" spans="1:12" s="68" customFormat="1" ht="14.1" customHeight="1" x14ac:dyDescent="0.25">
      <c r="A75" s="6">
        <v>49</v>
      </c>
      <c r="B75" s="6">
        <v>2003</v>
      </c>
      <c r="C75" s="83" t="s">
        <v>49</v>
      </c>
      <c r="D75" s="94">
        <f>DKB!G73</f>
        <v>356</v>
      </c>
      <c r="E75" s="94">
        <f>DKB!H73</f>
        <v>348</v>
      </c>
      <c r="F75" s="95">
        <f t="shared" si="26"/>
        <v>704</v>
      </c>
      <c r="G75" s="95"/>
      <c r="H75" s="95"/>
      <c r="I75" s="253">
        <v>468</v>
      </c>
      <c r="J75" s="476">
        <v>462</v>
      </c>
      <c r="K75" s="135">
        <f t="shared" si="27"/>
        <v>6</v>
      </c>
      <c r="L75" s="148">
        <f t="shared" si="28"/>
        <v>98.71794871794873</v>
      </c>
    </row>
    <row r="76" spans="1:12" s="68" customFormat="1" ht="14.1" customHeight="1" x14ac:dyDescent="0.25">
      <c r="A76" s="6">
        <v>50</v>
      </c>
      <c r="B76" s="6">
        <v>2004</v>
      </c>
      <c r="C76" s="83" t="s">
        <v>75</v>
      </c>
      <c r="D76" s="94">
        <f>DKB!G74</f>
        <v>754</v>
      </c>
      <c r="E76" s="94">
        <f>DKB!H74</f>
        <v>752</v>
      </c>
      <c r="F76" s="95">
        <f t="shared" si="26"/>
        <v>1506</v>
      </c>
      <c r="G76" s="95"/>
      <c r="H76" s="95"/>
      <c r="I76" s="253">
        <v>983</v>
      </c>
      <c r="J76" s="476">
        <v>964</v>
      </c>
      <c r="K76" s="135">
        <f t="shared" si="27"/>
        <v>19</v>
      </c>
      <c r="L76" s="148">
        <f t="shared" si="28"/>
        <v>98.067141403865719</v>
      </c>
    </row>
    <row r="77" spans="1:12" s="68" customFormat="1" ht="14.1" customHeight="1" x14ac:dyDescent="0.25">
      <c r="A77" s="6">
        <v>51</v>
      </c>
      <c r="B77" s="6">
        <v>2005</v>
      </c>
      <c r="C77" s="83" t="s">
        <v>50</v>
      </c>
      <c r="D77" s="94">
        <f>DKB!G75</f>
        <v>316</v>
      </c>
      <c r="E77" s="94">
        <f>DKB!H75</f>
        <v>295</v>
      </c>
      <c r="F77" s="95">
        <f t="shared" si="26"/>
        <v>611</v>
      </c>
      <c r="G77" s="95"/>
      <c r="H77" s="95"/>
      <c r="I77" s="253">
        <v>411</v>
      </c>
      <c r="J77" s="476">
        <v>401</v>
      </c>
      <c r="K77" s="135">
        <f t="shared" si="27"/>
        <v>10</v>
      </c>
      <c r="L77" s="148">
        <f t="shared" si="28"/>
        <v>97.566909975669105</v>
      </c>
    </row>
    <row r="78" spans="1:12" s="68" customFormat="1" ht="14.1" customHeight="1" thickBot="1" x14ac:dyDescent="0.3">
      <c r="A78" s="7">
        <v>52</v>
      </c>
      <c r="B78" s="15">
        <v>2006</v>
      </c>
      <c r="C78" s="84" t="s">
        <v>51</v>
      </c>
      <c r="D78" s="96">
        <f>DKB!G76</f>
        <v>307</v>
      </c>
      <c r="E78" s="96">
        <f>DKB!H76</f>
        <v>308</v>
      </c>
      <c r="F78" s="97">
        <f t="shared" si="26"/>
        <v>615</v>
      </c>
      <c r="G78" s="97"/>
      <c r="H78" s="97"/>
      <c r="I78" s="254">
        <v>397</v>
      </c>
      <c r="J78" s="461">
        <v>390</v>
      </c>
      <c r="K78" s="136">
        <f t="shared" si="27"/>
        <v>7</v>
      </c>
      <c r="L78" s="151">
        <f t="shared" si="28"/>
        <v>98.236775818639799</v>
      </c>
    </row>
    <row r="79" spans="1:12" ht="15.75" customHeight="1" x14ac:dyDescent="0.25">
      <c r="A79" s="31" t="str">
        <f>DKB!A77</f>
        <v>Sumber : PDAK - Kementerian Dalam Negeri RI</v>
      </c>
      <c r="I79" s="52"/>
    </row>
    <row r="80" spans="1:12" ht="15" customHeight="1" x14ac:dyDescent="0.25">
      <c r="B80" s="525"/>
      <c r="C80" s="525"/>
      <c r="D80" s="2"/>
      <c r="E80" s="2"/>
      <c r="F80" s="2"/>
      <c r="G80" s="2"/>
      <c r="H80" s="2"/>
      <c r="I80" s="620" t="str">
        <f>DKB!E78</f>
        <v>Kepala Dinas</v>
      </c>
      <c r="J80" s="620"/>
      <c r="K80" s="620"/>
      <c r="L80" s="620"/>
    </row>
    <row r="81" spans="2:12" ht="15" customHeight="1" x14ac:dyDescent="0.25">
      <c r="B81" s="525"/>
      <c r="C81" s="525"/>
      <c r="D81" s="2"/>
      <c r="E81" s="2"/>
      <c r="F81" s="2"/>
      <c r="G81" s="2"/>
      <c r="H81" s="2"/>
      <c r="I81" s="620" t="str">
        <f>DKB!E79</f>
        <v>Kependudukan dan Pencatatan Sipil</v>
      </c>
      <c r="J81" s="620"/>
      <c r="K81" s="620"/>
      <c r="L81" s="620"/>
    </row>
    <row r="82" spans="2:12" ht="15" customHeight="1" x14ac:dyDescent="0.25">
      <c r="B82" s="525"/>
      <c r="C82" s="525"/>
      <c r="D82" s="2"/>
      <c r="E82" s="2"/>
      <c r="F82" s="59"/>
      <c r="G82" s="59"/>
      <c r="H82" s="59"/>
      <c r="I82" s="620" t="str">
        <f>DKB!E80</f>
        <v>Kabupaten Pakpak Bharat</v>
      </c>
      <c r="J82" s="620"/>
      <c r="K82" s="620"/>
      <c r="L82" s="620"/>
    </row>
    <row r="83" spans="2:12" ht="15.75" x14ac:dyDescent="0.25">
      <c r="B83" s="525"/>
      <c r="C83" s="525"/>
      <c r="D83" s="2"/>
      <c r="E83" s="2"/>
      <c r="F83" s="2"/>
      <c r="G83" s="2"/>
      <c r="H83" s="2"/>
      <c r="I83" s="59"/>
      <c r="J83" s="545"/>
      <c r="K83" s="545"/>
      <c r="L83" s="545"/>
    </row>
    <row r="84" spans="2:12" ht="15.75" x14ac:dyDescent="0.25">
      <c r="B84" s="378"/>
      <c r="C84" s="378"/>
      <c r="D84" s="2"/>
      <c r="E84" s="2"/>
      <c r="F84" s="2"/>
      <c r="G84" s="2"/>
      <c r="H84" s="2"/>
      <c r="I84" s="59"/>
      <c r="J84" s="381"/>
      <c r="K84" s="381"/>
      <c r="L84" s="381"/>
    </row>
    <row r="85" spans="2:12" ht="15.75" x14ac:dyDescent="0.25">
      <c r="B85" s="525"/>
      <c r="C85" s="525"/>
      <c r="D85" s="2"/>
      <c r="E85" s="2"/>
      <c r="F85" s="2"/>
      <c r="G85" s="2"/>
      <c r="H85" s="2"/>
      <c r="I85" s="59"/>
      <c r="J85" s="621"/>
      <c r="K85" s="621"/>
      <c r="L85" s="621"/>
    </row>
    <row r="86" spans="2:12" ht="15" customHeight="1" x14ac:dyDescent="0.25">
      <c r="B86" s="525"/>
      <c r="C86" s="525"/>
      <c r="D86" s="2"/>
      <c r="E86" s="2"/>
      <c r="F86" s="2"/>
      <c r="G86" s="2"/>
      <c r="H86" s="2"/>
      <c r="I86" s="620" t="str">
        <f>DKB!E84</f>
        <v>Petrus Saragih, SE, MM</v>
      </c>
      <c r="J86" s="620"/>
      <c r="K86" s="620"/>
      <c r="L86" s="620"/>
    </row>
    <row r="87" spans="2:12" ht="15" customHeight="1" x14ac:dyDescent="0.25">
      <c r="B87" s="525"/>
      <c r="C87" s="525"/>
      <c r="D87" s="2"/>
      <c r="E87" s="2"/>
      <c r="F87" s="2"/>
      <c r="G87" s="2"/>
      <c r="H87" s="2"/>
      <c r="I87" s="620" t="str">
        <f>DKB!E85</f>
        <v>NIP. 196907271990111002</v>
      </c>
      <c r="J87" s="620"/>
      <c r="K87" s="620"/>
      <c r="L87" s="620"/>
    </row>
  </sheetData>
  <mergeCells count="29">
    <mergeCell ref="A1:L1"/>
    <mergeCell ref="A2:L2"/>
    <mergeCell ref="A3:L3"/>
    <mergeCell ref="B5:B6"/>
    <mergeCell ref="D5:F7"/>
    <mergeCell ref="J6:J7"/>
    <mergeCell ref="A5:A10"/>
    <mergeCell ref="K6:K7"/>
    <mergeCell ref="L6:L7"/>
    <mergeCell ref="D8:F8"/>
    <mergeCell ref="G5:L5"/>
    <mergeCell ref="G6:I7"/>
    <mergeCell ref="G8:I8"/>
    <mergeCell ref="I86:L86"/>
    <mergeCell ref="I87:L87"/>
    <mergeCell ref="J83:L83"/>
    <mergeCell ref="J85:L85"/>
    <mergeCell ref="C9:C10"/>
    <mergeCell ref="B87:C87"/>
    <mergeCell ref="B83:C83"/>
    <mergeCell ref="B85:C85"/>
    <mergeCell ref="B80:C80"/>
    <mergeCell ref="B81:C81"/>
    <mergeCell ref="B82:C82"/>
    <mergeCell ref="B86:C86"/>
    <mergeCell ref="I80:L80"/>
    <mergeCell ref="I81:L81"/>
    <mergeCell ref="I82:L82"/>
    <mergeCell ref="B9:B10"/>
  </mergeCells>
  <printOptions horizontalCentered="1"/>
  <pageMargins left="0.59055118110236227" right="0.39370078740157483" top="0.19685039370078741" bottom="0.19685039370078741" header="0" footer="0"/>
  <pageSetup paperSize="9" scale="7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O86"/>
  <sheetViews>
    <sheetView view="pageBreakPreview" topLeftCell="A33" zoomScaleSheetLayoutView="100" workbookViewId="0">
      <selection activeCell="M58" sqref="M58"/>
    </sheetView>
  </sheetViews>
  <sheetFormatPr defaultColWidth="9.140625" defaultRowHeight="15" x14ac:dyDescent="0.25"/>
  <cols>
    <col min="1" max="1" width="3.85546875" style="13" bestFit="1" customWidth="1"/>
    <col min="2" max="2" width="11.5703125" style="13" customWidth="1"/>
    <col min="3" max="3" width="38" style="13" bestFit="1" customWidth="1"/>
    <col min="4" max="8" width="10.7109375" style="13" customWidth="1"/>
    <col min="9" max="9" width="14.140625" style="13" customWidth="1"/>
    <col min="10" max="16384" width="9.140625" style="13"/>
  </cols>
  <sheetData>
    <row r="1" spans="1:12" ht="18.75" customHeight="1" x14ac:dyDescent="0.25">
      <c r="A1" s="518" t="str">
        <f>DKB!A1</f>
        <v>DATA KONSOLIDASI BERSIH (DKB) KABUPATEN PAKPAK BHARAT</v>
      </c>
      <c r="B1" s="518"/>
      <c r="C1" s="518"/>
      <c r="D1" s="518"/>
      <c r="E1" s="518"/>
      <c r="F1" s="518"/>
      <c r="G1" s="518"/>
      <c r="H1" s="518"/>
      <c r="I1" s="518"/>
    </row>
    <row r="2" spans="1:12" ht="18.75" customHeight="1" x14ac:dyDescent="0.25">
      <c r="A2" s="644" t="s">
        <v>395</v>
      </c>
      <c r="B2" s="644"/>
      <c r="C2" s="644"/>
      <c r="D2" s="644"/>
      <c r="E2" s="644"/>
      <c r="F2" s="644"/>
      <c r="G2" s="644"/>
      <c r="H2" s="644"/>
      <c r="I2" s="644"/>
    </row>
    <row r="3" spans="1:12" ht="16.5" customHeight="1" x14ac:dyDescent="0.25">
      <c r="A3" s="519" t="str">
        <f>DKB!A2</f>
        <v>SEMESTER II TAHUN 2023</v>
      </c>
      <c r="B3" s="519"/>
      <c r="C3" s="519"/>
      <c r="D3" s="519"/>
      <c r="E3" s="519"/>
      <c r="F3" s="519"/>
      <c r="G3" s="519"/>
      <c r="H3" s="519"/>
      <c r="I3" s="519"/>
    </row>
    <row r="4" spans="1:12" ht="5.25" customHeight="1" thickBot="1" x14ac:dyDescent="0.3">
      <c r="A4" s="210"/>
      <c r="B4" s="210"/>
      <c r="C4" s="210"/>
      <c r="D4" s="210"/>
      <c r="E4" s="210"/>
      <c r="F4" s="210"/>
      <c r="G4" s="210"/>
      <c r="H4" s="210"/>
    </row>
    <row r="5" spans="1:12" ht="16.5" customHeight="1" thickBot="1" x14ac:dyDescent="0.3">
      <c r="A5" s="634" t="s">
        <v>0</v>
      </c>
      <c r="B5" s="623" t="s">
        <v>64</v>
      </c>
      <c r="C5" s="285" t="s">
        <v>53</v>
      </c>
      <c r="D5" s="641" t="s">
        <v>393</v>
      </c>
      <c r="E5" s="642"/>
      <c r="F5" s="642"/>
      <c r="G5" s="642"/>
      <c r="H5" s="642"/>
      <c r="I5" s="643"/>
    </row>
    <row r="6" spans="1:12" ht="16.5" customHeight="1" thickBot="1" x14ac:dyDescent="0.3">
      <c r="A6" s="635"/>
      <c r="B6" s="624"/>
      <c r="C6" s="287" t="s">
        <v>1</v>
      </c>
      <c r="D6" s="640" t="s">
        <v>2</v>
      </c>
      <c r="E6" s="640"/>
      <c r="F6" s="640"/>
      <c r="G6" s="625" t="s">
        <v>394</v>
      </c>
      <c r="H6" s="640" t="s">
        <v>133</v>
      </c>
      <c r="I6" s="640" t="s">
        <v>282</v>
      </c>
    </row>
    <row r="7" spans="1:12" ht="15.75" customHeight="1" thickBot="1" x14ac:dyDescent="0.3">
      <c r="A7" s="635"/>
      <c r="B7" s="154">
        <v>12</v>
      </c>
      <c r="C7" s="155" t="s">
        <v>54</v>
      </c>
      <c r="D7" s="640"/>
      <c r="E7" s="640"/>
      <c r="F7" s="640"/>
      <c r="G7" s="631"/>
      <c r="H7" s="640"/>
      <c r="I7" s="640"/>
    </row>
    <row r="8" spans="1:12" ht="16.5" thickBot="1" x14ac:dyDescent="0.3">
      <c r="A8" s="635"/>
      <c r="B8" s="312">
        <v>15</v>
      </c>
      <c r="C8" s="157" t="s">
        <v>55</v>
      </c>
      <c r="D8" s="637">
        <f>F10</f>
        <v>56729</v>
      </c>
      <c r="E8" s="638"/>
      <c r="F8" s="639"/>
      <c r="G8" s="286">
        <f>G11+G23+G35+G43+G50+G57+G63+G71</f>
        <v>51765</v>
      </c>
      <c r="H8" s="286">
        <f>H11+H23+H35+H43+H50+H57+H63+H71</f>
        <v>4964</v>
      </c>
      <c r="I8" s="283">
        <f>G8/D8*100</f>
        <v>91.249625412046754</v>
      </c>
      <c r="K8" s="33"/>
      <c r="L8" s="33">
        <f>G8+H8</f>
        <v>56729</v>
      </c>
    </row>
    <row r="9" spans="1:12" ht="16.5" customHeight="1" thickBot="1" x14ac:dyDescent="0.3">
      <c r="A9" s="635"/>
      <c r="B9" s="312"/>
      <c r="C9" s="157"/>
      <c r="D9" s="160" t="s">
        <v>3</v>
      </c>
      <c r="E9" s="160" t="s">
        <v>4</v>
      </c>
      <c r="F9" s="160" t="s">
        <v>52</v>
      </c>
      <c r="G9" s="158" t="s">
        <v>3</v>
      </c>
      <c r="H9" s="158" t="s">
        <v>3</v>
      </c>
      <c r="I9" s="158" t="s">
        <v>279</v>
      </c>
      <c r="J9" s="52"/>
      <c r="L9" s="33"/>
    </row>
    <row r="10" spans="1:12" ht="15.75" thickBot="1" x14ac:dyDescent="0.3">
      <c r="A10" s="636"/>
      <c r="B10" s="161"/>
      <c r="C10" s="161"/>
      <c r="D10" s="167">
        <f>D11+D23+D35+D43+D50+D57+D63+D71</f>
        <v>28661</v>
      </c>
      <c r="E10" s="167">
        <f>E11+E23+E35+E43+E50+E57+E63+E71</f>
        <v>28068</v>
      </c>
      <c r="F10" s="167">
        <f>D10+E10</f>
        <v>56729</v>
      </c>
      <c r="G10" s="167">
        <f>G11+G23+G35+G43+G50+G57+G63+G71</f>
        <v>51765</v>
      </c>
      <c r="H10" s="167">
        <f>H11+H23+H35+H43+H50+H57+H63+H71</f>
        <v>4964</v>
      </c>
      <c r="I10" s="167">
        <f>G10/F10*100</f>
        <v>91.249625412046754</v>
      </c>
    </row>
    <row r="11" spans="1:12" ht="14.1" customHeight="1" x14ac:dyDescent="0.25">
      <c r="A11" s="3"/>
      <c r="B11" s="225" t="s">
        <v>56</v>
      </c>
      <c r="C11" s="226" t="s">
        <v>5</v>
      </c>
      <c r="D11" s="229">
        <f>SUM(D12:D21)</f>
        <v>6255</v>
      </c>
      <c r="E11" s="229">
        <f>SUM(E12:E21)</f>
        <v>6075</v>
      </c>
      <c r="F11" s="227">
        <f>D11+E11</f>
        <v>12330</v>
      </c>
      <c r="G11" s="228">
        <f>SUM(G12:G21)</f>
        <v>11569</v>
      </c>
      <c r="H11" s="229">
        <f t="shared" ref="H11" si="0">SUM(H12:H21)</f>
        <v>761</v>
      </c>
      <c r="I11" s="248">
        <f>G11/F11*100</f>
        <v>93.828061638280616</v>
      </c>
      <c r="L11" s="214"/>
    </row>
    <row r="12" spans="1:12" ht="14.1" customHeight="1" x14ac:dyDescent="0.25">
      <c r="A12" s="6">
        <v>1</v>
      </c>
      <c r="B12" s="230">
        <v>2001</v>
      </c>
      <c r="C12" s="231" t="s">
        <v>6</v>
      </c>
      <c r="D12" s="233">
        <f>DKB!G11</f>
        <v>940</v>
      </c>
      <c r="E12" s="233">
        <f>DKB!H11</f>
        <v>942</v>
      </c>
      <c r="F12" s="234">
        <f>SUM(D12:E12)</f>
        <v>1882</v>
      </c>
      <c r="G12" s="211">
        <v>1810</v>
      </c>
      <c r="H12" s="16">
        <f>F12-G12</f>
        <v>72</v>
      </c>
      <c r="I12" s="244">
        <f>G12/F12*100</f>
        <v>96.174282678002115</v>
      </c>
    </row>
    <row r="13" spans="1:12" ht="14.1" customHeight="1" x14ac:dyDescent="0.25">
      <c r="A13" s="6">
        <v>2</v>
      </c>
      <c r="B13" s="6">
        <v>2002</v>
      </c>
      <c r="C13" s="83" t="s">
        <v>7</v>
      </c>
      <c r="D13" s="233">
        <f>DKB!G12</f>
        <v>857</v>
      </c>
      <c r="E13" s="233">
        <f>DKB!H12</f>
        <v>815</v>
      </c>
      <c r="F13" s="16">
        <f>SUM(D13:E13)</f>
        <v>1672</v>
      </c>
      <c r="G13" s="211">
        <v>1575</v>
      </c>
      <c r="H13" s="16">
        <f t="shared" ref="H13:H21" si="1">F13-G13</f>
        <v>97</v>
      </c>
      <c r="I13" s="244">
        <f t="shared" ref="I13:I21" si="2">G13/F13*100</f>
        <v>94.198564593301441</v>
      </c>
    </row>
    <row r="14" spans="1:12" ht="14.1" customHeight="1" x14ac:dyDescent="0.25">
      <c r="A14" s="6">
        <v>3</v>
      </c>
      <c r="B14" s="6">
        <v>2003</v>
      </c>
      <c r="C14" s="83" t="s">
        <v>8</v>
      </c>
      <c r="D14" s="233">
        <f>DKB!G13</f>
        <v>820</v>
      </c>
      <c r="E14" s="233">
        <f>DKB!H13</f>
        <v>792</v>
      </c>
      <c r="F14" s="16">
        <f t="shared" ref="F14:F21" si="3">SUM(D14:E14)</f>
        <v>1612</v>
      </c>
      <c r="G14" s="211">
        <v>1451</v>
      </c>
      <c r="H14" s="16">
        <f t="shared" si="1"/>
        <v>161</v>
      </c>
      <c r="I14" s="244">
        <f t="shared" si="2"/>
        <v>90.012406947890824</v>
      </c>
    </row>
    <row r="15" spans="1:12" ht="14.1" customHeight="1" x14ac:dyDescent="0.25">
      <c r="A15" s="6">
        <v>4</v>
      </c>
      <c r="B15" s="6">
        <v>2004</v>
      </c>
      <c r="C15" s="83" t="s">
        <v>9</v>
      </c>
      <c r="D15" s="233">
        <f>DKB!G14</f>
        <v>959</v>
      </c>
      <c r="E15" s="233">
        <f>DKB!H14</f>
        <v>905</v>
      </c>
      <c r="F15" s="16">
        <f t="shared" si="3"/>
        <v>1864</v>
      </c>
      <c r="G15" s="211">
        <v>1803</v>
      </c>
      <c r="H15" s="16">
        <f t="shared" si="1"/>
        <v>61</v>
      </c>
      <c r="I15" s="244">
        <f t="shared" si="2"/>
        <v>96.727467811158789</v>
      </c>
    </row>
    <row r="16" spans="1:12" ht="14.1" customHeight="1" x14ac:dyDescent="0.25">
      <c r="A16" s="6">
        <v>5</v>
      </c>
      <c r="B16" s="6">
        <v>2005</v>
      </c>
      <c r="C16" s="83" t="s">
        <v>10</v>
      </c>
      <c r="D16" s="233">
        <f>DKB!G15</f>
        <v>380</v>
      </c>
      <c r="E16" s="233">
        <f>DKB!H15</f>
        <v>385</v>
      </c>
      <c r="F16" s="16">
        <f t="shared" si="3"/>
        <v>765</v>
      </c>
      <c r="G16" s="211">
        <v>708</v>
      </c>
      <c r="H16" s="16">
        <f t="shared" si="1"/>
        <v>57</v>
      </c>
      <c r="I16" s="244">
        <f t="shared" si="2"/>
        <v>92.549019607843135</v>
      </c>
    </row>
    <row r="17" spans="1:15" ht="14.1" customHeight="1" x14ac:dyDescent="0.25">
      <c r="A17" s="6">
        <v>6</v>
      </c>
      <c r="B17" s="6">
        <v>2006</v>
      </c>
      <c r="C17" s="83" t="s">
        <v>11</v>
      </c>
      <c r="D17" s="233">
        <f>DKB!G16</f>
        <v>530</v>
      </c>
      <c r="E17" s="233">
        <f>DKB!H16</f>
        <v>519</v>
      </c>
      <c r="F17" s="16">
        <f t="shared" si="3"/>
        <v>1049</v>
      </c>
      <c r="G17" s="211">
        <v>983</v>
      </c>
      <c r="H17" s="16">
        <f t="shared" si="1"/>
        <v>66</v>
      </c>
      <c r="I17" s="244">
        <f t="shared" si="2"/>
        <v>93.708293612964738</v>
      </c>
    </row>
    <row r="18" spans="1:15" ht="14.1" customHeight="1" x14ac:dyDescent="0.25">
      <c r="A18" s="6">
        <v>7</v>
      </c>
      <c r="B18" s="6">
        <v>2007</v>
      </c>
      <c r="C18" s="83" t="s">
        <v>12</v>
      </c>
      <c r="D18" s="233">
        <f>DKB!G17</f>
        <v>412</v>
      </c>
      <c r="E18" s="233">
        <f>DKB!H17</f>
        <v>402</v>
      </c>
      <c r="F18" s="16">
        <f t="shared" si="3"/>
        <v>814</v>
      </c>
      <c r="G18" s="211">
        <v>776</v>
      </c>
      <c r="H18" s="16">
        <f t="shared" si="1"/>
        <v>38</v>
      </c>
      <c r="I18" s="244">
        <f t="shared" si="2"/>
        <v>95.331695331695329</v>
      </c>
      <c r="L18" s="52"/>
    </row>
    <row r="19" spans="1:15" ht="14.1" customHeight="1" x14ac:dyDescent="0.25">
      <c r="A19" s="6">
        <v>8</v>
      </c>
      <c r="B19" s="6">
        <v>2008</v>
      </c>
      <c r="C19" s="83" t="s">
        <v>13</v>
      </c>
      <c r="D19" s="233">
        <f>DKB!G18</f>
        <v>274</v>
      </c>
      <c r="E19" s="233">
        <f>DKB!H18</f>
        <v>266</v>
      </c>
      <c r="F19" s="16">
        <f t="shared" si="3"/>
        <v>540</v>
      </c>
      <c r="G19" s="211">
        <v>511</v>
      </c>
      <c r="H19" s="16">
        <f t="shared" si="1"/>
        <v>29</v>
      </c>
      <c r="I19" s="244">
        <f t="shared" si="2"/>
        <v>94.629629629629633</v>
      </c>
      <c r="O19" s="13" t="s">
        <v>280</v>
      </c>
    </row>
    <row r="20" spans="1:15" ht="14.1" customHeight="1" x14ac:dyDescent="0.25">
      <c r="A20" s="6">
        <v>9</v>
      </c>
      <c r="B20" s="6">
        <v>2009</v>
      </c>
      <c r="C20" s="83" t="s">
        <v>14</v>
      </c>
      <c r="D20" s="233">
        <f>DKB!G19</f>
        <v>331</v>
      </c>
      <c r="E20" s="233">
        <f>DKB!H19</f>
        <v>303</v>
      </c>
      <c r="F20" s="16">
        <f t="shared" si="3"/>
        <v>634</v>
      </c>
      <c r="G20" s="211">
        <v>568</v>
      </c>
      <c r="H20" s="16">
        <f t="shared" si="1"/>
        <v>66</v>
      </c>
      <c r="I20" s="244">
        <f t="shared" si="2"/>
        <v>89.589905362776022</v>
      </c>
    </row>
    <row r="21" spans="1:15" ht="14.1" customHeight="1" x14ac:dyDescent="0.25">
      <c r="A21" s="6">
        <v>10</v>
      </c>
      <c r="B21" s="6">
        <v>2010</v>
      </c>
      <c r="C21" s="83" t="s">
        <v>15</v>
      </c>
      <c r="D21" s="233">
        <f>DKB!G20</f>
        <v>752</v>
      </c>
      <c r="E21" s="233">
        <f>DKB!H20</f>
        <v>746</v>
      </c>
      <c r="F21" s="16">
        <f t="shared" si="3"/>
        <v>1498</v>
      </c>
      <c r="G21" s="211">
        <v>1384</v>
      </c>
      <c r="H21" s="16">
        <f t="shared" si="1"/>
        <v>114</v>
      </c>
      <c r="I21" s="244">
        <f t="shared" si="2"/>
        <v>92.389853137516681</v>
      </c>
    </row>
    <row r="22" spans="1:15" ht="6.95" customHeight="1" x14ac:dyDescent="0.25">
      <c r="A22" s="6"/>
      <c r="B22" s="3"/>
      <c r="C22" s="5"/>
      <c r="D22" s="16"/>
      <c r="E22" s="16"/>
      <c r="F22" s="16"/>
      <c r="G22" s="16"/>
      <c r="H22" s="16"/>
      <c r="I22" s="244"/>
    </row>
    <row r="23" spans="1:15" ht="14.1" customHeight="1" x14ac:dyDescent="0.25">
      <c r="A23" s="3"/>
      <c r="B23" s="236" t="s">
        <v>57</v>
      </c>
      <c r="C23" s="237" t="s">
        <v>16</v>
      </c>
      <c r="D23" s="238">
        <f>SUM(D24:D33)</f>
        <v>5593</v>
      </c>
      <c r="E23" s="238">
        <f>SUM(E24:E33)</f>
        <v>5518</v>
      </c>
      <c r="F23" s="17">
        <f>D23+E23</f>
        <v>11111</v>
      </c>
      <c r="G23" s="17">
        <f>SUM(G24:G33)</f>
        <v>9912</v>
      </c>
      <c r="H23" s="228">
        <f t="shared" ref="H23" si="4">SUM(H24:H33)</f>
        <v>1199</v>
      </c>
      <c r="I23" s="247">
        <f>G23/F23*100</f>
        <v>89.208892088920891</v>
      </c>
    </row>
    <row r="24" spans="1:15" ht="14.1" customHeight="1" x14ac:dyDescent="0.25">
      <c r="A24" s="6">
        <v>11</v>
      </c>
      <c r="B24" s="6">
        <v>2001</v>
      </c>
      <c r="C24" s="83" t="s">
        <v>17</v>
      </c>
      <c r="D24" s="232">
        <f>DKB!G23</f>
        <v>827</v>
      </c>
      <c r="E24" s="232">
        <f>DKB!H23</f>
        <v>861</v>
      </c>
      <c r="F24" s="16">
        <f>E24+D24</f>
        <v>1688</v>
      </c>
      <c r="G24" s="211">
        <v>1439</v>
      </c>
      <c r="H24" s="16">
        <f>F24-G24</f>
        <v>249</v>
      </c>
      <c r="I24" s="249">
        <f>G24/F24*100</f>
        <v>85.248815165876778</v>
      </c>
    </row>
    <row r="25" spans="1:15" ht="14.1" customHeight="1" x14ac:dyDescent="0.25">
      <c r="A25" s="6">
        <v>12</v>
      </c>
      <c r="B25" s="6">
        <v>2002</v>
      </c>
      <c r="C25" s="83" t="s">
        <v>18</v>
      </c>
      <c r="D25" s="233">
        <f>DKB!G24</f>
        <v>517</v>
      </c>
      <c r="E25" s="233">
        <f>DKB!H24</f>
        <v>530</v>
      </c>
      <c r="F25" s="16">
        <f t="shared" ref="F25:F33" si="5">E25+D25</f>
        <v>1047</v>
      </c>
      <c r="G25" s="211">
        <v>904</v>
      </c>
      <c r="H25" s="16">
        <f t="shared" ref="H25:H33" si="6">F25-G25</f>
        <v>143</v>
      </c>
      <c r="I25" s="245">
        <f t="shared" ref="I25:I33" si="7">G25/F25*100</f>
        <v>86.341929321872016</v>
      </c>
    </row>
    <row r="26" spans="1:15" ht="14.1" customHeight="1" x14ac:dyDescent="0.25">
      <c r="A26" s="6">
        <v>13</v>
      </c>
      <c r="B26" s="6">
        <v>2003</v>
      </c>
      <c r="C26" s="83" t="s">
        <v>19</v>
      </c>
      <c r="D26" s="233">
        <f>DKB!G25</f>
        <v>485</v>
      </c>
      <c r="E26" s="233">
        <f>DKB!H25</f>
        <v>497</v>
      </c>
      <c r="F26" s="16">
        <f t="shared" si="5"/>
        <v>982</v>
      </c>
      <c r="G26" s="211">
        <v>879</v>
      </c>
      <c r="H26" s="16">
        <f t="shared" si="6"/>
        <v>103</v>
      </c>
      <c r="I26" s="245">
        <f t="shared" si="7"/>
        <v>89.5112016293279</v>
      </c>
    </row>
    <row r="27" spans="1:15" ht="14.1" customHeight="1" x14ac:dyDescent="0.25">
      <c r="A27" s="6">
        <v>14</v>
      </c>
      <c r="B27" s="6">
        <v>2004</v>
      </c>
      <c r="C27" s="83" t="s">
        <v>20</v>
      </c>
      <c r="D27" s="233">
        <f>DKB!G26</f>
        <v>1418</v>
      </c>
      <c r="E27" s="233">
        <f>DKB!H26</f>
        <v>1410</v>
      </c>
      <c r="F27" s="16">
        <f t="shared" si="5"/>
        <v>2828</v>
      </c>
      <c r="G27" s="211">
        <v>2439</v>
      </c>
      <c r="H27" s="16">
        <f t="shared" si="6"/>
        <v>389</v>
      </c>
      <c r="I27" s="245">
        <f t="shared" si="7"/>
        <v>86.244695898161254</v>
      </c>
    </row>
    <row r="28" spans="1:15" ht="14.1" customHeight="1" x14ac:dyDescent="0.25">
      <c r="A28" s="6">
        <v>15</v>
      </c>
      <c r="B28" s="6">
        <v>2005</v>
      </c>
      <c r="C28" s="83" t="s">
        <v>21</v>
      </c>
      <c r="D28" s="233">
        <f>DKB!G27</f>
        <v>977</v>
      </c>
      <c r="E28" s="233">
        <f>DKB!H27</f>
        <v>913</v>
      </c>
      <c r="F28" s="16">
        <f t="shared" si="5"/>
        <v>1890</v>
      </c>
      <c r="G28" s="211">
        <v>1785</v>
      </c>
      <c r="H28" s="16">
        <f t="shared" si="6"/>
        <v>105</v>
      </c>
      <c r="I28" s="245">
        <f t="shared" si="7"/>
        <v>94.444444444444443</v>
      </c>
    </row>
    <row r="29" spans="1:15" ht="14.1" customHeight="1" x14ac:dyDescent="0.25">
      <c r="A29" s="6">
        <v>16</v>
      </c>
      <c r="B29" s="6">
        <v>2006</v>
      </c>
      <c r="C29" s="83" t="s">
        <v>22</v>
      </c>
      <c r="D29" s="233">
        <f>DKB!G28</f>
        <v>299</v>
      </c>
      <c r="E29" s="233">
        <f>DKB!H28</f>
        <v>282</v>
      </c>
      <c r="F29" s="16">
        <f t="shared" si="5"/>
        <v>581</v>
      </c>
      <c r="G29" s="211">
        <v>518</v>
      </c>
      <c r="H29" s="16">
        <f t="shared" si="6"/>
        <v>63</v>
      </c>
      <c r="I29" s="245">
        <f t="shared" si="7"/>
        <v>89.156626506024097</v>
      </c>
    </row>
    <row r="30" spans="1:15" ht="14.1" customHeight="1" x14ac:dyDescent="0.25">
      <c r="A30" s="6">
        <v>17</v>
      </c>
      <c r="B30" s="6">
        <v>2014</v>
      </c>
      <c r="C30" s="83" t="s">
        <v>65</v>
      </c>
      <c r="D30" s="233">
        <f>DKB!G29</f>
        <v>558</v>
      </c>
      <c r="E30" s="233">
        <f>DKB!H29</f>
        <v>551</v>
      </c>
      <c r="F30" s="16">
        <f t="shared" si="5"/>
        <v>1109</v>
      </c>
      <c r="G30" s="211">
        <v>1049</v>
      </c>
      <c r="H30" s="16">
        <f t="shared" si="6"/>
        <v>60</v>
      </c>
      <c r="I30" s="245">
        <f t="shared" si="7"/>
        <v>94.589720468890889</v>
      </c>
    </row>
    <row r="31" spans="1:15" ht="14.1" customHeight="1" x14ac:dyDescent="0.25">
      <c r="A31" s="6">
        <v>18</v>
      </c>
      <c r="B31" s="6">
        <v>2015</v>
      </c>
      <c r="C31" s="83" t="s">
        <v>66</v>
      </c>
      <c r="D31" s="233">
        <f>DKB!G30</f>
        <v>89</v>
      </c>
      <c r="E31" s="233">
        <f>DKB!H30</f>
        <v>74</v>
      </c>
      <c r="F31" s="16">
        <f t="shared" si="5"/>
        <v>163</v>
      </c>
      <c r="G31" s="211">
        <v>144</v>
      </c>
      <c r="H31" s="16">
        <f t="shared" si="6"/>
        <v>19</v>
      </c>
      <c r="I31" s="245">
        <f t="shared" si="7"/>
        <v>88.343558282208591</v>
      </c>
    </row>
    <row r="32" spans="1:15" ht="14.1" customHeight="1" x14ac:dyDescent="0.25">
      <c r="A32" s="6">
        <v>19</v>
      </c>
      <c r="B32" s="6">
        <v>2016</v>
      </c>
      <c r="C32" s="83" t="s">
        <v>23</v>
      </c>
      <c r="D32" s="233">
        <f>DKB!G31</f>
        <v>194</v>
      </c>
      <c r="E32" s="233">
        <f>DKB!H31</f>
        <v>193</v>
      </c>
      <c r="F32" s="16">
        <f t="shared" si="5"/>
        <v>387</v>
      </c>
      <c r="G32" s="211">
        <v>352</v>
      </c>
      <c r="H32" s="16">
        <f t="shared" si="6"/>
        <v>35</v>
      </c>
      <c r="I32" s="245">
        <f t="shared" si="7"/>
        <v>90.956072351421184</v>
      </c>
    </row>
    <row r="33" spans="1:14" ht="14.1" customHeight="1" x14ac:dyDescent="0.25">
      <c r="A33" s="6">
        <v>20</v>
      </c>
      <c r="B33" s="6">
        <v>2021</v>
      </c>
      <c r="C33" s="83" t="s">
        <v>24</v>
      </c>
      <c r="D33" s="233">
        <f>DKB!G32</f>
        <v>229</v>
      </c>
      <c r="E33" s="233">
        <f>DKB!H32</f>
        <v>207</v>
      </c>
      <c r="F33" s="16">
        <f t="shared" si="5"/>
        <v>436</v>
      </c>
      <c r="G33" s="211">
        <v>403</v>
      </c>
      <c r="H33" s="16">
        <f t="shared" si="6"/>
        <v>33</v>
      </c>
      <c r="I33" s="245">
        <f t="shared" si="7"/>
        <v>92.431192660550451</v>
      </c>
    </row>
    <row r="34" spans="1:14" ht="6.95" customHeight="1" x14ac:dyDescent="0.25">
      <c r="A34" s="6"/>
      <c r="B34" s="3"/>
      <c r="C34" s="5"/>
      <c r="D34" s="16"/>
      <c r="E34" s="16"/>
      <c r="F34" s="16"/>
      <c r="G34" s="16"/>
      <c r="H34" s="16"/>
      <c r="I34" s="244"/>
    </row>
    <row r="35" spans="1:14" ht="14.1" customHeight="1" x14ac:dyDescent="0.25">
      <c r="A35" s="3"/>
      <c r="B35" s="4" t="s">
        <v>58</v>
      </c>
      <c r="C35" s="5" t="s">
        <v>25</v>
      </c>
      <c r="D35" s="238">
        <f>SUM(D36:D41)</f>
        <v>5407</v>
      </c>
      <c r="E35" s="228">
        <f>SUM(E36:E41)</f>
        <v>5414</v>
      </c>
      <c r="F35" s="17">
        <f>D35+E35</f>
        <v>10821</v>
      </c>
      <c r="G35" s="17">
        <f>SUM(G36:G41)</f>
        <v>9172</v>
      </c>
      <c r="H35" s="238">
        <f t="shared" ref="H35" si="8">SUM(H36:H41)</f>
        <v>1649</v>
      </c>
      <c r="I35" s="250">
        <f>G35/F35*100</f>
        <v>84.761112651326115</v>
      </c>
    </row>
    <row r="36" spans="1:14" ht="14.1" customHeight="1" x14ac:dyDescent="0.25">
      <c r="A36" s="6">
        <v>21</v>
      </c>
      <c r="B36" s="230">
        <v>2001</v>
      </c>
      <c r="C36" s="231" t="s">
        <v>67</v>
      </c>
      <c r="D36" s="232">
        <f>DKB!G35</f>
        <v>1178</v>
      </c>
      <c r="E36" s="233">
        <f>DKB!H35</f>
        <v>1145</v>
      </c>
      <c r="F36" s="16">
        <f>E36+D36</f>
        <v>2323</v>
      </c>
      <c r="G36" s="211">
        <v>1956</v>
      </c>
      <c r="H36" s="235">
        <f>F36-G36</f>
        <v>367</v>
      </c>
      <c r="I36" s="245">
        <f>G36/F36*100</f>
        <v>84.201463624623329</v>
      </c>
    </row>
    <row r="37" spans="1:14" ht="14.1" customHeight="1" x14ac:dyDescent="0.25">
      <c r="A37" s="6">
        <v>22</v>
      </c>
      <c r="B37" s="6">
        <v>2002</v>
      </c>
      <c r="C37" s="83" t="s">
        <v>68</v>
      </c>
      <c r="D37" s="233">
        <f>DKB!G36</f>
        <v>1208</v>
      </c>
      <c r="E37" s="233">
        <f>DKB!H36</f>
        <v>1231</v>
      </c>
      <c r="F37" s="16">
        <f t="shared" ref="F37:F41" si="9">E37+D37</f>
        <v>2439</v>
      </c>
      <c r="G37" s="211">
        <v>2041</v>
      </c>
      <c r="H37" s="16">
        <f t="shared" ref="H37:H41" si="10">F37-G37</f>
        <v>398</v>
      </c>
      <c r="I37" s="245">
        <f t="shared" ref="I37:I41" si="11">G37/F37*100</f>
        <v>83.681836818368183</v>
      </c>
    </row>
    <row r="38" spans="1:14" ht="14.1" customHeight="1" x14ac:dyDescent="0.25">
      <c r="A38" s="6">
        <v>23</v>
      </c>
      <c r="B38" s="6">
        <v>2003</v>
      </c>
      <c r="C38" s="83" t="s">
        <v>26</v>
      </c>
      <c r="D38" s="233">
        <f>DKB!G37</f>
        <v>1737</v>
      </c>
      <c r="E38" s="233">
        <f>DKB!H37</f>
        <v>1766</v>
      </c>
      <c r="F38" s="16">
        <f t="shared" si="9"/>
        <v>3503</v>
      </c>
      <c r="G38" s="211">
        <v>2891</v>
      </c>
      <c r="H38" s="16">
        <f t="shared" si="10"/>
        <v>612</v>
      </c>
      <c r="I38" s="245">
        <f t="shared" si="11"/>
        <v>82.52926063374251</v>
      </c>
    </row>
    <row r="39" spans="1:14" ht="14.1" customHeight="1" x14ac:dyDescent="0.25">
      <c r="A39" s="6">
        <v>24</v>
      </c>
      <c r="B39" s="6">
        <v>2009</v>
      </c>
      <c r="C39" s="83" t="s">
        <v>27</v>
      </c>
      <c r="D39" s="233">
        <f>DKB!G38</f>
        <v>238</v>
      </c>
      <c r="E39" s="233">
        <f>DKB!H38</f>
        <v>230</v>
      </c>
      <c r="F39" s="16">
        <f t="shared" si="9"/>
        <v>468</v>
      </c>
      <c r="G39" s="211">
        <v>416</v>
      </c>
      <c r="H39" s="16">
        <f t="shared" si="10"/>
        <v>52</v>
      </c>
      <c r="I39" s="245">
        <f t="shared" si="11"/>
        <v>88.888888888888886</v>
      </c>
    </row>
    <row r="40" spans="1:14" ht="14.1" customHeight="1" x14ac:dyDescent="0.25">
      <c r="A40" s="6">
        <v>25</v>
      </c>
      <c r="B40" s="6">
        <v>2013</v>
      </c>
      <c r="C40" s="83" t="s">
        <v>28</v>
      </c>
      <c r="D40" s="233">
        <f>DKB!G39</f>
        <v>498</v>
      </c>
      <c r="E40" s="233">
        <f>DKB!H39</f>
        <v>474</v>
      </c>
      <c r="F40" s="16">
        <f t="shared" si="9"/>
        <v>972</v>
      </c>
      <c r="G40" s="211">
        <v>876</v>
      </c>
      <c r="H40" s="16">
        <f t="shared" si="10"/>
        <v>96</v>
      </c>
      <c r="I40" s="245">
        <f t="shared" si="11"/>
        <v>90.123456790123456</v>
      </c>
    </row>
    <row r="41" spans="1:14" ht="14.1" customHeight="1" x14ac:dyDescent="0.25">
      <c r="A41" s="6">
        <v>26</v>
      </c>
      <c r="B41" s="6">
        <v>2014</v>
      </c>
      <c r="C41" s="83" t="s">
        <v>29</v>
      </c>
      <c r="D41" s="233">
        <f>DKB!G40</f>
        <v>548</v>
      </c>
      <c r="E41" s="233">
        <f>DKB!H40</f>
        <v>568</v>
      </c>
      <c r="F41" s="16">
        <f t="shared" si="9"/>
        <v>1116</v>
      </c>
      <c r="G41" s="211">
        <v>992</v>
      </c>
      <c r="H41" s="16">
        <f t="shared" si="10"/>
        <v>124</v>
      </c>
      <c r="I41" s="245">
        <f t="shared" si="11"/>
        <v>88.888888888888886</v>
      </c>
    </row>
    <row r="42" spans="1:14" ht="6.95" customHeight="1" thickBot="1" x14ac:dyDescent="0.3">
      <c r="A42" s="15"/>
      <c r="B42" s="9"/>
      <c r="C42" s="10"/>
      <c r="D42" s="18"/>
      <c r="E42" s="18"/>
      <c r="F42" s="18"/>
      <c r="G42" s="18"/>
      <c r="H42" s="18"/>
      <c r="I42" s="246"/>
    </row>
    <row r="43" spans="1:14" ht="14.1" customHeight="1" x14ac:dyDescent="0.25">
      <c r="A43" s="3"/>
      <c r="B43" s="239" t="s">
        <v>59</v>
      </c>
      <c r="C43" s="240" t="s">
        <v>30</v>
      </c>
      <c r="D43" s="243">
        <f>SUM(D44:D48)</f>
        <v>2350</v>
      </c>
      <c r="E43" s="241">
        <f>SUM(E44:E48)</f>
        <v>2265</v>
      </c>
      <c r="F43" s="53">
        <f>D43+E43</f>
        <v>4615</v>
      </c>
      <c r="G43" s="17">
        <f>SUM(G44:G48)</f>
        <v>4220</v>
      </c>
      <c r="H43" s="243">
        <f t="shared" ref="H43" si="12">SUM(H44:H48)</f>
        <v>395</v>
      </c>
      <c r="I43" s="251">
        <f>G43/F43*100</f>
        <v>91.440953412784395</v>
      </c>
      <c r="N43" s="13" t="s">
        <v>396</v>
      </c>
    </row>
    <row r="44" spans="1:14" ht="14.1" customHeight="1" x14ac:dyDescent="0.25">
      <c r="A44" s="6">
        <v>27</v>
      </c>
      <c r="B44" s="6">
        <v>2001</v>
      </c>
      <c r="C44" s="83" t="s">
        <v>31</v>
      </c>
      <c r="D44" s="232">
        <f>DKB!G43</f>
        <v>429</v>
      </c>
      <c r="E44" s="233">
        <f>DKB!H43</f>
        <v>387</v>
      </c>
      <c r="F44" s="16">
        <f>E44+D44</f>
        <v>816</v>
      </c>
      <c r="G44" s="211">
        <v>692</v>
      </c>
      <c r="H44" s="235">
        <f>F44-G44</f>
        <v>124</v>
      </c>
      <c r="I44" s="245">
        <f>G44/F44*100</f>
        <v>84.803921568627445</v>
      </c>
    </row>
    <row r="45" spans="1:14" ht="14.1" customHeight="1" x14ac:dyDescent="0.25">
      <c r="A45" s="6">
        <v>28</v>
      </c>
      <c r="B45" s="6">
        <v>2002</v>
      </c>
      <c r="C45" s="83" t="s">
        <v>22</v>
      </c>
      <c r="D45" s="233">
        <f>DKB!G44</f>
        <v>584</v>
      </c>
      <c r="E45" s="233">
        <f>DKB!H44</f>
        <v>549</v>
      </c>
      <c r="F45" s="16">
        <f t="shared" ref="F45:F48" si="13">E45+D45</f>
        <v>1133</v>
      </c>
      <c r="G45" s="211">
        <v>1068</v>
      </c>
      <c r="H45" s="16">
        <f t="shared" ref="H45:H49" si="14">F45-G45</f>
        <v>65</v>
      </c>
      <c r="I45" s="245">
        <f t="shared" ref="I45:I48" si="15">G45/F45*100</f>
        <v>94.263018534863193</v>
      </c>
    </row>
    <row r="46" spans="1:14" ht="14.1" customHeight="1" x14ac:dyDescent="0.25">
      <c r="A46" s="6">
        <v>29</v>
      </c>
      <c r="B46" s="6">
        <v>2003</v>
      </c>
      <c r="C46" s="83" t="s">
        <v>32</v>
      </c>
      <c r="D46" s="233">
        <f>DKB!G45</f>
        <v>592</v>
      </c>
      <c r="E46" s="233">
        <f>DKB!H45</f>
        <v>604</v>
      </c>
      <c r="F46" s="16">
        <f t="shared" si="13"/>
        <v>1196</v>
      </c>
      <c r="G46" s="211">
        <v>1114</v>
      </c>
      <c r="H46" s="16">
        <f t="shared" si="14"/>
        <v>82</v>
      </c>
      <c r="I46" s="245">
        <f t="shared" si="15"/>
        <v>93.143812709030101</v>
      </c>
    </row>
    <row r="47" spans="1:14" ht="14.1" customHeight="1" x14ac:dyDescent="0.25">
      <c r="A47" s="6">
        <v>30</v>
      </c>
      <c r="B47" s="6">
        <v>2004</v>
      </c>
      <c r="C47" s="83" t="s">
        <v>33</v>
      </c>
      <c r="D47" s="233">
        <f>DKB!G46</f>
        <v>428</v>
      </c>
      <c r="E47" s="233">
        <f>DKB!H46</f>
        <v>405</v>
      </c>
      <c r="F47" s="16">
        <f t="shared" si="13"/>
        <v>833</v>
      </c>
      <c r="G47" s="211">
        <v>769</v>
      </c>
      <c r="H47" s="16">
        <f t="shared" si="14"/>
        <v>64</v>
      </c>
      <c r="I47" s="245">
        <f t="shared" si="15"/>
        <v>92.316926770708278</v>
      </c>
    </row>
    <row r="48" spans="1:14" ht="14.1" customHeight="1" x14ac:dyDescent="0.25">
      <c r="A48" s="6">
        <v>31</v>
      </c>
      <c r="B48" s="6">
        <v>2005</v>
      </c>
      <c r="C48" s="83" t="s">
        <v>34</v>
      </c>
      <c r="D48" s="233">
        <f>DKB!G47</f>
        <v>317</v>
      </c>
      <c r="E48" s="233">
        <f>DKB!H47</f>
        <v>320</v>
      </c>
      <c r="F48" s="16">
        <f t="shared" si="13"/>
        <v>637</v>
      </c>
      <c r="G48" s="211">
        <v>577</v>
      </c>
      <c r="H48" s="16">
        <f t="shared" si="14"/>
        <v>60</v>
      </c>
      <c r="I48" s="245">
        <f t="shared" si="15"/>
        <v>90.580847723704878</v>
      </c>
    </row>
    <row r="49" spans="1:9" ht="6.95" customHeight="1" x14ac:dyDescent="0.25">
      <c r="A49" s="6"/>
      <c r="B49" s="3"/>
      <c r="C49" s="5"/>
      <c r="D49" s="16"/>
      <c r="E49" s="16"/>
      <c r="F49" s="16"/>
      <c r="G49" s="16"/>
      <c r="H49" s="16">
        <f t="shared" si="14"/>
        <v>0</v>
      </c>
      <c r="I49" s="244"/>
    </row>
    <row r="50" spans="1:9" ht="14.1" customHeight="1" x14ac:dyDescent="0.25">
      <c r="A50" s="3"/>
      <c r="B50" s="4" t="s">
        <v>60</v>
      </c>
      <c r="C50" s="237" t="s">
        <v>35</v>
      </c>
      <c r="D50" s="238">
        <f>SUM(D51:D55)</f>
        <v>2600</v>
      </c>
      <c r="E50" s="238">
        <f>SUM(E51:E55)</f>
        <v>2545</v>
      </c>
      <c r="F50" s="17">
        <f>D50+E50</f>
        <v>5145</v>
      </c>
      <c r="G50" s="17">
        <f>SUM(G51:G55)</f>
        <v>4880</v>
      </c>
      <c r="H50" s="238">
        <f t="shared" ref="H50" si="16">SUM(H51:H55)</f>
        <v>265</v>
      </c>
      <c r="I50" s="250">
        <f>G50/F50*100</f>
        <v>94.849368318756078</v>
      </c>
    </row>
    <row r="51" spans="1:9" ht="14.1" customHeight="1" x14ac:dyDescent="0.25">
      <c r="A51" s="6">
        <v>32</v>
      </c>
      <c r="B51" s="230">
        <v>2001</v>
      </c>
      <c r="C51" s="83" t="s">
        <v>69</v>
      </c>
      <c r="D51" s="232">
        <f>DKB!G50</f>
        <v>425</v>
      </c>
      <c r="E51" s="232">
        <f>DKB!H50</f>
        <v>452</v>
      </c>
      <c r="F51" s="16">
        <f>E51+D51</f>
        <v>877</v>
      </c>
      <c r="G51" s="211">
        <v>807</v>
      </c>
      <c r="H51" s="235">
        <f>F51-G51</f>
        <v>70</v>
      </c>
      <c r="I51" s="245">
        <f>G51/F51*100</f>
        <v>92.018244013683017</v>
      </c>
    </row>
    <row r="52" spans="1:9" ht="14.1" customHeight="1" x14ac:dyDescent="0.25">
      <c r="A52" s="6">
        <v>33</v>
      </c>
      <c r="B52" s="6">
        <v>2002</v>
      </c>
      <c r="C52" s="83" t="s">
        <v>70</v>
      </c>
      <c r="D52" s="233">
        <f>DKB!G51</f>
        <v>1013</v>
      </c>
      <c r="E52" s="233">
        <f>DKB!H51</f>
        <v>947</v>
      </c>
      <c r="F52" s="16">
        <f t="shared" ref="F52:F55" si="17">E52+D52</f>
        <v>1960</v>
      </c>
      <c r="G52" s="211">
        <v>1868</v>
      </c>
      <c r="H52" s="16">
        <f t="shared" ref="H52:H55" si="18">F52-G52</f>
        <v>92</v>
      </c>
      <c r="I52" s="245">
        <f t="shared" ref="I52:I55" si="19">G52/F52*100</f>
        <v>95.306122448979593</v>
      </c>
    </row>
    <row r="53" spans="1:9" ht="14.1" customHeight="1" x14ac:dyDescent="0.25">
      <c r="A53" s="6">
        <v>34</v>
      </c>
      <c r="B53" s="6">
        <v>2003</v>
      </c>
      <c r="C53" s="83" t="s">
        <v>71</v>
      </c>
      <c r="D53" s="233">
        <f>DKB!G52</f>
        <v>422</v>
      </c>
      <c r="E53" s="233">
        <f>DKB!H52</f>
        <v>432</v>
      </c>
      <c r="F53" s="16">
        <f t="shared" si="17"/>
        <v>854</v>
      </c>
      <c r="G53" s="211">
        <v>802</v>
      </c>
      <c r="H53" s="16">
        <f t="shared" si="18"/>
        <v>52</v>
      </c>
      <c r="I53" s="245">
        <f t="shared" si="19"/>
        <v>93.911007025761123</v>
      </c>
    </row>
    <row r="54" spans="1:9" ht="14.1" customHeight="1" x14ac:dyDescent="0.25">
      <c r="A54" s="6">
        <v>35</v>
      </c>
      <c r="B54" s="6">
        <v>2004</v>
      </c>
      <c r="C54" s="83" t="s">
        <v>36</v>
      </c>
      <c r="D54" s="233">
        <f>DKB!G53</f>
        <v>245</v>
      </c>
      <c r="E54" s="233">
        <f>DKB!H53</f>
        <v>213</v>
      </c>
      <c r="F54" s="16">
        <f t="shared" si="17"/>
        <v>458</v>
      </c>
      <c r="G54" s="211">
        <v>455</v>
      </c>
      <c r="H54" s="16">
        <f t="shared" si="18"/>
        <v>3</v>
      </c>
      <c r="I54" s="245">
        <f t="shared" si="19"/>
        <v>99.344978165938869</v>
      </c>
    </row>
    <row r="55" spans="1:9" ht="14.1" customHeight="1" x14ac:dyDescent="0.25">
      <c r="A55" s="6">
        <v>36</v>
      </c>
      <c r="B55" s="6">
        <v>2005</v>
      </c>
      <c r="C55" s="83" t="s">
        <v>72</v>
      </c>
      <c r="D55" s="233">
        <f>DKB!G54</f>
        <v>495</v>
      </c>
      <c r="E55" s="233">
        <f>DKB!H54</f>
        <v>501</v>
      </c>
      <c r="F55" s="16">
        <f t="shared" si="17"/>
        <v>996</v>
      </c>
      <c r="G55" s="211">
        <v>948</v>
      </c>
      <c r="H55" s="16">
        <f t="shared" si="18"/>
        <v>48</v>
      </c>
      <c r="I55" s="245">
        <f t="shared" si="19"/>
        <v>95.180722891566262</v>
      </c>
    </row>
    <row r="56" spans="1:9" ht="6.95" customHeight="1" x14ac:dyDescent="0.25">
      <c r="A56" s="6"/>
      <c r="B56" s="3"/>
      <c r="C56" s="5"/>
      <c r="D56" s="16"/>
      <c r="E56" s="16"/>
      <c r="F56" s="16"/>
      <c r="G56" s="16"/>
      <c r="H56" s="16"/>
      <c r="I56" s="244"/>
    </row>
    <row r="57" spans="1:9" s="2" customFormat="1" ht="14.1" customHeight="1" x14ac:dyDescent="0.25">
      <c r="A57" s="3"/>
      <c r="B57" s="4" t="s">
        <v>61</v>
      </c>
      <c r="C57" s="237" t="s">
        <v>37</v>
      </c>
      <c r="D57" s="238">
        <f>SUM(D58:D61)</f>
        <v>828</v>
      </c>
      <c r="E57" s="238">
        <f>SUM(E58:E61)</f>
        <v>744</v>
      </c>
      <c r="F57" s="17">
        <f>D57+E57</f>
        <v>1572</v>
      </c>
      <c r="G57" s="17">
        <f>SUM(G58:G61)</f>
        <v>1490</v>
      </c>
      <c r="H57" s="228">
        <f t="shared" ref="H57" si="20">SUM(H58:H61)</f>
        <v>82</v>
      </c>
      <c r="I57" s="250">
        <f>G57/F57*100</f>
        <v>94.783715012722652</v>
      </c>
    </row>
    <row r="58" spans="1:9" ht="14.1" customHeight="1" x14ac:dyDescent="0.25">
      <c r="A58" s="6">
        <v>37</v>
      </c>
      <c r="B58" s="230">
        <v>2001</v>
      </c>
      <c r="C58" s="83" t="s">
        <v>38</v>
      </c>
      <c r="D58" s="232">
        <f>DKB!G57</f>
        <v>267</v>
      </c>
      <c r="E58" s="232">
        <f>DKB!H57</f>
        <v>230</v>
      </c>
      <c r="F58" s="16">
        <f>D58+E58</f>
        <v>497</v>
      </c>
      <c r="G58" s="211">
        <v>476</v>
      </c>
      <c r="H58" s="16">
        <f>F58-G58</f>
        <v>21</v>
      </c>
      <c r="I58" s="245">
        <f>G58/F58*100</f>
        <v>95.774647887323937</v>
      </c>
    </row>
    <row r="59" spans="1:9" ht="14.1" customHeight="1" x14ac:dyDescent="0.25">
      <c r="A59" s="6">
        <v>38</v>
      </c>
      <c r="B59" s="6">
        <v>2002</v>
      </c>
      <c r="C59" s="83" t="s">
        <v>39</v>
      </c>
      <c r="D59" s="233">
        <f>DKB!G58</f>
        <v>209</v>
      </c>
      <c r="E59" s="233">
        <f>DKB!H58</f>
        <v>194</v>
      </c>
      <c r="F59" s="16">
        <f t="shared" ref="F59:F61" si="21">D59+E59</f>
        <v>403</v>
      </c>
      <c r="G59" s="211">
        <v>376</v>
      </c>
      <c r="H59" s="16">
        <f t="shared" ref="H59:H61" si="22">F59-G59</f>
        <v>27</v>
      </c>
      <c r="I59" s="245">
        <f t="shared" ref="I59:I61" si="23">G59/F59*100</f>
        <v>93.300248138957826</v>
      </c>
    </row>
    <row r="60" spans="1:9" ht="14.1" customHeight="1" x14ac:dyDescent="0.25">
      <c r="A60" s="6">
        <v>39</v>
      </c>
      <c r="B60" s="6">
        <v>2003</v>
      </c>
      <c r="C60" s="83" t="s">
        <v>40</v>
      </c>
      <c r="D60" s="233">
        <f>DKB!G59</f>
        <v>150</v>
      </c>
      <c r="E60" s="233">
        <f>DKB!H59</f>
        <v>142</v>
      </c>
      <c r="F60" s="16">
        <f t="shared" si="21"/>
        <v>292</v>
      </c>
      <c r="G60" s="211">
        <v>274</v>
      </c>
      <c r="H60" s="16">
        <f t="shared" si="22"/>
        <v>18</v>
      </c>
      <c r="I60" s="245">
        <f t="shared" si="23"/>
        <v>93.835616438356169</v>
      </c>
    </row>
    <row r="61" spans="1:9" ht="14.1" customHeight="1" x14ac:dyDescent="0.25">
      <c r="A61" s="6">
        <v>40</v>
      </c>
      <c r="B61" s="6">
        <v>2004</v>
      </c>
      <c r="C61" s="83" t="s">
        <v>41</v>
      </c>
      <c r="D61" s="233">
        <f>DKB!G60</f>
        <v>202</v>
      </c>
      <c r="E61" s="233">
        <f>DKB!H60</f>
        <v>178</v>
      </c>
      <c r="F61" s="16">
        <f t="shared" si="21"/>
        <v>380</v>
      </c>
      <c r="G61" s="211">
        <v>364</v>
      </c>
      <c r="H61" s="16">
        <f t="shared" si="22"/>
        <v>16</v>
      </c>
      <c r="I61" s="245">
        <f t="shared" si="23"/>
        <v>95.78947368421052</v>
      </c>
    </row>
    <row r="62" spans="1:9" ht="6.95" customHeight="1" x14ac:dyDescent="0.25">
      <c r="A62" s="6"/>
      <c r="B62" s="3"/>
      <c r="C62" s="5"/>
      <c r="D62" s="16"/>
      <c r="E62" s="16"/>
      <c r="F62" s="16"/>
      <c r="G62" s="16"/>
      <c r="H62" s="16"/>
      <c r="I62" s="244"/>
    </row>
    <row r="63" spans="1:9" s="2" customFormat="1" ht="14.1" customHeight="1" x14ac:dyDescent="0.25">
      <c r="A63" s="3"/>
      <c r="B63" s="236" t="s">
        <v>62</v>
      </c>
      <c r="C63" s="5" t="s">
        <v>42</v>
      </c>
      <c r="D63" s="228">
        <f>SUM(D64:D69)</f>
        <v>2668</v>
      </c>
      <c r="E63" s="228">
        <f>SUM(E64:E69)</f>
        <v>2595</v>
      </c>
      <c r="F63" s="17">
        <f>D63+E63</f>
        <v>5263</v>
      </c>
      <c r="G63" s="17">
        <f>SUM(G64:G69)</f>
        <v>4957</v>
      </c>
      <c r="H63" s="228">
        <f t="shared" ref="H63" si="24">SUM(H64:H69)</f>
        <v>306</v>
      </c>
      <c r="I63" s="250">
        <f>G63/F63*100</f>
        <v>94.18582557476725</v>
      </c>
    </row>
    <row r="64" spans="1:9" ht="14.1" customHeight="1" x14ac:dyDescent="0.25">
      <c r="A64" s="6">
        <v>41</v>
      </c>
      <c r="B64" s="6">
        <v>2001</v>
      </c>
      <c r="C64" s="231" t="s">
        <v>43</v>
      </c>
      <c r="D64" s="233">
        <f>DKB!G63</f>
        <v>361</v>
      </c>
      <c r="E64" s="233">
        <f>DKB!H63</f>
        <v>357</v>
      </c>
      <c r="F64" s="16">
        <f>D64+E64</f>
        <v>718</v>
      </c>
      <c r="G64" s="211">
        <v>677</v>
      </c>
      <c r="H64" s="16">
        <f>F64-G64</f>
        <v>41</v>
      </c>
      <c r="I64" s="245">
        <f>G64/F64*100</f>
        <v>94.289693593314766</v>
      </c>
    </row>
    <row r="65" spans="1:9" ht="14.1" customHeight="1" x14ac:dyDescent="0.25">
      <c r="A65" s="6">
        <v>42</v>
      </c>
      <c r="B65" s="6">
        <v>2002</v>
      </c>
      <c r="C65" s="83" t="s">
        <v>44</v>
      </c>
      <c r="D65" s="233">
        <f>DKB!G64</f>
        <v>588</v>
      </c>
      <c r="E65" s="233">
        <f>DKB!H64</f>
        <v>585</v>
      </c>
      <c r="F65" s="16">
        <f t="shared" ref="F65:F69" si="25">D65+E65</f>
        <v>1173</v>
      </c>
      <c r="G65" s="211">
        <v>1118</v>
      </c>
      <c r="H65" s="16">
        <f t="shared" ref="H65:H69" si="26">F65-G65</f>
        <v>55</v>
      </c>
      <c r="I65" s="245">
        <f t="shared" ref="I65:I69" si="27">G65/F65*100</f>
        <v>95.311167945439053</v>
      </c>
    </row>
    <row r="66" spans="1:9" ht="14.1" customHeight="1" x14ac:dyDescent="0.25">
      <c r="A66" s="6">
        <v>43</v>
      </c>
      <c r="B66" s="6">
        <v>2003</v>
      </c>
      <c r="C66" s="83" t="s">
        <v>32</v>
      </c>
      <c r="D66" s="233">
        <f>DKB!G65</f>
        <v>536</v>
      </c>
      <c r="E66" s="233">
        <f>DKB!H65</f>
        <v>500</v>
      </c>
      <c r="F66" s="16">
        <f t="shared" si="25"/>
        <v>1036</v>
      </c>
      <c r="G66" s="211">
        <v>976</v>
      </c>
      <c r="H66" s="16">
        <f t="shared" si="26"/>
        <v>60</v>
      </c>
      <c r="I66" s="245">
        <f t="shared" si="27"/>
        <v>94.208494208494216</v>
      </c>
    </row>
    <row r="67" spans="1:9" ht="14.1" customHeight="1" x14ac:dyDescent="0.25">
      <c r="A67" s="6">
        <v>44</v>
      </c>
      <c r="B67" s="6">
        <v>2004</v>
      </c>
      <c r="C67" s="83" t="s">
        <v>45</v>
      </c>
      <c r="D67" s="233">
        <f>DKB!G66</f>
        <v>451</v>
      </c>
      <c r="E67" s="233">
        <f>DKB!H66</f>
        <v>418</v>
      </c>
      <c r="F67" s="16">
        <f t="shared" si="25"/>
        <v>869</v>
      </c>
      <c r="G67" s="211">
        <v>798</v>
      </c>
      <c r="H67" s="16">
        <f t="shared" si="26"/>
        <v>71</v>
      </c>
      <c r="I67" s="245">
        <f t="shared" si="27"/>
        <v>91.829689298043732</v>
      </c>
    </row>
    <row r="68" spans="1:9" ht="14.1" customHeight="1" x14ac:dyDescent="0.25">
      <c r="A68" s="6">
        <v>45</v>
      </c>
      <c r="B68" s="6">
        <v>2005</v>
      </c>
      <c r="C68" s="83" t="s">
        <v>46</v>
      </c>
      <c r="D68" s="233">
        <f>DKB!G67</f>
        <v>453</v>
      </c>
      <c r="E68" s="233">
        <f>DKB!H67</f>
        <v>452</v>
      </c>
      <c r="F68" s="16">
        <f t="shared" si="25"/>
        <v>905</v>
      </c>
      <c r="G68" s="211">
        <v>857</v>
      </c>
      <c r="H68" s="16">
        <f t="shared" si="26"/>
        <v>48</v>
      </c>
      <c r="I68" s="245">
        <f t="shared" si="27"/>
        <v>94.696132596685075</v>
      </c>
    </row>
    <row r="69" spans="1:9" ht="14.1" customHeight="1" x14ac:dyDescent="0.25">
      <c r="A69" s="6">
        <v>46</v>
      </c>
      <c r="B69" s="6">
        <v>2006</v>
      </c>
      <c r="C69" s="83" t="s">
        <v>47</v>
      </c>
      <c r="D69" s="233">
        <f>DKB!G68</f>
        <v>279</v>
      </c>
      <c r="E69" s="233">
        <f>DKB!H68</f>
        <v>283</v>
      </c>
      <c r="F69" s="16">
        <f t="shared" si="25"/>
        <v>562</v>
      </c>
      <c r="G69" s="211">
        <v>531</v>
      </c>
      <c r="H69" s="16">
        <f t="shared" si="26"/>
        <v>31</v>
      </c>
      <c r="I69" s="245">
        <f t="shared" si="27"/>
        <v>94.483985765124558</v>
      </c>
    </row>
    <row r="70" spans="1:9" ht="6.95" customHeight="1" x14ac:dyDescent="0.25">
      <c r="A70" s="6"/>
      <c r="B70" s="3"/>
      <c r="C70" s="5"/>
      <c r="D70" s="16"/>
      <c r="E70" s="16"/>
      <c r="F70" s="16"/>
      <c r="G70" s="16"/>
      <c r="H70" s="16"/>
      <c r="I70" s="244"/>
    </row>
    <row r="71" spans="1:9" s="2" customFormat="1" ht="14.1" customHeight="1" x14ac:dyDescent="0.25">
      <c r="A71" s="3"/>
      <c r="B71" s="4" t="s">
        <v>63</v>
      </c>
      <c r="C71" s="237" t="s">
        <v>48</v>
      </c>
      <c r="D71" s="228">
        <f>SUM(D72:D77)</f>
        <v>2960</v>
      </c>
      <c r="E71" s="228">
        <f>SUM(E72:E77)</f>
        <v>2912</v>
      </c>
      <c r="F71" s="17">
        <f>D71+E71</f>
        <v>5872</v>
      </c>
      <c r="G71" s="17">
        <f>SUM(G72:G77)</f>
        <v>5565</v>
      </c>
      <c r="H71" s="238">
        <f t="shared" ref="H71" si="28">SUM(H72:H77)</f>
        <v>307</v>
      </c>
      <c r="I71" s="250">
        <f>G71/F71*100</f>
        <v>94.771798365122621</v>
      </c>
    </row>
    <row r="72" spans="1:9" ht="14.1" customHeight="1" x14ac:dyDescent="0.25">
      <c r="A72" s="6">
        <v>47</v>
      </c>
      <c r="B72" s="230">
        <v>2001</v>
      </c>
      <c r="C72" s="83" t="s">
        <v>73</v>
      </c>
      <c r="D72" s="233">
        <f>DKB!G71</f>
        <v>507</v>
      </c>
      <c r="E72" s="233">
        <f>DKB!H71</f>
        <v>532</v>
      </c>
      <c r="F72" s="16">
        <f>D72+E72</f>
        <v>1039</v>
      </c>
      <c r="G72" s="211">
        <v>987</v>
      </c>
      <c r="H72" s="235">
        <f>F72-G72</f>
        <v>52</v>
      </c>
      <c r="I72" s="244">
        <f>G72/F72*100</f>
        <v>94.995187680461981</v>
      </c>
    </row>
    <row r="73" spans="1:9" ht="14.1" customHeight="1" x14ac:dyDescent="0.25">
      <c r="A73" s="6">
        <v>48</v>
      </c>
      <c r="B73" s="6">
        <v>2002</v>
      </c>
      <c r="C73" s="83" t="s">
        <v>74</v>
      </c>
      <c r="D73" s="233">
        <f>DKB!G72</f>
        <v>720</v>
      </c>
      <c r="E73" s="233">
        <f>DKB!H72</f>
        <v>677</v>
      </c>
      <c r="F73" s="16">
        <f t="shared" ref="F73:F77" si="29">D73+E73</f>
        <v>1397</v>
      </c>
      <c r="G73" s="211">
        <v>1298</v>
      </c>
      <c r="H73" s="16">
        <f t="shared" ref="H73:H77" si="30">F73-G73</f>
        <v>99</v>
      </c>
      <c r="I73" s="244">
        <f t="shared" ref="I73:I77" si="31">G73/F73*100</f>
        <v>92.913385826771659</v>
      </c>
    </row>
    <row r="74" spans="1:9" ht="14.1" customHeight="1" x14ac:dyDescent="0.25">
      <c r="A74" s="6">
        <v>49</v>
      </c>
      <c r="B74" s="6">
        <v>2003</v>
      </c>
      <c r="C74" s="83" t="s">
        <v>49</v>
      </c>
      <c r="D74" s="233">
        <f>DKB!G73</f>
        <v>356</v>
      </c>
      <c r="E74" s="233">
        <f>DKB!H73</f>
        <v>348</v>
      </c>
      <c r="F74" s="16">
        <f t="shared" si="29"/>
        <v>704</v>
      </c>
      <c r="G74" s="211">
        <v>681</v>
      </c>
      <c r="H74" s="16">
        <f t="shared" si="30"/>
        <v>23</v>
      </c>
      <c r="I74" s="244">
        <f t="shared" si="31"/>
        <v>96.732954545454547</v>
      </c>
    </row>
    <row r="75" spans="1:9" ht="14.1" customHeight="1" x14ac:dyDescent="0.25">
      <c r="A75" s="6">
        <v>50</v>
      </c>
      <c r="B75" s="6">
        <v>2004</v>
      </c>
      <c r="C75" s="83" t="s">
        <v>75</v>
      </c>
      <c r="D75" s="233">
        <f>DKB!G74</f>
        <v>754</v>
      </c>
      <c r="E75" s="233">
        <f>DKB!H74</f>
        <v>752</v>
      </c>
      <c r="F75" s="16">
        <f t="shared" si="29"/>
        <v>1506</v>
      </c>
      <c r="G75" s="211">
        <v>1447</v>
      </c>
      <c r="H75" s="16">
        <f t="shared" si="30"/>
        <v>59</v>
      </c>
      <c r="I75" s="244">
        <f t="shared" si="31"/>
        <v>96.082337317397077</v>
      </c>
    </row>
    <row r="76" spans="1:9" ht="14.1" customHeight="1" x14ac:dyDescent="0.25">
      <c r="A76" s="6">
        <v>51</v>
      </c>
      <c r="B76" s="6">
        <v>2005</v>
      </c>
      <c r="C76" s="83" t="s">
        <v>50</v>
      </c>
      <c r="D76" s="233">
        <f>DKB!G75</f>
        <v>316</v>
      </c>
      <c r="E76" s="233">
        <f>DKB!H75</f>
        <v>295</v>
      </c>
      <c r="F76" s="16">
        <f t="shared" si="29"/>
        <v>611</v>
      </c>
      <c r="G76" s="211">
        <v>572</v>
      </c>
      <c r="H76" s="16">
        <f t="shared" si="30"/>
        <v>39</v>
      </c>
      <c r="I76" s="244">
        <f t="shared" si="31"/>
        <v>93.61702127659575</v>
      </c>
    </row>
    <row r="77" spans="1:9" s="62" customFormat="1" ht="14.1" customHeight="1" thickBot="1" x14ac:dyDescent="0.3">
      <c r="A77" s="7">
        <v>52</v>
      </c>
      <c r="B77" s="15">
        <v>2006</v>
      </c>
      <c r="C77" s="84" t="s">
        <v>51</v>
      </c>
      <c r="D77" s="242">
        <f>DKB!G76</f>
        <v>307</v>
      </c>
      <c r="E77" s="242">
        <f>DKB!H76</f>
        <v>308</v>
      </c>
      <c r="F77" s="18">
        <f t="shared" si="29"/>
        <v>615</v>
      </c>
      <c r="G77" s="212">
        <v>580</v>
      </c>
      <c r="H77" s="18">
        <f t="shared" si="30"/>
        <v>35</v>
      </c>
      <c r="I77" s="246">
        <f t="shared" si="31"/>
        <v>94.308943089430898</v>
      </c>
    </row>
    <row r="78" spans="1:9" ht="10.5" customHeight="1" x14ac:dyDescent="0.25">
      <c r="A78" s="8" t="str">
        <f>DKB!A77</f>
        <v>Sumber : PDAK - Kementerian Dalam Negeri RI</v>
      </c>
    </row>
    <row r="79" spans="1:9" ht="15" customHeight="1" x14ac:dyDescent="0.25">
      <c r="B79" s="525"/>
      <c r="C79" s="525"/>
      <c r="D79" s="2"/>
      <c r="E79" s="2"/>
      <c r="F79" s="2" t="str">
        <f>DKB!E78</f>
        <v>Kepala Dinas</v>
      </c>
      <c r="G79" s="2"/>
      <c r="H79" s="209"/>
    </row>
    <row r="80" spans="1:9" ht="15" customHeight="1" x14ac:dyDescent="0.25">
      <c r="B80" s="525"/>
      <c r="C80" s="525"/>
      <c r="D80" s="2"/>
      <c r="E80" s="2"/>
      <c r="F80" s="2" t="str">
        <f>DKB!E79</f>
        <v>Kependudukan dan Pencatatan Sipil</v>
      </c>
      <c r="G80" s="2"/>
      <c r="H80" s="209"/>
    </row>
    <row r="81" spans="2:8" ht="15" customHeight="1" x14ac:dyDescent="0.25">
      <c r="B81" s="525"/>
      <c r="C81" s="525"/>
      <c r="D81" s="2"/>
      <c r="E81" s="2"/>
      <c r="F81" s="2" t="str">
        <f>DKB!E80</f>
        <v>Kabupaten Pakpak Bharat</v>
      </c>
      <c r="G81" s="2"/>
      <c r="H81" s="209"/>
    </row>
    <row r="82" spans="2:8" ht="15" customHeight="1" x14ac:dyDescent="0.25">
      <c r="B82" s="525"/>
      <c r="C82" s="525"/>
      <c r="D82" s="2"/>
      <c r="E82" s="2"/>
      <c r="F82" s="2"/>
      <c r="G82" s="2"/>
      <c r="H82" s="54"/>
    </row>
    <row r="83" spans="2:8" ht="15" customHeight="1" x14ac:dyDescent="0.25">
      <c r="B83" s="525"/>
      <c r="C83" s="525"/>
      <c r="D83" s="2"/>
      <c r="E83" s="2"/>
      <c r="F83" s="2"/>
      <c r="G83" s="2"/>
      <c r="H83" s="54"/>
    </row>
    <row r="84" spans="2:8" ht="15" customHeight="1" x14ac:dyDescent="0.25">
      <c r="B84" s="525"/>
      <c r="C84" s="525"/>
      <c r="D84" s="2"/>
      <c r="E84" s="2"/>
      <c r="F84" s="2"/>
      <c r="G84" s="2"/>
    </row>
    <row r="85" spans="2:8" ht="15" customHeight="1" x14ac:dyDescent="0.25">
      <c r="B85" s="525"/>
      <c r="C85" s="525"/>
      <c r="D85" s="2"/>
      <c r="E85" s="2"/>
      <c r="F85" s="2" t="str">
        <f>DKB!E84</f>
        <v>Petrus Saragih, SE, MM</v>
      </c>
      <c r="G85" s="2"/>
      <c r="H85" s="209"/>
    </row>
    <row r="86" spans="2:8" ht="15" customHeight="1" x14ac:dyDescent="0.25">
      <c r="F86" s="2" t="str">
        <f>DKB!E85</f>
        <v>NIP. 196907271990111002</v>
      </c>
      <c r="H86" s="209"/>
    </row>
  </sheetData>
  <mergeCells count="18">
    <mergeCell ref="I6:I7"/>
    <mergeCell ref="D5:I5"/>
    <mergeCell ref="A1:I1"/>
    <mergeCell ref="A2:I2"/>
    <mergeCell ref="A3:I3"/>
    <mergeCell ref="G6:G7"/>
    <mergeCell ref="H6:H7"/>
    <mergeCell ref="B84:C84"/>
    <mergeCell ref="B85:C85"/>
    <mergeCell ref="B81:C81"/>
    <mergeCell ref="B82:C82"/>
    <mergeCell ref="B83:C83"/>
    <mergeCell ref="B79:C79"/>
    <mergeCell ref="B80:C80"/>
    <mergeCell ref="A5:A10"/>
    <mergeCell ref="B5:B6"/>
    <mergeCell ref="D6:F7"/>
    <mergeCell ref="D8:F8"/>
  </mergeCells>
  <printOptions horizontalCentered="1"/>
  <pageMargins left="0.59055118110236227" right="0.19685039370078741" top="0.19685039370078741" bottom="0.19685039370078741" header="0" footer="0"/>
  <pageSetup paperSize="9" scale="70" fitToHeight="2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K85"/>
  <sheetViews>
    <sheetView view="pageBreakPreview" zoomScaleSheetLayoutView="100" workbookViewId="0">
      <pane ySplit="9" topLeftCell="A10" activePane="bottomLeft" state="frozen"/>
      <selection pane="bottomLeft" activeCell="S7" sqref="S7"/>
    </sheetView>
  </sheetViews>
  <sheetFormatPr defaultColWidth="9.140625" defaultRowHeight="15" x14ac:dyDescent="0.25"/>
  <cols>
    <col min="1" max="1" width="3.85546875" style="13" bestFit="1" customWidth="1"/>
    <col min="2" max="2" width="11.5703125" style="13" customWidth="1"/>
    <col min="3" max="3" width="34" style="13" customWidth="1"/>
    <col min="4" max="6" width="10.28515625" style="13" customWidth="1"/>
    <col min="7" max="7" width="12" style="13" customWidth="1"/>
    <col min="8" max="10" width="10.28515625" style="13" customWidth="1"/>
    <col min="11" max="11" width="12" style="13" customWidth="1"/>
    <col min="12" max="16384" width="9.140625" style="13"/>
  </cols>
  <sheetData>
    <row r="1" spans="1:11" ht="18.75" customHeight="1" x14ac:dyDescent="0.25">
      <c r="A1" s="518" t="str">
        <f>DKB!A1</f>
        <v>DATA KONSOLIDASI BERSIH (DKB) KABUPATEN PAKPAK BHARAT</v>
      </c>
      <c r="B1" s="518"/>
      <c r="C1" s="518"/>
      <c r="D1" s="518"/>
      <c r="E1" s="518"/>
      <c r="F1" s="518"/>
      <c r="G1" s="518"/>
      <c r="H1" s="518"/>
      <c r="I1" s="518"/>
      <c r="J1" s="518"/>
      <c r="K1" s="215"/>
    </row>
    <row r="2" spans="1:11" ht="18.75" customHeight="1" x14ac:dyDescent="0.25">
      <c r="A2" s="518" t="s">
        <v>408</v>
      </c>
      <c r="B2" s="518"/>
      <c r="C2" s="518"/>
      <c r="D2" s="518"/>
      <c r="E2" s="518"/>
      <c r="F2" s="518"/>
      <c r="G2" s="518"/>
      <c r="H2" s="518"/>
      <c r="I2" s="518"/>
      <c r="J2" s="518"/>
      <c r="K2" s="215"/>
    </row>
    <row r="3" spans="1:11" ht="16.5" customHeight="1" x14ac:dyDescent="0.25">
      <c r="A3" s="519" t="str">
        <f>DKB!A2</f>
        <v>SEMESTER II TAHUN 2023</v>
      </c>
      <c r="B3" s="519"/>
      <c r="C3" s="519"/>
      <c r="D3" s="519"/>
      <c r="E3" s="519"/>
      <c r="F3" s="519"/>
      <c r="G3" s="519"/>
      <c r="H3" s="519"/>
      <c r="I3" s="519"/>
      <c r="J3" s="519"/>
      <c r="K3" s="216"/>
    </row>
    <row r="4" spans="1:11" ht="5.25" customHeight="1" thickBot="1" x14ac:dyDescent="0.3">
      <c r="A4" s="217"/>
      <c r="B4" s="217"/>
      <c r="C4" s="217"/>
      <c r="D4" s="217"/>
      <c r="E4" s="217"/>
      <c r="F4" s="217"/>
      <c r="G4" s="217"/>
      <c r="H4" s="217"/>
      <c r="I4" s="217"/>
      <c r="J4" s="217"/>
      <c r="K4" s="217"/>
    </row>
    <row r="5" spans="1:11" ht="16.5" customHeight="1" thickBot="1" x14ac:dyDescent="0.3">
      <c r="A5" s="634" t="s">
        <v>0</v>
      </c>
      <c r="B5" s="623" t="s">
        <v>64</v>
      </c>
      <c r="C5" s="285" t="s">
        <v>53</v>
      </c>
      <c r="D5" s="641" t="s">
        <v>393</v>
      </c>
      <c r="E5" s="642"/>
      <c r="F5" s="642"/>
      <c r="G5" s="642"/>
      <c r="H5" s="642"/>
      <c r="I5" s="642"/>
      <c r="J5" s="642"/>
      <c r="K5" s="643"/>
    </row>
    <row r="6" spans="1:11" ht="16.5" customHeight="1" thickBot="1" x14ac:dyDescent="0.3">
      <c r="A6" s="635"/>
      <c r="B6" s="624"/>
      <c r="C6" s="287" t="s">
        <v>1</v>
      </c>
      <c r="D6" s="516" t="s">
        <v>399</v>
      </c>
      <c r="E6" s="516" t="s">
        <v>400</v>
      </c>
      <c r="F6" s="516" t="s">
        <v>401</v>
      </c>
      <c r="G6" s="516" t="s">
        <v>282</v>
      </c>
      <c r="H6" s="516" t="s">
        <v>402</v>
      </c>
      <c r="I6" s="516" t="s">
        <v>558</v>
      </c>
      <c r="J6" s="516" t="s">
        <v>403</v>
      </c>
      <c r="K6" s="516" t="s">
        <v>282</v>
      </c>
    </row>
    <row r="7" spans="1:11" ht="31.5" customHeight="1" x14ac:dyDescent="0.25">
      <c r="A7" s="635"/>
      <c r="B7" s="154">
        <v>12</v>
      </c>
      <c r="C7" s="155" t="s">
        <v>54</v>
      </c>
      <c r="D7" s="521"/>
      <c r="E7" s="521"/>
      <c r="F7" s="521"/>
      <c r="G7" s="521"/>
      <c r="H7" s="521"/>
      <c r="I7" s="521"/>
      <c r="J7" s="521"/>
      <c r="K7" s="521"/>
    </row>
    <row r="8" spans="1:11" ht="15.75" thickBot="1" x14ac:dyDescent="0.3">
      <c r="A8" s="635"/>
      <c r="B8" s="312">
        <v>15</v>
      </c>
      <c r="C8" s="157" t="s">
        <v>55</v>
      </c>
      <c r="D8" s="517"/>
      <c r="E8" s="517"/>
      <c r="F8" s="517"/>
      <c r="G8" s="517"/>
      <c r="H8" s="517"/>
      <c r="I8" s="517"/>
      <c r="J8" s="517"/>
      <c r="K8" s="517"/>
    </row>
    <row r="9" spans="1:11" ht="15.75" thickBot="1" x14ac:dyDescent="0.3">
      <c r="A9" s="636"/>
      <c r="B9" s="161"/>
      <c r="C9" s="161"/>
      <c r="D9" s="167">
        <f>D10+D22+D34+D42+D49+D56+D62+D70</f>
        <v>5380</v>
      </c>
      <c r="E9" s="167">
        <f>E10+E22+E34+E42+E49+E56+E62+E70</f>
        <v>5367</v>
      </c>
      <c r="F9" s="167">
        <f>F10+F22+F34+F42+F49+F56+F62+F70</f>
        <v>13</v>
      </c>
      <c r="G9" s="345">
        <f>E9/D9*100</f>
        <v>99.758364312267659</v>
      </c>
      <c r="H9" s="167">
        <f>H10+H22+H34+H42+H49+H56+H62+H70</f>
        <v>19760</v>
      </c>
      <c r="I9" s="167">
        <f>I10+I22+I34+I42+I49+I56+I62+I70</f>
        <v>19689</v>
      </c>
      <c r="J9" s="167">
        <f>J10+J22+J34+J42+J49+J56+J62+J70</f>
        <v>71</v>
      </c>
      <c r="K9" s="345">
        <f t="shared" ref="K9:K20" si="0">I9/H9*100</f>
        <v>99.640688259109311</v>
      </c>
    </row>
    <row r="10" spans="1:11" ht="14.1" customHeight="1" x14ac:dyDescent="0.25">
      <c r="A10" s="3"/>
      <c r="B10" s="225" t="s">
        <v>56</v>
      </c>
      <c r="C10" s="226" t="s">
        <v>5</v>
      </c>
      <c r="D10" s="228">
        <f>SUM(D11:D20)</f>
        <v>1172</v>
      </c>
      <c r="E10" s="228">
        <f>SUM(E11:E20)</f>
        <v>1167</v>
      </c>
      <c r="F10" s="228">
        <f>SUM(F11:F20)</f>
        <v>5</v>
      </c>
      <c r="G10" s="257">
        <f>E10/D10*100</f>
        <v>99.573378839590447</v>
      </c>
      <c r="H10" s="228">
        <f>SUM(H11:H20)</f>
        <v>4474</v>
      </c>
      <c r="I10" s="228">
        <f>SUM(I11:I20)</f>
        <v>4451</v>
      </c>
      <c r="J10" s="228">
        <f>SUM(J11:J20)</f>
        <v>23</v>
      </c>
      <c r="K10" s="257">
        <f t="shared" si="0"/>
        <v>99.485918641037102</v>
      </c>
    </row>
    <row r="11" spans="1:11" ht="14.1" customHeight="1" x14ac:dyDescent="0.25">
      <c r="A11" s="6">
        <v>1</v>
      </c>
      <c r="B11" s="230">
        <v>2001</v>
      </c>
      <c r="C11" s="231" t="s">
        <v>6</v>
      </c>
      <c r="D11" s="211">
        <f t="shared" ref="D11:D20" si="1">E11+F11</f>
        <v>165</v>
      </c>
      <c r="E11" s="211">
        <v>164</v>
      </c>
      <c r="F11" s="211">
        <v>1</v>
      </c>
      <c r="G11" s="245">
        <f>E11/D11*100</f>
        <v>99.393939393939391</v>
      </c>
      <c r="H11" s="211">
        <f t="shared" ref="H11:H20" si="2">I11+J11</f>
        <v>647</v>
      </c>
      <c r="I11" s="211">
        <v>641</v>
      </c>
      <c r="J11" s="211">
        <v>6</v>
      </c>
      <c r="K11" s="245">
        <f t="shared" si="0"/>
        <v>99.072642967542507</v>
      </c>
    </row>
    <row r="12" spans="1:11" ht="14.1" customHeight="1" x14ac:dyDescent="0.25">
      <c r="A12" s="6">
        <v>2</v>
      </c>
      <c r="B12" s="6">
        <v>2002</v>
      </c>
      <c r="C12" s="83" t="s">
        <v>7</v>
      </c>
      <c r="D12" s="211">
        <f t="shared" si="1"/>
        <v>167</v>
      </c>
      <c r="E12" s="211">
        <v>166</v>
      </c>
      <c r="F12" s="211">
        <v>1</v>
      </c>
      <c r="G12" s="245">
        <f t="shared" ref="G12:G20" si="3">E12/D12*100</f>
        <v>99.401197604790411</v>
      </c>
      <c r="H12" s="211">
        <f t="shared" si="2"/>
        <v>632</v>
      </c>
      <c r="I12" s="211">
        <v>629</v>
      </c>
      <c r="J12" s="211">
        <v>3</v>
      </c>
      <c r="K12" s="245">
        <f t="shared" si="0"/>
        <v>99.525316455696199</v>
      </c>
    </row>
    <row r="13" spans="1:11" ht="14.1" customHeight="1" x14ac:dyDescent="0.25">
      <c r="A13" s="6">
        <v>3</v>
      </c>
      <c r="B13" s="6">
        <v>2003</v>
      </c>
      <c r="C13" s="83" t="s">
        <v>8</v>
      </c>
      <c r="D13" s="211">
        <f t="shared" si="1"/>
        <v>159</v>
      </c>
      <c r="E13" s="211">
        <v>159</v>
      </c>
      <c r="F13" s="211">
        <v>0</v>
      </c>
      <c r="G13" s="245">
        <f t="shared" si="3"/>
        <v>100</v>
      </c>
      <c r="H13" s="211">
        <f t="shared" si="2"/>
        <v>559</v>
      </c>
      <c r="I13" s="211">
        <v>556</v>
      </c>
      <c r="J13" s="211">
        <v>3</v>
      </c>
      <c r="K13" s="245">
        <f t="shared" si="0"/>
        <v>99.463327370304114</v>
      </c>
    </row>
    <row r="14" spans="1:11" ht="14.1" customHeight="1" x14ac:dyDescent="0.25">
      <c r="A14" s="6">
        <v>4</v>
      </c>
      <c r="B14" s="6">
        <v>2004</v>
      </c>
      <c r="C14" s="83" t="s">
        <v>9</v>
      </c>
      <c r="D14" s="211">
        <f t="shared" si="1"/>
        <v>157</v>
      </c>
      <c r="E14" s="211">
        <v>156</v>
      </c>
      <c r="F14" s="211">
        <v>1</v>
      </c>
      <c r="G14" s="245">
        <f t="shared" si="3"/>
        <v>99.363057324840767</v>
      </c>
      <c r="H14" s="211">
        <f t="shared" si="2"/>
        <v>700</v>
      </c>
      <c r="I14" s="211">
        <v>698</v>
      </c>
      <c r="J14" s="211">
        <v>2</v>
      </c>
      <c r="K14" s="245">
        <f t="shared" si="0"/>
        <v>99.714285714285708</v>
      </c>
    </row>
    <row r="15" spans="1:11" ht="14.1" customHeight="1" x14ac:dyDescent="0.25">
      <c r="A15" s="6">
        <v>5</v>
      </c>
      <c r="B15" s="6">
        <v>2005</v>
      </c>
      <c r="C15" s="83" t="s">
        <v>10</v>
      </c>
      <c r="D15" s="211">
        <f t="shared" si="1"/>
        <v>75</v>
      </c>
      <c r="E15" s="211">
        <v>75</v>
      </c>
      <c r="F15" s="211">
        <v>0</v>
      </c>
      <c r="G15" s="245">
        <f t="shared" si="3"/>
        <v>100</v>
      </c>
      <c r="H15" s="211">
        <f t="shared" si="2"/>
        <v>263</v>
      </c>
      <c r="I15" s="211">
        <v>260</v>
      </c>
      <c r="J15" s="211">
        <v>3</v>
      </c>
      <c r="K15" s="245">
        <f t="shared" si="0"/>
        <v>98.859315589353614</v>
      </c>
    </row>
    <row r="16" spans="1:11" ht="14.1" customHeight="1" x14ac:dyDescent="0.25">
      <c r="A16" s="6">
        <v>6</v>
      </c>
      <c r="B16" s="6">
        <v>2006</v>
      </c>
      <c r="C16" s="83" t="s">
        <v>11</v>
      </c>
      <c r="D16" s="211">
        <f t="shared" si="1"/>
        <v>113</v>
      </c>
      <c r="E16" s="211">
        <v>112</v>
      </c>
      <c r="F16" s="211">
        <v>1</v>
      </c>
      <c r="G16" s="245">
        <f t="shared" si="3"/>
        <v>99.115044247787608</v>
      </c>
      <c r="H16" s="211">
        <f t="shared" si="2"/>
        <v>400</v>
      </c>
      <c r="I16" s="211">
        <v>395</v>
      </c>
      <c r="J16" s="211">
        <v>5</v>
      </c>
      <c r="K16" s="245">
        <f t="shared" si="0"/>
        <v>98.75</v>
      </c>
    </row>
    <row r="17" spans="1:11" ht="14.1" customHeight="1" x14ac:dyDescent="0.25">
      <c r="A17" s="6">
        <v>7</v>
      </c>
      <c r="B17" s="6">
        <v>2007</v>
      </c>
      <c r="C17" s="83" t="s">
        <v>12</v>
      </c>
      <c r="D17" s="211">
        <f t="shared" si="1"/>
        <v>86</v>
      </c>
      <c r="E17" s="211">
        <v>86</v>
      </c>
      <c r="F17" s="211">
        <v>0</v>
      </c>
      <c r="G17" s="245">
        <f t="shared" si="3"/>
        <v>100</v>
      </c>
      <c r="H17" s="211">
        <f t="shared" si="2"/>
        <v>293</v>
      </c>
      <c r="I17" s="211">
        <v>293</v>
      </c>
      <c r="J17" s="211">
        <v>0</v>
      </c>
      <c r="K17" s="245">
        <f t="shared" si="0"/>
        <v>100</v>
      </c>
    </row>
    <row r="18" spans="1:11" ht="14.1" customHeight="1" x14ac:dyDescent="0.25">
      <c r="A18" s="6">
        <v>8</v>
      </c>
      <c r="B18" s="6">
        <v>2008</v>
      </c>
      <c r="C18" s="83" t="s">
        <v>13</v>
      </c>
      <c r="D18" s="211">
        <f t="shared" si="1"/>
        <v>53</v>
      </c>
      <c r="E18" s="211">
        <v>53</v>
      </c>
      <c r="F18" s="211">
        <v>0</v>
      </c>
      <c r="G18" s="245">
        <f t="shared" si="3"/>
        <v>100</v>
      </c>
      <c r="H18" s="211">
        <f t="shared" si="2"/>
        <v>197</v>
      </c>
      <c r="I18" s="211">
        <v>197</v>
      </c>
      <c r="J18" s="211">
        <v>0</v>
      </c>
      <c r="K18" s="245">
        <f t="shared" si="0"/>
        <v>100</v>
      </c>
    </row>
    <row r="19" spans="1:11" ht="14.1" customHeight="1" x14ac:dyDescent="0.25">
      <c r="A19" s="6">
        <v>9</v>
      </c>
      <c r="B19" s="6">
        <v>2009</v>
      </c>
      <c r="C19" s="83" t="s">
        <v>14</v>
      </c>
      <c r="D19" s="211">
        <f t="shared" si="1"/>
        <v>53</v>
      </c>
      <c r="E19" s="211">
        <v>52</v>
      </c>
      <c r="F19" s="211">
        <v>1</v>
      </c>
      <c r="G19" s="245">
        <f t="shared" si="3"/>
        <v>98.113207547169807</v>
      </c>
      <c r="H19" s="211">
        <f t="shared" si="2"/>
        <v>244</v>
      </c>
      <c r="I19" s="211">
        <v>243</v>
      </c>
      <c r="J19" s="211">
        <v>1</v>
      </c>
      <c r="K19" s="245">
        <f t="shared" si="0"/>
        <v>99.590163934426229</v>
      </c>
    </row>
    <row r="20" spans="1:11" ht="14.1" customHeight="1" x14ac:dyDescent="0.25">
      <c r="A20" s="6">
        <v>10</v>
      </c>
      <c r="B20" s="6">
        <v>2010</v>
      </c>
      <c r="C20" s="83" t="s">
        <v>15</v>
      </c>
      <c r="D20" s="211">
        <f t="shared" si="1"/>
        <v>144</v>
      </c>
      <c r="E20" s="211">
        <v>144</v>
      </c>
      <c r="F20" s="211">
        <v>0</v>
      </c>
      <c r="G20" s="245">
        <f t="shared" si="3"/>
        <v>100</v>
      </c>
      <c r="H20" s="211">
        <f t="shared" si="2"/>
        <v>539</v>
      </c>
      <c r="I20" s="211">
        <v>539</v>
      </c>
      <c r="J20" s="211">
        <v>0</v>
      </c>
      <c r="K20" s="245">
        <f t="shared" si="0"/>
        <v>100</v>
      </c>
    </row>
    <row r="21" spans="1:11" ht="6.95" customHeight="1" x14ac:dyDescent="0.25">
      <c r="A21" s="6"/>
      <c r="B21" s="3"/>
      <c r="C21" s="5"/>
      <c r="D21" s="16"/>
      <c r="E21" s="16"/>
      <c r="F21" s="16"/>
      <c r="G21" s="16"/>
      <c r="H21" s="16"/>
      <c r="I21" s="16"/>
      <c r="J21" s="16"/>
      <c r="K21" s="16"/>
    </row>
    <row r="22" spans="1:11" ht="14.1" customHeight="1" x14ac:dyDescent="0.25">
      <c r="A22" s="3"/>
      <c r="B22" s="236" t="s">
        <v>57</v>
      </c>
      <c r="C22" s="237" t="s">
        <v>16</v>
      </c>
      <c r="D22" s="17">
        <f t="shared" ref="D22:J22" si="4">SUM(D23:D32)</f>
        <v>1032</v>
      </c>
      <c r="E22" s="17">
        <f t="shared" si="4"/>
        <v>1029</v>
      </c>
      <c r="F22" s="17">
        <f t="shared" si="4"/>
        <v>3</v>
      </c>
      <c r="G22" s="256">
        <f>E22/D22*100</f>
        <v>99.70930232558139</v>
      </c>
      <c r="H22" s="17">
        <f t="shared" si="4"/>
        <v>3816</v>
      </c>
      <c r="I22" s="17">
        <f t="shared" si="4"/>
        <v>3791</v>
      </c>
      <c r="J22" s="17">
        <f t="shared" si="4"/>
        <v>25</v>
      </c>
      <c r="K22" s="256">
        <f t="shared" ref="K22:K32" si="5">I22/H22*100</f>
        <v>99.34486373165619</v>
      </c>
    </row>
    <row r="23" spans="1:11" ht="14.1" customHeight="1" x14ac:dyDescent="0.25">
      <c r="A23" s="6">
        <v>11</v>
      </c>
      <c r="B23" s="6">
        <v>2001</v>
      </c>
      <c r="C23" s="83" t="s">
        <v>17</v>
      </c>
      <c r="D23" s="211">
        <f t="shared" ref="D23:D32" si="6">E23+F23</f>
        <v>182</v>
      </c>
      <c r="E23" s="211">
        <v>182</v>
      </c>
      <c r="F23" s="211">
        <v>0</v>
      </c>
      <c r="G23" s="245">
        <f t="shared" ref="G23:G32" si="7">E23/D23*100</f>
        <v>100</v>
      </c>
      <c r="H23" s="211">
        <f t="shared" ref="H23:H32" si="8">I23+J23</f>
        <v>588</v>
      </c>
      <c r="I23" s="211">
        <v>584</v>
      </c>
      <c r="J23" s="211">
        <v>4</v>
      </c>
      <c r="K23" s="245">
        <f t="shared" si="5"/>
        <v>99.319727891156461</v>
      </c>
    </row>
    <row r="24" spans="1:11" ht="14.1" customHeight="1" x14ac:dyDescent="0.25">
      <c r="A24" s="6">
        <v>12</v>
      </c>
      <c r="B24" s="6">
        <v>2002</v>
      </c>
      <c r="C24" s="83" t="s">
        <v>18</v>
      </c>
      <c r="D24" s="211">
        <f t="shared" si="6"/>
        <v>87</v>
      </c>
      <c r="E24" s="211">
        <v>87</v>
      </c>
      <c r="F24" s="211">
        <v>0</v>
      </c>
      <c r="G24" s="245">
        <f t="shared" si="7"/>
        <v>100</v>
      </c>
      <c r="H24" s="211">
        <f t="shared" si="8"/>
        <v>339</v>
      </c>
      <c r="I24" s="211">
        <v>339</v>
      </c>
      <c r="J24" s="211">
        <v>0</v>
      </c>
      <c r="K24" s="245">
        <f t="shared" si="5"/>
        <v>100</v>
      </c>
    </row>
    <row r="25" spans="1:11" ht="14.1" customHeight="1" x14ac:dyDescent="0.25">
      <c r="A25" s="6">
        <v>13</v>
      </c>
      <c r="B25" s="6">
        <v>2003</v>
      </c>
      <c r="C25" s="83" t="s">
        <v>19</v>
      </c>
      <c r="D25" s="211">
        <f t="shared" si="6"/>
        <v>99</v>
      </c>
      <c r="E25" s="211">
        <v>99</v>
      </c>
      <c r="F25" s="211">
        <v>0</v>
      </c>
      <c r="G25" s="245">
        <f t="shared" si="7"/>
        <v>100</v>
      </c>
      <c r="H25" s="211">
        <f t="shared" si="8"/>
        <v>349</v>
      </c>
      <c r="I25" s="211">
        <v>348</v>
      </c>
      <c r="J25" s="211">
        <v>1</v>
      </c>
      <c r="K25" s="245">
        <f t="shared" si="5"/>
        <v>99.713467048710598</v>
      </c>
    </row>
    <row r="26" spans="1:11" ht="14.1" customHeight="1" x14ac:dyDescent="0.25">
      <c r="A26" s="6">
        <v>14</v>
      </c>
      <c r="B26" s="6">
        <v>2004</v>
      </c>
      <c r="C26" s="83" t="s">
        <v>20</v>
      </c>
      <c r="D26" s="211">
        <f t="shared" si="6"/>
        <v>230</v>
      </c>
      <c r="E26" s="211">
        <v>228</v>
      </c>
      <c r="F26" s="211">
        <v>2</v>
      </c>
      <c r="G26" s="245">
        <f t="shared" si="7"/>
        <v>99.130434782608702</v>
      </c>
      <c r="H26" s="211">
        <f t="shared" si="8"/>
        <v>1004</v>
      </c>
      <c r="I26" s="211">
        <v>999</v>
      </c>
      <c r="J26" s="211">
        <v>5</v>
      </c>
      <c r="K26" s="245">
        <f t="shared" si="5"/>
        <v>99.501992031872504</v>
      </c>
    </row>
    <row r="27" spans="1:11" ht="14.1" customHeight="1" x14ac:dyDescent="0.25">
      <c r="A27" s="6">
        <v>15</v>
      </c>
      <c r="B27" s="6">
        <v>2005</v>
      </c>
      <c r="C27" s="83" t="s">
        <v>21</v>
      </c>
      <c r="D27" s="211">
        <f t="shared" si="6"/>
        <v>173</v>
      </c>
      <c r="E27" s="211">
        <v>173</v>
      </c>
      <c r="F27" s="211">
        <v>0</v>
      </c>
      <c r="G27" s="245">
        <f t="shared" si="7"/>
        <v>100</v>
      </c>
      <c r="H27" s="211">
        <f t="shared" si="8"/>
        <v>652</v>
      </c>
      <c r="I27" s="211">
        <v>650</v>
      </c>
      <c r="J27" s="211">
        <v>2</v>
      </c>
      <c r="K27" s="245">
        <f t="shared" si="5"/>
        <v>99.693251533742327</v>
      </c>
    </row>
    <row r="28" spans="1:11" ht="14.1" customHeight="1" x14ac:dyDescent="0.25">
      <c r="A28" s="6">
        <v>16</v>
      </c>
      <c r="B28" s="6">
        <v>2006</v>
      </c>
      <c r="C28" s="83" t="s">
        <v>22</v>
      </c>
      <c r="D28" s="211">
        <f t="shared" si="6"/>
        <v>52</v>
      </c>
      <c r="E28" s="211">
        <v>52</v>
      </c>
      <c r="F28" s="211">
        <v>0</v>
      </c>
      <c r="G28" s="245">
        <f t="shared" si="7"/>
        <v>100</v>
      </c>
      <c r="H28" s="211">
        <f t="shared" si="8"/>
        <v>188</v>
      </c>
      <c r="I28" s="211">
        <v>187</v>
      </c>
      <c r="J28" s="211">
        <v>1</v>
      </c>
      <c r="K28" s="245">
        <f t="shared" si="5"/>
        <v>99.468085106382972</v>
      </c>
    </row>
    <row r="29" spans="1:11" ht="14.1" customHeight="1" x14ac:dyDescent="0.25">
      <c r="A29" s="6">
        <v>17</v>
      </c>
      <c r="B29" s="6">
        <v>2014</v>
      </c>
      <c r="C29" s="83" t="s">
        <v>65</v>
      </c>
      <c r="D29" s="211">
        <f t="shared" si="6"/>
        <v>106</v>
      </c>
      <c r="E29" s="211">
        <v>105</v>
      </c>
      <c r="F29" s="211">
        <v>1</v>
      </c>
      <c r="G29" s="245">
        <f t="shared" si="7"/>
        <v>99.056603773584911</v>
      </c>
      <c r="H29" s="211">
        <f t="shared" si="8"/>
        <v>355</v>
      </c>
      <c r="I29" s="211">
        <v>349</v>
      </c>
      <c r="J29" s="211">
        <v>6</v>
      </c>
      <c r="K29" s="245">
        <f t="shared" si="5"/>
        <v>98.309859154929583</v>
      </c>
    </row>
    <row r="30" spans="1:11" ht="14.1" customHeight="1" x14ac:dyDescent="0.25">
      <c r="A30" s="6">
        <v>18</v>
      </c>
      <c r="B30" s="6">
        <v>2015</v>
      </c>
      <c r="C30" s="83" t="s">
        <v>66</v>
      </c>
      <c r="D30" s="211">
        <f t="shared" si="6"/>
        <v>19</v>
      </c>
      <c r="E30" s="211">
        <v>19</v>
      </c>
      <c r="F30" s="211">
        <v>0</v>
      </c>
      <c r="G30" s="245">
        <f t="shared" si="7"/>
        <v>100</v>
      </c>
      <c r="H30" s="211">
        <f t="shared" si="8"/>
        <v>60</v>
      </c>
      <c r="I30" s="211">
        <v>59</v>
      </c>
      <c r="J30" s="211">
        <v>1</v>
      </c>
      <c r="K30" s="245">
        <f t="shared" si="5"/>
        <v>98.333333333333329</v>
      </c>
    </row>
    <row r="31" spans="1:11" ht="14.1" customHeight="1" x14ac:dyDescent="0.25">
      <c r="A31" s="6">
        <v>19</v>
      </c>
      <c r="B31" s="6">
        <v>2016</v>
      </c>
      <c r="C31" s="83" t="s">
        <v>23</v>
      </c>
      <c r="D31" s="211">
        <f t="shared" si="6"/>
        <v>38</v>
      </c>
      <c r="E31" s="211">
        <v>38</v>
      </c>
      <c r="F31" s="211">
        <v>0</v>
      </c>
      <c r="G31" s="245">
        <f t="shared" si="7"/>
        <v>100</v>
      </c>
      <c r="H31" s="211">
        <f t="shared" si="8"/>
        <v>116</v>
      </c>
      <c r="I31" s="211">
        <v>111</v>
      </c>
      <c r="J31" s="211">
        <v>5</v>
      </c>
      <c r="K31" s="245">
        <f t="shared" si="5"/>
        <v>95.689655172413794</v>
      </c>
    </row>
    <row r="32" spans="1:11" ht="14.1" customHeight="1" x14ac:dyDescent="0.25">
      <c r="A32" s="6">
        <v>20</v>
      </c>
      <c r="B32" s="6">
        <v>2021</v>
      </c>
      <c r="C32" s="83" t="s">
        <v>24</v>
      </c>
      <c r="D32" s="211">
        <f t="shared" si="6"/>
        <v>46</v>
      </c>
      <c r="E32" s="211">
        <v>46</v>
      </c>
      <c r="F32" s="211">
        <v>0</v>
      </c>
      <c r="G32" s="245">
        <f t="shared" si="7"/>
        <v>100</v>
      </c>
      <c r="H32" s="211">
        <f t="shared" si="8"/>
        <v>165</v>
      </c>
      <c r="I32" s="211">
        <v>165</v>
      </c>
      <c r="J32" s="211">
        <v>0</v>
      </c>
      <c r="K32" s="245">
        <f t="shared" si="5"/>
        <v>100</v>
      </c>
    </row>
    <row r="33" spans="1:11" ht="6.95" customHeight="1" x14ac:dyDescent="0.25">
      <c r="A33" s="6"/>
      <c r="B33" s="3"/>
      <c r="C33" s="5"/>
      <c r="D33" s="16"/>
      <c r="E33" s="16"/>
      <c r="F33" s="16"/>
      <c r="G33" s="16"/>
      <c r="H33" s="16"/>
      <c r="I33" s="16"/>
      <c r="J33" s="16"/>
      <c r="K33" s="16"/>
    </row>
    <row r="34" spans="1:11" ht="14.1" customHeight="1" x14ac:dyDescent="0.25">
      <c r="A34" s="3"/>
      <c r="B34" s="4" t="s">
        <v>58</v>
      </c>
      <c r="C34" s="5" t="s">
        <v>25</v>
      </c>
      <c r="D34" s="17">
        <f t="shared" ref="D34:J34" si="9">SUM(D35:D40)</f>
        <v>1059</v>
      </c>
      <c r="E34" s="17">
        <f t="shared" si="9"/>
        <v>1058</v>
      </c>
      <c r="F34" s="17">
        <f t="shared" si="9"/>
        <v>1</v>
      </c>
      <c r="G34" s="256">
        <f>E34/D34*100</f>
        <v>99.905571293673276</v>
      </c>
      <c r="H34" s="17">
        <f t="shared" si="9"/>
        <v>3792</v>
      </c>
      <c r="I34" s="17">
        <f t="shared" si="9"/>
        <v>3783</v>
      </c>
      <c r="J34" s="17">
        <f t="shared" si="9"/>
        <v>9</v>
      </c>
      <c r="K34" s="256">
        <f t="shared" ref="K34:K40" si="10">I34/H34*100</f>
        <v>99.762658227848107</v>
      </c>
    </row>
    <row r="35" spans="1:11" ht="14.1" customHeight="1" x14ac:dyDescent="0.25">
      <c r="A35" s="6">
        <v>21</v>
      </c>
      <c r="B35" s="230">
        <v>2001</v>
      </c>
      <c r="C35" s="231" t="s">
        <v>67</v>
      </c>
      <c r="D35" s="211">
        <f t="shared" ref="D35:D40" si="11">E35+F35</f>
        <v>216</v>
      </c>
      <c r="E35" s="211">
        <v>216</v>
      </c>
      <c r="F35" s="211">
        <v>0</v>
      </c>
      <c r="G35" s="245">
        <f t="shared" ref="G35:G40" si="12">E35/D35*100</f>
        <v>100</v>
      </c>
      <c r="H35" s="211">
        <f t="shared" ref="H35:H40" si="13">I35+J35</f>
        <v>827</v>
      </c>
      <c r="I35" s="211">
        <v>827</v>
      </c>
      <c r="J35" s="211">
        <v>0</v>
      </c>
      <c r="K35" s="245">
        <f t="shared" si="10"/>
        <v>100</v>
      </c>
    </row>
    <row r="36" spans="1:11" ht="14.1" customHeight="1" x14ac:dyDescent="0.25">
      <c r="A36" s="6">
        <v>22</v>
      </c>
      <c r="B36" s="6">
        <v>2002</v>
      </c>
      <c r="C36" s="83" t="s">
        <v>68</v>
      </c>
      <c r="D36" s="211">
        <f t="shared" si="11"/>
        <v>243</v>
      </c>
      <c r="E36" s="211">
        <v>243</v>
      </c>
      <c r="F36" s="211">
        <v>0</v>
      </c>
      <c r="G36" s="245">
        <f t="shared" si="12"/>
        <v>100</v>
      </c>
      <c r="H36" s="211">
        <f t="shared" si="13"/>
        <v>806</v>
      </c>
      <c r="I36" s="211">
        <v>804</v>
      </c>
      <c r="J36" s="211">
        <v>2</v>
      </c>
      <c r="K36" s="245">
        <f t="shared" si="10"/>
        <v>99.75186104218362</v>
      </c>
    </row>
    <row r="37" spans="1:11" ht="14.1" customHeight="1" x14ac:dyDescent="0.25">
      <c r="A37" s="6">
        <v>23</v>
      </c>
      <c r="B37" s="6">
        <v>2003</v>
      </c>
      <c r="C37" s="83" t="s">
        <v>26</v>
      </c>
      <c r="D37" s="211">
        <f t="shared" si="11"/>
        <v>330</v>
      </c>
      <c r="E37" s="211">
        <v>329</v>
      </c>
      <c r="F37" s="211">
        <v>1</v>
      </c>
      <c r="G37" s="245">
        <f t="shared" si="12"/>
        <v>99.696969696969688</v>
      </c>
      <c r="H37" s="211">
        <f t="shared" si="13"/>
        <v>1247</v>
      </c>
      <c r="I37" s="211">
        <v>1245</v>
      </c>
      <c r="J37" s="211">
        <v>2</v>
      </c>
      <c r="K37" s="245">
        <f t="shared" si="10"/>
        <v>99.839615076182838</v>
      </c>
    </row>
    <row r="38" spans="1:11" ht="14.1" customHeight="1" x14ac:dyDescent="0.25">
      <c r="A38" s="6">
        <v>24</v>
      </c>
      <c r="B38" s="6">
        <v>2009</v>
      </c>
      <c r="C38" s="83" t="s">
        <v>27</v>
      </c>
      <c r="D38" s="211">
        <f t="shared" si="11"/>
        <v>59</v>
      </c>
      <c r="E38" s="211">
        <v>59</v>
      </c>
      <c r="F38" s="211">
        <v>0</v>
      </c>
      <c r="G38" s="245">
        <f t="shared" si="12"/>
        <v>100</v>
      </c>
      <c r="H38" s="211">
        <f t="shared" si="13"/>
        <v>175</v>
      </c>
      <c r="I38" s="211">
        <v>174</v>
      </c>
      <c r="J38" s="211">
        <v>1</v>
      </c>
      <c r="K38" s="245">
        <f t="shared" si="10"/>
        <v>99.428571428571431</v>
      </c>
    </row>
    <row r="39" spans="1:11" ht="14.1" customHeight="1" x14ac:dyDescent="0.25">
      <c r="A39" s="6">
        <v>25</v>
      </c>
      <c r="B39" s="6">
        <v>2013</v>
      </c>
      <c r="C39" s="83" t="s">
        <v>28</v>
      </c>
      <c r="D39" s="211">
        <f t="shared" si="11"/>
        <v>96</v>
      </c>
      <c r="E39" s="211">
        <v>96</v>
      </c>
      <c r="F39" s="211">
        <v>0</v>
      </c>
      <c r="G39" s="245">
        <f t="shared" si="12"/>
        <v>100</v>
      </c>
      <c r="H39" s="211">
        <f t="shared" si="13"/>
        <v>341</v>
      </c>
      <c r="I39" s="211">
        <v>340</v>
      </c>
      <c r="J39" s="211">
        <v>1</v>
      </c>
      <c r="K39" s="245">
        <f t="shared" si="10"/>
        <v>99.706744868035187</v>
      </c>
    </row>
    <row r="40" spans="1:11" ht="14.1" customHeight="1" x14ac:dyDescent="0.25">
      <c r="A40" s="6">
        <v>26</v>
      </c>
      <c r="B40" s="6">
        <v>2014</v>
      </c>
      <c r="C40" s="83" t="s">
        <v>29</v>
      </c>
      <c r="D40" s="211">
        <f t="shared" si="11"/>
        <v>115</v>
      </c>
      <c r="E40" s="211">
        <v>115</v>
      </c>
      <c r="F40" s="211">
        <v>0</v>
      </c>
      <c r="G40" s="245">
        <f t="shared" si="12"/>
        <v>100</v>
      </c>
      <c r="H40" s="211">
        <f t="shared" si="13"/>
        <v>396</v>
      </c>
      <c r="I40" s="211">
        <v>393</v>
      </c>
      <c r="J40" s="211">
        <v>3</v>
      </c>
      <c r="K40" s="245">
        <f t="shared" si="10"/>
        <v>99.242424242424249</v>
      </c>
    </row>
    <row r="41" spans="1:11" ht="6.95" customHeight="1" x14ac:dyDescent="0.25">
      <c r="A41" s="6"/>
      <c r="B41" s="3"/>
      <c r="C41" s="5"/>
      <c r="D41" s="16"/>
      <c r="E41" s="16"/>
      <c r="F41" s="16"/>
      <c r="G41" s="16"/>
      <c r="H41" s="16"/>
      <c r="I41" s="16"/>
      <c r="J41" s="16"/>
      <c r="K41" s="16"/>
    </row>
    <row r="42" spans="1:11" ht="14.1" customHeight="1" x14ac:dyDescent="0.25">
      <c r="A42" s="3"/>
      <c r="B42" s="236" t="s">
        <v>59</v>
      </c>
      <c r="C42" s="237" t="s">
        <v>30</v>
      </c>
      <c r="D42" s="17">
        <f t="shared" ref="D42:J42" si="14">SUM(D43:D47)</f>
        <v>440</v>
      </c>
      <c r="E42" s="17">
        <f t="shared" si="14"/>
        <v>438</v>
      </c>
      <c r="F42" s="17">
        <f t="shared" si="14"/>
        <v>2</v>
      </c>
      <c r="G42" s="256">
        <f>E42/D42*100</f>
        <v>99.545454545454547</v>
      </c>
      <c r="H42" s="17">
        <f t="shared" si="14"/>
        <v>1508</v>
      </c>
      <c r="I42" s="17">
        <f t="shared" si="14"/>
        <v>1505</v>
      </c>
      <c r="J42" s="17">
        <f t="shared" si="14"/>
        <v>3</v>
      </c>
      <c r="K42" s="256">
        <f t="shared" ref="K42:K47" si="15">I42/H42*100</f>
        <v>99.801061007957557</v>
      </c>
    </row>
    <row r="43" spans="1:11" ht="14.1" customHeight="1" x14ac:dyDescent="0.25">
      <c r="A43" s="6">
        <v>27</v>
      </c>
      <c r="B43" s="6">
        <v>2001</v>
      </c>
      <c r="C43" s="83" t="s">
        <v>31</v>
      </c>
      <c r="D43" s="211">
        <f t="shared" ref="D43:D47" si="16">E43+F43</f>
        <v>65</v>
      </c>
      <c r="E43" s="211">
        <v>65</v>
      </c>
      <c r="F43" s="211">
        <v>0</v>
      </c>
      <c r="G43" s="245">
        <f t="shared" ref="G43:G47" si="17">E43/D43*100</f>
        <v>100</v>
      </c>
      <c r="H43" s="211">
        <f t="shared" ref="H43:H47" si="18">I43+J43</f>
        <v>265</v>
      </c>
      <c r="I43" s="211">
        <v>265</v>
      </c>
      <c r="J43" s="211">
        <v>0</v>
      </c>
      <c r="K43" s="245">
        <f t="shared" si="15"/>
        <v>100</v>
      </c>
    </row>
    <row r="44" spans="1:11" ht="14.1" customHeight="1" x14ac:dyDescent="0.25">
      <c r="A44" s="6">
        <v>28</v>
      </c>
      <c r="B44" s="6">
        <v>2002</v>
      </c>
      <c r="C44" s="83" t="s">
        <v>22</v>
      </c>
      <c r="D44" s="211">
        <f t="shared" si="16"/>
        <v>119</v>
      </c>
      <c r="E44" s="211">
        <v>118</v>
      </c>
      <c r="F44" s="211">
        <v>1</v>
      </c>
      <c r="G44" s="245">
        <f t="shared" si="17"/>
        <v>99.159663865546221</v>
      </c>
      <c r="H44" s="211">
        <f t="shared" si="18"/>
        <v>417</v>
      </c>
      <c r="I44" s="211">
        <v>416</v>
      </c>
      <c r="J44" s="211">
        <v>1</v>
      </c>
      <c r="K44" s="245">
        <f t="shared" si="15"/>
        <v>99.760191846522787</v>
      </c>
    </row>
    <row r="45" spans="1:11" ht="14.1" customHeight="1" x14ac:dyDescent="0.25">
      <c r="A45" s="6">
        <v>29</v>
      </c>
      <c r="B45" s="6">
        <v>2003</v>
      </c>
      <c r="C45" s="83" t="s">
        <v>32</v>
      </c>
      <c r="D45" s="211">
        <f t="shared" si="16"/>
        <v>116</v>
      </c>
      <c r="E45" s="211">
        <v>116</v>
      </c>
      <c r="F45" s="211">
        <v>0</v>
      </c>
      <c r="G45" s="245">
        <f t="shared" si="17"/>
        <v>100</v>
      </c>
      <c r="H45" s="211">
        <f t="shared" si="18"/>
        <v>363</v>
      </c>
      <c r="I45" s="211">
        <v>363</v>
      </c>
      <c r="J45" s="211">
        <v>0</v>
      </c>
      <c r="K45" s="245">
        <f t="shared" si="15"/>
        <v>100</v>
      </c>
    </row>
    <row r="46" spans="1:11" ht="14.1" customHeight="1" x14ac:dyDescent="0.25">
      <c r="A46" s="6">
        <v>30</v>
      </c>
      <c r="B46" s="6">
        <v>2004</v>
      </c>
      <c r="C46" s="83" t="s">
        <v>33</v>
      </c>
      <c r="D46" s="211">
        <f t="shared" si="16"/>
        <v>72</v>
      </c>
      <c r="E46" s="211">
        <v>72</v>
      </c>
      <c r="F46" s="211">
        <v>0</v>
      </c>
      <c r="G46" s="245">
        <f t="shared" si="17"/>
        <v>100</v>
      </c>
      <c r="H46" s="211">
        <f t="shared" si="18"/>
        <v>252</v>
      </c>
      <c r="I46" s="211">
        <v>252</v>
      </c>
      <c r="J46" s="211">
        <v>0</v>
      </c>
      <c r="K46" s="245">
        <f t="shared" si="15"/>
        <v>100</v>
      </c>
    </row>
    <row r="47" spans="1:11" ht="14.1" customHeight="1" x14ac:dyDescent="0.25">
      <c r="A47" s="6">
        <v>31</v>
      </c>
      <c r="B47" s="6">
        <v>2005</v>
      </c>
      <c r="C47" s="83" t="s">
        <v>34</v>
      </c>
      <c r="D47" s="211">
        <f t="shared" si="16"/>
        <v>68</v>
      </c>
      <c r="E47" s="211">
        <v>67</v>
      </c>
      <c r="F47" s="211">
        <v>1</v>
      </c>
      <c r="G47" s="245">
        <f t="shared" si="17"/>
        <v>98.529411764705884</v>
      </c>
      <c r="H47" s="211">
        <f t="shared" si="18"/>
        <v>211</v>
      </c>
      <c r="I47" s="211">
        <v>209</v>
      </c>
      <c r="J47" s="211">
        <v>2</v>
      </c>
      <c r="K47" s="245">
        <f t="shared" si="15"/>
        <v>99.052132701421797</v>
      </c>
    </row>
    <row r="48" spans="1:11" s="62" customFormat="1" ht="6.95" customHeight="1" thickBot="1" x14ac:dyDescent="0.3">
      <c r="A48" s="6"/>
      <c r="B48" s="3"/>
      <c r="C48" s="5"/>
      <c r="D48" s="16"/>
      <c r="E48" s="16"/>
      <c r="F48" s="16"/>
      <c r="G48" s="16"/>
      <c r="H48" s="16"/>
      <c r="I48" s="16"/>
      <c r="J48" s="16"/>
      <c r="K48" s="16"/>
    </row>
    <row r="49" spans="1:11" ht="14.1" customHeight="1" x14ac:dyDescent="0.25">
      <c r="A49" s="3"/>
      <c r="B49" s="236" t="s">
        <v>60</v>
      </c>
      <c r="C49" s="237" t="s">
        <v>35</v>
      </c>
      <c r="D49" s="17">
        <f t="shared" ref="D49:J49" si="19">SUM(D50:D54)</f>
        <v>478</v>
      </c>
      <c r="E49" s="17">
        <f t="shared" si="19"/>
        <v>478</v>
      </c>
      <c r="F49" s="17">
        <f t="shared" si="19"/>
        <v>0</v>
      </c>
      <c r="G49" s="256">
        <f>E49/D49*100</f>
        <v>100</v>
      </c>
      <c r="H49" s="17">
        <f t="shared" si="19"/>
        <v>1729</v>
      </c>
      <c r="I49" s="17">
        <f t="shared" si="19"/>
        <v>1729</v>
      </c>
      <c r="J49" s="17">
        <f t="shared" si="19"/>
        <v>0</v>
      </c>
      <c r="K49" s="256">
        <f t="shared" ref="K49:K54" si="20">I49/H49*100</f>
        <v>100</v>
      </c>
    </row>
    <row r="50" spans="1:11" ht="14.1" customHeight="1" x14ac:dyDescent="0.25">
      <c r="A50" s="6">
        <v>32</v>
      </c>
      <c r="B50" s="230">
        <v>2001</v>
      </c>
      <c r="C50" s="83" t="s">
        <v>69</v>
      </c>
      <c r="D50" s="211">
        <f t="shared" ref="D50:D54" si="21">E50+F50</f>
        <v>80</v>
      </c>
      <c r="E50" s="211">
        <v>80</v>
      </c>
      <c r="F50" s="211">
        <v>0</v>
      </c>
      <c r="G50" s="245">
        <f t="shared" ref="G50:G54" si="22">E50/D50*100</f>
        <v>100</v>
      </c>
      <c r="H50" s="211">
        <f t="shared" ref="H50:H54" si="23">I50+J50</f>
        <v>272</v>
      </c>
      <c r="I50" s="211">
        <v>272</v>
      </c>
      <c r="J50" s="211">
        <v>0</v>
      </c>
      <c r="K50" s="245">
        <f t="shared" si="20"/>
        <v>100</v>
      </c>
    </row>
    <row r="51" spans="1:11" ht="14.1" customHeight="1" x14ac:dyDescent="0.25">
      <c r="A51" s="6">
        <v>33</v>
      </c>
      <c r="B51" s="6">
        <v>2002</v>
      </c>
      <c r="C51" s="83" t="s">
        <v>70</v>
      </c>
      <c r="D51" s="211">
        <f t="shared" si="21"/>
        <v>162</v>
      </c>
      <c r="E51" s="211">
        <v>162</v>
      </c>
      <c r="F51" s="211">
        <v>0</v>
      </c>
      <c r="G51" s="245">
        <f t="shared" si="22"/>
        <v>100</v>
      </c>
      <c r="H51" s="211">
        <f t="shared" si="23"/>
        <v>647</v>
      </c>
      <c r="I51" s="211">
        <v>647</v>
      </c>
      <c r="J51" s="211">
        <v>0</v>
      </c>
      <c r="K51" s="245">
        <f t="shared" si="20"/>
        <v>100</v>
      </c>
    </row>
    <row r="52" spans="1:11" ht="14.1" customHeight="1" x14ac:dyDescent="0.25">
      <c r="A52" s="6">
        <v>34</v>
      </c>
      <c r="B52" s="6">
        <v>2003</v>
      </c>
      <c r="C52" s="83" t="s">
        <v>71</v>
      </c>
      <c r="D52" s="211">
        <f t="shared" si="21"/>
        <v>89</v>
      </c>
      <c r="E52" s="211">
        <v>89</v>
      </c>
      <c r="F52" s="211">
        <v>0</v>
      </c>
      <c r="G52" s="245">
        <f t="shared" si="22"/>
        <v>100</v>
      </c>
      <c r="H52" s="211">
        <f t="shared" si="23"/>
        <v>304</v>
      </c>
      <c r="I52" s="211">
        <v>304</v>
      </c>
      <c r="J52" s="211">
        <v>0</v>
      </c>
      <c r="K52" s="245">
        <f t="shared" si="20"/>
        <v>100</v>
      </c>
    </row>
    <row r="53" spans="1:11" ht="14.1" customHeight="1" x14ac:dyDescent="0.25">
      <c r="A53" s="6">
        <v>35</v>
      </c>
      <c r="B53" s="6">
        <v>2004</v>
      </c>
      <c r="C53" s="83" t="s">
        <v>36</v>
      </c>
      <c r="D53" s="211">
        <f t="shared" si="21"/>
        <v>46</v>
      </c>
      <c r="E53" s="211">
        <v>46</v>
      </c>
      <c r="F53" s="211">
        <v>0</v>
      </c>
      <c r="G53" s="245">
        <f t="shared" si="22"/>
        <v>100</v>
      </c>
      <c r="H53" s="211">
        <f t="shared" si="23"/>
        <v>180</v>
      </c>
      <c r="I53" s="211">
        <v>180</v>
      </c>
      <c r="J53" s="211">
        <v>0</v>
      </c>
      <c r="K53" s="245">
        <f t="shared" si="20"/>
        <v>100</v>
      </c>
    </row>
    <row r="54" spans="1:11" ht="14.1" customHeight="1" x14ac:dyDescent="0.25">
      <c r="A54" s="6">
        <v>36</v>
      </c>
      <c r="B54" s="6">
        <v>2005</v>
      </c>
      <c r="C54" s="83" t="s">
        <v>72</v>
      </c>
      <c r="D54" s="211">
        <f t="shared" si="21"/>
        <v>101</v>
      </c>
      <c r="E54" s="211">
        <v>101</v>
      </c>
      <c r="F54" s="211">
        <v>0</v>
      </c>
      <c r="G54" s="245">
        <f t="shared" si="22"/>
        <v>100</v>
      </c>
      <c r="H54" s="211">
        <f t="shared" si="23"/>
        <v>326</v>
      </c>
      <c r="I54" s="211">
        <v>326</v>
      </c>
      <c r="J54" s="211">
        <v>0</v>
      </c>
      <c r="K54" s="245">
        <f t="shared" si="20"/>
        <v>100</v>
      </c>
    </row>
    <row r="55" spans="1:11" ht="6.95" customHeight="1" x14ac:dyDescent="0.25">
      <c r="A55" s="6"/>
      <c r="B55" s="3"/>
      <c r="C55" s="5"/>
      <c r="D55" s="16"/>
      <c r="E55" s="16"/>
      <c r="F55" s="16"/>
      <c r="G55" s="16"/>
      <c r="H55" s="16"/>
      <c r="I55" s="16"/>
      <c r="J55" s="16"/>
      <c r="K55" s="16"/>
    </row>
    <row r="56" spans="1:11" ht="14.1" customHeight="1" x14ac:dyDescent="0.25">
      <c r="A56" s="3"/>
      <c r="B56" s="4" t="s">
        <v>61</v>
      </c>
      <c r="C56" s="237" t="s">
        <v>37</v>
      </c>
      <c r="D56" s="17">
        <f t="shared" ref="D56:E56" si="24">SUM(D57:D60)</f>
        <v>141</v>
      </c>
      <c r="E56" s="17">
        <f t="shared" si="24"/>
        <v>141</v>
      </c>
      <c r="F56" s="17">
        <f t="shared" ref="F56" si="25">SUM(F57:F60)</f>
        <v>0</v>
      </c>
      <c r="G56" s="256">
        <f>E56/D56*100</f>
        <v>100</v>
      </c>
      <c r="H56" s="17">
        <f t="shared" ref="H56:J56" si="26">SUM(H57:H60)</f>
        <v>542</v>
      </c>
      <c r="I56" s="17">
        <f t="shared" si="26"/>
        <v>541</v>
      </c>
      <c r="J56" s="17">
        <f t="shared" si="26"/>
        <v>1</v>
      </c>
      <c r="K56" s="256">
        <f>I56/H56*100</f>
        <v>99.815498154981555</v>
      </c>
    </row>
    <row r="57" spans="1:11" ht="14.1" customHeight="1" x14ac:dyDescent="0.25">
      <c r="A57" s="6">
        <v>37</v>
      </c>
      <c r="B57" s="230">
        <v>2001</v>
      </c>
      <c r="C57" s="83" t="s">
        <v>38</v>
      </c>
      <c r="D57" s="211">
        <f t="shared" ref="D57:D60" si="27">E57+F57</f>
        <v>37</v>
      </c>
      <c r="E57" s="211">
        <v>37</v>
      </c>
      <c r="F57" s="211">
        <v>0</v>
      </c>
      <c r="G57" s="245">
        <f t="shared" ref="G57:G60" si="28">E57/D57*100</f>
        <v>100</v>
      </c>
      <c r="H57" s="211">
        <f t="shared" ref="H57:H60" si="29">I57+J57</f>
        <v>164</v>
      </c>
      <c r="I57" s="211">
        <v>164</v>
      </c>
      <c r="J57" s="211">
        <v>0</v>
      </c>
      <c r="K57" s="245">
        <f>I57/H57*100</f>
        <v>100</v>
      </c>
    </row>
    <row r="58" spans="1:11" ht="14.1" customHeight="1" x14ac:dyDescent="0.25">
      <c r="A58" s="6">
        <v>38</v>
      </c>
      <c r="B58" s="6">
        <v>2002</v>
      </c>
      <c r="C58" s="83" t="s">
        <v>39</v>
      </c>
      <c r="D58" s="211">
        <f t="shared" si="27"/>
        <v>39</v>
      </c>
      <c r="E58" s="211">
        <v>39</v>
      </c>
      <c r="F58" s="211">
        <v>0</v>
      </c>
      <c r="G58" s="245">
        <f t="shared" si="28"/>
        <v>100</v>
      </c>
      <c r="H58" s="211">
        <f t="shared" si="29"/>
        <v>136</v>
      </c>
      <c r="I58" s="211">
        <v>135</v>
      </c>
      <c r="J58" s="211">
        <v>1</v>
      </c>
      <c r="K58" s="245">
        <f>I58/H58*100</f>
        <v>99.264705882352942</v>
      </c>
    </row>
    <row r="59" spans="1:11" ht="14.1" customHeight="1" x14ac:dyDescent="0.25">
      <c r="A59" s="6">
        <v>39</v>
      </c>
      <c r="B59" s="6">
        <v>2003</v>
      </c>
      <c r="C59" s="83" t="s">
        <v>40</v>
      </c>
      <c r="D59" s="211">
        <f t="shared" si="27"/>
        <v>18</v>
      </c>
      <c r="E59" s="211">
        <v>18</v>
      </c>
      <c r="F59" s="211">
        <v>0</v>
      </c>
      <c r="G59" s="245">
        <f t="shared" si="28"/>
        <v>100</v>
      </c>
      <c r="H59" s="211">
        <f t="shared" si="29"/>
        <v>91</v>
      </c>
      <c r="I59" s="211">
        <v>91</v>
      </c>
      <c r="J59" s="211">
        <v>0</v>
      </c>
      <c r="K59" s="245">
        <f>I59/H59*100</f>
        <v>100</v>
      </c>
    </row>
    <row r="60" spans="1:11" ht="14.1" customHeight="1" x14ac:dyDescent="0.25">
      <c r="A60" s="6">
        <v>40</v>
      </c>
      <c r="B60" s="6">
        <v>2004</v>
      </c>
      <c r="C60" s="83" t="s">
        <v>41</v>
      </c>
      <c r="D60" s="211">
        <f t="shared" si="27"/>
        <v>47</v>
      </c>
      <c r="E60" s="211">
        <v>47</v>
      </c>
      <c r="F60" s="211">
        <v>0</v>
      </c>
      <c r="G60" s="245">
        <f t="shared" si="28"/>
        <v>100</v>
      </c>
      <c r="H60" s="211">
        <f t="shared" si="29"/>
        <v>151</v>
      </c>
      <c r="I60" s="211">
        <v>151</v>
      </c>
      <c r="J60" s="211">
        <v>0</v>
      </c>
      <c r="K60" s="245">
        <f>I60/H60*100</f>
        <v>100</v>
      </c>
    </row>
    <row r="61" spans="1:11" ht="6.95" customHeight="1" x14ac:dyDescent="0.25">
      <c r="A61" s="6"/>
      <c r="B61" s="3"/>
      <c r="C61" s="5"/>
      <c r="D61" s="16"/>
      <c r="E61" s="16"/>
      <c r="F61" s="16"/>
      <c r="G61" s="16"/>
      <c r="H61" s="16"/>
      <c r="I61" s="16"/>
      <c r="J61" s="16"/>
      <c r="K61" s="16"/>
    </row>
    <row r="62" spans="1:11" ht="14.1" customHeight="1" x14ac:dyDescent="0.25">
      <c r="A62" s="3"/>
      <c r="B62" s="236" t="s">
        <v>62</v>
      </c>
      <c r="C62" s="5" t="s">
        <v>42</v>
      </c>
      <c r="D62" s="17">
        <f t="shared" ref="D62:J62" si="30">SUM(D63:D68)</f>
        <v>451</v>
      </c>
      <c r="E62" s="17">
        <f t="shared" si="30"/>
        <v>450</v>
      </c>
      <c r="F62" s="17">
        <f t="shared" si="30"/>
        <v>1</v>
      </c>
      <c r="G62" s="256">
        <f>E62/D62*100</f>
        <v>99.77827050997783</v>
      </c>
      <c r="H62" s="17">
        <f t="shared" si="30"/>
        <v>1760</v>
      </c>
      <c r="I62" s="17">
        <f t="shared" si="30"/>
        <v>1754</v>
      </c>
      <c r="J62" s="17">
        <f t="shared" si="30"/>
        <v>6</v>
      </c>
      <c r="K62" s="256">
        <f t="shared" ref="K62:K68" si="31">I62/H62*100</f>
        <v>99.659090909090907</v>
      </c>
    </row>
    <row r="63" spans="1:11" ht="14.1" customHeight="1" x14ac:dyDescent="0.25">
      <c r="A63" s="6">
        <v>41</v>
      </c>
      <c r="B63" s="6">
        <v>2001</v>
      </c>
      <c r="C63" s="231" t="s">
        <v>43</v>
      </c>
      <c r="D63" s="211">
        <f t="shared" ref="D63:D68" si="32">E63+F63</f>
        <v>58</v>
      </c>
      <c r="E63" s="211">
        <v>58</v>
      </c>
      <c r="F63" s="211">
        <v>0</v>
      </c>
      <c r="G63" s="245">
        <f t="shared" ref="G63:G68" si="33">E63/D63*100</f>
        <v>100</v>
      </c>
      <c r="H63" s="211">
        <f t="shared" ref="H63:H68" si="34">I63+J63</f>
        <v>261</v>
      </c>
      <c r="I63" s="211">
        <v>261</v>
      </c>
      <c r="J63" s="211">
        <v>0</v>
      </c>
      <c r="K63" s="245">
        <f t="shared" si="31"/>
        <v>100</v>
      </c>
    </row>
    <row r="64" spans="1:11" ht="14.1" customHeight="1" x14ac:dyDescent="0.25">
      <c r="A64" s="6">
        <v>42</v>
      </c>
      <c r="B64" s="6">
        <v>2002</v>
      </c>
      <c r="C64" s="83" t="s">
        <v>44</v>
      </c>
      <c r="D64" s="211">
        <f t="shared" si="32"/>
        <v>90</v>
      </c>
      <c r="E64" s="211">
        <v>90</v>
      </c>
      <c r="F64" s="211">
        <v>0</v>
      </c>
      <c r="G64" s="245">
        <f t="shared" si="33"/>
        <v>100</v>
      </c>
      <c r="H64" s="211">
        <f t="shared" si="34"/>
        <v>355</v>
      </c>
      <c r="I64" s="211">
        <v>354</v>
      </c>
      <c r="J64" s="211">
        <v>1</v>
      </c>
      <c r="K64" s="245">
        <f t="shared" si="31"/>
        <v>99.718309859154928</v>
      </c>
    </row>
    <row r="65" spans="1:11" ht="14.1" customHeight="1" x14ac:dyDescent="0.25">
      <c r="A65" s="6">
        <v>43</v>
      </c>
      <c r="B65" s="6">
        <v>2003</v>
      </c>
      <c r="C65" s="83" t="s">
        <v>32</v>
      </c>
      <c r="D65" s="211">
        <f t="shared" si="32"/>
        <v>88</v>
      </c>
      <c r="E65" s="211">
        <v>87</v>
      </c>
      <c r="F65" s="211">
        <v>1</v>
      </c>
      <c r="G65" s="245">
        <f t="shared" si="33"/>
        <v>98.86363636363636</v>
      </c>
      <c r="H65" s="211">
        <f t="shared" si="34"/>
        <v>338</v>
      </c>
      <c r="I65" s="211">
        <v>337</v>
      </c>
      <c r="J65" s="211">
        <v>1</v>
      </c>
      <c r="K65" s="245">
        <f t="shared" si="31"/>
        <v>99.704142011834321</v>
      </c>
    </row>
    <row r="66" spans="1:11" ht="14.1" customHeight="1" x14ac:dyDescent="0.25">
      <c r="A66" s="6">
        <v>44</v>
      </c>
      <c r="B66" s="6">
        <v>2004</v>
      </c>
      <c r="C66" s="83" t="s">
        <v>45</v>
      </c>
      <c r="D66" s="211">
        <f t="shared" si="32"/>
        <v>92</v>
      </c>
      <c r="E66" s="211">
        <v>92</v>
      </c>
      <c r="F66" s="211">
        <v>0</v>
      </c>
      <c r="G66" s="245">
        <f t="shared" si="33"/>
        <v>100</v>
      </c>
      <c r="H66" s="211">
        <f t="shared" si="34"/>
        <v>315</v>
      </c>
      <c r="I66" s="211">
        <v>312</v>
      </c>
      <c r="J66" s="211">
        <v>3</v>
      </c>
      <c r="K66" s="245">
        <f t="shared" si="31"/>
        <v>99.047619047619051</v>
      </c>
    </row>
    <row r="67" spans="1:11" ht="14.1" customHeight="1" x14ac:dyDescent="0.25">
      <c r="A67" s="6">
        <v>45</v>
      </c>
      <c r="B67" s="6">
        <v>2005</v>
      </c>
      <c r="C67" s="83" t="s">
        <v>46</v>
      </c>
      <c r="D67" s="211">
        <f t="shared" si="32"/>
        <v>69</v>
      </c>
      <c r="E67" s="211">
        <v>69</v>
      </c>
      <c r="F67" s="211">
        <v>0</v>
      </c>
      <c r="G67" s="245">
        <f t="shared" si="33"/>
        <v>100</v>
      </c>
      <c r="H67" s="211">
        <f t="shared" si="34"/>
        <v>294</v>
      </c>
      <c r="I67" s="211">
        <v>294</v>
      </c>
      <c r="J67" s="211">
        <v>0</v>
      </c>
      <c r="K67" s="245">
        <f t="shared" si="31"/>
        <v>100</v>
      </c>
    </row>
    <row r="68" spans="1:11" ht="14.1" customHeight="1" x14ac:dyDescent="0.25">
      <c r="A68" s="6">
        <v>46</v>
      </c>
      <c r="B68" s="6">
        <v>2006</v>
      </c>
      <c r="C68" s="83" t="s">
        <v>47</v>
      </c>
      <c r="D68" s="211">
        <f t="shared" si="32"/>
        <v>54</v>
      </c>
      <c r="E68" s="211">
        <v>54</v>
      </c>
      <c r="F68" s="211">
        <v>0</v>
      </c>
      <c r="G68" s="245">
        <f t="shared" si="33"/>
        <v>100</v>
      </c>
      <c r="H68" s="211">
        <f t="shared" si="34"/>
        <v>197</v>
      </c>
      <c r="I68" s="211">
        <v>196</v>
      </c>
      <c r="J68" s="211">
        <v>1</v>
      </c>
      <c r="K68" s="245">
        <f t="shared" si="31"/>
        <v>99.492385786802032</v>
      </c>
    </row>
    <row r="69" spans="1:11" ht="6.95" customHeight="1" x14ac:dyDescent="0.25">
      <c r="A69" s="6"/>
      <c r="B69" s="3"/>
      <c r="C69" s="5"/>
      <c r="D69" s="16"/>
      <c r="E69" s="16"/>
      <c r="F69" s="16"/>
      <c r="G69" s="16"/>
      <c r="H69" s="16"/>
      <c r="I69" s="16"/>
      <c r="J69" s="16"/>
      <c r="K69" s="16"/>
    </row>
    <row r="70" spans="1:11" ht="14.1" customHeight="1" x14ac:dyDescent="0.25">
      <c r="A70" s="3"/>
      <c r="B70" s="4" t="s">
        <v>63</v>
      </c>
      <c r="C70" s="237" t="s">
        <v>48</v>
      </c>
      <c r="D70" s="17">
        <f t="shared" ref="D70:J70" si="35">SUM(D71:D76)</f>
        <v>607</v>
      </c>
      <c r="E70" s="17">
        <f t="shared" si="35"/>
        <v>606</v>
      </c>
      <c r="F70" s="17">
        <f t="shared" si="35"/>
        <v>1</v>
      </c>
      <c r="G70" s="256">
        <f>E70/D70*100</f>
        <v>99.835255354200996</v>
      </c>
      <c r="H70" s="17">
        <f t="shared" si="35"/>
        <v>2139</v>
      </c>
      <c r="I70" s="17">
        <f t="shared" si="35"/>
        <v>2135</v>
      </c>
      <c r="J70" s="17">
        <f t="shared" si="35"/>
        <v>4</v>
      </c>
      <c r="K70" s="256">
        <f t="shared" ref="K70:K76" si="36">I70/H70*100</f>
        <v>99.812996727442723</v>
      </c>
    </row>
    <row r="71" spans="1:11" ht="14.1" customHeight="1" x14ac:dyDescent="0.25">
      <c r="A71" s="6">
        <v>47</v>
      </c>
      <c r="B71" s="230">
        <v>2001</v>
      </c>
      <c r="C71" s="83" t="s">
        <v>73</v>
      </c>
      <c r="D71" s="211">
        <f t="shared" ref="D71:D76" si="37">E71+F71</f>
        <v>101</v>
      </c>
      <c r="E71" s="211">
        <v>101</v>
      </c>
      <c r="F71" s="211">
        <v>0</v>
      </c>
      <c r="G71" s="245">
        <f t="shared" ref="G71:G76" si="38">E71/D71*100</f>
        <v>100</v>
      </c>
      <c r="H71" s="211">
        <f t="shared" ref="H71:H76" si="39">I71+J71</f>
        <v>366</v>
      </c>
      <c r="I71" s="211">
        <v>366</v>
      </c>
      <c r="J71" s="211">
        <v>0</v>
      </c>
      <c r="K71" s="245">
        <f t="shared" si="36"/>
        <v>100</v>
      </c>
    </row>
    <row r="72" spans="1:11" ht="14.1" customHeight="1" x14ac:dyDescent="0.25">
      <c r="A72" s="6">
        <v>48</v>
      </c>
      <c r="B72" s="6">
        <v>2002</v>
      </c>
      <c r="C72" s="83" t="s">
        <v>74</v>
      </c>
      <c r="D72" s="211">
        <f t="shared" si="37"/>
        <v>145</v>
      </c>
      <c r="E72" s="211">
        <v>145</v>
      </c>
      <c r="F72" s="211">
        <v>0</v>
      </c>
      <c r="G72" s="245">
        <f t="shared" si="38"/>
        <v>100</v>
      </c>
      <c r="H72" s="211">
        <f t="shared" si="39"/>
        <v>532</v>
      </c>
      <c r="I72" s="211">
        <v>532</v>
      </c>
      <c r="J72" s="211">
        <v>0</v>
      </c>
      <c r="K72" s="245">
        <f t="shared" si="36"/>
        <v>100</v>
      </c>
    </row>
    <row r="73" spans="1:11" ht="14.1" customHeight="1" x14ac:dyDescent="0.25">
      <c r="A73" s="6">
        <v>49</v>
      </c>
      <c r="B73" s="6">
        <v>2003</v>
      </c>
      <c r="C73" s="83" t="s">
        <v>49</v>
      </c>
      <c r="D73" s="211">
        <f t="shared" si="37"/>
        <v>68</v>
      </c>
      <c r="E73" s="211">
        <v>68</v>
      </c>
      <c r="F73" s="211">
        <v>0</v>
      </c>
      <c r="G73" s="245">
        <f t="shared" si="38"/>
        <v>100</v>
      </c>
      <c r="H73" s="211">
        <f t="shared" si="39"/>
        <v>248</v>
      </c>
      <c r="I73" s="211">
        <v>248</v>
      </c>
      <c r="J73" s="211">
        <v>0</v>
      </c>
      <c r="K73" s="245">
        <f t="shared" si="36"/>
        <v>100</v>
      </c>
    </row>
    <row r="74" spans="1:11" ht="14.1" customHeight="1" x14ac:dyDescent="0.25">
      <c r="A74" s="6">
        <v>50</v>
      </c>
      <c r="B74" s="6">
        <v>2004</v>
      </c>
      <c r="C74" s="83" t="s">
        <v>75</v>
      </c>
      <c r="D74" s="211">
        <f t="shared" si="37"/>
        <v>164</v>
      </c>
      <c r="E74" s="211">
        <v>163</v>
      </c>
      <c r="F74" s="211">
        <v>1</v>
      </c>
      <c r="G74" s="245">
        <f t="shared" si="38"/>
        <v>99.390243902439025</v>
      </c>
      <c r="H74" s="211">
        <f t="shared" si="39"/>
        <v>560</v>
      </c>
      <c r="I74" s="211">
        <v>559</v>
      </c>
      <c r="J74" s="211">
        <v>1</v>
      </c>
      <c r="K74" s="245">
        <f t="shared" si="36"/>
        <v>99.821428571428569</v>
      </c>
    </row>
    <row r="75" spans="1:11" ht="14.1" customHeight="1" x14ac:dyDescent="0.25">
      <c r="A75" s="6">
        <v>51</v>
      </c>
      <c r="B75" s="6">
        <v>2005</v>
      </c>
      <c r="C75" s="83" t="s">
        <v>50</v>
      </c>
      <c r="D75" s="211">
        <f t="shared" si="37"/>
        <v>58</v>
      </c>
      <c r="E75" s="211">
        <v>58</v>
      </c>
      <c r="F75" s="211">
        <v>0</v>
      </c>
      <c r="G75" s="245">
        <f t="shared" si="38"/>
        <v>100</v>
      </c>
      <c r="H75" s="211">
        <f t="shared" si="39"/>
        <v>209</v>
      </c>
      <c r="I75" s="211">
        <v>206</v>
      </c>
      <c r="J75" s="211">
        <v>3</v>
      </c>
      <c r="K75" s="245">
        <f t="shared" si="36"/>
        <v>98.564593301435409</v>
      </c>
    </row>
    <row r="76" spans="1:11" ht="14.1" customHeight="1" thickBot="1" x14ac:dyDescent="0.3">
      <c r="A76" s="7">
        <v>52</v>
      </c>
      <c r="B76" s="15">
        <v>2006</v>
      </c>
      <c r="C76" s="84" t="s">
        <v>51</v>
      </c>
      <c r="D76" s="212">
        <f t="shared" si="37"/>
        <v>71</v>
      </c>
      <c r="E76" s="212">
        <v>71</v>
      </c>
      <c r="F76" s="212">
        <v>0</v>
      </c>
      <c r="G76" s="255">
        <f t="shared" si="38"/>
        <v>100</v>
      </c>
      <c r="H76" s="212">
        <f t="shared" si="39"/>
        <v>224</v>
      </c>
      <c r="I76" s="212">
        <v>224</v>
      </c>
      <c r="J76" s="212">
        <v>0</v>
      </c>
      <c r="K76" s="255">
        <f t="shared" si="36"/>
        <v>100</v>
      </c>
    </row>
    <row r="77" spans="1:11" ht="10.5" customHeight="1" x14ac:dyDescent="0.25">
      <c r="A77" s="468" t="str">
        <f>DKB!A77</f>
        <v>Sumber : PDAK - Kementerian Dalam Negeri RI</v>
      </c>
    </row>
    <row r="78" spans="1:11" ht="15" customHeight="1" x14ac:dyDescent="0.25">
      <c r="B78" s="525"/>
      <c r="C78" s="525"/>
      <c r="D78" s="525"/>
      <c r="E78" s="525"/>
      <c r="F78" s="525"/>
      <c r="G78" s="219"/>
      <c r="H78" s="219"/>
      <c r="I78" s="406" t="s">
        <v>274</v>
      </c>
      <c r="J78" s="406"/>
      <c r="K78" s="219"/>
    </row>
    <row r="79" spans="1:11" ht="15" customHeight="1" x14ac:dyDescent="0.25">
      <c r="B79" s="525"/>
      <c r="C79" s="525"/>
      <c r="D79" s="595"/>
      <c r="E79" s="595"/>
      <c r="F79" s="595"/>
      <c r="G79" s="221"/>
      <c r="H79" s="221"/>
      <c r="I79" s="406" t="s">
        <v>278</v>
      </c>
      <c r="J79" s="406"/>
      <c r="K79" s="221"/>
    </row>
    <row r="80" spans="1:11" ht="15" customHeight="1" x14ac:dyDescent="0.25">
      <c r="B80" s="525"/>
      <c r="C80" s="525"/>
      <c r="D80" s="525"/>
      <c r="E80" s="525"/>
      <c r="F80" s="525"/>
      <c r="G80" s="219"/>
      <c r="H80" s="219"/>
      <c r="I80" s="406" t="s">
        <v>275</v>
      </c>
      <c r="J80" s="406"/>
      <c r="K80" s="219"/>
    </row>
    <row r="81" spans="2:11" ht="15" customHeight="1" x14ac:dyDescent="0.25">
      <c r="B81" s="525"/>
      <c r="C81" s="525"/>
      <c r="D81" s="218"/>
      <c r="E81" s="218"/>
      <c r="F81" s="218"/>
      <c r="G81" s="218"/>
      <c r="H81" s="218"/>
      <c r="I81" s="459"/>
      <c r="J81" s="406"/>
      <c r="K81" s="218"/>
    </row>
    <row r="82" spans="2:11" ht="15" customHeight="1" x14ac:dyDescent="0.25">
      <c r="B82" s="525"/>
      <c r="C82" s="525"/>
      <c r="D82" s="218"/>
      <c r="E82" s="218"/>
      <c r="F82" s="218"/>
      <c r="G82" s="218"/>
      <c r="H82" s="218"/>
      <c r="I82" s="645"/>
      <c r="J82" s="645"/>
      <c r="K82" s="218"/>
    </row>
    <row r="83" spans="2:11" ht="15" customHeight="1" x14ac:dyDescent="0.25">
      <c r="B83" s="525"/>
      <c r="C83" s="525"/>
      <c r="D83" s="218"/>
      <c r="E83" s="218"/>
      <c r="F83" s="218"/>
      <c r="G83" s="218"/>
      <c r="H83" s="218"/>
      <c r="I83" s="402"/>
      <c r="J83" s="402"/>
      <c r="K83" s="218"/>
    </row>
    <row r="84" spans="2:11" ht="15" customHeight="1" x14ac:dyDescent="0.25">
      <c r="B84" s="525"/>
      <c r="C84" s="525"/>
      <c r="D84" s="525"/>
      <c r="E84" s="525"/>
      <c r="F84" s="525"/>
      <c r="G84" s="219"/>
      <c r="H84" s="219"/>
      <c r="I84" s="406" t="s">
        <v>276</v>
      </c>
      <c r="J84" s="406"/>
      <c r="K84" s="219"/>
    </row>
    <row r="85" spans="2:11" ht="15" customHeight="1" x14ac:dyDescent="0.25">
      <c r="D85" s="610"/>
      <c r="E85" s="610"/>
      <c r="F85" s="610"/>
      <c r="G85" s="222"/>
      <c r="H85" s="222"/>
      <c r="I85" s="406" t="s">
        <v>277</v>
      </c>
      <c r="J85" s="406"/>
      <c r="K85" s="222"/>
    </row>
  </sheetData>
  <mergeCells count="27">
    <mergeCell ref="A1:J1"/>
    <mergeCell ref="A2:J2"/>
    <mergeCell ref="A3:J3"/>
    <mergeCell ref="A5:A9"/>
    <mergeCell ref="B5:B6"/>
    <mergeCell ref="D5:K5"/>
    <mergeCell ref="G6:G8"/>
    <mergeCell ref="K6:K8"/>
    <mergeCell ref="D6:D8"/>
    <mergeCell ref="E6:E8"/>
    <mergeCell ref="F6:F8"/>
    <mergeCell ref="H6:H8"/>
    <mergeCell ref="I6:I8"/>
    <mergeCell ref="J6:J8"/>
    <mergeCell ref="D85:F85"/>
    <mergeCell ref="B80:C80"/>
    <mergeCell ref="D80:F80"/>
    <mergeCell ref="B81:C81"/>
    <mergeCell ref="B82:C82"/>
    <mergeCell ref="B83:C83"/>
    <mergeCell ref="B84:C84"/>
    <mergeCell ref="D84:F84"/>
    <mergeCell ref="I82:J82"/>
    <mergeCell ref="B78:C78"/>
    <mergeCell ref="D78:F78"/>
    <mergeCell ref="B79:C79"/>
    <mergeCell ref="D79:F79"/>
  </mergeCells>
  <printOptions horizontalCentered="1"/>
  <pageMargins left="0.59055118110236227" right="0.19685039370078741" top="0.19685039370078741" bottom="0.19685039370078741" header="0" footer="0"/>
  <pageSetup paperSize="9" scale="70" fitToHeight="2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M85"/>
  <sheetViews>
    <sheetView view="pageBreakPreview" topLeftCell="A52" zoomScale="90" zoomScaleNormal="100" zoomScaleSheetLayoutView="90" workbookViewId="0">
      <selection activeCell="A76" sqref="A76"/>
    </sheetView>
  </sheetViews>
  <sheetFormatPr defaultRowHeight="12.75" x14ac:dyDescent="0.2"/>
  <cols>
    <col min="1" max="1" width="5.42578125" style="290" customWidth="1"/>
    <col min="2" max="2" width="9.140625" style="290"/>
    <col min="3" max="3" width="33.5703125" style="290" customWidth="1"/>
    <col min="4" max="5" width="8.28515625" style="290" bestFit="1" customWidth="1"/>
    <col min="6" max="6" width="9.5703125" style="290" customWidth="1"/>
    <col min="7" max="8" width="15.7109375" style="290" customWidth="1"/>
    <col min="9" max="9" width="11.85546875" style="290" customWidth="1"/>
    <col min="10" max="250" width="9.140625" style="290"/>
    <col min="251" max="251" width="35.7109375" style="290" bestFit="1" customWidth="1"/>
    <col min="252" max="252" width="36.7109375" style="290" bestFit="1" customWidth="1"/>
    <col min="253" max="258" width="7.28515625" style="290" bestFit="1" customWidth="1"/>
    <col min="259" max="260" width="3.5703125" style="290" bestFit="1" customWidth="1"/>
    <col min="261" max="261" width="5" style="290" customWidth="1"/>
    <col min="262" max="262" width="4.7109375" style="290" bestFit="1" customWidth="1"/>
    <col min="263" max="264" width="6.28515625" style="290" bestFit="1" customWidth="1"/>
    <col min="265" max="506" width="9.140625" style="290"/>
    <col min="507" max="507" width="35.7109375" style="290" bestFit="1" customWidth="1"/>
    <col min="508" max="508" width="36.7109375" style="290" bestFit="1" customWidth="1"/>
    <col min="509" max="514" width="7.28515625" style="290" bestFit="1" customWidth="1"/>
    <col min="515" max="516" width="3.5703125" style="290" bestFit="1" customWidth="1"/>
    <col min="517" max="517" width="5" style="290" customWidth="1"/>
    <col min="518" max="518" width="4.7109375" style="290" bestFit="1" customWidth="1"/>
    <col min="519" max="520" width="6.28515625" style="290" bestFit="1" customWidth="1"/>
    <col min="521" max="762" width="9.140625" style="290"/>
    <col min="763" max="763" width="35.7109375" style="290" bestFit="1" customWidth="1"/>
    <col min="764" max="764" width="36.7109375" style="290" bestFit="1" customWidth="1"/>
    <col min="765" max="770" width="7.28515625" style="290" bestFit="1" customWidth="1"/>
    <col min="771" max="772" width="3.5703125" style="290" bestFit="1" customWidth="1"/>
    <col min="773" max="773" width="5" style="290" customWidth="1"/>
    <col min="774" max="774" width="4.7109375" style="290" bestFit="1" customWidth="1"/>
    <col min="775" max="776" width="6.28515625" style="290" bestFit="1" customWidth="1"/>
    <col min="777" max="1018" width="9.140625" style="290"/>
    <col min="1019" max="1019" width="35.7109375" style="290" bestFit="1" customWidth="1"/>
    <col min="1020" max="1020" width="36.7109375" style="290" bestFit="1" customWidth="1"/>
    <col min="1021" max="1026" width="7.28515625" style="290" bestFit="1" customWidth="1"/>
    <col min="1027" max="1028" width="3.5703125" style="290" bestFit="1" customWidth="1"/>
    <col min="1029" max="1029" width="5" style="290" customWidth="1"/>
    <col min="1030" max="1030" width="4.7109375" style="290" bestFit="1" customWidth="1"/>
    <col min="1031" max="1032" width="6.28515625" style="290" bestFit="1" customWidth="1"/>
    <col min="1033" max="1274" width="9.140625" style="290"/>
    <col min="1275" max="1275" width="35.7109375" style="290" bestFit="1" customWidth="1"/>
    <col min="1276" max="1276" width="36.7109375" style="290" bestFit="1" customWidth="1"/>
    <col min="1277" max="1282" width="7.28515625" style="290" bestFit="1" customWidth="1"/>
    <col min="1283" max="1284" width="3.5703125" style="290" bestFit="1" customWidth="1"/>
    <col min="1285" max="1285" width="5" style="290" customWidth="1"/>
    <col min="1286" max="1286" width="4.7109375" style="290" bestFit="1" customWidth="1"/>
    <col min="1287" max="1288" width="6.28515625" style="290" bestFit="1" customWidth="1"/>
    <col min="1289" max="1530" width="9.140625" style="290"/>
    <col min="1531" max="1531" width="35.7109375" style="290" bestFit="1" customWidth="1"/>
    <col min="1532" max="1532" width="36.7109375" style="290" bestFit="1" customWidth="1"/>
    <col min="1533" max="1538" width="7.28515625" style="290" bestFit="1" customWidth="1"/>
    <col min="1539" max="1540" width="3.5703125" style="290" bestFit="1" customWidth="1"/>
    <col min="1541" max="1541" width="5" style="290" customWidth="1"/>
    <col min="1542" max="1542" width="4.7109375" style="290" bestFit="1" customWidth="1"/>
    <col min="1543" max="1544" width="6.28515625" style="290" bestFit="1" customWidth="1"/>
    <col min="1545" max="1786" width="9.140625" style="290"/>
    <col min="1787" max="1787" width="35.7109375" style="290" bestFit="1" customWidth="1"/>
    <col min="1788" max="1788" width="36.7109375" style="290" bestFit="1" customWidth="1"/>
    <col min="1789" max="1794" width="7.28515625" style="290" bestFit="1" customWidth="1"/>
    <col min="1795" max="1796" width="3.5703125" style="290" bestFit="1" customWidth="1"/>
    <col min="1797" max="1797" width="5" style="290" customWidth="1"/>
    <col min="1798" max="1798" width="4.7109375" style="290" bestFit="1" customWidth="1"/>
    <col min="1799" max="1800" width="6.28515625" style="290" bestFit="1" customWidth="1"/>
    <col min="1801" max="2042" width="9.140625" style="290"/>
    <col min="2043" max="2043" width="35.7109375" style="290" bestFit="1" customWidth="1"/>
    <col min="2044" max="2044" width="36.7109375" style="290" bestFit="1" customWidth="1"/>
    <col min="2045" max="2050" width="7.28515625" style="290" bestFit="1" customWidth="1"/>
    <col min="2051" max="2052" width="3.5703125" style="290" bestFit="1" customWidth="1"/>
    <col min="2053" max="2053" width="5" style="290" customWidth="1"/>
    <col min="2054" max="2054" width="4.7109375" style="290" bestFit="1" customWidth="1"/>
    <col min="2055" max="2056" width="6.28515625" style="290" bestFit="1" customWidth="1"/>
    <col min="2057" max="2298" width="9.140625" style="290"/>
    <col min="2299" max="2299" width="35.7109375" style="290" bestFit="1" customWidth="1"/>
    <col min="2300" max="2300" width="36.7109375" style="290" bestFit="1" customWidth="1"/>
    <col min="2301" max="2306" width="7.28515625" style="290" bestFit="1" customWidth="1"/>
    <col min="2307" max="2308" width="3.5703125" style="290" bestFit="1" customWidth="1"/>
    <col min="2309" max="2309" width="5" style="290" customWidth="1"/>
    <col min="2310" max="2310" width="4.7109375" style="290" bestFit="1" customWidth="1"/>
    <col min="2311" max="2312" width="6.28515625" style="290" bestFit="1" customWidth="1"/>
    <col min="2313" max="2554" width="9.140625" style="290"/>
    <col min="2555" max="2555" width="35.7109375" style="290" bestFit="1" customWidth="1"/>
    <col min="2556" max="2556" width="36.7109375" style="290" bestFit="1" customWidth="1"/>
    <col min="2557" max="2562" width="7.28515625" style="290" bestFit="1" customWidth="1"/>
    <col min="2563" max="2564" width="3.5703125" style="290" bestFit="1" customWidth="1"/>
    <col min="2565" max="2565" width="5" style="290" customWidth="1"/>
    <col min="2566" max="2566" width="4.7109375" style="290" bestFit="1" customWidth="1"/>
    <col min="2567" max="2568" width="6.28515625" style="290" bestFit="1" customWidth="1"/>
    <col min="2569" max="2810" width="9.140625" style="290"/>
    <col min="2811" max="2811" width="35.7109375" style="290" bestFit="1" customWidth="1"/>
    <col min="2812" max="2812" width="36.7109375" style="290" bestFit="1" customWidth="1"/>
    <col min="2813" max="2818" width="7.28515625" style="290" bestFit="1" customWidth="1"/>
    <col min="2819" max="2820" width="3.5703125" style="290" bestFit="1" customWidth="1"/>
    <col min="2821" max="2821" width="5" style="290" customWidth="1"/>
    <col min="2822" max="2822" width="4.7109375" style="290" bestFit="1" customWidth="1"/>
    <col min="2823" max="2824" width="6.28515625" style="290" bestFit="1" customWidth="1"/>
    <col min="2825" max="3066" width="9.140625" style="290"/>
    <col min="3067" max="3067" width="35.7109375" style="290" bestFit="1" customWidth="1"/>
    <col min="3068" max="3068" width="36.7109375" style="290" bestFit="1" customWidth="1"/>
    <col min="3069" max="3074" width="7.28515625" style="290" bestFit="1" customWidth="1"/>
    <col min="3075" max="3076" width="3.5703125" style="290" bestFit="1" customWidth="1"/>
    <col min="3077" max="3077" width="5" style="290" customWidth="1"/>
    <col min="3078" max="3078" width="4.7109375" style="290" bestFit="1" customWidth="1"/>
    <col min="3079" max="3080" width="6.28515625" style="290" bestFit="1" customWidth="1"/>
    <col min="3081" max="3322" width="9.140625" style="290"/>
    <col min="3323" max="3323" width="35.7109375" style="290" bestFit="1" customWidth="1"/>
    <col min="3324" max="3324" width="36.7109375" style="290" bestFit="1" customWidth="1"/>
    <col min="3325" max="3330" width="7.28515625" style="290" bestFit="1" customWidth="1"/>
    <col min="3331" max="3332" width="3.5703125" style="290" bestFit="1" customWidth="1"/>
    <col min="3333" max="3333" width="5" style="290" customWidth="1"/>
    <col min="3334" max="3334" width="4.7109375" style="290" bestFit="1" customWidth="1"/>
    <col min="3335" max="3336" width="6.28515625" style="290" bestFit="1" customWidth="1"/>
    <col min="3337" max="3578" width="9.140625" style="290"/>
    <col min="3579" max="3579" width="35.7109375" style="290" bestFit="1" customWidth="1"/>
    <col min="3580" max="3580" width="36.7109375" style="290" bestFit="1" customWidth="1"/>
    <col min="3581" max="3586" width="7.28515625" style="290" bestFit="1" customWidth="1"/>
    <col min="3587" max="3588" width="3.5703125" style="290" bestFit="1" customWidth="1"/>
    <col min="3589" max="3589" width="5" style="290" customWidth="1"/>
    <col min="3590" max="3590" width="4.7109375" style="290" bestFit="1" customWidth="1"/>
    <col min="3591" max="3592" width="6.28515625" style="290" bestFit="1" customWidth="1"/>
    <col min="3593" max="3834" width="9.140625" style="290"/>
    <col min="3835" max="3835" width="35.7109375" style="290" bestFit="1" customWidth="1"/>
    <col min="3836" max="3836" width="36.7109375" style="290" bestFit="1" customWidth="1"/>
    <col min="3837" max="3842" width="7.28515625" style="290" bestFit="1" customWidth="1"/>
    <col min="3843" max="3844" width="3.5703125" style="290" bestFit="1" customWidth="1"/>
    <col min="3845" max="3845" width="5" style="290" customWidth="1"/>
    <col min="3846" max="3846" width="4.7109375" style="290" bestFit="1" customWidth="1"/>
    <col min="3847" max="3848" width="6.28515625" style="290" bestFit="1" customWidth="1"/>
    <col min="3849" max="4090" width="9.140625" style="290"/>
    <col min="4091" max="4091" width="35.7109375" style="290" bestFit="1" customWidth="1"/>
    <col min="4092" max="4092" width="36.7109375" style="290" bestFit="1" customWidth="1"/>
    <col min="4093" max="4098" width="7.28515625" style="290" bestFit="1" customWidth="1"/>
    <col min="4099" max="4100" width="3.5703125" style="290" bestFit="1" customWidth="1"/>
    <col min="4101" max="4101" width="5" style="290" customWidth="1"/>
    <col min="4102" max="4102" width="4.7109375" style="290" bestFit="1" customWidth="1"/>
    <col min="4103" max="4104" width="6.28515625" style="290" bestFit="1" customWidth="1"/>
    <col min="4105" max="4346" width="9.140625" style="290"/>
    <col min="4347" max="4347" width="35.7109375" style="290" bestFit="1" customWidth="1"/>
    <col min="4348" max="4348" width="36.7109375" style="290" bestFit="1" customWidth="1"/>
    <col min="4349" max="4354" width="7.28515625" style="290" bestFit="1" customWidth="1"/>
    <col min="4355" max="4356" width="3.5703125" style="290" bestFit="1" customWidth="1"/>
    <col min="4357" max="4357" width="5" style="290" customWidth="1"/>
    <col min="4358" max="4358" width="4.7109375" style="290" bestFit="1" customWidth="1"/>
    <col min="4359" max="4360" width="6.28515625" style="290" bestFit="1" customWidth="1"/>
    <col min="4361" max="4602" width="9.140625" style="290"/>
    <col min="4603" max="4603" width="35.7109375" style="290" bestFit="1" customWidth="1"/>
    <col min="4604" max="4604" width="36.7109375" style="290" bestFit="1" customWidth="1"/>
    <col min="4605" max="4610" width="7.28515625" style="290" bestFit="1" customWidth="1"/>
    <col min="4611" max="4612" width="3.5703125" style="290" bestFit="1" customWidth="1"/>
    <col min="4613" max="4613" width="5" style="290" customWidth="1"/>
    <col min="4614" max="4614" width="4.7109375" style="290" bestFit="1" customWidth="1"/>
    <col min="4615" max="4616" width="6.28515625" style="290" bestFit="1" customWidth="1"/>
    <col min="4617" max="4858" width="9.140625" style="290"/>
    <col min="4859" max="4859" width="35.7109375" style="290" bestFit="1" customWidth="1"/>
    <col min="4860" max="4860" width="36.7109375" style="290" bestFit="1" customWidth="1"/>
    <col min="4861" max="4866" width="7.28515625" style="290" bestFit="1" customWidth="1"/>
    <col min="4867" max="4868" width="3.5703125" style="290" bestFit="1" customWidth="1"/>
    <col min="4869" max="4869" width="5" style="290" customWidth="1"/>
    <col min="4870" max="4870" width="4.7109375" style="290" bestFit="1" customWidth="1"/>
    <col min="4871" max="4872" width="6.28515625" style="290" bestFit="1" customWidth="1"/>
    <col min="4873" max="5114" width="9.140625" style="290"/>
    <col min="5115" max="5115" width="35.7109375" style="290" bestFit="1" customWidth="1"/>
    <col min="5116" max="5116" width="36.7109375" style="290" bestFit="1" customWidth="1"/>
    <col min="5117" max="5122" width="7.28515625" style="290" bestFit="1" customWidth="1"/>
    <col min="5123" max="5124" width="3.5703125" style="290" bestFit="1" customWidth="1"/>
    <col min="5125" max="5125" width="5" style="290" customWidth="1"/>
    <col min="5126" max="5126" width="4.7109375" style="290" bestFit="1" customWidth="1"/>
    <col min="5127" max="5128" width="6.28515625" style="290" bestFit="1" customWidth="1"/>
    <col min="5129" max="5370" width="9.140625" style="290"/>
    <col min="5371" max="5371" width="35.7109375" style="290" bestFit="1" customWidth="1"/>
    <col min="5372" max="5372" width="36.7109375" style="290" bestFit="1" customWidth="1"/>
    <col min="5373" max="5378" width="7.28515625" style="290" bestFit="1" customWidth="1"/>
    <col min="5379" max="5380" width="3.5703125" style="290" bestFit="1" customWidth="1"/>
    <col min="5381" max="5381" width="5" style="290" customWidth="1"/>
    <col min="5382" max="5382" width="4.7109375" style="290" bestFit="1" customWidth="1"/>
    <col min="5383" max="5384" width="6.28515625" style="290" bestFit="1" customWidth="1"/>
    <col min="5385" max="5626" width="9.140625" style="290"/>
    <col min="5627" max="5627" width="35.7109375" style="290" bestFit="1" customWidth="1"/>
    <col min="5628" max="5628" width="36.7109375" style="290" bestFit="1" customWidth="1"/>
    <col min="5629" max="5634" width="7.28515625" style="290" bestFit="1" customWidth="1"/>
    <col min="5635" max="5636" width="3.5703125" style="290" bestFit="1" customWidth="1"/>
    <col min="5637" max="5637" width="5" style="290" customWidth="1"/>
    <col min="5638" max="5638" width="4.7109375" style="290" bestFit="1" customWidth="1"/>
    <col min="5639" max="5640" width="6.28515625" style="290" bestFit="1" customWidth="1"/>
    <col min="5641" max="5882" width="9.140625" style="290"/>
    <col min="5883" max="5883" width="35.7109375" style="290" bestFit="1" customWidth="1"/>
    <col min="5884" max="5884" width="36.7109375" style="290" bestFit="1" customWidth="1"/>
    <col min="5885" max="5890" width="7.28515625" style="290" bestFit="1" customWidth="1"/>
    <col min="5891" max="5892" width="3.5703125" style="290" bestFit="1" customWidth="1"/>
    <col min="5893" max="5893" width="5" style="290" customWidth="1"/>
    <col min="5894" max="5894" width="4.7109375" style="290" bestFit="1" customWidth="1"/>
    <col min="5895" max="5896" width="6.28515625" style="290" bestFit="1" customWidth="1"/>
    <col min="5897" max="6138" width="9.140625" style="290"/>
    <col min="6139" max="6139" width="35.7109375" style="290" bestFit="1" customWidth="1"/>
    <col min="6140" max="6140" width="36.7109375" style="290" bestFit="1" customWidth="1"/>
    <col min="6141" max="6146" width="7.28515625" style="290" bestFit="1" customWidth="1"/>
    <col min="6147" max="6148" width="3.5703125" style="290" bestFit="1" customWidth="1"/>
    <col min="6149" max="6149" width="5" style="290" customWidth="1"/>
    <col min="6150" max="6150" width="4.7109375" style="290" bestFit="1" customWidth="1"/>
    <col min="6151" max="6152" width="6.28515625" style="290" bestFit="1" customWidth="1"/>
    <col min="6153" max="6394" width="9.140625" style="290"/>
    <col min="6395" max="6395" width="35.7109375" style="290" bestFit="1" customWidth="1"/>
    <col min="6396" max="6396" width="36.7109375" style="290" bestFit="1" customWidth="1"/>
    <col min="6397" max="6402" width="7.28515625" style="290" bestFit="1" customWidth="1"/>
    <col min="6403" max="6404" width="3.5703125" style="290" bestFit="1" customWidth="1"/>
    <col min="6405" max="6405" width="5" style="290" customWidth="1"/>
    <col min="6406" max="6406" width="4.7109375" style="290" bestFit="1" customWidth="1"/>
    <col min="6407" max="6408" width="6.28515625" style="290" bestFit="1" customWidth="1"/>
    <col min="6409" max="6650" width="9.140625" style="290"/>
    <col min="6651" max="6651" width="35.7109375" style="290" bestFit="1" customWidth="1"/>
    <col min="6652" max="6652" width="36.7109375" style="290" bestFit="1" customWidth="1"/>
    <col min="6653" max="6658" width="7.28515625" style="290" bestFit="1" customWidth="1"/>
    <col min="6659" max="6660" width="3.5703125" style="290" bestFit="1" customWidth="1"/>
    <col min="6661" max="6661" width="5" style="290" customWidth="1"/>
    <col min="6662" max="6662" width="4.7109375" style="290" bestFit="1" customWidth="1"/>
    <col min="6663" max="6664" width="6.28515625" style="290" bestFit="1" customWidth="1"/>
    <col min="6665" max="6906" width="9.140625" style="290"/>
    <col min="6907" max="6907" width="35.7109375" style="290" bestFit="1" customWidth="1"/>
    <col min="6908" max="6908" width="36.7109375" style="290" bestFit="1" customWidth="1"/>
    <col min="6909" max="6914" width="7.28515625" style="290" bestFit="1" customWidth="1"/>
    <col min="6915" max="6916" width="3.5703125" style="290" bestFit="1" customWidth="1"/>
    <col min="6917" max="6917" width="5" style="290" customWidth="1"/>
    <col min="6918" max="6918" width="4.7109375" style="290" bestFit="1" customWidth="1"/>
    <col min="6919" max="6920" width="6.28515625" style="290" bestFit="1" customWidth="1"/>
    <col min="6921" max="7162" width="9.140625" style="290"/>
    <col min="7163" max="7163" width="35.7109375" style="290" bestFit="1" customWidth="1"/>
    <col min="7164" max="7164" width="36.7109375" style="290" bestFit="1" customWidth="1"/>
    <col min="7165" max="7170" width="7.28515625" style="290" bestFit="1" customWidth="1"/>
    <col min="7171" max="7172" width="3.5703125" style="290" bestFit="1" customWidth="1"/>
    <col min="7173" max="7173" width="5" style="290" customWidth="1"/>
    <col min="7174" max="7174" width="4.7109375" style="290" bestFit="1" customWidth="1"/>
    <col min="7175" max="7176" width="6.28515625" style="290" bestFit="1" customWidth="1"/>
    <col min="7177" max="7418" width="9.140625" style="290"/>
    <col min="7419" max="7419" width="35.7109375" style="290" bestFit="1" customWidth="1"/>
    <col min="7420" max="7420" width="36.7109375" style="290" bestFit="1" customWidth="1"/>
    <col min="7421" max="7426" width="7.28515625" style="290" bestFit="1" customWidth="1"/>
    <col min="7427" max="7428" width="3.5703125" style="290" bestFit="1" customWidth="1"/>
    <col min="7429" max="7429" width="5" style="290" customWidth="1"/>
    <col min="7430" max="7430" width="4.7109375" style="290" bestFit="1" customWidth="1"/>
    <col min="7431" max="7432" width="6.28515625" style="290" bestFit="1" customWidth="1"/>
    <col min="7433" max="7674" width="9.140625" style="290"/>
    <col min="7675" max="7675" width="35.7109375" style="290" bestFit="1" customWidth="1"/>
    <col min="7676" max="7676" width="36.7109375" style="290" bestFit="1" customWidth="1"/>
    <col min="7677" max="7682" width="7.28515625" style="290" bestFit="1" customWidth="1"/>
    <col min="7683" max="7684" width="3.5703125" style="290" bestFit="1" customWidth="1"/>
    <col min="7685" max="7685" width="5" style="290" customWidth="1"/>
    <col min="7686" max="7686" width="4.7109375" style="290" bestFit="1" customWidth="1"/>
    <col min="7687" max="7688" width="6.28515625" style="290" bestFit="1" customWidth="1"/>
    <col min="7689" max="7930" width="9.140625" style="290"/>
    <col min="7931" max="7931" width="35.7109375" style="290" bestFit="1" customWidth="1"/>
    <col min="7932" max="7932" width="36.7109375" style="290" bestFit="1" customWidth="1"/>
    <col min="7933" max="7938" width="7.28515625" style="290" bestFit="1" customWidth="1"/>
    <col min="7939" max="7940" width="3.5703125" style="290" bestFit="1" customWidth="1"/>
    <col min="7941" max="7941" width="5" style="290" customWidth="1"/>
    <col min="7942" max="7942" width="4.7109375" style="290" bestFit="1" customWidth="1"/>
    <col min="7943" max="7944" width="6.28515625" style="290" bestFit="1" customWidth="1"/>
    <col min="7945" max="8186" width="9.140625" style="290"/>
    <col min="8187" max="8187" width="35.7109375" style="290" bestFit="1" customWidth="1"/>
    <col min="8188" max="8188" width="36.7109375" style="290" bestFit="1" customWidth="1"/>
    <col min="8189" max="8194" width="7.28515625" style="290" bestFit="1" customWidth="1"/>
    <col min="8195" max="8196" width="3.5703125" style="290" bestFit="1" customWidth="1"/>
    <col min="8197" max="8197" width="5" style="290" customWidth="1"/>
    <col min="8198" max="8198" width="4.7109375" style="290" bestFit="1" customWidth="1"/>
    <col min="8199" max="8200" width="6.28515625" style="290" bestFit="1" customWidth="1"/>
    <col min="8201" max="8442" width="9.140625" style="290"/>
    <col min="8443" max="8443" width="35.7109375" style="290" bestFit="1" customWidth="1"/>
    <col min="8444" max="8444" width="36.7109375" style="290" bestFit="1" customWidth="1"/>
    <col min="8445" max="8450" width="7.28515625" style="290" bestFit="1" customWidth="1"/>
    <col min="8451" max="8452" width="3.5703125" style="290" bestFit="1" customWidth="1"/>
    <col min="8453" max="8453" width="5" style="290" customWidth="1"/>
    <col min="8454" max="8454" width="4.7109375" style="290" bestFit="1" customWidth="1"/>
    <col min="8455" max="8456" width="6.28515625" style="290" bestFit="1" customWidth="1"/>
    <col min="8457" max="8698" width="9.140625" style="290"/>
    <col min="8699" max="8699" width="35.7109375" style="290" bestFit="1" customWidth="1"/>
    <col min="8700" max="8700" width="36.7109375" style="290" bestFit="1" customWidth="1"/>
    <col min="8701" max="8706" width="7.28515625" style="290" bestFit="1" customWidth="1"/>
    <col min="8707" max="8708" width="3.5703125" style="290" bestFit="1" customWidth="1"/>
    <col min="8709" max="8709" width="5" style="290" customWidth="1"/>
    <col min="8710" max="8710" width="4.7109375" style="290" bestFit="1" customWidth="1"/>
    <col min="8711" max="8712" width="6.28515625" style="290" bestFit="1" customWidth="1"/>
    <col min="8713" max="8954" width="9.140625" style="290"/>
    <col min="8955" max="8955" width="35.7109375" style="290" bestFit="1" customWidth="1"/>
    <col min="8956" max="8956" width="36.7109375" style="290" bestFit="1" customWidth="1"/>
    <col min="8957" max="8962" width="7.28515625" style="290" bestFit="1" customWidth="1"/>
    <col min="8963" max="8964" width="3.5703125" style="290" bestFit="1" customWidth="1"/>
    <col min="8965" max="8965" width="5" style="290" customWidth="1"/>
    <col min="8966" max="8966" width="4.7109375" style="290" bestFit="1" customWidth="1"/>
    <col min="8967" max="8968" width="6.28515625" style="290" bestFit="1" customWidth="1"/>
    <col min="8969" max="9210" width="9.140625" style="290"/>
    <col min="9211" max="9211" width="35.7109375" style="290" bestFit="1" customWidth="1"/>
    <col min="9212" max="9212" width="36.7109375" style="290" bestFit="1" customWidth="1"/>
    <col min="9213" max="9218" width="7.28515625" style="290" bestFit="1" customWidth="1"/>
    <col min="9219" max="9220" width="3.5703125" style="290" bestFit="1" customWidth="1"/>
    <col min="9221" max="9221" width="5" style="290" customWidth="1"/>
    <col min="9222" max="9222" width="4.7109375" style="290" bestFit="1" customWidth="1"/>
    <col min="9223" max="9224" width="6.28515625" style="290" bestFit="1" customWidth="1"/>
    <col min="9225" max="9466" width="9.140625" style="290"/>
    <col min="9467" max="9467" width="35.7109375" style="290" bestFit="1" customWidth="1"/>
    <col min="9468" max="9468" width="36.7109375" style="290" bestFit="1" customWidth="1"/>
    <col min="9469" max="9474" width="7.28515625" style="290" bestFit="1" customWidth="1"/>
    <col min="9475" max="9476" width="3.5703125" style="290" bestFit="1" customWidth="1"/>
    <col min="9477" max="9477" width="5" style="290" customWidth="1"/>
    <col min="9478" max="9478" width="4.7109375" style="290" bestFit="1" customWidth="1"/>
    <col min="9479" max="9480" width="6.28515625" style="290" bestFit="1" customWidth="1"/>
    <col min="9481" max="9722" width="9.140625" style="290"/>
    <col min="9723" max="9723" width="35.7109375" style="290" bestFit="1" customWidth="1"/>
    <col min="9724" max="9724" width="36.7109375" style="290" bestFit="1" customWidth="1"/>
    <col min="9725" max="9730" width="7.28515625" style="290" bestFit="1" customWidth="1"/>
    <col min="9731" max="9732" width="3.5703125" style="290" bestFit="1" customWidth="1"/>
    <col min="9733" max="9733" width="5" style="290" customWidth="1"/>
    <col min="9734" max="9734" width="4.7109375" style="290" bestFit="1" customWidth="1"/>
    <col min="9735" max="9736" width="6.28515625" style="290" bestFit="1" customWidth="1"/>
    <col min="9737" max="9978" width="9.140625" style="290"/>
    <col min="9979" max="9979" width="35.7109375" style="290" bestFit="1" customWidth="1"/>
    <col min="9980" max="9980" width="36.7109375" style="290" bestFit="1" customWidth="1"/>
    <col min="9981" max="9986" width="7.28515625" style="290" bestFit="1" customWidth="1"/>
    <col min="9987" max="9988" width="3.5703125" style="290" bestFit="1" customWidth="1"/>
    <col min="9989" max="9989" width="5" style="290" customWidth="1"/>
    <col min="9990" max="9990" width="4.7109375" style="290" bestFit="1" customWidth="1"/>
    <col min="9991" max="9992" width="6.28515625" style="290" bestFit="1" customWidth="1"/>
    <col min="9993" max="10234" width="9.140625" style="290"/>
    <col min="10235" max="10235" width="35.7109375" style="290" bestFit="1" customWidth="1"/>
    <col min="10236" max="10236" width="36.7109375" style="290" bestFit="1" customWidth="1"/>
    <col min="10237" max="10242" width="7.28515625" style="290" bestFit="1" customWidth="1"/>
    <col min="10243" max="10244" width="3.5703125" style="290" bestFit="1" customWidth="1"/>
    <col min="10245" max="10245" width="5" style="290" customWidth="1"/>
    <col min="10246" max="10246" width="4.7109375" style="290" bestFit="1" customWidth="1"/>
    <col min="10247" max="10248" width="6.28515625" style="290" bestFit="1" customWidth="1"/>
    <col min="10249" max="10490" width="9.140625" style="290"/>
    <col min="10491" max="10491" width="35.7109375" style="290" bestFit="1" customWidth="1"/>
    <col min="10492" max="10492" width="36.7109375" style="290" bestFit="1" customWidth="1"/>
    <col min="10493" max="10498" width="7.28515625" style="290" bestFit="1" customWidth="1"/>
    <col min="10499" max="10500" width="3.5703125" style="290" bestFit="1" customWidth="1"/>
    <col min="10501" max="10501" width="5" style="290" customWidth="1"/>
    <col min="10502" max="10502" width="4.7109375" style="290" bestFit="1" customWidth="1"/>
    <col min="10503" max="10504" width="6.28515625" style="290" bestFit="1" customWidth="1"/>
    <col min="10505" max="10746" width="9.140625" style="290"/>
    <col min="10747" max="10747" width="35.7109375" style="290" bestFit="1" customWidth="1"/>
    <col min="10748" max="10748" width="36.7109375" style="290" bestFit="1" customWidth="1"/>
    <col min="10749" max="10754" width="7.28515625" style="290" bestFit="1" customWidth="1"/>
    <col min="10755" max="10756" width="3.5703125" style="290" bestFit="1" customWidth="1"/>
    <col min="10757" max="10757" width="5" style="290" customWidth="1"/>
    <col min="10758" max="10758" width="4.7109375" style="290" bestFit="1" customWidth="1"/>
    <col min="10759" max="10760" width="6.28515625" style="290" bestFit="1" customWidth="1"/>
    <col min="10761" max="11002" width="9.140625" style="290"/>
    <col min="11003" max="11003" width="35.7109375" style="290" bestFit="1" customWidth="1"/>
    <col min="11004" max="11004" width="36.7109375" style="290" bestFit="1" customWidth="1"/>
    <col min="11005" max="11010" width="7.28515625" style="290" bestFit="1" customWidth="1"/>
    <col min="11011" max="11012" width="3.5703125" style="290" bestFit="1" customWidth="1"/>
    <col min="11013" max="11013" width="5" style="290" customWidth="1"/>
    <col min="11014" max="11014" width="4.7109375" style="290" bestFit="1" customWidth="1"/>
    <col min="11015" max="11016" width="6.28515625" style="290" bestFit="1" customWidth="1"/>
    <col min="11017" max="11258" width="9.140625" style="290"/>
    <col min="11259" max="11259" width="35.7109375" style="290" bestFit="1" customWidth="1"/>
    <col min="11260" max="11260" width="36.7109375" style="290" bestFit="1" customWidth="1"/>
    <col min="11261" max="11266" width="7.28515625" style="290" bestFit="1" customWidth="1"/>
    <col min="11267" max="11268" width="3.5703125" style="290" bestFit="1" customWidth="1"/>
    <col min="11269" max="11269" width="5" style="290" customWidth="1"/>
    <col min="11270" max="11270" width="4.7109375" style="290" bestFit="1" customWidth="1"/>
    <col min="11271" max="11272" width="6.28515625" style="290" bestFit="1" customWidth="1"/>
    <col min="11273" max="11514" width="9.140625" style="290"/>
    <col min="11515" max="11515" width="35.7109375" style="290" bestFit="1" customWidth="1"/>
    <col min="11516" max="11516" width="36.7109375" style="290" bestFit="1" customWidth="1"/>
    <col min="11517" max="11522" width="7.28515625" style="290" bestFit="1" customWidth="1"/>
    <col min="11523" max="11524" width="3.5703125" style="290" bestFit="1" customWidth="1"/>
    <col min="11525" max="11525" width="5" style="290" customWidth="1"/>
    <col min="11526" max="11526" width="4.7109375" style="290" bestFit="1" customWidth="1"/>
    <col min="11527" max="11528" width="6.28515625" style="290" bestFit="1" customWidth="1"/>
    <col min="11529" max="11770" width="9.140625" style="290"/>
    <col min="11771" max="11771" width="35.7109375" style="290" bestFit="1" customWidth="1"/>
    <col min="11772" max="11772" width="36.7109375" style="290" bestFit="1" customWidth="1"/>
    <col min="11773" max="11778" width="7.28515625" style="290" bestFit="1" customWidth="1"/>
    <col min="11779" max="11780" width="3.5703125" style="290" bestFit="1" customWidth="1"/>
    <col min="11781" max="11781" width="5" style="290" customWidth="1"/>
    <col min="11782" max="11782" width="4.7109375" style="290" bestFit="1" customWidth="1"/>
    <col min="11783" max="11784" width="6.28515625" style="290" bestFit="1" customWidth="1"/>
    <col min="11785" max="12026" width="9.140625" style="290"/>
    <col min="12027" max="12027" width="35.7109375" style="290" bestFit="1" customWidth="1"/>
    <col min="12028" max="12028" width="36.7109375" style="290" bestFit="1" customWidth="1"/>
    <col min="12029" max="12034" width="7.28515625" style="290" bestFit="1" customWidth="1"/>
    <col min="12035" max="12036" width="3.5703125" style="290" bestFit="1" customWidth="1"/>
    <col min="12037" max="12037" width="5" style="290" customWidth="1"/>
    <col min="12038" max="12038" width="4.7109375" style="290" bestFit="1" customWidth="1"/>
    <col min="12039" max="12040" width="6.28515625" style="290" bestFit="1" customWidth="1"/>
    <col min="12041" max="12282" width="9.140625" style="290"/>
    <col min="12283" max="12283" width="35.7109375" style="290" bestFit="1" customWidth="1"/>
    <col min="12284" max="12284" width="36.7109375" style="290" bestFit="1" customWidth="1"/>
    <col min="12285" max="12290" width="7.28515625" style="290" bestFit="1" customWidth="1"/>
    <col min="12291" max="12292" width="3.5703125" style="290" bestFit="1" customWidth="1"/>
    <col min="12293" max="12293" width="5" style="290" customWidth="1"/>
    <col min="12294" max="12294" width="4.7109375" style="290" bestFit="1" customWidth="1"/>
    <col min="12295" max="12296" width="6.28515625" style="290" bestFit="1" customWidth="1"/>
    <col min="12297" max="12538" width="9.140625" style="290"/>
    <col min="12539" max="12539" width="35.7109375" style="290" bestFit="1" customWidth="1"/>
    <col min="12540" max="12540" width="36.7109375" style="290" bestFit="1" customWidth="1"/>
    <col min="12541" max="12546" width="7.28515625" style="290" bestFit="1" customWidth="1"/>
    <col min="12547" max="12548" width="3.5703125" style="290" bestFit="1" customWidth="1"/>
    <col min="12549" max="12549" width="5" style="290" customWidth="1"/>
    <col min="12550" max="12550" width="4.7109375" style="290" bestFit="1" customWidth="1"/>
    <col min="12551" max="12552" width="6.28515625" style="290" bestFit="1" customWidth="1"/>
    <col min="12553" max="12794" width="9.140625" style="290"/>
    <col min="12795" max="12795" width="35.7109375" style="290" bestFit="1" customWidth="1"/>
    <col min="12796" max="12796" width="36.7109375" style="290" bestFit="1" customWidth="1"/>
    <col min="12797" max="12802" width="7.28515625" style="290" bestFit="1" customWidth="1"/>
    <col min="12803" max="12804" width="3.5703125" style="290" bestFit="1" customWidth="1"/>
    <col min="12805" max="12805" width="5" style="290" customWidth="1"/>
    <col min="12806" max="12806" width="4.7109375" style="290" bestFit="1" customWidth="1"/>
    <col min="12807" max="12808" width="6.28515625" style="290" bestFit="1" customWidth="1"/>
    <col min="12809" max="13050" width="9.140625" style="290"/>
    <col min="13051" max="13051" width="35.7109375" style="290" bestFit="1" customWidth="1"/>
    <col min="13052" max="13052" width="36.7109375" style="290" bestFit="1" customWidth="1"/>
    <col min="13053" max="13058" width="7.28515625" style="290" bestFit="1" customWidth="1"/>
    <col min="13059" max="13060" width="3.5703125" style="290" bestFit="1" customWidth="1"/>
    <col min="13061" max="13061" width="5" style="290" customWidth="1"/>
    <col min="13062" max="13062" width="4.7109375" style="290" bestFit="1" customWidth="1"/>
    <col min="13063" max="13064" width="6.28515625" style="290" bestFit="1" customWidth="1"/>
    <col min="13065" max="13306" width="9.140625" style="290"/>
    <col min="13307" max="13307" width="35.7109375" style="290" bestFit="1" customWidth="1"/>
    <col min="13308" max="13308" width="36.7109375" style="290" bestFit="1" customWidth="1"/>
    <col min="13309" max="13314" width="7.28515625" style="290" bestFit="1" customWidth="1"/>
    <col min="13315" max="13316" width="3.5703125" style="290" bestFit="1" customWidth="1"/>
    <col min="13317" max="13317" width="5" style="290" customWidth="1"/>
    <col min="13318" max="13318" width="4.7109375" style="290" bestFit="1" customWidth="1"/>
    <col min="13319" max="13320" width="6.28515625" style="290" bestFit="1" customWidth="1"/>
    <col min="13321" max="13562" width="9.140625" style="290"/>
    <col min="13563" max="13563" width="35.7109375" style="290" bestFit="1" customWidth="1"/>
    <col min="13564" max="13564" width="36.7109375" style="290" bestFit="1" customWidth="1"/>
    <col min="13565" max="13570" width="7.28515625" style="290" bestFit="1" customWidth="1"/>
    <col min="13571" max="13572" width="3.5703125" style="290" bestFit="1" customWidth="1"/>
    <col min="13573" max="13573" width="5" style="290" customWidth="1"/>
    <col min="13574" max="13574" width="4.7109375" style="290" bestFit="1" customWidth="1"/>
    <col min="13575" max="13576" width="6.28515625" style="290" bestFit="1" customWidth="1"/>
    <col min="13577" max="13818" width="9.140625" style="290"/>
    <col min="13819" max="13819" width="35.7109375" style="290" bestFit="1" customWidth="1"/>
    <col min="13820" max="13820" width="36.7109375" style="290" bestFit="1" customWidth="1"/>
    <col min="13821" max="13826" width="7.28515625" style="290" bestFit="1" customWidth="1"/>
    <col min="13827" max="13828" width="3.5703125" style="290" bestFit="1" customWidth="1"/>
    <col min="13829" max="13829" width="5" style="290" customWidth="1"/>
    <col min="13830" max="13830" width="4.7109375" style="290" bestFit="1" customWidth="1"/>
    <col min="13831" max="13832" width="6.28515625" style="290" bestFit="1" customWidth="1"/>
    <col min="13833" max="14074" width="9.140625" style="290"/>
    <col min="14075" max="14075" width="35.7109375" style="290" bestFit="1" customWidth="1"/>
    <col min="14076" max="14076" width="36.7109375" style="290" bestFit="1" customWidth="1"/>
    <col min="14077" max="14082" width="7.28515625" style="290" bestFit="1" customWidth="1"/>
    <col min="14083" max="14084" width="3.5703125" style="290" bestFit="1" customWidth="1"/>
    <col min="14085" max="14085" width="5" style="290" customWidth="1"/>
    <col min="14086" max="14086" width="4.7109375" style="290" bestFit="1" customWidth="1"/>
    <col min="14087" max="14088" width="6.28515625" style="290" bestFit="1" customWidth="1"/>
    <col min="14089" max="14330" width="9.140625" style="290"/>
    <col min="14331" max="14331" width="35.7109375" style="290" bestFit="1" customWidth="1"/>
    <col min="14332" max="14332" width="36.7109375" style="290" bestFit="1" customWidth="1"/>
    <col min="14333" max="14338" width="7.28515625" style="290" bestFit="1" customWidth="1"/>
    <col min="14339" max="14340" width="3.5703125" style="290" bestFit="1" customWidth="1"/>
    <col min="14341" max="14341" width="5" style="290" customWidth="1"/>
    <col min="14342" max="14342" width="4.7109375" style="290" bestFit="1" customWidth="1"/>
    <col min="14343" max="14344" width="6.28515625" style="290" bestFit="1" customWidth="1"/>
    <col min="14345" max="14586" width="9.140625" style="290"/>
    <col min="14587" max="14587" width="35.7109375" style="290" bestFit="1" customWidth="1"/>
    <col min="14588" max="14588" width="36.7109375" style="290" bestFit="1" customWidth="1"/>
    <col min="14589" max="14594" width="7.28515625" style="290" bestFit="1" customWidth="1"/>
    <col min="14595" max="14596" width="3.5703125" style="290" bestFit="1" customWidth="1"/>
    <col min="14597" max="14597" width="5" style="290" customWidth="1"/>
    <col min="14598" max="14598" width="4.7109375" style="290" bestFit="1" customWidth="1"/>
    <col min="14599" max="14600" width="6.28515625" style="290" bestFit="1" customWidth="1"/>
    <col min="14601" max="14842" width="9.140625" style="290"/>
    <col min="14843" max="14843" width="35.7109375" style="290" bestFit="1" customWidth="1"/>
    <col min="14844" max="14844" width="36.7109375" style="290" bestFit="1" customWidth="1"/>
    <col min="14845" max="14850" width="7.28515625" style="290" bestFit="1" customWidth="1"/>
    <col min="14851" max="14852" width="3.5703125" style="290" bestFit="1" customWidth="1"/>
    <col min="14853" max="14853" width="5" style="290" customWidth="1"/>
    <col min="14854" max="14854" width="4.7109375" style="290" bestFit="1" customWidth="1"/>
    <col min="14855" max="14856" width="6.28515625" style="290" bestFit="1" customWidth="1"/>
    <col min="14857" max="15098" width="9.140625" style="290"/>
    <col min="15099" max="15099" width="35.7109375" style="290" bestFit="1" customWidth="1"/>
    <col min="15100" max="15100" width="36.7109375" style="290" bestFit="1" customWidth="1"/>
    <col min="15101" max="15106" width="7.28515625" style="290" bestFit="1" customWidth="1"/>
    <col min="15107" max="15108" width="3.5703125" style="290" bestFit="1" customWidth="1"/>
    <col min="15109" max="15109" width="5" style="290" customWidth="1"/>
    <col min="15110" max="15110" width="4.7109375" style="290" bestFit="1" customWidth="1"/>
    <col min="15111" max="15112" width="6.28515625" style="290" bestFit="1" customWidth="1"/>
    <col min="15113" max="15354" width="9.140625" style="290"/>
    <col min="15355" max="15355" width="35.7109375" style="290" bestFit="1" customWidth="1"/>
    <col min="15356" max="15356" width="36.7109375" style="290" bestFit="1" customWidth="1"/>
    <col min="15357" max="15362" width="7.28515625" style="290" bestFit="1" customWidth="1"/>
    <col min="15363" max="15364" width="3.5703125" style="290" bestFit="1" customWidth="1"/>
    <col min="15365" max="15365" width="5" style="290" customWidth="1"/>
    <col min="15366" max="15366" width="4.7109375" style="290" bestFit="1" customWidth="1"/>
    <col min="15367" max="15368" width="6.28515625" style="290" bestFit="1" customWidth="1"/>
    <col min="15369" max="15610" width="9.140625" style="290"/>
    <col min="15611" max="15611" width="35.7109375" style="290" bestFit="1" customWidth="1"/>
    <col min="15612" max="15612" width="36.7109375" style="290" bestFit="1" customWidth="1"/>
    <col min="15613" max="15618" width="7.28515625" style="290" bestFit="1" customWidth="1"/>
    <col min="15619" max="15620" width="3.5703125" style="290" bestFit="1" customWidth="1"/>
    <col min="15621" max="15621" width="5" style="290" customWidth="1"/>
    <col min="15622" max="15622" width="4.7109375" style="290" bestFit="1" customWidth="1"/>
    <col min="15623" max="15624" width="6.28515625" style="290" bestFit="1" customWidth="1"/>
    <col min="15625" max="15866" width="9.140625" style="290"/>
    <col min="15867" max="15867" width="35.7109375" style="290" bestFit="1" customWidth="1"/>
    <col min="15868" max="15868" width="36.7109375" style="290" bestFit="1" customWidth="1"/>
    <col min="15869" max="15874" width="7.28515625" style="290" bestFit="1" customWidth="1"/>
    <col min="15875" max="15876" width="3.5703125" style="290" bestFit="1" customWidth="1"/>
    <col min="15877" max="15877" width="5" style="290" customWidth="1"/>
    <col min="15878" max="15878" width="4.7109375" style="290" bestFit="1" customWidth="1"/>
    <col min="15879" max="15880" width="6.28515625" style="290" bestFit="1" customWidth="1"/>
    <col min="15881" max="16122" width="9.140625" style="290"/>
    <col min="16123" max="16123" width="35.7109375" style="290" bestFit="1" customWidth="1"/>
    <col min="16124" max="16124" width="36.7109375" style="290" bestFit="1" customWidth="1"/>
    <col min="16125" max="16130" width="7.28515625" style="290" bestFit="1" customWidth="1"/>
    <col min="16131" max="16132" width="3.5703125" style="290" bestFit="1" customWidth="1"/>
    <col min="16133" max="16133" width="5" style="290" customWidth="1"/>
    <col min="16134" max="16134" width="4.7109375" style="290" bestFit="1" customWidth="1"/>
    <col min="16135" max="16136" width="6.28515625" style="290" bestFit="1" customWidth="1"/>
    <col min="16137" max="16384" width="9.140625" style="290"/>
  </cols>
  <sheetData>
    <row r="1" spans="1:10" ht="18.75" x14ac:dyDescent="0.3">
      <c r="A1" s="551" t="str">
        <f>DKB!A1</f>
        <v>DATA KONSOLIDASI BERSIH (DKB) KABUPATEN PAKPAK BHARAT</v>
      </c>
      <c r="B1" s="551"/>
      <c r="C1" s="551"/>
      <c r="D1" s="551"/>
      <c r="E1" s="551"/>
      <c r="F1" s="551"/>
      <c r="G1" s="551"/>
      <c r="H1" s="551"/>
      <c r="I1" s="551"/>
    </row>
    <row r="2" spans="1:10" ht="18.75" x14ac:dyDescent="0.3">
      <c r="A2" s="551" t="s">
        <v>513</v>
      </c>
      <c r="B2" s="551"/>
      <c r="C2" s="551"/>
      <c r="D2" s="551"/>
      <c r="E2" s="551"/>
      <c r="F2" s="551"/>
      <c r="G2" s="551"/>
      <c r="H2" s="551"/>
      <c r="I2" s="551"/>
    </row>
    <row r="3" spans="1:10" ht="18.75" x14ac:dyDescent="0.3">
      <c r="A3" s="560" t="str">
        <f>DKB!A2</f>
        <v>SEMESTER II TAHUN 2023</v>
      </c>
      <c r="B3" s="560"/>
      <c r="C3" s="560"/>
      <c r="D3" s="560"/>
      <c r="E3" s="560"/>
      <c r="F3" s="560"/>
      <c r="G3" s="560"/>
      <c r="H3" s="560"/>
      <c r="I3" s="560"/>
    </row>
    <row r="4" spans="1:10" ht="13.5" thickBot="1" x14ac:dyDescent="0.25">
      <c r="C4" s="547"/>
      <c r="D4" s="547"/>
      <c r="E4" s="547"/>
      <c r="F4" s="547"/>
      <c r="G4" s="547"/>
      <c r="H4" s="547"/>
    </row>
    <row r="5" spans="1:10" ht="15.75" customHeight="1" x14ac:dyDescent="0.2">
      <c r="A5" s="554" t="s">
        <v>0</v>
      </c>
      <c r="B5" s="557" t="s">
        <v>64</v>
      </c>
      <c r="C5" s="554" t="s">
        <v>424</v>
      </c>
      <c r="D5" s="646" t="s">
        <v>514</v>
      </c>
      <c r="E5" s="647"/>
      <c r="F5" s="648"/>
      <c r="G5" s="654" t="s">
        <v>515</v>
      </c>
      <c r="H5" s="655"/>
      <c r="I5" s="557" t="s">
        <v>282</v>
      </c>
    </row>
    <row r="6" spans="1:10" ht="13.5" customHeight="1" thickBot="1" x14ac:dyDescent="0.25">
      <c r="A6" s="555"/>
      <c r="B6" s="558"/>
      <c r="C6" s="555"/>
      <c r="D6" s="649"/>
      <c r="E6" s="650"/>
      <c r="F6" s="651"/>
      <c r="G6" s="656"/>
      <c r="H6" s="657"/>
      <c r="I6" s="559"/>
    </row>
    <row r="7" spans="1:10" ht="15.75" customHeight="1" thickBot="1" x14ac:dyDescent="0.25">
      <c r="A7" s="555"/>
      <c r="B7" s="558"/>
      <c r="C7" s="555"/>
      <c r="D7" s="313" t="s">
        <v>3</v>
      </c>
      <c r="E7" s="315" t="s">
        <v>4</v>
      </c>
      <c r="F7" s="313" t="s">
        <v>52</v>
      </c>
      <c r="G7" s="316" t="s">
        <v>516</v>
      </c>
      <c r="H7" s="316" t="s">
        <v>133</v>
      </c>
      <c r="I7" s="652">
        <f>G8/F8*100</f>
        <v>70.550634645237878</v>
      </c>
    </row>
    <row r="8" spans="1:10" ht="15.75" customHeight="1" thickBot="1" x14ac:dyDescent="0.25">
      <c r="A8" s="556"/>
      <c r="B8" s="559"/>
      <c r="C8" s="556"/>
      <c r="D8" s="302">
        <f>SUM(D9,D21,D33,D41,D48,D55,D61,D69)</f>
        <v>10905</v>
      </c>
      <c r="E8" s="301">
        <f>SUM(E9,E21,E33,E41,E48,E55,E61,E69)</f>
        <v>10997</v>
      </c>
      <c r="F8" s="302">
        <f>D8+E8</f>
        <v>21902</v>
      </c>
      <c r="G8" s="301">
        <f>G9+G21+G33+G41+G48+G55+G61+G69</f>
        <v>15452</v>
      </c>
      <c r="H8" s="301">
        <f>H9+H21+H33+H41+H48+H55+H61+H69</f>
        <v>6450</v>
      </c>
      <c r="I8" s="653"/>
      <c r="J8" s="292"/>
    </row>
    <row r="9" spans="1:10" s="321" customFormat="1" ht="14.1" customHeight="1" x14ac:dyDescent="0.25">
      <c r="A9" s="303"/>
      <c r="B9" s="82" t="s">
        <v>56</v>
      </c>
      <c r="C9" s="81" t="s">
        <v>5</v>
      </c>
      <c r="D9" s="305">
        <f>SUM(D10:D19)</f>
        <v>2279</v>
      </c>
      <c r="E9" s="304">
        <f>SUM(E10:E19)</f>
        <v>2301</v>
      </c>
      <c r="F9" s="305">
        <f>SUM(F10:F19)</f>
        <v>4580</v>
      </c>
      <c r="G9" s="304">
        <f>SUM(G10:G19)</f>
        <v>2741</v>
      </c>
      <c r="H9" s="304">
        <f>SUM(H10:H19)</f>
        <v>1839</v>
      </c>
      <c r="I9" s="320">
        <f>G9/F9*100</f>
        <v>59.8471615720524</v>
      </c>
    </row>
    <row r="10" spans="1:10" ht="14.1" customHeight="1" x14ac:dyDescent="0.25">
      <c r="A10" s="6">
        <v>1</v>
      </c>
      <c r="B10" s="6">
        <v>2001</v>
      </c>
      <c r="C10" s="83" t="s">
        <v>6</v>
      </c>
      <c r="D10" s="288">
        <f>STATUS!G10</f>
        <v>371</v>
      </c>
      <c r="E10" s="288">
        <f>STATUS!H10</f>
        <v>378</v>
      </c>
      <c r="F10" s="288">
        <f>STATUS!I10</f>
        <v>749</v>
      </c>
      <c r="G10" s="211">
        <v>435</v>
      </c>
      <c r="H10" s="288">
        <f>F10-G10</f>
        <v>314</v>
      </c>
      <c r="I10" s="317">
        <f t="shared" ref="I10:I19" si="0">G10/F10*100</f>
        <v>58.077436582109478</v>
      </c>
    </row>
    <row r="11" spans="1:10" ht="14.1" customHeight="1" x14ac:dyDescent="0.25">
      <c r="A11" s="6">
        <v>2</v>
      </c>
      <c r="B11" s="6">
        <v>2002</v>
      </c>
      <c r="C11" s="83" t="s">
        <v>7</v>
      </c>
      <c r="D11" s="288">
        <f>STATUS!G11</f>
        <v>311</v>
      </c>
      <c r="E11" s="288">
        <f>STATUS!H11</f>
        <v>309</v>
      </c>
      <c r="F11" s="288">
        <f>STATUS!I11</f>
        <v>620</v>
      </c>
      <c r="G11" s="211">
        <v>437</v>
      </c>
      <c r="H11" s="288">
        <f t="shared" ref="H11:H19" si="1">F11-G11</f>
        <v>183</v>
      </c>
      <c r="I11" s="317">
        <f t="shared" si="0"/>
        <v>70.483870967741936</v>
      </c>
    </row>
    <row r="12" spans="1:10" ht="14.1" customHeight="1" x14ac:dyDescent="0.25">
      <c r="A12" s="6">
        <v>3</v>
      </c>
      <c r="B12" s="6">
        <v>2003</v>
      </c>
      <c r="C12" s="83" t="s">
        <v>8</v>
      </c>
      <c r="D12" s="288">
        <f>STATUS!G12</f>
        <v>287</v>
      </c>
      <c r="E12" s="288">
        <f>STATUS!H12</f>
        <v>296</v>
      </c>
      <c r="F12" s="288">
        <f>STATUS!I12</f>
        <v>583</v>
      </c>
      <c r="G12" s="211">
        <v>372</v>
      </c>
      <c r="H12" s="288">
        <f t="shared" si="1"/>
        <v>211</v>
      </c>
      <c r="I12" s="317">
        <f t="shared" si="0"/>
        <v>63.807890222984568</v>
      </c>
    </row>
    <row r="13" spans="1:10" ht="14.1" customHeight="1" x14ac:dyDescent="0.25">
      <c r="A13" s="6">
        <v>4</v>
      </c>
      <c r="B13" s="6">
        <v>2004</v>
      </c>
      <c r="C13" s="83" t="s">
        <v>9</v>
      </c>
      <c r="D13" s="288">
        <f>STATUS!G13</f>
        <v>318</v>
      </c>
      <c r="E13" s="288">
        <f>STATUS!H13</f>
        <v>323</v>
      </c>
      <c r="F13" s="288">
        <f>STATUS!I13</f>
        <v>641</v>
      </c>
      <c r="G13" s="211">
        <v>345</v>
      </c>
      <c r="H13" s="288">
        <f t="shared" si="1"/>
        <v>296</v>
      </c>
      <c r="I13" s="317">
        <f t="shared" si="0"/>
        <v>53.822152886115447</v>
      </c>
    </row>
    <row r="14" spans="1:10" ht="14.1" customHeight="1" x14ac:dyDescent="0.25">
      <c r="A14" s="6">
        <v>5</v>
      </c>
      <c r="B14" s="6">
        <v>2005</v>
      </c>
      <c r="C14" s="83" t="s">
        <v>10</v>
      </c>
      <c r="D14" s="288">
        <f>STATUS!G14</f>
        <v>145</v>
      </c>
      <c r="E14" s="288">
        <f>STATUS!H14</f>
        <v>146</v>
      </c>
      <c r="F14" s="288">
        <f>STATUS!I14</f>
        <v>291</v>
      </c>
      <c r="G14" s="211">
        <v>172</v>
      </c>
      <c r="H14" s="288">
        <f t="shared" si="1"/>
        <v>119</v>
      </c>
      <c r="I14" s="317">
        <f t="shared" si="0"/>
        <v>59.106529209621996</v>
      </c>
    </row>
    <row r="15" spans="1:10" ht="14.1" customHeight="1" x14ac:dyDescent="0.25">
      <c r="A15" s="6">
        <v>6</v>
      </c>
      <c r="B15" s="6">
        <v>2006</v>
      </c>
      <c r="C15" s="83" t="s">
        <v>11</v>
      </c>
      <c r="D15" s="288">
        <f>STATUS!G15</f>
        <v>191</v>
      </c>
      <c r="E15" s="288">
        <f>STATUS!H15</f>
        <v>195</v>
      </c>
      <c r="F15" s="288">
        <f>STATUS!I15</f>
        <v>386</v>
      </c>
      <c r="G15" s="211">
        <v>238</v>
      </c>
      <c r="H15" s="288">
        <f t="shared" si="1"/>
        <v>148</v>
      </c>
      <c r="I15" s="317">
        <f t="shared" si="0"/>
        <v>61.6580310880829</v>
      </c>
    </row>
    <row r="16" spans="1:10" ht="14.1" customHeight="1" x14ac:dyDescent="0.25">
      <c r="A16" s="6">
        <v>7</v>
      </c>
      <c r="B16" s="6">
        <v>2007</v>
      </c>
      <c r="C16" s="83" t="s">
        <v>12</v>
      </c>
      <c r="D16" s="288">
        <f>STATUS!G16</f>
        <v>144</v>
      </c>
      <c r="E16" s="288">
        <f>STATUS!H16</f>
        <v>147</v>
      </c>
      <c r="F16" s="288">
        <f>STATUS!I16</f>
        <v>291</v>
      </c>
      <c r="G16" s="211">
        <v>198</v>
      </c>
      <c r="H16" s="288">
        <f t="shared" si="1"/>
        <v>93</v>
      </c>
      <c r="I16" s="317">
        <f t="shared" si="0"/>
        <v>68.041237113402062</v>
      </c>
    </row>
    <row r="17" spans="1:9" ht="14.1" customHeight="1" x14ac:dyDescent="0.25">
      <c r="A17" s="6">
        <v>8</v>
      </c>
      <c r="B17" s="6">
        <v>2008</v>
      </c>
      <c r="C17" s="83" t="s">
        <v>13</v>
      </c>
      <c r="D17" s="288">
        <f>STATUS!G17</f>
        <v>107</v>
      </c>
      <c r="E17" s="288">
        <f>STATUS!H17</f>
        <v>107</v>
      </c>
      <c r="F17" s="288">
        <f>STATUS!I17</f>
        <v>214</v>
      </c>
      <c r="G17" s="211">
        <v>149</v>
      </c>
      <c r="H17" s="288">
        <f t="shared" si="1"/>
        <v>65</v>
      </c>
      <c r="I17" s="317">
        <f t="shared" si="0"/>
        <v>69.626168224299064</v>
      </c>
    </row>
    <row r="18" spans="1:9" ht="14.1" customHeight="1" x14ac:dyDescent="0.25">
      <c r="A18" s="6">
        <v>9</v>
      </c>
      <c r="B18" s="6">
        <v>2009</v>
      </c>
      <c r="C18" s="83" t="s">
        <v>14</v>
      </c>
      <c r="D18" s="288">
        <f>STATUS!G18</f>
        <v>124</v>
      </c>
      <c r="E18" s="288">
        <f>STATUS!H18</f>
        <v>116</v>
      </c>
      <c r="F18" s="288">
        <f>STATUS!I18</f>
        <v>240</v>
      </c>
      <c r="G18" s="211">
        <v>128</v>
      </c>
      <c r="H18" s="288">
        <f t="shared" si="1"/>
        <v>112</v>
      </c>
      <c r="I18" s="317">
        <f t="shared" si="0"/>
        <v>53.333333333333336</v>
      </c>
    </row>
    <row r="19" spans="1:9" ht="14.1" customHeight="1" x14ac:dyDescent="0.25">
      <c r="A19" s="6">
        <v>10</v>
      </c>
      <c r="B19" s="6">
        <v>2010</v>
      </c>
      <c r="C19" s="83" t="s">
        <v>15</v>
      </c>
      <c r="D19" s="288">
        <f>STATUS!G19</f>
        <v>281</v>
      </c>
      <c r="E19" s="288">
        <f>STATUS!H19</f>
        <v>284</v>
      </c>
      <c r="F19" s="288">
        <f>STATUS!I19</f>
        <v>565</v>
      </c>
      <c r="G19" s="211">
        <v>267</v>
      </c>
      <c r="H19" s="288">
        <f t="shared" si="1"/>
        <v>298</v>
      </c>
      <c r="I19" s="317">
        <f t="shared" si="0"/>
        <v>47.256637168141594</v>
      </c>
    </row>
    <row r="20" spans="1:9" ht="6.95" customHeight="1" x14ac:dyDescent="0.25">
      <c r="A20" s="6"/>
      <c r="B20" s="3"/>
      <c r="C20" s="83"/>
      <c r="D20" s="294"/>
      <c r="E20" s="135"/>
      <c r="F20" s="294"/>
      <c r="G20" s="135"/>
      <c r="H20" s="135"/>
      <c r="I20" s="314"/>
    </row>
    <row r="21" spans="1:9" s="321" customFormat="1" ht="14.1" customHeight="1" x14ac:dyDescent="0.25">
      <c r="A21" s="303" t="s">
        <v>396</v>
      </c>
      <c r="B21" s="82" t="s">
        <v>57</v>
      </c>
      <c r="C21" s="81" t="s">
        <v>16</v>
      </c>
      <c r="D21" s="305">
        <f>SUM(D22:D31)</f>
        <v>2129</v>
      </c>
      <c r="E21" s="304">
        <f>SUM(E22:E31)</f>
        <v>2161</v>
      </c>
      <c r="F21" s="305">
        <f>SUM(F22:F31)</f>
        <v>4290</v>
      </c>
      <c r="G21" s="304">
        <f>SUM(G22:G31)</f>
        <v>2700</v>
      </c>
      <c r="H21" s="304">
        <f>SUM(H22:H31)</f>
        <v>1590</v>
      </c>
      <c r="I21" s="320">
        <f>G21/F21*100</f>
        <v>62.93706293706294</v>
      </c>
    </row>
    <row r="22" spans="1:9" ht="14.1" customHeight="1" x14ac:dyDescent="0.25">
      <c r="A22" s="6">
        <v>11</v>
      </c>
      <c r="B22" s="6">
        <v>2001</v>
      </c>
      <c r="C22" s="83" t="s">
        <v>17</v>
      </c>
      <c r="D22" s="288">
        <f>STATUS!G22</f>
        <v>320</v>
      </c>
      <c r="E22" s="288">
        <f>STATUS!H22</f>
        <v>330</v>
      </c>
      <c r="F22" s="288">
        <f>STATUS!I22</f>
        <v>650</v>
      </c>
      <c r="G22" s="211">
        <v>414</v>
      </c>
      <c r="H22" s="288">
        <f>F22-G22</f>
        <v>236</v>
      </c>
      <c r="I22" s="317">
        <f>G22/F22*100</f>
        <v>63.692307692307693</v>
      </c>
    </row>
    <row r="23" spans="1:9" ht="14.1" customHeight="1" x14ac:dyDescent="0.25">
      <c r="A23" s="6">
        <v>12</v>
      </c>
      <c r="B23" s="6">
        <v>2002</v>
      </c>
      <c r="C23" s="83" t="s">
        <v>18</v>
      </c>
      <c r="D23" s="288">
        <f>STATUS!G23</f>
        <v>199</v>
      </c>
      <c r="E23" s="288">
        <f>STATUS!H23</f>
        <v>204</v>
      </c>
      <c r="F23" s="288">
        <f>STATUS!I23</f>
        <v>403</v>
      </c>
      <c r="G23" s="211">
        <v>265</v>
      </c>
      <c r="H23" s="288">
        <f t="shared" ref="H23:H31" si="2">F23-G23</f>
        <v>138</v>
      </c>
      <c r="I23" s="317">
        <f t="shared" ref="I23:I31" si="3">G23/F23*100</f>
        <v>65.75682382133995</v>
      </c>
    </row>
    <row r="24" spans="1:9" ht="14.1" customHeight="1" x14ac:dyDescent="0.25">
      <c r="A24" s="6">
        <v>13</v>
      </c>
      <c r="B24" s="6">
        <v>2003</v>
      </c>
      <c r="C24" s="83" t="s">
        <v>19</v>
      </c>
      <c r="D24" s="288">
        <f>STATUS!G24</f>
        <v>202</v>
      </c>
      <c r="E24" s="288">
        <f>STATUS!H24</f>
        <v>198</v>
      </c>
      <c r="F24" s="288">
        <f>STATUS!I24</f>
        <v>400</v>
      </c>
      <c r="G24" s="211">
        <v>244</v>
      </c>
      <c r="H24" s="288">
        <f t="shared" si="2"/>
        <v>156</v>
      </c>
      <c r="I24" s="317">
        <f t="shared" si="3"/>
        <v>61</v>
      </c>
    </row>
    <row r="25" spans="1:9" ht="14.1" customHeight="1" x14ac:dyDescent="0.25">
      <c r="A25" s="6">
        <v>14</v>
      </c>
      <c r="B25" s="6">
        <v>2004</v>
      </c>
      <c r="C25" s="83" t="s">
        <v>20</v>
      </c>
      <c r="D25" s="288">
        <f>STATUS!G25</f>
        <v>532</v>
      </c>
      <c r="E25" s="288">
        <f>STATUS!H25</f>
        <v>550</v>
      </c>
      <c r="F25" s="288">
        <f>STATUS!I25</f>
        <v>1082</v>
      </c>
      <c r="G25" s="211">
        <v>624</v>
      </c>
      <c r="H25" s="288">
        <f t="shared" si="2"/>
        <v>458</v>
      </c>
      <c r="I25" s="317">
        <f t="shared" si="3"/>
        <v>57.670979667282808</v>
      </c>
    </row>
    <row r="26" spans="1:9" ht="14.1" customHeight="1" x14ac:dyDescent="0.25">
      <c r="A26" s="6">
        <v>15</v>
      </c>
      <c r="B26" s="6">
        <v>2005</v>
      </c>
      <c r="C26" s="83" t="s">
        <v>21</v>
      </c>
      <c r="D26" s="288">
        <f>STATUS!G26</f>
        <v>356</v>
      </c>
      <c r="E26" s="288">
        <f>STATUS!H26</f>
        <v>353</v>
      </c>
      <c r="F26" s="288">
        <f>STATUS!I26</f>
        <v>709</v>
      </c>
      <c r="G26" s="211">
        <v>442</v>
      </c>
      <c r="H26" s="288">
        <f t="shared" si="2"/>
        <v>267</v>
      </c>
      <c r="I26" s="317">
        <f t="shared" si="3"/>
        <v>62.341325811001411</v>
      </c>
    </row>
    <row r="27" spans="1:9" ht="14.1" customHeight="1" x14ac:dyDescent="0.25">
      <c r="A27" s="6">
        <v>16</v>
      </c>
      <c r="B27" s="6">
        <v>2006</v>
      </c>
      <c r="C27" s="83" t="s">
        <v>22</v>
      </c>
      <c r="D27" s="288">
        <f>STATUS!G27</f>
        <v>113</v>
      </c>
      <c r="E27" s="288">
        <f>STATUS!H27</f>
        <v>111</v>
      </c>
      <c r="F27" s="288">
        <f>STATUS!I27</f>
        <v>224</v>
      </c>
      <c r="G27" s="211">
        <v>180</v>
      </c>
      <c r="H27" s="288">
        <f t="shared" si="2"/>
        <v>44</v>
      </c>
      <c r="I27" s="317">
        <f t="shared" si="3"/>
        <v>80.357142857142861</v>
      </c>
    </row>
    <row r="28" spans="1:9" ht="14.1" customHeight="1" x14ac:dyDescent="0.25">
      <c r="A28" s="6">
        <v>17</v>
      </c>
      <c r="B28" s="6">
        <v>2014</v>
      </c>
      <c r="C28" s="83" t="s">
        <v>65</v>
      </c>
      <c r="D28" s="288">
        <f>STATUS!G28</f>
        <v>210</v>
      </c>
      <c r="E28" s="288">
        <f>STATUS!H28</f>
        <v>215</v>
      </c>
      <c r="F28" s="288">
        <f>STATUS!I28</f>
        <v>425</v>
      </c>
      <c r="G28" s="211">
        <v>256</v>
      </c>
      <c r="H28" s="288">
        <f t="shared" si="2"/>
        <v>169</v>
      </c>
      <c r="I28" s="317">
        <f t="shared" si="3"/>
        <v>60.235294117647051</v>
      </c>
    </row>
    <row r="29" spans="1:9" ht="14.1" customHeight="1" x14ac:dyDescent="0.25">
      <c r="A29" s="6">
        <v>18</v>
      </c>
      <c r="B29" s="6">
        <v>2015</v>
      </c>
      <c r="C29" s="83" t="s">
        <v>66</v>
      </c>
      <c r="D29" s="288">
        <f>STATUS!G29</f>
        <v>31</v>
      </c>
      <c r="E29" s="288">
        <f>STATUS!H29</f>
        <v>31</v>
      </c>
      <c r="F29" s="288">
        <f>STATUS!I29</f>
        <v>62</v>
      </c>
      <c r="G29" s="211">
        <v>51</v>
      </c>
      <c r="H29" s="288">
        <f t="shared" si="2"/>
        <v>11</v>
      </c>
      <c r="I29" s="317">
        <f t="shared" si="3"/>
        <v>82.258064516129039</v>
      </c>
    </row>
    <row r="30" spans="1:9" ht="14.1" customHeight="1" x14ac:dyDescent="0.25">
      <c r="A30" s="6">
        <v>19</v>
      </c>
      <c r="B30" s="6">
        <v>2016</v>
      </c>
      <c r="C30" s="83" t="s">
        <v>23</v>
      </c>
      <c r="D30" s="288">
        <f>STATUS!G30</f>
        <v>78</v>
      </c>
      <c r="E30" s="288">
        <f>STATUS!H30</f>
        <v>79</v>
      </c>
      <c r="F30" s="288">
        <f>STATUS!I30</f>
        <v>157</v>
      </c>
      <c r="G30" s="211">
        <v>99</v>
      </c>
      <c r="H30" s="288">
        <f t="shared" si="2"/>
        <v>58</v>
      </c>
      <c r="I30" s="317">
        <f t="shared" si="3"/>
        <v>63.057324840764331</v>
      </c>
    </row>
    <row r="31" spans="1:9" ht="14.1" customHeight="1" x14ac:dyDescent="0.25">
      <c r="A31" s="6">
        <v>20</v>
      </c>
      <c r="B31" s="6">
        <v>2021</v>
      </c>
      <c r="C31" s="83" t="s">
        <v>24</v>
      </c>
      <c r="D31" s="288">
        <f>STATUS!G31</f>
        <v>88</v>
      </c>
      <c r="E31" s="288">
        <f>STATUS!H31</f>
        <v>90</v>
      </c>
      <c r="F31" s="288">
        <f>STATUS!I31</f>
        <v>178</v>
      </c>
      <c r="G31" s="211">
        <v>125</v>
      </c>
      <c r="H31" s="288">
        <f t="shared" si="2"/>
        <v>53</v>
      </c>
      <c r="I31" s="317">
        <f t="shared" si="3"/>
        <v>70.224719101123597</v>
      </c>
    </row>
    <row r="32" spans="1:9" ht="6.95" customHeight="1" x14ac:dyDescent="0.25">
      <c r="A32" s="6"/>
      <c r="B32" s="3"/>
      <c r="C32" s="83"/>
      <c r="D32" s="294"/>
      <c r="E32" s="135"/>
      <c r="F32" s="294"/>
      <c r="G32" s="135"/>
      <c r="H32" s="135"/>
      <c r="I32" s="314"/>
    </row>
    <row r="33" spans="1:9" s="321" customFormat="1" ht="14.1" customHeight="1" x14ac:dyDescent="0.25">
      <c r="A33" s="303"/>
      <c r="B33" s="82" t="s">
        <v>58</v>
      </c>
      <c r="C33" s="81" t="s">
        <v>25</v>
      </c>
      <c r="D33" s="305">
        <f>SUM(D34:D39)</f>
        <v>2098</v>
      </c>
      <c r="E33" s="304">
        <f>SUM(E34:E39)</f>
        <v>2133</v>
      </c>
      <c r="F33" s="305">
        <f>SUM(F34:F39)</f>
        <v>4231</v>
      </c>
      <c r="G33" s="304">
        <f>SUM(G34:G39)</f>
        <v>3304</v>
      </c>
      <c r="H33" s="304">
        <f>SUM(H34:H39)</f>
        <v>927</v>
      </c>
      <c r="I33" s="320">
        <f>G33/F33*100</f>
        <v>78.09028598440085</v>
      </c>
    </row>
    <row r="34" spans="1:9" ht="14.1" customHeight="1" x14ac:dyDescent="0.25">
      <c r="A34" s="6">
        <v>21</v>
      </c>
      <c r="B34" s="6">
        <v>2001</v>
      </c>
      <c r="C34" s="83" t="s">
        <v>67</v>
      </c>
      <c r="D34" s="288">
        <f>STATUS!G34</f>
        <v>461</v>
      </c>
      <c r="E34" s="288">
        <f>STATUS!H34</f>
        <v>457</v>
      </c>
      <c r="F34" s="288">
        <f>STATUS!I34</f>
        <v>918</v>
      </c>
      <c r="G34" s="211">
        <v>766</v>
      </c>
      <c r="H34" s="288">
        <f>F34-G34</f>
        <v>152</v>
      </c>
      <c r="I34" s="317">
        <f t="shared" ref="I34:I39" si="4">G34/F34*100</f>
        <v>83.442265795206964</v>
      </c>
    </row>
    <row r="35" spans="1:9" ht="14.1" customHeight="1" x14ac:dyDescent="0.25">
      <c r="A35" s="6">
        <v>22</v>
      </c>
      <c r="B35" s="6">
        <v>2002</v>
      </c>
      <c r="C35" s="83" t="s">
        <v>68</v>
      </c>
      <c r="D35" s="288">
        <f>STATUS!G35</f>
        <v>476</v>
      </c>
      <c r="E35" s="288">
        <f>STATUS!H35</f>
        <v>501</v>
      </c>
      <c r="F35" s="288">
        <f>STATUS!I35</f>
        <v>977</v>
      </c>
      <c r="G35" s="211">
        <v>779</v>
      </c>
      <c r="H35" s="288">
        <f t="shared" ref="H35:H39" si="5">F35-G35</f>
        <v>198</v>
      </c>
      <c r="I35" s="317">
        <f t="shared" si="4"/>
        <v>79.733879222108499</v>
      </c>
    </row>
    <row r="36" spans="1:9" ht="14.1" customHeight="1" x14ac:dyDescent="0.25">
      <c r="A36" s="6">
        <v>23</v>
      </c>
      <c r="B36" s="6">
        <v>2003</v>
      </c>
      <c r="C36" s="83" t="s">
        <v>26</v>
      </c>
      <c r="D36" s="288">
        <f>STATUS!G36</f>
        <v>685</v>
      </c>
      <c r="E36" s="288">
        <f>STATUS!H36</f>
        <v>689</v>
      </c>
      <c r="F36" s="288">
        <f>STATUS!I36</f>
        <v>1374</v>
      </c>
      <c r="G36" s="211">
        <v>1006</v>
      </c>
      <c r="H36" s="288">
        <f t="shared" si="5"/>
        <v>368</v>
      </c>
      <c r="I36" s="317">
        <f t="shared" si="4"/>
        <v>73.216885007278023</v>
      </c>
    </row>
    <row r="37" spans="1:9" ht="14.1" customHeight="1" x14ac:dyDescent="0.25">
      <c r="A37" s="6">
        <v>24</v>
      </c>
      <c r="B37" s="6">
        <v>2009</v>
      </c>
      <c r="C37" s="83" t="s">
        <v>27</v>
      </c>
      <c r="D37" s="288">
        <f>STATUS!G37</f>
        <v>86</v>
      </c>
      <c r="E37" s="288">
        <f>STATUS!H37</f>
        <v>87</v>
      </c>
      <c r="F37" s="288">
        <f>STATUS!I37</f>
        <v>173</v>
      </c>
      <c r="G37" s="211">
        <v>143</v>
      </c>
      <c r="H37" s="288">
        <f t="shared" si="5"/>
        <v>30</v>
      </c>
      <c r="I37" s="317">
        <f t="shared" si="4"/>
        <v>82.658959537572258</v>
      </c>
    </row>
    <row r="38" spans="1:9" ht="14.1" customHeight="1" x14ac:dyDescent="0.25">
      <c r="A38" s="6">
        <v>25</v>
      </c>
      <c r="B38" s="6">
        <v>2013</v>
      </c>
      <c r="C38" s="83" t="s">
        <v>28</v>
      </c>
      <c r="D38" s="288">
        <f>STATUS!G38</f>
        <v>175</v>
      </c>
      <c r="E38" s="288">
        <f>STATUS!H38</f>
        <v>185</v>
      </c>
      <c r="F38" s="288">
        <f>STATUS!I38</f>
        <v>360</v>
      </c>
      <c r="G38" s="211">
        <v>275</v>
      </c>
      <c r="H38" s="288">
        <f t="shared" si="5"/>
        <v>85</v>
      </c>
      <c r="I38" s="317">
        <f t="shared" si="4"/>
        <v>76.388888888888886</v>
      </c>
    </row>
    <row r="39" spans="1:9" ht="14.1" customHeight="1" x14ac:dyDescent="0.25">
      <c r="A39" s="6">
        <v>26</v>
      </c>
      <c r="B39" s="6">
        <v>2014</v>
      </c>
      <c r="C39" s="83" t="s">
        <v>29</v>
      </c>
      <c r="D39" s="288">
        <f>STATUS!G39</f>
        <v>215</v>
      </c>
      <c r="E39" s="288">
        <f>STATUS!H39</f>
        <v>214</v>
      </c>
      <c r="F39" s="288">
        <f>STATUS!I39</f>
        <v>429</v>
      </c>
      <c r="G39" s="211">
        <v>335</v>
      </c>
      <c r="H39" s="288">
        <f t="shared" si="5"/>
        <v>94</v>
      </c>
      <c r="I39" s="317">
        <f t="shared" si="4"/>
        <v>78.088578088578089</v>
      </c>
    </row>
    <row r="40" spans="1:9" ht="6.95" customHeight="1" x14ac:dyDescent="0.25">
      <c r="A40" s="6"/>
      <c r="B40" s="3"/>
      <c r="C40" s="83"/>
      <c r="D40" s="294"/>
      <c r="E40" s="135"/>
      <c r="F40" s="294"/>
      <c r="G40" s="135"/>
      <c r="H40" s="135"/>
      <c r="I40" s="314"/>
    </row>
    <row r="41" spans="1:9" s="321" customFormat="1" ht="14.1" customHeight="1" x14ac:dyDescent="0.25">
      <c r="A41" s="303"/>
      <c r="B41" s="82" t="s">
        <v>59</v>
      </c>
      <c r="C41" s="81" t="s">
        <v>30</v>
      </c>
      <c r="D41" s="305">
        <f>SUM(D42:D46)</f>
        <v>910</v>
      </c>
      <c r="E41" s="304">
        <f>SUM(E42:E46)</f>
        <v>902</v>
      </c>
      <c r="F41" s="305">
        <f>SUM(F42:F46)</f>
        <v>1812</v>
      </c>
      <c r="G41" s="304">
        <f>SUM(G42:G46)</f>
        <v>1375</v>
      </c>
      <c r="H41" s="304">
        <f>SUM(H42:H46)</f>
        <v>437</v>
      </c>
      <c r="I41" s="320">
        <f>G41/F41*100</f>
        <v>75.883002207505527</v>
      </c>
    </row>
    <row r="42" spans="1:9" ht="14.1" customHeight="1" x14ac:dyDescent="0.25">
      <c r="A42" s="6">
        <v>27</v>
      </c>
      <c r="B42" s="6">
        <v>2001</v>
      </c>
      <c r="C42" s="83" t="s">
        <v>31</v>
      </c>
      <c r="D42" s="288">
        <f>STATUS!G42</f>
        <v>161</v>
      </c>
      <c r="E42" s="288">
        <f>STATUS!H42</f>
        <v>157</v>
      </c>
      <c r="F42" s="288">
        <f>STATUS!I42</f>
        <v>318</v>
      </c>
      <c r="G42" s="211">
        <v>212</v>
      </c>
      <c r="H42" s="288">
        <f>F42-G42</f>
        <v>106</v>
      </c>
      <c r="I42" s="317">
        <f>G42/F42*100</f>
        <v>66.666666666666657</v>
      </c>
    </row>
    <row r="43" spans="1:9" ht="14.1" customHeight="1" x14ac:dyDescent="0.25">
      <c r="A43" s="6">
        <v>28</v>
      </c>
      <c r="B43" s="6">
        <v>2002</v>
      </c>
      <c r="C43" s="83" t="s">
        <v>22</v>
      </c>
      <c r="D43" s="288">
        <f>STATUS!G43</f>
        <v>225</v>
      </c>
      <c r="E43" s="288">
        <f>STATUS!H43</f>
        <v>219</v>
      </c>
      <c r="F43" s="288">
        <f>STATUS!I43</f>
        <v>444</v>
      </c>
      <c r="G43" s="211">
        <v>321</v>
      </c>
      <c r="H43" s="288">
        <f t="shared" ref="H43:H46" si="6">F43-G43</f>
        <v>123</v>
      </c>
      <c r="I43" s="317">
        <f t="shared" ref="I43:I46" si="7">G43/F43*100</f>
        <v>72.297297297297305</v>
      </c>
    </row>
    <row r="44" spans="1:9" ht="14.1" customHeight="1" x14ac:dyDescent="0.25">
      <c r="A44" s="6">
        <v>29</v>
      </c>
      <c r="B44" s="6">
        <v>2003</v>
      </c>
      <c r="C44" s="83" t="s">
        <v>32</v>
      </c>
      <c r="D44" s="288">
        <f>STATUS!G44</f>
        <v>234</v>
      </c>
      <c r="E44" s="288">
        <f>STATUS!H44</f>
        <v>235</v>
      </c>
      <c r="F44" s="288">
        <f>STATUS!I44</f>
        <v>469</v>
      </c>
      <c r="G44" s="211">
        <v>373</v>
      </c>
      <c r="H44" s="288">
        <f t="shared" si="6"/>
        <v>96</v>
      </c>
      <c r="I44" s="317">
        <f t="shared" si="7"/>
        <v>79.530916844349676</v>
      </c>
    </row>
    <row r="45" spans="1:9" ht="14.1" customHeight="1" x14ac:dyDescent="0.25">
      <c r="A45" s="6">
        <v>30</v>
      </c>
      <c r="B45" s="6">
        <v>2004</v>
      </c>
      <c r="C45" s="83" t="s">
        <v>33</v>
      </c>
      <c r="D45" s="288">
        <f>STATUS!G45</f>
        <v>162</v>
      </c>
      <c r="E45" s="288">
        <f>STATUS!H45</f>
        <v>161</v>
      </c>
      <c r="F45" s="288">
        <f>STATUS!I45</f>
        <v>323</v>
      </c>
      <c r="G45" s="211">
        <v>246</v>
      </c>
      <c r="H45" s="288">
        <f t="shared" si="6"/>
        <v>77</v>
      </c>
      <c r="I45" s="317">
        <f t="shared" si="7"/>
        <v>76.160990712074309</v>
      </c>
    </row>
    <row r="46" spans="1:9" ht="14.1" customHeight="1" x14ac:dyDescent="0.25">
      <c r="A46" s="6">
        <v>31</v>
      </c>
      <c r="B46" s="6">
        <v>2005</v>
      </c>
      <c r="C46" s="83" t="s">
        <v>34</v>
      </c>
      <c r="D46" s="288">
        <f>STATUS!G46</f>
        <v>128</v>
      </c>
      <c r="E46" s="288">
        <f>STATUS!H46</f>
        <v>130</v>
      </c>
      <c r="F46" s="288">
        <f>STATUS!I46</f>
        <v>258</v>
      </c>
      <c r="G46" s="211">
        <v>223</v>
      </c>
      <c r="H46" s="288">
        <f t="shared" si="6"/>
        <v>35</v>
      </c>
      <c r="I46" s="317">
        <f t="shared" si="7"/>
        <v>86.434108527131784</v>
      </c>
    </row>
    <row r="47" spans="1:9" ht="6.95" customHeight="1" x14ac:dyDescent="0.25">
      <c r="A47" s="6"/>
      <c r="B47" s="3"/>
      <c r="C47" s="83"/>
      <c r="D47" s="294"/>
      <c r="E47" s="135"/>
      <c r="F47" s="294"/>
      <c r="G47" s="135"/>
      <c r="H47" s="135"/>
      <c r="I47" s="314"/>
    </row>
    <row r="48" spans="1:9" s="321" customFormat="1" ht="14.1" customHeight="1" x14ac:dyDescent="0.25">
      <c r="A48" s="303"/>
      <c r="B48" s="82" t="s">
        <v>60</v>
      </c>
      <c r="C48" s="81" t="s">
        <v>35</v>
      </c>
      <c r="D48" s="305">
        <f>SUM(D49:D53)</f>
        <v>1034</v>
      </c>
      <c r="E48" s="304">
        <f>SUM(E49:E53)</f>
        <v>1034</v>
      </c>
      <c r="F48" s="305">
        <f>SUM(F49:F53)</f>
        <v>2068</v>
      </c>
      <c r="G48" s="304">
        <f>SUM(G49:G53)</f>
        <v>1526</v>
      </c>
      <c r="H48" s="304">
        <f>SUM(H49:H53)</f>
        <v>542</v>
      </c>
      <c r="I48" s="320">
        <f>G48/F48*100</f>
        <v>73.791102514506761</v>
      </c>
    </row>
    <row r="49" spans="1:9" ht="14.1" customHeight="1" x14ac:dyDescent="0.25">
      <c r="A49" s="6">
        <v>32</v>
      </c>
      <c r="B49" s="6">
        <v>2001</v>
      </c>
      <c r="C49" s="83" t="s">
        <v>69</v>
      </c>
      <c r="D49" s="306">
        <f>STATUS!G49</f>
        <v>178</v>
      </c>
      <c r="E49" s="306">
        <f>STATUS!H49</f>
        <v>182</v>
      </c>
      <c r="F49" s="306">
        <f>STATUS!I49</f>
        <v>360</v>
      </c>
      <c r="G49" s="211">
        <v>224</v>
      </c>
      <c r="H49" s="306">
        <f>F49-G49</f>
        <v>136</v>
      </c>
      <c r="I49" s="317">
        <f t="shared" ref="I49:I53" si="8">G49/F49*100</f>
        <v>62.222222222222221</v>
      </c>
    </row>
    <row r="50" spans="1:9" ht="14.1" customHeight="1" x14ac:dyDescent="0.25">
      <c r="A50" s="6">
        <v>33</v>
      </c>
      <c r="B50" s="6">
        <v>2002</v>
      </c>
      <c r="C50" s="83" t="s">
        <v>70</v>
      </c>
      <c r="D50" s="306">
        <f>STATUS!G50</f>
        <v>396</v>
      </c>
      <c r="E50" s="306">
        <f>STATUS!H50</f>
        <v>393</v>
      </c>
      <c r="F50" s="306">
        <f>STATUS!I50</f>
        <v>789</v>
      </c>
      <c r="G50" s="211">
        <v>524</v>
      </c>
      <c r="H50" s="306">
        <f t="shared" ref="H50:H53" si="9">F50-G50</f>
        <v>265</v>
      </c>
      <c r="I50" s="317">
        <f t="shared" si="8"/>
        <v>66.413181242078579</v>
      </c>
    </row>
    <row r="51" spans="1:9" ht="14.1" customHeight="1" x14ac:dyDescent="0.25">
      <c r="A51" s="6">
        <v>34</v>
      </c>
      <c r="B51" s="6">
        <v>2003</v>
      </c>
      <c r="C51" s="83" t="s">
        <v>71</v>
      </c>
      <c r="D51" s="306">
        <f>STATUS!G51</f>
        <v>163</v>
      </c>
      <c r="E51" s="306">
        <f>STATUS!H51</f>
        <v>163</v>
      </c>
      <c r="F51" s="306">
        <f>STATUS!I51</f>
        <v>326</v>
      </c>
      <c r="G51" s="211">
        <v>257</v>
      </c>
      <c r="H51" s="306">
        <f t="shared" si="9"/>
        <v>69</v>
      </c>
      <c r="I51" s="317">
        <f t="shared" si="8"/>
        <v>78.834355828220865</v>
      </c>
    </row>
    <row r="52" spans="1:9" ht="14.1" customHeight="1" x14ac:dyDescent="0.25">
      <c r="A52" s="6">
        <v>35</v>
      </c>
      <c r="B52" s="6">
        <v>2004</v>
      </c>
      <c r="C52" s="83" t="s">
        <v>36</v>
      </c>
      <c r="D52" s="306">
        <f>STATUS!G52</f>
        <v>94</v>
      </c>
      <c r="E52" s="306">
        <f>STATUS!H52</f>
        <v>94</v>
      </c>
      <c r="F52" s="306">
        <f>STATUS!I52</f>
        <v>188</v>
      </c>
      <c r="G52" s="211">
        <v>167</v>
      </c>
      <c r="H52" s="306">
        <f t="shared" si="9"/>
        <v>21</v>
      </c>
      <c r="I52" s="317">
        <f t="shared" si="8"/>
        <v>88.829787234042556</v>
      </c>
    </row>
    <row r="53" spans="1:9" ht="14.1" customHeight="1" x14ac:dyDescent="0.25">
      <c r="A53" s="6">
        <v>36</v>
      </c>
      <c r="B53" s="6">
        <v>2005</v>
      </c>
      <c r="C53" s="83" t="s">
        <v>72</v>
      </c>
      <c r="D53" s="306">
        <f>STATUS!G53</f>
        <v>203</v>
      </c>
      <c r="E53" s="306">
        <f>STATUS!H53</f>
        <v>202</v>
      </c>
      <c r="F53" s="306">
        <f>STATUS!I53</f>
        <v>405</v>
      </c>
      <c r="G53" s="211">
        <v>354</v>
      </c>
      <c r="H53" s="306">
        <f t="shared" si="9"/>
        <v>51</v>
      </c>
      <c r="I53" s="317">
        <f t="shared" si="8"/>
        <v>87.407407407407405</v>
      </c>
    </row>
    <row r="54" spans="1:9" ht="6.95" customHeight="1" x14ac:dyDescent="0.25">
      <c r="A54" s="6"/>
      <c r="B54" s="3"/>
      <c r="C54" s="83"/>
      <c r="D54" s="294"/>
      <c r="E54" s="135"/>
      <c r="F54" s="294"/>
      <c r="G54" s="135"/>
      <c r="H54" s="135"/>
      <c r="I54" s="314"/>
    </row>
    <row r="55" spans="1:9" s="321" customFormat="1" ht="14.1" customHeight="1" x14ac:dyDescent="0.25">
      <c r="A55" s="303"/>
      <c r="B55" s="82" t="s">
        <v>61</v>
      </c>
      <c r="C55" s="81" t="s">
        <v>37</v>
      </c>
      <c r="D55" s="305">
        <f>SUM(D56:D59)</f>
        <v>306</v>
      </c>
      <c r="E55" s="304">
        <f>SUM(E56:E59)</f>
        <v>310</v>
      </c>
      <c r="F55" s="305">
        <f>SUM(F56:F59)</f>
        <v>616</v>
      </c>
      <c r="G55" s="304">
        <f>SUM(G56:G59)</f>
        <v>525</v>
      </c>
      <c r="H55" s="304">
        <f>SUM(H56:H59)</f>
        <v>91</v>
      </c>
      <c r="I55" s="320">
        <f>G55/F55*100</f>
        <v>85.227272727272734</v>
      </c>
    </row>
    <row r="56" spans="1:9" ht="14.1" customHeight="1" x14ac:dyDescent="0.25">
      <c r="A56" s="6">
        <v>37</v>
      </c>
      <c r="B56" s="6">
        <v>2001</v>
      </c>
      <c r="C56" s="83" t="s">
        <v>38</v>
      </c>
      <c r="D56" s="288">
        <f>STATUS!G56</f>
        <v>89</v>
      </c>
      <c r="E56" s="288">
        <f>STATUS!H56</f>
        <v>88</v>
      </c>
      <c r="F56" s="288">
        <f>STATUS!I56</f>
        <v>177</v>
      </c>
      <c r="G56" s="211">
        <v>158</v>
      </c>
      <c r="H56" s="288">
        <f>F56-G56</f>
        <v>19</v>
      </c>
      <c r="I56" s="317">
        <f t="shared" ref="I56:I75" si="10">G56/F56*100</f>
        <v>89.265536723163848</v>
      </c>
    </row>
    <row r="57" spans="1:9" ht="14.1" customHeight="1" x14ac:dyDescent="0.25">
      <c r="A57" s="6">
        <v>38</v>
      </c>
      <c r="B57" s="6">
        <v>2002</v>
      </c>
      <c r="C57" s="83" t="s">
        <v>39</v>
      </c>
      <c r="D57" s="288">
        <f>STATUS!G57</f>
        <v>76</v>
      </c>
      <c r="E57" s="288">
        <f>STATUS!H57</f>
        <v>78</v>
      </c>
      <c r="F57" s="288">
        <f>STATUS!I57</f>
        <v>154</v>
      </c>
      <c r="G57" s="211">
        <v>135</v>
      </c>
      <c r="H57" s="288">
        <f t="shared" ref="H57:H75" si="11">F57-G57</f>
        <v>19</v>
      </c>
      <c r="I57" s="317">
        <f t="shared" si="10"/>
        <v>87.662337662337663</v>
      </c>
    </row>
    <row r="58" spans="1:9" ht="14.1" customHeight="1" x14ac:dyDescent="0.25">
      <c r="A58" s="6">
        <v>39</v>
      </c>
      <c r="B58" s="6">
        <v>2003</v>
      </c>
      <c r="C58" s="83" t="s">
        <v>40</v>
      </c>
      <c r="D58" s="288">
        <f>STATUS!G58</f>
        <v>67</v>
      </c>
      <c r="E58" s="288">
        <f>STATUS!H58</f>
        <v>68</v>
      </c>
      <c r="F58" s="288">
        <f>STATUS!I58</f>
        <v>135</v>
      </c>
      <c r="G58" s="211">
        <v>107</v>
      </c>
      <c r="H58" s="288">
        <f t="shared" si="11"/>
        <v>28</v>
      </c>
      <c r="I58" s="317">
        <f t="shared" si="10"/>
        <v>79.259259259259267</v>
      </c>
    </row>
    <row r="59" spans="1:9" ht="14.1" customHeight="1" x14ac:dyDescent="0.25">
      <c r="A59" s="6">
        <v>40</v>
      </c>
      <c r="B59" s="6">
        <v>2004</v>
      </c>
      <c r="C59" s="83" t="s">
        <v>41</v>
      </c>
      <c r="D59" s="288">
        <f>STATUS!G59</f>
        <v>74</v>
      </c>
      <c r="E59" s="288">
        <f>STATUS!H59</f>
        <v>76</v>
      </c>
      <c r="F59" s="288">
        <f>STATUS!I59</f>
        <v>150</v>
      </c>
      <c r="G59" s="211">
        <v>125</v>
      </c>
      <c r="H59" s="288">
        <f t="shared" si="11"/>
        <v>25</v>
      </c>
      <c r="I59" s="317">
        <f t="shared" si="10"/>
        <v>83.333333333333343</v>
      </c>
    </row>
    <row r="60" spans="1:9" ht="6.95" customHeight="1" x14ac:dyDescent="0.25">
      <c r="A60" s="6"/>
      <c r="B60" s="3"/>
      <c r="C60" s="83"/>
      <c r="D60" s="294"/>
      <c r="E60" s="135"/>
      <c r="F60" s="294"/>
      <c r="G60" s="135"/>
      <c r="H60" s="288"/>
      <c r="I60" s="317"/>
    </row>
    <row r="61" spans="1:9" ht="14.1" customHeight="1" x14ac:dyDescent="0.25">
      <c r="A61" s="303"/>
      <c r="B61" s="82" t="s">
        <v>62</v>
      </c>
      <c r="C61" s="81" t="s">
        <v>42</v>
      </c>
      <c r="D61" s="305">
        <f>SUM(D62:D67)</f>
        <v>992</v>
      </c>
      <c r="E61" s="304">
        <f>SUM(E62:E67)</f>
        <v>1003</v>
      </c>
      <c r="F61" s="305">
        <f>SUM(F62:F67)</f>
        <v>1995</v>
      </c>
      <c r="G61" s="304">
        <f>SUM(G62:G67)</f>
        <v>1495</v>
      </c>
      <c r="H61" s="319">
        <f t="shared" si="11"/>
        <v>500</v>
      </c>
      <c r="I61" s="320">
        <f t="shared" si="10"/>
        <v>74.937343358395992</v>
      </c>
    </row>
    <row r="62" spans="1:9" ht="14.1" customHeight="1" x14ac:dyDescent="0.25">
      <c r="A62" s="6">
        <v>41</v>
      </c>
      <c r="B62" s="6">
        <v>2001</v>
      </c>
      <c r="C62" s="83" t="s">
        <v>43</v>
      </c>
      <c r="D62" s="288">
        <f>STATUS!G62</f>
        <v>134</v>
      </c>
      <c r="E62" s="288">
        <f>STATUS!H62</f>
        <v>138</v>
      </c>
      <c r="F62" s="288">
        <f>STATUS!I62</f>
        <v>272</v>
      </c>
      <c r="G62" s="211">
        <v>225</v>
      </c>
      <c r="H62" s="288">
        <f t="shared" si="11"/>
        <v>47</v>
      </c>
      <c r="I62" s="317">
        <f t="shared" si="10"/>
        <v>82.720588235294116</v>
      </c>
    </row>
    <row r="63" spans="1:9" ht="14.1" customHeight="1" x14ac:dyDescent="0.25">
      <c r="A63" s="6">
        <v>42</v>
      </c>
      <c r="B63" s="6">
        <v>2002</v>
      </c>
      <c r="C63" s="83" t="s">
        <v>44</v>
      </c>
      <c r="D63" s="288">
        <f>STATUS!G63</f>
        <v>216</v>
      </c>
      <c r="E63" s="288">
        <f>STATUS!H63</f>
        <v>222</v>
      </c>
      <c r="F63" s="288">
        <f>STATUS!I63</f>
        <v>438</v>
      </c>
      <c r="G63" s="211">
        <v>349</v>
      </c>
      <c r="H63" s="288">
        <f t="shared" si="11"/>
        <v>89</v>
      </c>
      <c r="I63" s="317">
        <f t="shared" si="10"/>
        <v>79.680365296803657</v>
      </c>
    </row>
    <row r="64" spans="1:9" ht="14.1" customHeight="1" x14ac:dyDescent="0.25">
      <c r="A64" s="6">
        <v>43</v>
      </c>
      <c r="B64" s="6">
        <v>2003</v>
      </c>
      <c r="C64" s="83" t="s">
        <v>32</v>
      </c>
      <c r="D64" s="288">
        <f>STATUS!G64</f>
        <v>202</v>
      </c>
      <c r="E64" s="288">
        <f>STATUS!H64</f>
        <v>197</v>
      </c>
      <c r="F64" s="288">
        <f>STATUS!I64</f>
        <v>399</v>
      </c>
      <c r="G64" s="211">
        <v>347</v>
      </c>
      <c r="H64" s="288">
        <f t="shared" si="11"/>
        <v>52</v>
      </c>
      <c r="I64" s="317">
        <f t="shared" si="10"/>
        <v>86.96741854636592</v>
      </c>
    </row>
    <row r="65" spans="1:9" ht="14.1" customHeight="1" x14ac:dyDescent="0.25">
      <c r="A65" s="6">
        <v>44</v>
      </c>
      <c r="B65" s="6">
        <v>2004</v>
      </c>
      <c r="C65" s="83" t="s">
        <v>45</v>
      </c>
      <c r="D65" s="288">
        <f>STATUS!G65</f>
        <v>162</v>
      </c>
      <c r="E65" s="288">
        <f>STATUS!H65</f>
        <v>161</v>
      </c>
      <c r="F65" s="288">
        <f>STATUS!I65</f>
        <v>323</v>
      </c>
      <c r="G65" s="211">
        <v>123</v>
      </c>
      <c r="H65" s="288">
        <f t="shared" si="11"/>
        <v>200</v>
      </c>
      <c r="I65" s="317">
        <f t="shared" si="10"/>
        <v>38.080495356037154</v>
      </c>
    </row>
    <row r="66" spans="1:9" ht="14.1" customHeight="1" x14ac:dyDescent="0.25">
      <c r="A66" s="6">
        <v>45</v>
      </c>
      <c r="B66" s="6">
        <v>2005</v>
      </c>
      <c r="C66" s="83" t="s">
        <v>46</v>
      </c>
      <c r="D66" s="288">
        <f>STATUS!G66</f>
        <v>174</v>
      </c>
      <c r="E66" s="288">
        <f>STATUS!H66</f>
        <v>175</v>
      </c>
      <c r="F66" s="288">
        <f>STATUS!I66</f>
        <v>349</v>
      </c>
      <c r="G66" s="211">
        <v>297</v>
      </c>
      <c r="H66" s="288">
        <f t="shared" si="11"/>
        <v>52</v>
      </c>
      <c r="I66" s="317">
        <f t="shared" si="10"/>
        <v>85.100286532951287</v>
      </c>
    </row>
    <row r="67" spans="1:9" ht="14.1" customHeight="1" x14ac:dyDescent="0.25">
      <c r="A67" s="6">
        <v>46</v>
      </c>
      <c r="B67" s="6">
        <v>2006</v>
      </c>
      <c r="C67" s="83" t="s">
        <v>47</v>
      </c>
      <c r="D67" s="288">
        <f>STATUS!G67</f>
        <v>104</v>
      </c>
      <c r="E67" s="288">
        <f>STATUS!H67</f>
        <v>110</v>
      </c>
      <c r="F67" s="288">
        <f>STATUS!I67</f>
        <v>214</v>
      </c>
      <c r="G67" s="211">
        <v>154</v>
      </c>
      <c r="H67" s="288">
        <f t="shared" si="11"/>
        <v>60</v>
      </c>
      <c r="I67" s="317">
        <f t="shared" si="10"/>
        <v>71.962616822429908</v>
      </c>
    </row>
    <row r="68" spans="1:9" s="52" customFormat="1" ht="6.95" customHeight="1" x14ac:dyDescent="0.25">
      <c r="A68" s="6"/>
      <c r="B68" s="3"/>
      <c r="C68" s="3"/>
      <c r="D68" s="295"/>
      <c r="E68" s="16"/>
      <c r="F68" s="295"/>
      <c r="G68" s="16"/>
      <c r="H68" s="288"/>
      <c r="I68" s="317"/>
    </row>
    <row r="69" spans="1:9" ht="14.1" customHeight="1" x14ac:dyDescent="0.25">
      <c r="A69" s="303"/>
      <c r="B69" s="82" t="s">
        <v>63</v>
      </c>
      <c r="C69" s="81" t="s">
        <v>48</v>
      </c>
      <c r="D69" s="305">
        <f>SUM(D70:D75)</f>
        <v>1157</v>
      </c>
      <c r="E69" s="304">
        <f>SUM(E70:E75)</f>
        <v>1153</v>
      </c>
      <c r="F69" s="305">
        <f>SUM(F70:F75)</f>
        <v>2310</v>
      </c>
      <c r="G69" s="304">
        <f>SUM(G70:G75)</f>
        <v>1786</v>
      </c>
      <c r="H69" s="319">
        <f t="shared" si="11"/>
        <v>524</v>
      </c>
      <c r="I69" s="320">
        <f t="shared" si="10"/>
        <v>77.316017316017309</v>
      </c>
    </row>
    <row r="70" spans="1:9" ht="14.1" customHeight="1" x14ac:dyDescent="0.25">
      <c r="A70" s="6">
        <v>47</v>
      </c>
      <c r="B70" s="6">
        <v>2001</v>
      </c>
      <c r="C70" s="83" t="s">
        <v>73</v>
      </c>
      <c r="D70" s="288">
        <f>STATUS!G70</f>
        <v>200</v>
      </c>
      <c r="E70" s="288">
        <f>STATUS!H70</f>
        <v>194</v>
      </c>
      <c r="F70" s="288">
        <f>STATUS!I70</f>
        <v>394</v>
      </c>
      <c r="G70" s="211">
        <v>301</v>
      </c>
      <c r="H70" s="288">
        <f t="shared" si="11"/>
        <v>93</v>
      </c>
      <c r="I70" s="317">
        <f t="shared" si="10"/>
        <v>76.395939086294419</v>
      </c>
    </row>
    <row r="71" spans="1:9" ht="14.1" customHeight="1" x14ac:dyDescent="0.25">
      <c r="A71" s="6">
        <v>48</v>
      </c>
      <c r="B71" s="6">
        <v>2002</v>
      </c>
      <c r="C71" s="83" t="s">
        <v>74</v>
      </c>
      <c r="D71" s="288">
        <f>STATUS!G71</f>
        <v>282</v>
      </c>
      <c r="E71" s="288">
        <f>STATUS!H71</f>
        <v>285</v>
      </c>
      <c r="F71" s="288">
        <f>STATUS!I71</f>
        <v>567</v>
      </c>
      <c r="G71" s="211">
        <v>474</v>
      </c>
      <c r="H71" s="288">
        <f t="shared" si="11"/>
        <v>93</v>
      </c>
      <c r="I71" s="317">
        <f t="shared" si="10"/>
        <v>83.597883597883595</v>
      </c>
    </row>
    <row r="72" spans="1:9" ht="14.1" customHeight="1" x14ac:dyDescent="0.25">
      <c r="A72" s="6">
        <v>49</v>
      </c>
      <c r="B72" s="6">
        <v>2003</v>
      </c>
      <c r="C72" s="83" t="s">
        <v>49</v>
      </c>
      <c r="D72" s="288">
        <f>STATUS!G72</f>
        <v>136</v>
      </c>
      <c r="E72" s="288">
        <f>STATUS!H72</f>
        <v>134</v>
      </c>
      <c r="F72" s="288">
        <f>STATUS!I72</f>
        <v>270</v>
      </c>
      <c r="G72" s="211">
        <v>155</v>
      </c>
      <c r="H72" s="288">
        <f t="shared" si="11"/>
        <v>115</v>
      </c>
      <c r="I72" s="317">
        <f t="shared" si="10"/>
        <v>57.407407407407405</v>
      </c>
    </row>
    <row r="73" spans="1:9" ht="14.1" customHeight="1" x14ac:dyDescent="0.25">
      <c r="A73" s="6">
        <v>50</v>
      </c>
      <c r="B73" s="6">
        <v>2004</v>
      </c>
      <c r="C73" s="83" t="s">
        <v>75</v>
      </c>
      <c r="D73" s="288">
        <f>STATUS!G73</f>
        <v>292</v>
      </c>
      <c r="E73" s="288">
        <f>STATUS!H73</f>
        <v>298</v>
      </c>
      <c r="F73" s="288">
        <f>STATUS!I73</f>
        <v>590</v>
      </c>
      <c r="G73" s="211">
        <v>479</v>
      </c>
      <c r="H73" s="288">
        <f t="shared" si="11"/>
        <v>111</v>
      </c>
      <c r="I73" s="317">
        <f t="shared" si="10"/>
        <v>81.186440677966104</v>
      </c>
    </row>
    <row r="74" spans="1:9" ht="14.1" customHeight="1" x14ac:dyDescent="0.25">
      <c r="A74" s="6">
        <v>51</v>
      </c>
      <c r="B74" s="6">
        <v>2005</v>
      </c>
      <c r="C74" s="83" t="s">
        <v>50</v>
      </c>
      <c r="D74" s="288">
        <f>STATUS!G74</f>
        <v>123</v>
      </c>
      <c r="E74" s="288">
        <f>STATUS!H74</f>
        <v>121</v>
      </c>
      <c r="F74" s="288">
        <f>STATUS!I74</f>
        <v>244</v>
      </c>
      <c r="G74" s="211">
        <v>147</v>
      </c>
      <c r="H74" s="288">
        <f t="shared" si="11"/>
        <v>97</v>
      </c>
      <c r="I74" s="317">
        <f t="shared" si="10"/>
        <v>60.245901639344254</v>
      </c>
    </row>
    <row r="75" spans="1:9" ht="14.1" customHeight="1" thickBot="1" x14ac:dyDescent="0.3">
      <c r="A75" s="7">
        <v>52</v>
      </c>
      <c r="B75" s="15">
        <v>2006</v>
      </c>
      <c r="C75" s="84" t="s">
        <v>51</v>
      </c>
      <c r="D75" s="289">
        <f>STATUS!G75</f>
        <v>124</v>
      </c>
      <c r="E75" s="289">
        <f>STATUS!H75</f>
        <v>121</v>
      </c>
      <c r="F75" s="289">
        <f>STATUS!I75</f>
        <v>245</v>
      </c>
      <c r="G75" s="212">
        <v>230</v>
      </c>
      <c r="H75" s="289">
        <f t="shared" si="11"/>
        <v>15</v>
      </c>
      <c r="I75" s="318">
        <f t="shared" si="10"/>
        <v>93.877551020408163</v>
      </c>
    </row>
    <row r="76" spans="1:9" x14ac:dyDescent="0.2">
      <c r="A76" s="477" t="str">
        <f>'AKTA LAHIR 0-5 &amp; 0-18 TAHUN'!A77</f>
        <v>Sumber : PDAK - Kementerian Dalam Negeri RI</v>
      </c>
    </row>
    <row r="77" spans="1:9" ht="15" customHeight="1" x14ac:dyDescent="0.2">
      <c r="E77" s="293"/>
      <c r="F77" s="546" t="str">
        <f>[1]KIA!H80</f>
        <v>Kepala Dinas</v>
      </c>
      <c r="G77" s="546"/>
      <c r="H77" s="546"/>
      <c r="I77" s="546"/>
    </row>
    <row r="78" spans="1:9" ht="15" customHeight="1" x14ac:dyDescent="0.2">
      <c r="E78" s="293"/>
      <c r="F78" s="546" t="str">
        <f>[1]KIA!H81</f>
        <v>Kependudukan dan Pencatatan Sipil</v>
      </c>
      <c r="G78" s="546"/>
      <c r="H78" s="546"/>
      <c r="I78" s="546"/>
    </row>
    <row r="79" spans="1:9" ht="15" customHeight="1" x14ac:dyDescent="0.2">
      <c r="E79" s="293"/>
      <c r="F79" s="546" t="str">
        <f>[1]KIA!H82</f>
        <v>Kabupaten Pakpak Bharat</v>
      </c>
      <c r="G79" s="546"/>
      <c r="H79" s="546"/>
      <c r="I79" s="546"/>
    </row>
    <row r="80" spans="1:9" ht="15" x14ac:dyDescent="0.2">
      <c r="E80" s="293"/>
      <c r="F80" s="546"/>
      <c r="G80" s="546"/>
      <c r="H80" s="546"/>
    </row>
    <row r="81" spans="5:13" ht="15" x14ac:dyDescent="0.2">
      <c r="E81" s="293"/>
      <c r="F81" s="546"/>
      <c r="G81" s="546"/>
      <c r="H81" s="546"/>
    </row>
    <row r="82" spans="5:13" ht="15" x14ac:dyDescent="0.2">
      <c r="E82" s="293"/>
    </row>
    <row r="83" spans="5:13" ht="15" customHeight="1" x14ac:dyDescent="0.2">
      <c r="E83" s="293"/>
      <c r="F83" s="546" t="str">
        <f>[1]KIA!H85</f>
        <v>Petrus Saragih, SE, MM</v>
      </c>
      <c r="G83" s="546"/>
      <c r="H83" s="546"/>
      <c r="I83" s="546"/>
    </row>
    <row r="84" spans="5:13" ht="15" customHeight="1" x14ac:dyDescent="0.2">
      <c r="E84" s="293"/>
      <c r="F84" s="546" t="str">
        <f>[1]KIA!H86</f>
        <v>NIP. 196907271990111002</v>
      </c>
      <c r="G84" s="546"/>
      <c r="H84" s="546"/>
      <c r="I84" s="546"/>
    </row>
    <row r="85" spans="5:13" x14ac:dyDescent="0.2">
      <c r="M85" s="290" t="s">
        <v>280</v>
      </c>
    </row>
  </sheetData>
  <mergeCells count="18">
    <mergeCell ref="F84:I84"/>
    <mergeCell ref="A1:I1"/>
    <mergeCell ref="A2:I2"/>
    <mergeCell ref="A3:I3"/>
    <mergeCell ref="G5:H6"/>
    <mergeCell ref="F81:H81"/>
    <mergeCell ref="C4:H4"/>
    <mergeCell ref="A5:A8"/>
    <mergeCell ref="B5:B8"/>
    <mergeCell ref="C5:C8"/>
    <mergeCell ref="F77:I77"/>
    <mergeCell ref="F78:I78"/>
    <mergeCell ref="F79:I79"/>
    <mergeCell ref="D5:F6"/>
    <mergeCell ref="I5:I6"/>
    <mergeCell ref="I7:I8"/>
    <mergeCell ref="F80:H80"/>
    <mergeCell ref="F83:I83"/>
  </mergeCells>
  <printOptions horizontalCentered="1"/>
  <pageMargins left="0.59055118110236227" right="0.39370078740157483" top="0.39370078740157483" bottom="0.39370078740157483" header="0" footer="0"/>
  <pageSetup paperSize="9" scale="7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L86"/>
  <sheetViews>
    <sheetView view="pageBreakPreview" zoomScale="90" zoomScaleSheetLayoutView="90" workbookViewId="0">
      <selection activeCell="P20" sqref="P20"/>
    </sheetView>
  </sheetViews>
  <sheetFormatPr defaultColWidth="9.140625" defaultRowHeight="15" x14ac:dyDescent="0.25"/>
  <cols>
    <col min="1" max="1" width="3.85546875" style="258" bestFit="1" customWidth="1"/>
    <col min="2" max="2" width="11.5703125" style="258" customWidth="1"/>
    <col min="3" max="3" width="38" style="258" bestFit="1" customWidth="1"/>
    <col min="4" max="6" width="15.7109375" style="258" customWidth="1"/>
    <col min="7" max="7" width="11.85546875" style="258" customWidth="1"/>
    <col min="8" max="16384" width="9.140625" style="258"/>
  </cols>
  <sheetData>
    <row r="1" spans="1:12" ht="18.75" customHeight="1" x14ac:dyDescent="0.25">
      <c r="A1" s="660" t="str">
        <f>DKB!A1</f>
        <v>DATA KONSOLIDASI BERSIH (DKB) KABUPATEN PAKPAK BHARAT</v>
      </c>
      <c r="B1" s="660"/>
      <c r="C1" s="660"/>
      <c r="D1" s="660"/>
      <c r="E1" s="660"/>
      <c r="F1" s="660"/>
      <c r="G1" s="660"/>
    </row>
    <row r="2" spans="1:12" ht="18.75" customHeight="1" x14ac:dyDescent="0.25">
      <c r="A2" s="660" t="s">
        <v>391</v>
      </c>
      <c r="B2" s="660"/>
      <c r="C2" s="660"/>
      <c r="D2" s="660"/>
      <c r="E2" s="660"/>
      <c r="F2" s="660"/>
      <c r="G2" s="660"/>
    </row>
    <row r="3" spans="1:12" ht="18.75" customHeight="1" x14ac:dyDescent="0.25">
      <c r="A3" s="661" t="str">
        <f>DKB!A2</f>
        <v>SEMESTER II TAHUN 2023</v>
      </c>
      <c r="B3" s="661"/>
      <c r="C3" s="661"/>
      <c r="D3" s="661"/>
      <c r="E3" s="661"/>
      <c r="F3" s="661"/>
      <c r="G3" s="661"/>
    </row>
    <row r="4" spans="1:12" ht="10.5" customHeight="1" thickBot="1" x14ac:dyDescent="0.3">
      <c r="A4" s="44"/>
      <c r="B4" s="44"/>
      <c r="C4" s="44"/>
      <c r="D4" s="44"/>
      <c r="E4" s="44"/>
      <c r="F4" s="44"/>
    </row>
    <row r="5" spans="1:12" ht="16.5" customHeight="1" x14ac:dyDescent="0.25">
      <c r="A5" s="667" t="s">
        <v>0</v>
      </c>
      <c r="B5" s="665" t="s">
        <v>64</v>
      </c>
      <c r="C5" s="223" t="s">
        <v>53</v>
      </c>
      <c r="D5" s="670" t="s">
        <v>390</v>
      </c>
      <c r="E5" s="671"/>
      <c r="F5" s="671"/>
      <c r="G5" s="672"/>
    </row>
    <row r="6" spans="1:12" ht="16.5" customHeight="1" thickBot="1" x14ac:dyDescent="0.3">
      <c r="A6" s="668"/>
      <c r="B6" s="666"/>
      <c r="C6" s="224" t="s">
        <v>1</v>
      </c>
      <c r="D6" s="673"/>
      <c r="E6" s="674"/>
      <c r="F6" s="674"/>
      <c r="G6" s="675"/>
    </row>
    <row r="7" spans="1:12" ht="15.75" customHeight="1" x14ac:dyDescent="0.25">
      <c r="A7" s="668"/>
      <c r="B7" s="190">
        <v>12</v>
      </c>
      <c r="C7" s="190" t="s">
        <v>54</v>
      </c>
      <c r="D7" s="665" t="s">
        <v>207</v>
      </c>
      <c r="E7" s="665" t="s">
        <v>208</v>
      </c>
      <c r="F7" s="665" t="s">
        <v>209</v>
      </c>
      <c r="G7" s="663" t="s">
        <v>282</v>
      </c>
    </row>
    <row r="8" spans="1:12" ht="15.75" customHeight="1" thickBot="1" x14ac:dyDescent="0.3">
      <c r="A8" s="668"/>
      <c r="B8" s="191">
        <v>15</v>
      </c>
      <c r="C8" s="191" t="s">
        <v>55</v>
      </c>
      <c r="D8" s="666"/>
      <c r="E8" s="666"/>
      <c r="F8" s="666"/>
      <c r="G8" s="664"/>
    </row>
    <row r="9" spans="1:12" ht="15.75" thickBot="1" x14ac:dyDescent="0.3">
      <c r="A9" s="669"/>
      <c r="B9" s="259"/>
      <c r="C9" s="259"/>
      <c r="D9" s="260">
        <f>D10+D22+D34+D42+D49+D56+D62+D70</f>
        <v>18638</v>
      </c>
      <c r="E9" s="261">
        <f>E10+E22+E34+E42+E49+E56+E62+E70</f>
        <v>15932</v>
      </c>
      <c r="F9" s="261">
        <f>F10+F22+F34+F42+F49+F56+F62+F70</f>
        <v>2706</v>
      </c>
      <c r="G9" s="262">
        <f>E9/D9*100</f>
        <v>85.481274814894306</v>
      </c>
      <c r="L9" s="258" t="s">
        <v>280</v>
      </c>
    </row>
    <row r="10" spans="1:12" ht="14.1" customHeight="1" x14ac:dyDescent="0.25">
      <c r="A10" s="45"/>
      <c r="B10" s="46" t="s">
        <v>56</v>
      </c>
      <c r="C10" s="263" t="s">
        <v>5</v>
      </c>
      <c r="D10" s="264">
        <f>SUM(D11:D20)</f>
        <v>4201</v>
      </c>
      <c r="E10" s="265">
        <f>SUM(E11:E20)</f>
        <v>3441</v>
      </c>
      <c r="F10" s="265">
        <f>SUM(F11:F20)</f>
        <v>760</v>
      </c>
      <c r="G10" s="266">
        <f>E10/D10*100</f>
        <v>81.909069269221618</v>
      </c>
    </row>
    <row r="11" spans="1:12" ht="14.1" customHeight="1" x14ac:dyDescent="0.2">
      <c r="A11" s="47">
        <v>1</v>
      </c>
      <c r="B11" s="131">
        <v>2001</v>
      </c>
      <c r="C11" s="267" t="s">
        <v>6</v>
      </c>
      <c r="D11" s="211">
        <f t="shared" ref="D11:D20" si="0">E11+F11</f>
        <v>604</v>
      </c>
      <c r="E11" s="211">
        <v>482</v>
      </c>
      <c r="F11" s="211">
        <v>122</v>
      </c>
      <c r="G11" s="268">
        <f t="shared" ref="G11:G20" si="1">E11/D11*100</f>
        <v>79.80132450331125</v>
      </c>
      <c r="I11" s="269"/>
    </row>
    <row r="12" spans="1:12" ht="14.1" customHeight="1" x14ac:dyDescent="0.2">
      <c r="A12" s="47">
        <v>2</v>
      </c>
      <c r="B12" s="45">
        <v>2002</v>
      </c>
      <c r="C12" s="267" t="s">
        <v>7</v>
      </c>
      <c r="D12" s="211">
        <f t="shared" si="0"/>
        <v>591</v>
      </c>
      <c r="E12" s="211">
        <v>466</v>
      </c>
      <c r="F12" s="211">
        <v>125</v>
      </c>
      <c r="G12" s="268">
        <f t="shared" si="1"/>
        <v>78.849407783417931</v>
      </c>
    </row>
    <row r="13" spans="1:12" ht="14.1" customHeight="1" x14ac:dyDescent="0.2">
      <c r="A13" s="47">
        <v>3</v>
      </c>
      <c r="B13" s="45">
        <v>2003</v>
      </c>
      <c r="C13" s="267" t="s">
        <v>8</v>
      </c>
      <c r="D13" s="211">
        <f t="shared" si="0"/>
        <v>527</v>
      </c>
      <c r="E13" s="211">
        <v>428</v>
      </c>
      <c r="F13" s="211">
        <v>99</v>
      </c>
      <c r="G13" s="268">
        <f t="shared" si="1"/>
        <v>81.21442125237192</v>
      </c>
    </row>
    <row r="14" spans="1:12" ht="14.1" customHeight="1" x14ac:dyDescent="0.2">
      <c r="A14" s="47">
        <v>4</v>
      </c>
      <c r="B14" s="45">
        <v>2004</v>
      </c>
      <c r="C14" s="267" t="s">
        <v>9</v>
      </c>
      <c r="D14" s="211">
        <f t="shared" si="0"/>
        <v>659</v>
      </c>
      <c r="E14" s="211">
        <v>567</v>
      </c>
      <c r="F14" s="211">
        <v>92</v>
      </c>
      <c r="G14" s="268">
        <f t="shared" si="1"/>
        <v>86.039453717754171</v>
      </c>
    </row>
    <row r="15" spans="1:12" ht="14.1" customHeight="1" x14ac:dyDescent="0.2">
      <c r="A15" s="47">
        <v>5</v>
      </c>
      <c r="B15" s="45">
        <v>2005</v>
      </c>
      <c r="C15" s="267" t="s">
        <v>10</v>
      </c>
      <c r="D15" s="211">
        <f t="shared" si="0"/>
        <v>246</v>
      </c>
      <c r="E15" s="211">
        <v>205</v>
      </c>
      <c r="F15" s="211">
        <v>41</v>
      </c>
      <c r="G15" s="268">
        <f t="shared" si="1"/>
        <v>83.333333333333343</v>
      </c>
    </row>
    <row r="16" spans="1:12" ht="14.1" customHeight="1" x14ac:dyDescent="0.2">
      <c r="A16" s="47">
        <v>6</v>
      </c>
      <c r="B16" s="45">
        <v>2006</v>
      </c>
      <c r="C16" s="267" t="s">
        <v>11</v>
      </c>
      <c r="D16" s="211">
        <f t="shared" si="0"/>
        <v>380</v>
      </c>
      <c r="E16" s="211">
        <v>310</v>
      </c>
      <c r="F16" s="211">
        <v>70</v>
      </c>
      <c r="G16" s="268">
        <f t="shared" si="1"/>
        <v>81.578947368421055</v>
      </c>
    </row>
    <row r="17" spans="1:7" ht="14.1" customHeight="1" x14ac:dyDescent="0.2">
      <c r="A17" s="47">
        <v>7</v>
      </c>
      <c r="B17" s="45">
        <v>2007</v>
      </c>
      <c r="C17" s="267" t="s">
        <v>12</v>
      </c>
      <c r="D17" s="211">
        <f t="shared" si="0"/>
        <v>276</v>
      </c>
      <c r="E17" s="211">
        <v>224</v>
      </c>
      <c r="F17" s="211">
        <v>52</v>
      </c>
      <c r="G17" s="268">
        <f t="shared" si="1"/>
        <v>81.159420289855078</v>
      </c>
    </row>
    <row r="18" spans="1:7" ht="14.1" customHeight="1" x14ac:dyDescent="0.2">
      <c r="A18" s="47">
        <v>8</v>
      </c>
      <c r="B18" s="45">
        <v>2008</v>
      </c>
      <c r="C18" s="267" t="s">
        <v>13</v>
      </c>
      <c r="D18" s="211">
        <f t="shared" si="0"/>
        <v>186</v>
      </c>
      <c r="E18" s="211">
        <v>160</v>
      </c>
      <c r="F18" s="211">
        <v>26</v>
      </c>
      <c r="G18" s="268">
        <f t="shared" si="1"/>
        <v>86.021505376344081</v>
      </c>
    </row>
    <row r="19" spans="1:7" ht="14.1" customHeight="1" x14ac:dyDescent="0.2">
      <c r="A19" s="47">
        <v>9</v>
      </c>
      <c r="B19" s="45">
        <v>2009</v>
      </c>
      <c r="C19" s="267" t="s">
        <v>14</v>
      </c>
      <c r="D19" s="211">
        <f t="shared" si="0"/>
        <v>227</v>
      </c>
      <c r="E19" s="211">
        <v>186</v>
      </c>
      <c r="F19" s="211">
        <v>41</v>
      </c>
      <c r="G19" s="268">
        <f t="shared" si="1"/>
        <v>81.93832599118943</v>
      </c>
    </row>
    <row r="20" spans="1:7" ht="14.1" customHeight="1" x14ac:dyDescent="0.2">
      <c r="A20" s="47">
        <v>10</v>
      </c>
      <c r="B20" s="45">
        <v>2010</v>
      </c>
      <c r="C20" s="267" t="s">
        <v>15</v>
      </c>
      <c r="D20" s="211">
        <f t="shared" si="0"/>
        <v>505</v>
      </c>
      <c r="E20" s="211">
        <v>413</v>
      </c>
      <c r="F20" s="211">
        <v>92</v>
      </c>
      <c r="G20" s="268">
        <f t="shared" si="1"/>
        <v>81.78217821782178</v>
      </c>
    </row>
    <row r="21" spans="1:7" ht="6.95" customHeight="1" x14ac:dyDescent="0.25">
      <c r="A21" s="47"/>
      <c r="B21" s="45"/>
      <c r="C21" s="267"/>
      <c r="D21" s="270"/>
      <c r="E21" s="271"/>
      <c r="F21" s="271"/>
      <c r="G21" s="272"/>
    </row>
    <row r="22" spans="1:7" ht="14.1" customHeight="1" x14ac:dyDescent="0.25">
      <c r="A22" s="45"/>
      <c r="B22" s="46" t="s">
        <v>57</v>
      </c>
      <c r="C22" s="267" t="s">
        <v>16</v>
      </c>
      <c r="D22" s="273">
        <f>SUM(D23:D32)</f>
        <v>3596</v>
      </c>
      <c r="E22" s="274">
        <f>SUM(E23:E32)</f>
        <v>2956</v>
      </c>
      <c r="F22" s="265">
        <f>SUM(F23:F32)</f>
        <v>640</v>
      </c>
      <c r="G22" s="266">
        <f>E22/D22*100</f>
        <v>82.202447163515018</v>
      </c>
    </row>
    <row r="23" spans="1:7" ht="14.1" customHeight="1" x14ac:dyDescent="0.2">
      <c r="A23" s="47">
        <v>11</v>
      </c>
      <c r="B23" s="131">
        <v>2001</v>
      </c>
      <c r="C23" s="275" t="s">
        <v>17</v>
      </c>
      <c r="D23" s="211">
        <f t="shared" ref="D23:D32" si="2">E23+F23</f>
        <v>549</v>
      </c>
      <c r="E23" s="211">
        <v>413</v>
      </c>
      <c r="F23" s="211">
        <v>136</v>
      </c>
      <c r="G23" s="268">
        <f t="shared" ref="G23:G32" si="3">E23/D23*100</f>
        <v>75.227686703096538</v>
      </c>
    </row>
    <row r="24" spans="1:7" ht="14.1" customHeight="1" x14ac:dyDescent="0.2">
      <c r="A24" s="47">
        <v>12</v>
      </c>
      <c r="B24" s="45">
        <v>2002</v>
      </c>
      <c r="C24" s="267" t="s">
        <v>18</v>
      </c>
      <c r="D24" s="211">
        <f t="shared" si="2"/>
        <v>319</v>
      </c>
      <c r="E24" s="211">
        <v>265</v>
      </c>
      <c r="F24" s="211">
        <v>54</v>
      </c>
      <c r="G24" s="268">
        <f t="shared" si="3"/>
        <v>83.072100313479623</v>
      </c>
    </row>
    <row r="25" spans="1:7" ht="14.1" customHeight="1" x14ac:dyDescent="0.2">
      <c r="A25" s="47">
        <v>13</v>
      </c>
      <c r="B25" s="45">
        <v>2003</v>
      </c>
      <c r="C25" s="267" t="s">
        <v>19</v>
      </c>
      <c r="D25" s="211">
        <f t="shared" si="2"/>
        <v>325</v>
      </c>
      <c r="E25" s="211">
        <v>265</v>
      </c>
      <c r="F25" s="211">
        <v>60</v>
      </c>
      <c r="G25" s="268">
        <f t="shared" si="3"/>
        <v>81.538461538461533</v>
      </c>
    </row>
    <row r="26" spans="1:7" ht="14.1" customHeight="1" x14ac:dyDescent="0.2">
      <c r="A26" s="47">
        <v>14</v>
      </c>
      <c r="B26" s="45">
        <v>2004</v>
      </c>
      <c r="C26" s="267" t="s">
        <v>20</v>
      </c>
      <c r="D26" s="211">
        <f t="shared" si="2"/>
        <v>950</v>
      </c>
      <c r="E26" s="211">
        <v>788</v>
      </c>
      <c r="F26" s="211">
        <v>162</v>
      </c>
      <c r="G26" s="268">
        <f t="shared" si="3"/>
        <v>82.94736842105263</v>
      </c>
    </row>
    <row r="27" spans="1:7" ht="14.1" customHeight="1" x14ac:dyDescent="0.2">
      <c r="A27" s="47">
        <v>15</v>
      </c>
      <c r="B27" s="45">
        <v>2005</v>
      </c>
      <c r="C27" s="267" t="s">
        <v>21</v>
      </c>
      <c r="D27" s="211">
        <f t="shared" si="2"/>
        <v>616</v>
      </c>
      <c r="E27" s="211">
        <v>541</v>
      </c>
      <c r="F27" s="211">
        <v>75</v>
      </c>
      <c r="G27" s="268">
        <f t="shared" si="3"/>
        <v>87.824675324675326</v>
      </c>
    </row>
    <row r="28" spans="1:7" ht="14.1" customHeight="1" x14ac:dyDescent="0.2">
      <c r="A28" s="47">
        <v>16</v>
      </c>
      <c r="B28" s="45">
        <v>2006</v>
      </c>
      <c r="C28" s="267" t="s">
        <v>22</v>
      </c>
      <c r="D28" s="211">
        <f t="shared" si="2"/>
        <v>177</v>
      </c>
      <c r="E28" s="211">
        <v>151</v>
      </c>
      <c r="F28" s="211">
        <v>26</v>
      </c>
      <c r="G28" s="268">
        <f t="shared" si="3"/>
        <v>85.310734463276845</v>
      </c>
    </row>
    <row r="29" spans="1:7" ht="14.1" customHeight="1" x14ac:dyDescent="0.2">
      <c r="A29" s="47">
        <v>17</v>
      </c>
      <c r="B29" s="45">
        <v>2014</v>
      </c>
      <c r="C29" s="267" t="s">
        <v>65</v>
      </c>
      <c r="D29" s="211">
        <f t="shared" si="2"/>
        <v>335</v>
      </c>
      <c r="E29" s="211">
        <v>274</v>
      </c>
      <c r="F29" s="211">
        <v>61</v>
      </c>
      <c r="G29" s="268">
        <f t="shared" si="3"/>
        <v>81.791044776119406</v>
      </c>
    </row>
    <row r="30" spans="1:7" ht="14.1" customHeight="1" x14ac:dyDescent="0.2">
      <c r="A30" s="47">
        <v>18</v>
      </c>
      <c r="B30" s="45">
        <v>2015</v>
      </c>
      <c r="C30" s="267" t="s">
        <v>66</v>
      </c>
      <c r="D30" s="211">
        <f t="shared" si="2"/>
        <v>57</v>
      </c>
      <c r="E30" s="211">
        <v>37</v>
      </c>
      <c r="F30" s="211">
        <v>20</v>
      </c>
      <c r="G30" s="268">
        <f t="shared" si="3"/>
        <v>64.912280701754383</v>
      </c>
    </row>
    <row r="31" spans="1:7" ht="14.1" customHeight="1" x14ac:dyDescent="0.2">
      <c r="A31" s="47">
        <v>19</v>
      </c>
      <c r="B31" s="45">
        <v>2016</v>
      </c>
      <c r="C31" s="267" t="s">
        <v>23</v>
      </c>
      <c r="D31" s="211">
        <f t="shared" si="2"/>
        <v>110</v>
      </c>
      <c r="E31" s="211">
        <v>87</v>
      </c>
      <c r="F31" s="211">
        <v>23</v>
      </c>
      <c r="G31" s="268">
        <f t="shared" si="3"/>
        <v>79.090909090909093</v>
      </c>
    </row>
    <row r="32" spans="1:7" ht="14.1" customHeight="1" x14ac:dyDescent="0.2">
      <c r="A32" s="47">
        <v>20</v>
      </c>
      <c r="B32" s="45">
        <v>2021</v>
      </c>
      <c r="C32" s="267" t="s">
        <v>24</v>
      </c>
      <c r="D32" s="211">
        <f t="shared" si="2"/>
        <v>158</v>
      </c>
      <c r="E32" s="211">
        <v>135</v>
      </c>
      <c r="F32" s="211">
        <v>23</v>
      </c>
      <c r="G32" s="268">
        <f t="shared" si="3"/>
        <v>85.443037974683548</v>
      </c>
    </row>
    <row r="33" spans="1:7" ht="6.95" customHeight="1" x14ac:dyDescent="0.25">
      <c r="A33" s="47"/>
      <c r="B33" s="45"/>
      <c r="C33" s="267"/>
      <c r="D33" s="270"/>
      <c r="E33" s="271"/>
      <c r="F33" s="271"/>
      <c r="G33" s="272"/>
    </row>
    <row r="34" spans="1:7" ht="14.1" customHeight="1" x14ac:dyDescent="0.25">
      <c r="A34" s="45"/>
      <c r="B34" s="132" t="s">
        <v>58</v>
      </c>
      <c r="C34" s="263" t="s">
        <v>25</v>
      </c>
      <c r="D34" s="273">
        <f>SUM(D35:D40)</f>
        <v>3604</v>
      </c>
      <c r="E34" s="274">
        <f>SUM(E35:E40)</f>
        <v>3159</v>
      </c>
      <c r="F34" s="265">
        <f>SUM(F35:F40)</f>
        <v>445</v>
      </c>
      <c r="G34" s="266">
        <f>E34/D34*100</f>
        <v>87.652608213096556</v>
      </c>
    </row>
    <row r="35" spans="1:7" ht="14.1" customHeight="1" x14ac:dyDescent="0.2">
      <c r="A35" s="47">
        <v>21</v>
      </c>
      <c r="B35" s="45">
        <v>2001</v>
      </c>
      <c r="C35" s="267" t="s">
        <v>67</v>
      </c>
      <c r="D35" s="211">
        <f t="shared" ref="D35:D40" si="4">E35+F35</f>
        <v>783</v>
      </c>
      <c r="E35" s="211">
        <v>696</v>
      </c>
      <c r="F35" s="211">
        <v>87</v>
      </c>
      <c r="G35" s="268">
        <f t="shared" ref="G35:G40" si="5">E35/D35*100</f>
        <v>88.888888888888886</v>
      </c>
    </row>
    <row r="36" spans="1:7" ht="14.1" customHeight="1" x14ac:dyDescent="0.2">
      <c r="A36" s="47">
        <v>22</v>
      </c>
      <c r="B36" s="45">
        <v>2002</v>
      </c>
      <c r="C36" s="267" t="s">
        <v>68</v>
      </c>
      <c r="D36" s="211">
        <f t="shared" si="4"/>
        <v>769</v>
      </c>
      <c r="E36" s="211">
        <v>657</v>
      </c>
      <c r="F36" s="211">
        <v>112</v>
      </c>
      <c r="G36" s="268">
        <f t="shared" si="5"/>
        <v>85.435630689206761</v>
      </c>
    </row>
    <row r="37" spans="1:7" ht="14.1" customHeight="1" x14ac:dyDescent="0.2">
      <c r="A37" s="47">
        <v>23</v>
      </c>
      <c r="B37" s="45">
        <v>2003</v>
      </c>
      <c r="C37" s="267" t="s">
        <v>26</v>
      </c>
      <c r="D37" s="211">
        <f t="shared" si="4"/>
        <v>1184</v>
      </c>
      <c r="E37" s="211">
        <v>1031</v>
      </c>
      <c r="F37" s="211">
        <v>153</v>
      </c>
      <c r="G37" s="268">
        <f t="shared" si="5"/>
        <v>87.077702702702695</v>
      </c>
    </row>
    <row r="38" spans="1:7" ht="14.1" customHeight="1" x14ac:dyDescent="0.2">
      <c r="A38" s="47">
        <v>24</v>
      </c>
      <c r="B38" s="45">
        <v>2009</v>
      </c>
      <c r="C38" s="267" t="s">
        <v>27</v>
      </c>
      <c r="D38" s="211">
        <f t="shared" si="4"/>
        <v>163</v>
      </c>
      <c r="E38" s="211">
        <v>133</v>
      </c>
      <c r="F38" s="211">
        <v>30</v>
      </c>
      <c r="G38" s="268">
        <f t="shared" si="5"/>
        <v>81.595092024539866</v>
      </c>
    </row>
    <row r="39" spans="1:7" ht="14.1" customHeight="1" x14ac:dyDescent="0.2">
      <c r="A39" s="47">
        <v>25</v>
      </c>
      <c r="B39" s="45">
        <v>2013</v>
      </c>
      <c r="C39" s="267" t="s">
        <v>28</v>
      </c>
      <c r="D39" s="211">
        <f t="shared" si="4"/>
        <v>329</v>
      </c>
      <c r="E39" s="211">
        <v>294</v>
      </c>
      <c r="F39" s="211">
        <v>35</v>
      </c>
      <c r="G39" s="268">
        <f t="shared" si="5"/>
        <v>89.361702127659569</v>
      </c>
    </row>
    <row r="40" spans="1:7" ht="14.1" customHeight="1" x14ac:dyDescent="0.2">
      <c r="A40" s="47">
        <v>26</v>
      </c>
      <c r="B40" s="45">
        <v>2014</v>
      </c>
      <c r="C40" s="267" t="s">
        <v>29</v>
      </c>
      <c r="D40" s="211">
        <f t="shared" si="4"/>
        <v>376</v>
      </c>
      <c r="E40" s="211">
        <v>348</v>
      </c>
      <c r="F40" s="211">
        <v>28</v>
      </c>
      <c r="G40" s="268">
        <f t="shared" si="5"/>
        <v>92.553191489361694</v>
      </c>
    </row>
    <row r="41" spans="1:7" ht="6.95" customHeight="1" x14ac:dyDescent="0.25">
      <c r="A41" s="47"/>
      <c r="B41" s="45"/>
      <c r="C41" s="267"/>
      <c r="D41" s="270"/>
      <c r="E41" s="271"/>
      <c r="F41" s="271"/>
      <c r="G41" s="272"/>
    </row>
    <row r="42" spans="1:7" ht="14.1" customHeight="1" x14ac:dyDescent="0.25">
      <c r="A42" s="45"/>
      <c r="B42" s="46" t="s">
        <v>59</v>
      </c>
      <c r="C42" s="267" t="s">
        <v>30</v>
      </c>
      <c r="D42" s="273">
        <f>SUM(D43:D47)</f>
        <v>1437</v>
      </c>
      <c r="E42" s="274">
        <f>SUM(E43:E47)</f>
        <v>1245</v>
      </c>
      <c r="F42" s="265">
        <f>SUM(F43:F47)</f>
        <v>192</v>
      </c>
      <c r="G42" s="266">
        <f>E42/D42*100</f>
        <v>86.638830897703542</v>
      </c>
    </row>
    <row r="43" spans="1:7" ht="14.1" customHeight="1" x14ac:dyDescent="0.2">
      <c r="A43" s="47">
        <v>27</v>
      </c>
      <c r="B43" s="131">
        <v>2001</v>
      </c>
      <c r="C43" s="275" t="s">
        <v>31</v>
      </c>
      <c r="D43" s="211">
        <f t="shared" ref="D43:D47" si="6">E43+F43</f>
        <v>253</v>
      </c>
      <c r="E43" s="211">
        <v>219</v>
      </c>
      <c r="F43" s="211">
        <v>34</v>
      </c>
      <c r="G43" s="268">
        <f t="shared" ref="G43:G47" si="7">E43/D43*100</f>
        <v>86.56126482213439</v>
      </c>
    </row>
    <row r="44" spans="1:7" ht="14.1" customHeight="1" x14ac:dyDescent="0.2">
      <c r="A44" s="47">
        <v>28</v>
      </c>
      <c r="B44" s="45">
        <v>2002</v>
      </c>
      <c r="C44" s="267" t="s">
        <v>22</v>
      </c>
      <c r="D44" s="211">
        <f t="shared" si="6"/>
        <v>393</v>
      </c>
      <c r="E44" s="211">
        <v>348</v>
      </c>
      <c r="F44" s="211">
        <v>45</v>
      </c>
      <c r="G44" s="268">
        <f t="shared" si="7"/>
        <v>88.549618320610691</v>
      </c>
    </row>
    <row r="45" spans="1:7" ht="14.1" customHeight="1" x14ac:dyDescent="0.2">
      <c r="A45" s="47">
        <v>29</v>
      </c>
      <c r="B45" s="45">
        <v>2003</v>
      </c>
      <c r="C45" s="267" t="s">
        <v>32</v>
      </c>
      <c r="D45" s="211">
        <f t="shared" si="6"/>
        <v>352</v>
      </c>
      <c r="E45" s="211">
        <v>311</v>
      </c>
      <c r="F45" s="211">
        <v>41</v>
      </c>
      <c r="G45" s="268">
        <f t="shared" si="7"/>
        <v>88.352272727272734</v>
      </c>
    </row>
    <row r="46" spans="1:7" ht="14.1" customHeight="1" x14ac:dyDescent="0.2">
      <c r="A46" s="47">
        <v>30</v>
      </c>
      <c r="B46" s="45">
        <v>2004</v>
      </c>
      <c r="C46" s="267" t="s">
        <v>33</v>
      </c>
      <c r="D46" s="211">
        <f t="shared" si="6"/>
        <v>238</v>
      </c>
      <c r="E46" s="211">
        <v>202</v>
      </c>
      <c r="F46" s="211">
        <v>36</v>
      </c>
      <c r="G46" s="268">
        <f t="shared" si="7"/>
        <v>84.87394957983193</v>
      </c>
    </row>
    <row r="47" spans="1:7" ht="14.1" customHeight="1" x14ac:dyDescent="0.2">
      <c r="A47" s="47">
        <v>31</v>
      </c>
      <c r="B47" s="45">
        <v>2005</v>
      </c>
      <c r="C47" s="267" t="s">
        <v>34</v>
      </c>
      <c r="D47" s="211">
        <f t="shared" si="6"/>
        <v>201</v>
      </c>
      <c r="E47" s="211">
        <v>165</v>
      </c>
      <c r="F47" s="211">
        <v>36</v>
      </c>
      <c r="G47" s="268">
        <f t="shared" si="7"/>
        <v>82.089552238805979</v>
      </c>
    </row>
    <row r="48" spans="1:7" ht="6.95" customHeight="1" x14ac:dyDescent="0.25">
      <c r="A48" s="47"/>
      <c r="B48" s="45"/>
      <c r="C48" s="267"/>
      <c r="D48" s="270"/>
      <c r="E48" s="271"/>
      <c r="F48" s="271"/>
      <c r="G48" s="276"/>
    </row>
    <row r="49" spans="1:7" ht="14.1" customHeight="1" x14ac:dyDescent="0.25">
      <c r="A49" s="45"/>
      <c r="B49" s="46" t="s">
        <v>60</v>
      </c>
      <c r="C49" s="267" t="s">
        <v>35</v>
      </c>
      <c r="D49" s="273">
        <f>SUM(D50:D54)</f>
        <v>1631</v>
      </c>
      <c r="E49" s="274">
        <f>SUM(E50:E54)</f>
        <v>1431</v>
      </c>
      <c r="F49" s="265">
        <f>SUM(F50:F54)</f>
        <v>200</v>
      </c>
      <c r="G49" s="266">
        <f>E49/D49*100</f>
        <v>87.737584304107912</v>
      </c>
    </row>
    <row r="50" spans="1:7" ht="14.1" customHeight="1" x14ac:dyDescent="0.2">
      <c r="A50" s="47">
        <v>32</v>
      </c>
      <c r="B50" s="131">
        <v>2001</v>
      </c>
      <c r="C50" s="275" t="s">
        <v>69</v>
      </c>
      <c r="D50" s="211">
        <f t="shared" ref="D50:D54" si="8">E50+F50</f>
        <v>254</v>
      </c>
      <c r="E50" s="211">
        <v>218</v>
      </c>
      <c r="F50" s="211">
        <v>36</v>
      </c>
      <c r="G50" s="268">
        <f t="shared" ref="G50:G54" si="9">E50/D50*100</f>
        <v>85.826771653543304</v>
      </c>
    </row>
    <row r="51" spans="1:7" ht="14.1" customHeight="1" x14ac:dyDescent="0.2">
      <c r="A51" s="47">
        <v>33</v>
      </c>
      <c r="B51" s="45">
        <v>2002</v>
      </c>
      <c r="C51" s="267" t="s">
        <v>70</v>
      </c>
      <c r="D51" s="211">
        <f t="shared" si="8"/>
        <v>611</v>
      </c>
      <c r="E51" s="211">
        <v>541</v>
      </c>
      <c r="F51" s="211">
        <v>70</v>
      </c>
      <c r="G51" s="268">
        <f t="shared" si="9"/>
        <v>88.54337152209493</v>
      </c>
    </row>
    <row r="52" spans="1:7" ht="14.1" customHeight="1" x14ac:dyDescent="0.2">
      <c r="A52" s="47">
        <v>34</v>
      </c>
      <c r="B52" s="45">
        <v>2003</v>
      </c>
      <c r="C52" s="267" t="s">
        <v>71</v>
      </c>
      <c r="D52" s="211">
        <f t="shared" si="8"/>
        <v>287</v>
      </c>
      <c r="E52" s="211">
        <v>256</v>
      </c>
      <c r="F52" s="211">
        <v>31</v>
      </c>
      <c r="G52" s="268">
        <f t="shared" si="9"/>
        <v>89.19860627177701</v>
      </c>
    </row>
    <row r="53" spans="1:7" ht="14.1" customHeight="1" x14ac:dyDescent="0.2">
      <c r="A53" s="47">
        <v>35</v>
      </c>
      <c r="B53" s="45">
        <v>2004</v>
      </c>
      <c r="C53" s="267" t="s">
        <v>36</v>
      </c>
      <c r="D53" s="211">
        <f t="shared" si="8"/>
        <v>173</v>
      </c>
      <c r="E53" s="211">
        <v>152</v>
      </c>
      <c r="F53" s="211">
        <v>21</v>
      </c>
      <c r="G53" s="268">
        <f t="shared" si="9"/>
        <v>87.861271676300575</v>
      </c>
    </row>
    <row r="54" spans="1:7" ht="14.1" customHeight="1" x14ac:dyDescent="0.2">
      <c r="A54" s="47">
        <v>36</v>
      </c>
      <c r="B54" s="45">
        <v>2005</v>
      </c>
      <c r="C54" s="267" t="s">
        <v>72</v>
      </c>
      <c r="D54" s="211">
        <f t="shared" si="8"/>
        <v>306</v>
      </c>
      <c r="E54" s="211">
        <v>264</v>
      </c>
      <c r="F54" s="211">
        <v>42</v>
      </c>
      <c r="G54" s="268">
        <f t="shared" si="9"/>
        <v>86.274509803921575</v>
      </c>
    </row>
    <row r="55" spans="1:7" ht="6.95" customHeight="1" x14ac:dyDescent="0.25">
      <c r="A55" s="47"/>
      <c r="B55" s="45"/>
      <c r="C55" s="267"/>
      <c r="D55" s="270"/>
      <c r="E55" s="271"/>
      <c r="F55" s="271"/>
      <c r="G55" s="272"/>
    </row>
    <row r="56" spans="1:7" ht="14.1" customHeight="1" x14ac:dyDescent="0.25">
      <c r="A56" s="45"/>
      <c r="B56" s="46" t="s">
        <v>61</v>
      </c>
      <c r="C56" s="267" t="s">
        <v>37</v>
      </c>
      <c r="D56" s="273">
        <f>SUM(D57:D60)</f>
        <v>511</v>
      </c>
      <c r="E56" s="274">
        <f>SUM(E57:E60)</f>
        <v>456</v>
      </c>
      <c r="F56" s="265">
        <f>SUM(F57:F60)</f>
        <v>55</v>
      </c>
      <c r="G56" s="266">
        <f>E56/D56*100</f>
        <v>89.236790606653614</v>
      </c>
    </row>
    <row r="57" spans="1:7" ht="14.1" customHeight="1" x14ac:dyDescent="0.2">
      <c r="A57" s="47">
        <v>37</v>
      </c>
      <c r="B57" s="131">
        <v>2001</v>
      </c>
      <c r="C57" s="275" t="s">
        <v>38</v>
      </c>
      <c r="D57" s="211">
        <f t="shared" ref="D57:D60" si="10">E57+F57</f>
        <v>154</v>
      </c>
      <c r="E57" s="211">
        <v>141</v>
      </c>
      <c r="F57" s="211">
        <v>13</v>
      </c>
      <c r="G57" s="268">
        <f t="shared" ref="G57:G60" si="11">E57/D57*100</f>
        <v>91.558441558441558</v>
      </c>
    </row>
    <row r="58" spans="1:7" ht="14.1" customHeight="1" x14ac:dyDescent="0.2">
      <c r="A58" s="47">
        <v>38</v>
      </c>
      <c r="B58" s="45">
        <v>2002</v>
      </c>
      <c r="C58" s="267" t="s">
        <v>39</v>
      </c>
      <c r="D58" s="211">
        <f t="shared" si="10"/>
        <v>126</v>
      </c>
      <c r="E58" s="211">
        <v>106</v>
      </c>
      <c r="F58" s="211">
        <v>20</v>
      </c>
      <c r="G58" s="268">
        <f t="shared" si="11"/>
        <v>84.126984126984127</v>
      </c>
    </row>
    <row r="59" spans="1:7" ht="14.1" customHeight="1" x14ac:dyDescent="0.2">
      <c r="A59" s="47">
        <v>39</v>
      </c>
      <c r="B59" s="45">
        <v>2003</v>
      </c>
      <c r="C59" s="267" t="s">
        <v>40</v>
      </c>
      <c r="D59" s="211">
        <f t="shared" si="10"/>
        <v>86</v>
      </c>
      <c r="E59" s="211">
        <v>77</v>
      </c>
      <c r="F59" s="211">
        <v>9</v>
      </c>
      <c r="G59" s="268">
        <f t="shared" si="11"/>
        <v>89.534883720930239</v>
      </c>
    </row>
    <row r="60" spans="1:7" ht="14.1" customHeight="1" x14ac:dyDescent="0.2">
      <c r="A60" s="47">
        <v>40</v>
      </c>
      <c r="B60" s="45">
        <v>2004</v>
      </c>
      <c r="C60" s="267" t="s">
        <v>41</v>
      </c>
      <c r="D60" s="211">
        <f t="shared" si="10"/>
        <v>145</v>
      </c>
      <c r="E60" s="211">
        <v>132</v>
      </c>
      <c r="F60" s="211">
        <v>13</v>
      </c>
      <c r="G60" s="268">
        <f t="shared" si="11"/>
        <v>91.034482758620697</v>
      </c>
    </row>
    <row r="61" spans="1:7" ht="6.95" customHeight="1" x14ac:dyDescent="0.25">
      <c r="A61" s="47"/>
      <c r="B61" s="45"/>
      <c r="C61" s="267"/>
      <c r="D61" s="270"/>
      <c r="E61" s="271"/>
      <c r="F61" s="271"/>
      <c r="G61" s="272"/>
    </row>
    <row r="62" spans="1:7" ht="14.1" customHeight="1" x14ac:dyDescent="0.25">
      <c r="A62" s="45"/>
      <c r="B62" s="132" t="s">
        <v>62</v>
      </c>
      <c r="C62" s="263" t="s">
        <v>42</v>
      </c>
      <c r="D62" s="273">
        <f>SUM(D63:D68)</f>
        <v>1651</v>
      </c>
      <c r="E62" s="274">
        <f>SUM(E63:E68)</f>
        <v>1452</v>
      </c>
      <c r="F62" s="265">
        <f>SUM(F63:F68)</f>
        <v>199</v>
      </c>
      <c r="G62" s="266">
        <f>E62/D62*100</f>
        <v>87.946698970321009</v>
      </c>
    </row>
    <row r="63" spans="1:7" ht="14.1" customHeight="1" x14ac:dyDescent="0.2">
      <c r="A63" s="47">
        <v>41</v>
      </c>
      <c r="B63" s="45">
        <v>2001</v>
      </c>
      <c r="C63" s="267" t="s">
        <v>43</v>
      </c>
      <c r="D63" s="211">
        <f t="shared" ref="D63:D68" si="12">E63+F63</f>
        <v>245</v>
      </c>
      <c r="E63" s="211">
        <v>226</v>
      </c>
      <c r="F63" s="211">
        <v>19</v>
      </c>
      <c r="G63" s="268">
        <f t="shared" ref="G63:G68" si="13">E63/D63*100</f>
        <v>92.244897959183675</v>
      </c>
    </row>
    <row r="64" spans="1:7" ht="14.1" customHeight="1" x14ac:dyDescent="0.2">
      <c r="A64" s="47">
        <v>42</v>
      </c>
      <c r="B64" s="45">
        <v>2002</v>
      </c>
      <c r="C64" s="267" t="s">
        <v>44</v>
      </c>
      <c r="D64" s="211">
        <f t="shared" si="12"/>
        <v>331</v>
      </c>
      <c r="E64" s="211">
        <v>278</v>
      </c>
      <c r="F64" s="211">
        <v>53</v>
      </c>
      <c r="G64" s="268">
        <f t="shared" si="13"/>
        <v>83.987915407854985</v>
      </c>
    </row>
    <row r="65" spans="1:7" ht="14.1" customHeight="1" x14ac:dyDescent="0.2">
      <c r="A65" s="47">
        <v>43</v>
      </c>
      <c r="B65" s="45">
        <v>2003</v>
      </c>
      <c r="C65" s="267" t="s">
        <v>32</v>
      </c>
      <c r="D65" s="211">
        <f t="shared" si="12"/>
        <v>312</v>
      </c>
      <c r="E65" s="211">
        <v>267</v>
      </c>
      <c r="F65" s="211">
        <v>45</v>
      </c>
      <c r="G65" s="268">
        <f t="shared" si="13"/>
        <v>85.576923076923066</v>
      </c>
    </row>
    <row r="66" spans="1:7" ht="14.1" customHeight="1" x14ac:dyDescent="0.2">
      <c r="A66" s="47">
        <v>44</v>
      </c>
      <c r="B66" s="45">
        <v>2004</v>
      </c>
      <c r="C66" s="267" t="s">
        <v>45</v>
      </c>
      <c r="D66" s="211">
        <f t="shared" si="12"/>
        <v>300</v>
      </c>
      <c r="E66" s="211">
        <v>263</v>
      </c>
      <c r="F66" s="211">
        <v>37</v>
      </c>
      <c r="G66" s="268">
        <f t="shared" si="13"/>
        <v>87.666666666666671</v>
      </c>
    </row>
    <row r="67" spans="1:7" ht="14.1" customHeight="1" x14ac:dyDescent="0.2">
      <c r="A67" s="47">
        <v>45</v>
      </c>
      <c r="B67" s="45">
        <v>2005</v>
      </c>
      <c r="C67" s="267" t="s">
        <v>46</v>
      </c>
      <c r="D67" s="211">
        <f t="shared" si="12"/>
        <v>276</v>
      </c>
      <c r="E67" s="211">
        <v>253</v>
      </c>
      <c r="F67" s="211">
        <v>23</v>
      </c>
      <c r="G67" s="268">
        <f t="shared" si="13"/>
        <v>91.666666666666657</v>
      </c>
    </row>
    <row r="68" spans="1:7" ht="14.1" customHeight="1" x14ac:dyDescent="0.2">
      <c r="A68" s="47">
        <v>46</v>
      </c>
      <c r="B68" s="45">
        <v>2006</v>
      </c>
      <c r="C68" s="267" t="s">
        <v>47</v>
      </c>
      <c r="D68" s="211">
        <f t="shared" si="12"/>
        <v>187</v>
      </c>
      <c r="E68" s="211">
        <v>165</v>
      </c>
      <c r="F68" s="211">
        <v>22</v>
      </c>
      <c r="G68" s="268">
        <f t="shared" si="13"/>
        <v>88.235294117647058</v>
      </c>
    </row>
    <row r="69" spans="1:7" ht="6.95" customHeight="1" x14ac:dyDescent="0.25">
      <c r="A69" s="47"/>
      <c r="B69" s="45"/>
      <c r="C69" s="267"/>
      <c r="D69" s="277"/>
      <c r="E69" s="277"/>
      <c r="F69" s="271"/>
      <c r="G69" s="272"/>
    </row>
    <row r="70" spans="1:7" ht="14.1" customHeight="1" x14ac:dyDescent="0.25">
      <c r="A70" s="45"/>
      <c r="B70" s="46" t="s">
        <v>63</v>
      </c>
      <c r="C70" s="263" t="s">
        <v>48</v>
      </c>
      <c r="D70" s="273">
        <f>SUM(D71:D76)</f>
        <v>2007</v>
      </c>
      <c r="E70" s="274">
        <f>SUM(E71:E76)</f>
        <v>1792</v>
      </c>
      <c r="F70" s="265">
        <f>SUM(F71:F76)</f>
        <v>215</v>
      </c>
      <c r="G70" s="266">
        <f>E70/D70*100</f>
        <v>89.287493771798708</v>
      </c>
    </row>
    <row r="71" spans="1:7" ht="14.1" customHeight="1" x14ac:dyDescent="0.2">
      <c r="A71" s="47">
        <v>47</v>
      </c>
      <c r="B71" s="131">
        <v>2001</v>
      </c>
      <c r="C71" s="267" t="s">
        <v>73</v>
      </c>
      <c r="D71" s="211">
        <f t="shared" ref="D71:D76" si="14">E71+F71</f>
        <v>347</v>
      </c>
      <c r="E71" s="211">
        <v>321</v>
      </c>
      <c r="F71" s="211">
        <v>26</v>
      </c>
      <c r="G71" s="268">
        <f t="shared" ref="G71:G76" si="15">E71/D71*100</f>
        <v>92.507204610951007</v>
      </c>
    </row>
    <row r="72" spans="1:7" ht="14.1" customHeight="1" x14ac:dyDescent="0.2">
      <c r="A72" s="47">
        <v>48</v>
      </c>
      <c r="B72" s="45">
        <v>2002</v>
      </c>
      <c r="C72" s="267" t="s">
        <v>74</v>
      </c>
      <c r="D72" s="211">
        <f t="shared" si="14"/>
        <v>503</v>
      </c>
      <c r="E72" s="211">
        <v>450</v>
      </c>
      <c r="F72" s="211">
        <v>53</v>
      </c>
      <c r="G72" s="268">
        <f t="shared" si="15"/>
        <v>89.463220675944328</v>
      </c>
    </row>
    <row r="73" spans="1:7" ht="14.1" customHeight="1" x14ac:dyDescent="0.2">
      <c r="A73" s="47">
        <v>49</v>
      </c>
      <c r="B73" s="45">
        <v>2003</v>
      </c>
      <c r="C73" s="267" t="s">
        <v>49</v>
      </c>
      <c r="D73" s="211">
        <f t="shared" si="14"/>
        <v>231</v>
      </c>
      <c r="E73" s="211">
        <v>214</v>
      </c>
      <c r="F73" s="211">
        <v>17</v>
      </c>
      <c r="G73" s="268">
        <f t="shared" si="15"/>
        <v>92.640692640692649</v>
      </c>
    </row>
    <row r="74" spans="1:7" ht="14.1" customHeight="1" x14ac:dyDescent="0.2">
      <c r="A74" s="47">
        <v>50</v>
      </c>
      <c r="B74" s="45">
        <v>2004</v>
      </c>
      <c r="C74" s="267" t="s">
        <v>75</v>
      </c>
      <c r="D74" s="211">
        <f t="shared" si="14"/>
        <v>522</v>
      </c>
      <c r="E74" s="211">
        <v>442</v>
      </c>
      <c r="F74" s="211">
        <v>80</v>
      </c>
      <c r="G74" s="268">
        <f t="shared" si="15"/>
        <v>84.674329501915707</v>
      </c>
    </row>
    <row r="75" spans="1:7" ht="14.1" customHeight="1" x14ac:dyDescent="0.2">
      <c r="A75" s="47">
        <v>51</v>
      </c>
      <c r="B75" s="45">
        <v>2005</v>
      </c>
      <c r="C75" s="267" t="s">
        <v>50</v>
      </c>
      <c r="D75" s="211">
        <f t="shared" si="14"/>
        <v>192</v>
      </c>
      <c r="E75" s="211">
        <v>175</v>
      </c>
      <c r="F75" s="211">
        <v>17</v>
      </c>
      <c r="G75" s="268">
        <f t="shared" si="15"/>
        <v>91.145833333333343</v>
      </c>
    </row>
    <row r="76" spans="1:7" ht="14.1" customHeight="1" thickBot="1" x14ac:dyDescent="0.25">
      <c r="A76" s="278">
        <v>52</v>
      </c>
      <c r="B76" s="48">
        <v>2006</v>
      </c>
      <c r="C76" s="279" t="s">
        <v>51</v>
      </c>
      <c r="D76" s="212">
        <f t="shared" si="14"/>
        <v>212</v>
      </c>
      <c r="E76" s="212">
        <v>190</v>
      </c>
      <c r="F76" s="212">
        <v>22</v>
      </c>
      <c r="G76" s="280">
        <f t="shared" si="15"/>
        <v>89.622641509433961</v>
      </c>
    </row>
    <row r="77" spans="1:7" x14ac:dyDescent="0.25">
      <c r="A77" s="662" t="str">
        <f>KEL_UMUR!A78</f>
        <v>Sumber : PDAK - Kementerian Dalam Negeri RI</v>
      </c>
      <c r="B77" s="662"/>
      <c r="C77" s="662"/>
      <c r="D77" s="662"/>
      <c r="E77" s="662"/>
      <c r="F77" s="662"/>
      <c r="G77" s="662"/>
    </row>
    <row r="78" spans="1:7" x14ac:dyDescent="0.25">
      <c r="E78" s="658" t="str">
        <f>DKB!E78</f>
        <v>Kepala Dinas</v>
      </c>
      <c r="F78" s="658"/>
      <c r="G78" s="658"/>
    </row>
    <row r="79" spans="1:7" ht="15.75" customHeight="1" x14ac:dyDescent="0.25">
      <c r="B79" s="659"/>
      <c r="C79" s="659"/>
      <c r="D79" s="281"/>
      <c r="E79" s="658" t="str">
        <f>DKB!E79</f>
        <v>Kependudukan dan Pencatatan Sipil</v>
      </c>
      <c r="F79" s="658"/>
      <c r="G79" s="658"/>
    </row>
    <row r="80" spans="1:7" ht="15.75" customHeight="1" x14ac:dyDescent="0.25">
      <c r="B80" s="659"/>
      <c r="C80" s="659"/>
      <c r="D80" s="281"/>
      <c r="E80" s="658" t="str">
        <f>DKB!E80</f>
        <v>Kabupaten Pakpak Bharat</v>
      </c>
      <c r="F80" s="658"/>
      <c r="G80" s="658"/>
    </row>
    <row r="81" spans="2:7" ht="15.75" customHeight="1" x14ac:dyDescent="0.25">
      <c r="B81" s="659"/>
      <c r="C81" s="659"/>
      <c r="D81" s="281"/>
      <c r="E81" s="658"/>
      <c r="F81" s="658"/>
      <c r="G81" s="658"/>
    </row>
    <row r="82" spans="2:7" x14ac:dyDescent="0.25">
      <c r="B82" s="659"/>
      <c r="C82" s="659"/>
      <c r="D82" s="281"/>
      <c r="E82" s="658"/>
      <c r="F82" s="658"/>
      <c r="G82" s="658"/>
    </row>
    <row r="83" spans="2:7" x14ac:dyDescent="0.25">
      <c r="B83" s="659"/>
      <c r="C83" s="659"/>
      <c r="D83" s="281"/>
      <c r="E83" s="658"/>
      <c r="F83" s="658"/>
      <c r="G83" s="658"/>
    </row>
    <row r="84" spans="2:7" ht="15.75" customHeight="1" x14ac:dyDescent="0.25">
      <c r="B84" s="659"/>
      <c r="C84" s="659"/>
      <c r="D84" s="281"/>
      <c r="E84" s="658" t="str">
        <f>DKB!E84</f>
        <v>Petrus Saragih, SE, MM</v>
      </c>
      <c r="F84" s="658"/>
      <c r="G84" s="658"/>
    </row>
    <row r="85" spans="2:7" ht="15.75" customHeight="1" x14ac:dyDescent="0.25">
      <c r="B85" s="659"/>
      <c r="C85" s="659"/>
      <c r="D85" s="281"/>
      <c r="E85" s="658" t="str">
        <f>DKB!E85</f>
        <v>NIP. 196907271990111002</v>
      </c>
      <c r="F85" s="658"/>
      <c r="G85" s="658"/>
    </row>
    <row r="86" spans="2:7" x14ac:dyDescent="0.25">
      <c r="B86" s="659"/>
      <c r="C86" s="659"/>
      <c r="D86" s="281"/>
      <c r="E86" s="49"/>
      <c r="F86" s="49"/>
    </row>
  </sheetData>
  <mergeCells count="27">
    <mergeCell ref="B79:C79"/>
    <mergeCell ref="B80:C80"/>
    <mergeCell ref="A1:G1"/>
    <mergeCell ref="A2:G2"/>
    <mergeCell ref="A3:G3"/>
    <mergeCell ref="A77:G77"/>
    <mergeCell ref="G7:G8"/>
    <mergeCell ref="F7:F8"/>
    <mergeCell ref="E7:E8"/>
    <mergeCell ref="B5:B6"/>
    <mergeCell ref="A5:A9"/>
    <mergeCell ref="D7:D8"/>
    <mergeCell ref="D5:G6"/>
    <mergeCell ref="B86:C86"/>
    <mergeCell ref="B81:C81"/>
    <mergeCell ref="B82:C82"/>
    <mergeCell ref="B83:C83"/>
    <mergeCell ref="B84:C84"/>
    <mergeCell ref="B85:C85"/>
    <mergeCell ref="E83:G83"/>
    <mergeCell ref="E84:G84"/>
    <mergeCell ref="E85:G85"/>
    <mergeCell ref="E78:G78"/>
    <mergeCell ref="E79:G79"/>
    <mergeCell ref="E80:G80"/>
    <mergeCell ref="E81:G81"/>
    <mergeCell ref="E82:G82"/>
  </mergeCells>
  <printOptions horizontalCentered="1"/>
  <pageMargins left="0.59055118110236227" right="0.39370078740157483" top="0.19685039370078741" bottom="0.19685039370078741" header="0" footer="0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C87"/>
  <sheetViews>
    <sheetView view="pageBreakPreview" zoomScale="85" zoomScaleSheetLayoutView="85" workbookViewId="0">
      <pane xSplit="3" ySplit="8" topLeftCell="D24" activePane="bottomRight" state="frozen"/>
      <selection pane="topRight" activeCell="D1" sqref="D1"/>
      <selection pane="bottomLeft" activeCell="A9" sqref="A9"/>
      <selection pane="bottomRight" activeCell="AF66" sqref="AF66"/>
    </sheetView>
  </sheetViews>
  <sheetFormatPr defaultRowHeight="15" x14ac:dyDescent="0.25"/>
  <cols>
    <col min="1" max="1" width="3.85546875" bestFit="1" customWidth="1"/>
    <col min="3" max="3" width="35.28515625" bestFit="1" customWidth="1"/>
    <col min="4" max="4" width="8.5703125" customWidth="1"/>
    <col min="5" max="5" width="8.140625" style="1" customWidth="1"/>
    <col min="6" max="6" width="8.28515625" customWidth="1"/>
    <col min="7" max="7" width="8.140625" customWidth="1"/>
    <col min="8" max="8" width="8" style="1" customWidth="1"/>
    <col min="9" max="9" width="8.140625" customWidth="1"/>
    <col min="10" max="10" width="8.28515625" customWidth="1"/>
    <col min="11" max="11" width="8.85546875" style="1" customWidth="1"/>
    <col min="12" max="12" width="8.42578125" customWidth="1"/>
    <col min="13" max="13" width="3.85546875" style="13" bestFit="1" customWidth="1"/>
    <col min="14" max="14" width="9.140625" style="13"/>
    <col min="15" max="15" width="35.28515625" style="13" bestFit="1" customWidth="1"/>
    <col min="16" max="16" width="6.28515625" customWidth="1"/>
    <col min="17" max="17" width="6.28515625" style="1" customWidth="1"/>
    <col min="18" max="19" width="6.28515625" customWidth="1"/>
    <col min="20" max="20" width="6.28515625" style="1" customWidth="1"/>
    <col min="21" max="21" width="6.28515625" customWidth="1"/>
    <col min="22" max="22" width="6.28515625" style="1" customWidth="1"/>
    <col min="23" max="27" width="6.28515625" customWidth="1"/>
    <col min="29" max="29" width="9.7109375" bestFit="1" customWidth="1"/>
  </cols>
  <sheetData>
    <row r="1" spans="1:29" ht="18.75" customHeight="1" x14ac:dyDescent="0.25">
      <c r="A1" s="518" t="str">
        <f>DKB!A1</f>
        <v>DATA KONSOLIDASI BERSIH (DKB) KABUPATEN PAKPAK BHARAT</v>
      </c>
      <c r="B1" s="518"/>
      <c r="C1" s="518"/>
      <c r="D1" s="518"/>
      <c r="E1" s="518"/>
      <c r="F1" s="518"/>
      <c r="G1" s="518"/>
      <c r="H1" s="518"/>
      <c r="I1" s="518"/>
      <c r="J1" s="518"/>
      <c r="K1" s="518"/>
      <c r="L1" s="518"/>
      <c r="M1" s="518"/>
      <c r="N1" s="518"/>
      <c r="O1" s="518"/>
      <c r="P1" s="518"/>
      <c r="Q1" s="518"/>
      <c r="R1" s="518"/>
      <c r="S1" s="518"/>
      <c r="T1" s="518"/>
      <c r="U1" s="518"/>
      <c r="V1" s="518"/>
      <c r="W1" s="518"/>
      <c r="X1" s="518"/>
      <c r="Y1" s="518"/>
      <c r="Z1" s="518"/>
      <c r="AA1" s="518"/>
    </row>
    <row r="2" spans="1:29" ht="18.75" customHeight="1" x14ac:dyDescent="0.25">
      <c r="A2" s="518" t="s">
        <v>406</v>
      </c>
      <c r="B2" s="518"/>
      <c r="C2" s="518"/>
      <c r="D2" s="518"/>
      <c r="E2" s="518"/>
      <c r="F2" s="518"/>
      <c r="G2" s="518"/>
      <c r="H2" s="518"/>
      <c r="I2" s="518"/>
      <c r="J2" s="518"/>
      <c r="K2" s="518"/>
      <c r="L2" s="518"/>
      <c r="M2" s="518" t="str">
        <f>A2</f>
        <v xml:space="preserve">BERDASARKAN AGAMA </v>
      </c>
      <c r="N2" s="518"/>
      <c r="O2" s="518"/>
      <c r="P2" s="518"/>
      <c r="Q2" s="518"/>
      <c r="R2" s="518"/>
      <c r="S2" s="518"/>
      <c r="T2" s="518"/>
      <c r="U2" s="518"/>
      <c r="V2" s="518"/>
      <c r="W2" s="518"/>
      <c r="X2" s="518"/>
      <c r="Y2" s="518"/>
      <c r="Z2" s="518"/>
      <c r="AA2" s="518"/>
    </row>
    <row r="3" spans="1:29" ht="18.75" customHeight="1" x14ac:dyDescent="0.25">
      <c r="A3" s="519" t="str">
        <f>DKB!A2</f>
        <v>SEMESTER II TAHUN 2023</v>
      </c>
      <c r="B3" s="519"/>
      <c r="C3" s="519"/>
      <c r="D3" s="519"/>
      <c r="E3" s="519"/>
      <c r="F3" s="519"/>
      <c r="G3" s="519"/>
      <c r="H3" s="519"/>
      <c r="I3" s="519"/>
      <c r="J3" s="519"/>
      <c r="K3" s="519"/>
      <c r="L3" s="519"/>
      <c r="M3" s="519" t="str">
        <f>A3</f>
        <v>SEMESTER II TAHUN 2023</v>
      </c>
      <c r="N3" s="519"/>
      <c r="O3" s="519"/>
      <c r="P3" s="519"/>
      <c r="Q3" s="519"/>
      <c r="R3" s="519"/>
      <c r="S3" s="519"/>
      <c r="T3" s="519"/>
      <c r="U3" s="519"/>
      <c r="V3" s="519"/>
      <c r="W3" s="519"/>
      <c r="X3" s="519"/>
      <c r="Y3" s="519"/>
      <c r="Z3" s="519"/>
      <c r="AA3" s="519"/>
    </row>
    <row r="4" spans="1:29" ht="15.75" thickBot="1" x14ac:dyDescent="0.3"/>
    <row r="5" spans="1:29" s="1" customFormat="1" ht="15" customHeight="1" x14ac:dyDescent="0.25">
      <c r="A5" s="522" t="s">
        <v>0</v>
      </c>
      <c r="B5" s="516" t="s">
        <v>64</v>
      </c>
      <c r="C5" s="152" t="s">
        <v>53</v>
      </c>
      <c r="D5" s="529" t="s">
        <v>82</v>
      </c>
      <c r="E5" s="530"/>
      <c r="F5" s="530"/>
      <c r="G5" s="530"/>
      <c r="H5" s="530"/>
      <c r="I5" s="530"/>
      <c r="J5" s="530"/>
      <c r="K5" s="530"/>
      <c r="L5" s="531"/>
      <c r="M5" s="522" t="s">
        <v>0</v>
      </c>
      <c r="N5" s="516" t="s">
        <v>64</v>
      </c>
      <c r="O5" s="386" t="s">
        <v>53</v>
      </c>
      <c r="P5" s="529" t="s">
        <v>82</v>
      </c>
      <c r="Q5" s="530"/>
      <c r="R5" s="530"/>
      <c r="S5" s="530"/>
      <c r="T5" s="530"/>
      <c r="U5" s="530"/>
      <c r="V5" s="530"/>
      <c r="W5" s="530"/>
      <c r="X5" s="530"/>
      <c r="Y5" s="530"/>
      <c r="Z5" s="530"/>
      <c r="AA5" s="531"/>
    </row>
    <row r="6" spans="1:29" ht="15" customHeight="1" thickBot="1" x14ac:dyDescent="0.3">
      <c r="A6" s="523"/>
      <c r="B6" s="517"/>
      <c r="C6" s="153" t="s">
        <v>1</v>
      </c>
      <c r="D6" s="532"/>
      <c r="E6" s="533"/>
      <c r="F6" s="533"/>
      <c r="G6" s="533"/>
      <c r="H6" s="533"/>
      <c r="I6" s="533"/>
      <c r="J6" s="533"/>
      <c r="K6" s="533"/>
      <c r="L6" s="534"/>
      <c r="M6" s="523"/>
      <c r="N6" s="517"/>
      <c r="O6" s="377" t="s">
        <v>1</v>
      </c>
      <c r="P6" s="532"/>
      <c r="Q6" s="533"/>
      <c r="R6" s="533"/>
      <c r="S6" s="533"/>
      <c r="T6" s="533"/>
      <c r="U6" s="533"/>
      <c r="V6" s="533"/>
      <c r="W6" s="533"/>
      <c r="X6" s="533"/>
      <c r="Y6" s="533"/>
      <c r="Z6" s="533"/>
      <c r="AA6" s="534"/>
    </row>
    <row r="7" spans="1:29" ht="30.75" customHeight="1" thickBot="1" x14ac:dyDescent="0.3">
      <c r="A7" s="523"/>
      <c r="B7" s="171">
        <v>12</v>
      </c>
      <c r="C7" s="172" t="s">
        <v>54</v>
      </c>
      <c r="D7" s="527" t="s">
        <v>76</v>
      </c>
      <c r="E7" s="527"/>
      <c r="F7" s="527"/>
      <c r="G7" s="527" t="s">
        <v>77</v>
      </c>
      <c r="H7" s="527"/>
      <c r="I7" s="527"/>
      <c r="J7" s="527" t="s">
        <v>78</v>
      </c>
      <c r="K7" s="527"/>
      <c r="L7" s="527"/>
      <c r="M7" s="523"/>
      <c r="N7" s="379">
        <v>12</v>
      </c>
      <c r="O7" s="383" t="s">
        <v>54</v>
      </c>
      <c r="P7" s="527" t="s">
        <v>79</v>
      </c>
      <c r="Q7" s="527"/>
      <c r="R7" s="527"/>
      <c r="S7" s="527" t="s">
        <v>80</v>
      </c>
      <c r="T7" s="527"/>
      <c r="U7" s="527"/>
      <c r="V7" s="527" t="s">
        <v>81</v>
      </c>
      <c r="W7" s="527"/>
      <c r="X7" s="527"/>
      <c r="Y7" s="535" t="s">
        <v>210</v>
      </c>
      <c r="Z7" s="536"/>
      <c r="AA7" s="537"/>
      <c r="AC7" s="69">
        <f>D8+G8+J8+S8</f>
        <v>56729</v>
      </c>
    </row>
    <row r="8" spans="1:29" ht="16.5" thickBot="1" x14ac:dyDescent="0.3">
      <c r="A8" s="523"/>
      <c r="B8" s="173"/>
      <c r="C8" s="161"/>
      <c r="D8" s="528">
        <f>F10</f>
        <v>22538</v>
      </c>
      <c r="E8" s="528"/>
      <c r="F8" s="528"/>
      <c r="G8" s="528">
        <f>I10</f>
        <v>31961</v>
      </c>
      <c r="H8" s="528"/>
      <c r="I8" s="528"/>
      <c r="J8" s="528">
        <f>L10</f>
        <v>2230</v>
      </c>
      <c r="K8" s="528"/>
      <c r="L8" s="528"/>
      <c r="M8" s="523"/>
      <c r="N8" s="173"/>
      <c r="O8" s="161"/>
      <c r="P8" s="528">
        <f>R10</f>
        <v>0</v>
      </c>
      <c r="Q8" s="528"/>
      <c r="R8" s="528"/>
      <c r="S8" s="528">
        <f>U10</f>
        <v>0</v>
      </c>
      <c r="T8" s="528"/>
      <c r="U8" s="528"/>
      <c r="V8" s="528">
        <f>X10</f>
        <v>0</v>
      </c>
      <c r="W8" s="528"/>
      <c r="X8" s="528"/>
      <c r="Y8" s="528">
        <f>AA10</f>
        <v>0</v>
      </c>
      <c r="Z8" s="528"/>
      <c r="AA8" s="528"/>
      <c r="AB8" s="33"/>
    </row>
    <row r="9" spans="1:29" ht="15.75" thickBot="1" x14ac:dyDescent="0.3">
      <c r="A9" s="523"/>
      <c r="B9" s="174">
        <v>15</v>
      </c>
      <c r="C9" s="175" t="s">
        <v>55</v>
      </c>
      <c r="D9" s="158" t="s">
        <v>3</v>
      </c>
      <c r="E9" s="158" t="s">
        <v>4</v>
      </c>
      <c r="F9" s="158" t="s">
        <v>52</v>
      </c>
      <c r="G9" s="158" t="s">
        <v>3</v>
      </c>
      <c r="H9" s="158" t="s">
        <v>4</v>
      </c>
      <c r="I9" s="158" t="s">
        <v>52</v>
      </c>
      <c r="J9" s="158" t="s">
        <v>3</v>
      </c>
      <c r="K9" s="158" t="s">
        <v>4</v>
      </c>
      <c r="L9" s="158" t="s">
        <v>52</v>
      </c>
      <c r="M9" s="523"/>
      <c r="N9" s="382">
        <v>15</v>
      </c>
      <c r="O9" s="175" t="s">
        <v>55</v>
      </c>
      <c r="P9" s="158" t="s">
        <v>3</v>
      </c>
      <c r="Q9" s="158" t="s">
        <v>4</v>
      </c>
      <c r="R9" s="158" t="s">
        <v>52</v>
      </c>
      <c r="S9" s="158" t="s">
        <v>3</v>
      </c>
      <c r="T9" s="158" t="s">
        <v>4</v>
      </c>
      <c r="U9" s="158" t="s">
        <v>52</v>
      </c>
      <c r="V9" s="158" t="s">
        <v>3</v>
      </c>
      <c r="W9" s="158" t="s">
        <v>4</v>
      </c>
      <c r="X9" s="158" t="s">
        <v>52</v>
      </c>
      <c r="Y9" s="158" t="s">
        <v>3</v>
      </c>
      <c r="Z9" s="158" t="s">
        <v>4</v>
      </c>
      <c r="AA9" s="158" t="s">
        <v>52</v>
      </c>
    </row>
    <row r="10" spans="1:29" ht="15.75" thickBot="1" x14ac:dyDescent="0.3">
      <c r="A10" s="524"/>
      <c r="B10" s="161"/>
      <c r="C10" s="161"/>
      <c r="D10" s="176">
        <f>D11+D23+D35+D43+D50+D57+D63+D71</f>
        <v>11418</v>
      </c>
      <c r="E10" s="176">
        <f>E11+E23+E35+E43+E50+E57+E63+E71</f>
        <v>11120</v>
      </c>
      <c r="F10" s="176">
        <f>D10+E10</f>
        <v>22538</v>
      </c>
      <c r="G10" s="176">
        <f>G11+G23+G35+G43+G50+G57+G63+G71</f>
        <v>16111</v>
      </c>
      <c r="H10" s="176">
        <f>H11+H23+H35+H43+H50+H57+H63+H71</f>
        <v>15850</v>
      </c>
      <c r="I10" s="176">
        <f>G10+H10</f>
        <v>31961</v>
      </c>
      <c r="J10" s="176">
        <f>J11+J23+J35+J43+J50+J57+J63+J71</f>
        <v>1132</v>
      </c>
      <c r="K10" s="176">
        <f>K11+K23+K35+K43+K50+K57+K63+K71</f>
        <v>1098</v>
      </c>
      <c r="L10" s="176">
        <f>J10+K10</f>
        <v>2230</v>
      </c>
      <c r="M10" s="524"/>
      <c r="N10" s="161"/>
      <c r="O10" s="161"/>
      <c r="P10" s="176">
        <f>P11+P23+P35+P43+P50+P57+P63+P71</f>
        <v>0</v>
      </c>
      <c r="Q10" s="176">
        <f>Q11+Q23+Q35+Q43+Q50+Q57+Q63+Q71</f>
        <v>0</v>
      </c>
      <c r="R10" s="176">
        <f>P10+Q10</f>
        <v>0</v>
      </c>
      <c r="S10" s="176">
        <f>S11+S23+S35+S43+S50+S57+S63+S71</f>
        <v>0</v>
      </c>
      <c r="T10" s="176">
        <f>T11+T23+T35+T43+T50+T57+T63+T71</f>
        <v>0</v>
      </c>
      <c r="U10" s="176">
        <f>S10+T10</f>
        <v>0</v>
      </c>
      <c r="V10" s="176">
        <f>V11+V23+V35+V43+V50+V57+V63+V71</f>
        <v>0</v>
      </c>
      <c r="W10" s="176">
        <f>W11+W23+W35+W43+W50+W57+W63+W71</f>
        <v>0</v>
      </c>
      <c r="X10" s="176">
        <f>V10+W10</f>
        <v>0</v>
      </c>
      <c r="Y10" s="176">
        <f>Y11+Y23+Y35+Y43+Y50+Y57+Y63+Y71</f>
        <v>0</v>
      </c>
      <c r="Z10" s="176">
        <f>Z11+Z23+Z35+Z43+Z50+Z57+Z63+Z71</f>
        <v>0</v>
      </c>
      <c r="AA10" s="176">
        <f>Y10+Z10</f>
        <v>0</v>
      </c>
    </row>
    <row r="11" spans="1:29" x14ac:dyDescent="0.25">
      <c r="A11" s="103"/>
      <c r="B11" s="102" t="s">
        <v>56</v>
      </c>
      <c r="C11" s="104" t="s">
        <v>5</v>
      </c>
      <c r="D11" s="91">
        <f>SUM(D12:D21)</f>
        <v>4773</v>
      </c>
      <c r="E11" s="90">
        <f>SUM(E12:E21)</f>
        <v>4600</v>
      </c>
      <c r="F11" s="89">
        <f>D11+E11</f>
        <v>9373</v>
      </c>
      <c r="G11" s="91">
        <f>SUM(G12:G21)</f>
        <v>1446</v>
      </c>
      <c r="H11" s="90">
        <f>SUM(H12:H21)</f>
        <v>1439</v>
      </c>
      <c r="I11" s="89">
        <f>G11+H11</f>
        <v>2885</v>
      </c>
      <c r="J11" s="91">
        <f>SUM(J12:J21)</f>
        <v>36</v>
      </c>
      <c r="K11" s="90">
        <f>SUM(K12:K21)</f>
        <v>36</v>
      </c>
      <c r="L11" s="89">
        <f>J11+K11</f>
        <v>72</v>
      </c>
      <c r="M11" s="103"/>
      <c r="N11" s="102" t="s">
        <v>56</v>
      </c>
      <c r="O11" s="104" t="s">
        <v>5</v>
      </c>
      <c r="P11" s="89">
        <f>SUM(P12:P21)</f>
        <v>0</v>
      </c>
      <c r="Q11" s="89">
        <f>SUM(Q12:Q21)</f>
        <v>0</v>
      </c>
      <c r="R11" s="89">
        <f>P11+Q11</f>
        <v>0</v>
      </c>
      <c r="S11" s="89">
        <f>SUM(S12:S21)</f>
        <v>0</v>
      </c>
      <c r="T11" s="89">
        <f>SUM(T12:T21)</f>
        <v>0</v>
      </c>
      <c r="U11" s="89">
        <f>S11+T11</f>
        <v>0</v>
      </c>
      <c r="V11" s="89">
        <f>SUM(V12:V21)</f>
        <v>0</v>
      </c>
      <c r="W11" s="89">
        <f>SUM(W12:W21)</f>
        <v>0</v>
      </c>
      <c r="X11" s="89">
        <f>V11+W11</f>
        <v>0</v>
      </c>
      <c r="Y11" s="89">
        <f>SUM(Y12:Y21)</f>
        <v>0</v>
      </c>
      <c r="Z11" s="89">
        <f>SUM(Z12:Z21)</f>
        <v>0</v>
      </c>
      <c r="AA11" s="89">
        <f>Y11+Z11</f>
        <v>0</v>
      </c>
    </row>
    <row r="12" spans="1:29" s="68" customFormat="1" x14ac:dyDescent="0.25">
      <c r="A12" s="6">
        <v>1</v>
      </c>
      <c r="B12" s="6">
        <v>2001</v>
      </c>
      <c r="C12" s="83" t="s">
        <v>6</v>
      </c>
      <c r="D12" s="487">
        <v>900</v>
      </c>
      <c r="E12" s="487">
        <v>896</v>
      </c>
      <c r="F12" s="487">
        <f t="shared" ref="F12:F21" si="0">SUM(D12:E12)</f>
        <v>1796</v>
      </c>
      <c r="G12" s="487">
        <v>35</v>
      </c>
      <c r="H12" s="487">
        <v>40</v>
      </c>
      <c r="I12" s="487">
        <f t="shared" ref="I12:I21" si="1">SUM(G12:H12)</f>
        <v>75</v>
      </c>
      <c r="J12" s="487">
        <v>5</v>
      </c>
      <c r="K12" s="487">
        <v>6</v>
      </c>
      <c r="L12" s="487">
        <f t="shared" ref="L12:L21" si="2">SUM(J12:K12)</f>
        <v>11</v>
      </c>
      <c r="M12" s="6">
        <v>1</v>
      </c>
      <c r="N12" s="6">
        <v>2001</v>
      </c>
      <c r="O12" s="83" t="s">
        <v>6</v>
      </c>
      <c r="P12" s="211">
        <v>0</v>
      </c>
      <c r="Q12" s="211">
        <v>0</v>
      </c>
      <c r="R12" s="211">
        <f>SUM(P12:Q12)</f>
        <v>0</v>
      </c>
      <c r="S12" s="211">
        <v>0</v>
      </c>
      <c r="T12" s="211">
        <v>0</v>
      </c>
      <c r="U12" s="211">
        <f>SUM(S12:T12)</f>
        <v>0</v>
      </c>
      <c r="V12" s="211">
        <v>0</v>
      </c>
      <c r="W12" s="211">
        <v>0</v>
      </c>
      <c r="X12" s="211">
        <f>SUM(V12:W12)</f>
        <v>0</v>
      </c>
      <c r="Y12" s="211">
        <v>0</v>
      </c>
      <c r="Z12" s="211">
        <v>0</v>
      </c>
      <c r="AA12" s="211">
        <f>SUM(Y12:Z12)</f>
        <v>0</v>
      </c>
    </row>
    <row r="13" spans="1:29" s="68" customFormat="1" x14ac:dyDescent="0.25">
      <c r="A13" s="6">
        <v>2</v>
      </c>
      <c r="B13" s="6">
        <v>2002</v>
      </c>
      <c r="C13" s="83" t="s">
        <v>7</v>
      </c>
      <c r="D13" s="487">
        <v>403</v>
      </c>
      <c r="E13" s="487">
        <v>366</v>
      </c>
      <c r="F13" s="487">
        <f t="shared" si="0"/>
        <v>769</v>
      </c>
      <c r="G13" s="487">
        <v>449</v>
      </c>
      <c r="H13" s="487">
        <v>440</v>
      </c>
      <c r="I13" s="487">
        <f t="shared" si="1"/>
        <v>889</v>
      </c>
      <c r="J13" s="487">
        <v>5</v>
      </c>
      <c r="K13" s="487">
        <v>9</v>
      </c>
      <c r="L13" s="487">
        <f t="shared" si="2"/>
        <v>14</v>
      </c>
      <c r="M13" s="6">
        <v>2</v>
      </c>
      <c r="N13" s="6">
        <v>2002</v>
      </c>
      <c r="O13" s="83" t="s">
        <v>7</v>
      </c>
      <c r="P13" s="211">
        <v>0</v>
      </c>
      <c r="Q13" s="211">
        <v>0</v>
      </c>
      <c r="R13" s="211">
        <f t="shared" ref="R13:R21" si="3">SUM(P13:Q13)</f>
        <v>0</v>
      </c>
      <c r="S13" s="211">
        <v>0</v>
      </c>
      <c r="T13" s="211">
        <v>0</v>
      </c>
      <c r="U13" s="211">
        <f t="shared" ref="U13:U21" si="4">SUM(S13:T13)</f>
        <v>0</v>
      </c>
      <c r="V13" s="211">
        <v>0</v>
      </c>
      <c r="W13" s="211">
        <v>0</v>
      </c>
      <c r="X13" s="211">
        <f t="shared" ref="X13:X21" si="5">SUM(V13:W13)</f>
        <v>0</v>
      </c>
      <c r="Y13" s="211">
        <v>0</v>
      </c>
      <c r="Z13" s="211">
        <v>0</v>
      </c>
      <c r="AA13" s="211">
        <f t="shared" ref="AA13:AA21" si="6">SUM(Y13:Z13)</f>
        <v>0</v>
      </c>
      <c r="AC13" s="481">
        <f>D8/AC7*100</f>
        <v>39.729239013555677</v>
      </c>
    </row>
    <row r="14" spans="1:29" s="68" customFormat="1" x14ac:dyDescent="0.25">
      <c r="A14" s="6">
        <v>3</v>
      </c>
      <c r="B14" s="6">
        <v>2003</v>
      </c>
      <c r="C14" s="83" t="s">
        <v>8</v>
      </c>
      <c r="D14" s="487">
        <v>777</v>
      </c>
      <c r="E14" s="487">
        <v>754</v>
      </c>
      <c r="F14" s="487">
        <f t="shared" si="0"/>
        <v>1531</v>
      </c>
      <c r="G14" s="487">
        <v>42</v>
      </c>
      <c r="H14" s="487">
        <v>38</v>
      </c>
      <c r="I14" s="487">
        <f t="shared" si="1"/>
        <v>80</v>
      </c>
      <c r="J14" s="487">
        <v>1</v>
      </c>
      <c r="K14" s="487">
        <v>0</v>
      </c>
      <c r="L14" s="487">
        <f t="shared" si="2"/>
        <v>1</v>
      </c>
      <c r="M14" s="6">
        <v>3</v>
      </c>
      <c r="N14" s="6">
        <v>2003</v>
      </c>
      <c r="O14" s="83" t="s">
        <v>8</v>
      </c>
      <c r="P14" s="211">
        <v>0</v>
      </c>
      <c r="Q14" s="211">
        <v>0</v>
      </c>
      <c r="R14" s="211">
        <f t="shared" si="3"/>
        <v>0</v>
      </c>
      <c r="S14" s="211">
        <v>0</v>
      </c>
      <c r="T14" s="211">
        <v>0</v>
      </c>
      <c r="U14" s="211">
        <f t="shared" si="4"/>
        <v>0</v>
      </c>
      <c r="V14" s="211">
        <v>0</v>
      </c>
      <c r="W14" s="211">
        <v>0</v>
      </c>
      <c r="X14" s="211">
        <f t="shared" si="5"/>
        <v>0</v>
      </c>
      <c r="Y14" s="211">
        <v>0</v>
      </c>
      <c r="Z14" s="211">
        <v>0</v>
      </c>
      <c r="AA14" s="211">
        <f t="shared" si="6"/>
        <v>0</v>
      </c>
      <c r="AC14" s="481">
        <f>G8/AC7*100</f>
        <v>56.339790935852918</v>
      </c>
    </row>
    <row r="15" spans="1:29" s="68" customFormat="1" x14ac:dyDescent="0.25">
      <c r="A15" s="6">
        <v>4</v>
      </c>
      <c r="B15" s="6">
        <v>2004</v>
      </c>
      <c r="C15" s="83" t="s">
        <v>9</v>
      </c>
      <c r="D15" s="487">
        <v>314</v>
      </c>
      <c r="E15" s="487">
        <v>279</v>
      </c>
      <c r="F15" s="487">
        <f t="shared" si="0"/>
        <v>593</v>
      </c>
      <c r="G15" s="487">
        <v>640</v>
      </c>
      <c r="H15" s="487">
        <v>622</v>
      </c>
      <c r="I15" s="487">
        <f t="shared" si="1"/>
        <v>1262</v>
      </c>
      <c r="J15" s="487">
        <v>5</v>
      </c>
      <c r="K15" s="487">
        <v>4</v>
      </c>
      <c r="L15" s="487">
        <f t="shared" si="2"/>
        <v>9</v>
      </c>
      <c r="M15" s="6">
        <v>4</v>
      </c>
      <c r="N15" s="6">
        <v>2004</v>
      </c>
      <c r="O15" s="83" t="s">
        <v>9</v>
      </c>
      <c r="P15" s="211">
        <v>0</v>
      </c>
      <c r="Q15" s="211">
        <v>0</v>
      </c>
      <c r="R15" s="211">
        <f t="shared" si="3"/>
        <v>0</v>
      </c>
      <c r="S15" s="211">
        <v>0</v>
      </c>
      <c r="T15" s="211">
        <v>0</v>
      </c>
      <c r="U15" s="211">
        <f t="shared" si="4"/>
        <v>0</v>
      </c>
      <c r="V15" s="211">
        <v>0</v>
      </c>
      <c r="W15" s="211">
        <v>0</v>
      </c>
      <c r="X15" s="211">
        <f t="shared" si="5"/>
        <v>0</v>
      </c>
      <c r="Y15" s="211">
        <v>0</v>
      </c>
      <c r="Z15" s="211">
        <v>0</v>
      </c>
      <c r="AA15" s="211">
        <f t="shared" si="6"/>
        <v>0</v>
      </c>
      <c r="AC15" s="481">
        <f>J8/AC7*100</f>
        <v>3.9309700505914082</v>
      </c>
    </row>
    <row r="16" spans="1:29" s="68" customFormat="1" x14ac:dyDescent="0.25">
      <c r="A16" s="6">
        <v>5</v>
      </c>
      <c r="B16" s="6">
        <v>2005</v>
      </c>
      <c r="C16" s="83" t="s">
        <v>10</v>
      </c>
      <c r="D16" s="487">
        <v>350</v>
      </c>
      <c r="E16" s="487">
        <v>338</v>
      </c>
      <c r="F16" s="487">
        <f t="shared" si="0"/>
        <v>688</v>
      </c>
      <c r="G16" s="487">
        <v>30</v>
      </c>
      <c r="H16" s="487">
        <v>47</v>
      </c>
      <c r="I16" s="487">
        <f t="shared" si="1"/>
        <v>77</v>
      </c>
      <c r="J16" s="487">
        <v>0</v>
      </c>
      <c r="K16" s="487">
        <v>0</v>
      </c>
      <c r="L16" s="487">
        <f t="shared" si="2"/>
        <v>0</v>
      </c>
      <c r="M16" s="6">
        <v>5</v>
      </c>
      <c r="N16" s="6">
        <v>2005</v>
      </c>
      <c r="O16" s="83" t="s">
        <v>10</v>
      </c>
      <c r="P16" s="211">
        <v>0</v>
      </c>
      <c r="Q16" s="211">
        <v>0</v>
      </c>
      <c r="R16" s="211">
        <f t="shared" si="3"/>
        <v>0</v>
      </c>
      <c r="S16" s="211">
        <v>0</v>
      </c>
      <c r="T16" s="211">
        <v>0</v>
      </c>
      <c r="U16" s="211">
        <f t="shared" si="4"/>
        <v>0</v>
      </c>
      <c r="V16" s="211">
        <v>0</v>
      </c>
      <c r="W16" s="211">
        <v>0</v>
      </c>
      <c r="X16" s="211">
        <f t="shared" si="5"/>
        <v>0</v>
      </c>
      <c r="Y16" s="211">
        <v>0</v>
      </c>
      <c r="Z16" s="211">
        <v>0</v>
      </c>
      <c r="AA16" s="211">
        <f t="shared" si="6"/>
        <v>0</v>
      </c>
      <c r="AC16" s="481">
        <f>SUM(AC13:AC15)</f>
        <v>100</v>
      </c>
    </row>
    <row r="17" spans="1:27" s="68" customFormat="1" x14ac:dyDescent="0.25">
      <c r="A17" s="6">
        <v>6</v>
      </c>
      <c r="B17" s="6">
        <v>2006</v>
      </c>
      <c r="C17" s="83" t="s">
        <v>11</v>
      </c>
      <c r="D17" s="487">
        <v>448</v>
      </c>
      <c r="E17" s="487">
        <v>449</v>
      </c>
      <c r="F17" s="487">
        <f t="shared" si="0"/>
        <v>897</v>
      </c>
      <c r="G17" s="487">
        <v>82</v>
      </c>
      <c r="H17" s="487">
        <v>68</v>
      </c>
      <c r="I17" s="487">
        <f t="shared" si="1"/>
        <v>150</v>
      </c>
      <c r="J17" s="487">
        <v>0</v>
      </c>
      <c r="K17" s="487">
        <v>2</v>
      </c>
      <c r="L17" s="487">
        <f t="shared" si="2"/>
        <v>2</v>
      </c>
      <c r="M17" s="6">
        <v>6</v>
      </c>
      <c r="N17" s="6">
        <v>2006</v>
      </c>
      <c r="O17" s="83" t="s">
        <v>11</v>
      </c>
      <c r="P17" s="211">
        <v>0</v>
      </c>
      <c r="Q17" s="211">
        <v>0</v>
      </c>
      <c r="R17" s="211">
        <f t="shared" si="3"/>
        <v>0</v>
      </c>
      <c r="S17" s="211">
        <v>0</v>
      </c>
      <c r="T17" s="211">
        <v>0</v>
      </c>
      <c r="U17" s="211">
        <f t="shared" si="4"/>
        <v>0</v>
      </c>
      <c r="V17" s="211">
        <v>0</v>
      </c>
      <c r="W17" s="211">
        <v>0</v>
      </c>
      <c r="X17" s="211">
        <f t="shared" si="5"/>
        <v>0</v>
      </c>
      <c r="Y17" s="211">
        <v>0</v>
      </c>
      <c r="Z17" s="211">
        <v>0</v>
      </c>
      <c r="AA17" s="211">
        <f t="shared" si="6"/>
        <v>0</v>
      </c>
    </row>
    <row r="18" spans="1:27" s="68" customFormat="1" x14ac:dyDescent="0.25">
      <c r="A18" s="6">
        <v>7</v>
      </c>
      <c r="B18" s="6">
        <v>2007</v>
      </c>
      <c r="C18" s="83" t="s">
        <v>12</v>
      </c>
      <c r="D18" s="487">
        <v>383</v>
      </c>
      <c r="E18" s="487">
        <v>376</v>
      </c>
      <c r="F18" s="487">
        <f t="shared" si="0"/>
        <v>759</v>
      </c>
      <c r="G18" s="487">
        <v>29</v>
      </c>
      <c r="H18" s="487">
        <v>26</v>
      </c>
      <c r="I18" s="487">
        <f t="shared" si="1"/>
        <v>55</v>
      </c>
      <c r="J18" s="487">
        <v>0</v>
      </c>
      <c r="K18" s="487">
        <v>0</v>
      </c>
      <c r="L18" s="487">
        <f t="shared" si="2"/>
        <v>0</v>
      </c>
      <c r="M18" s="6">
        <v>7</v>
      </c>
      <c r="N18" s="6">
        <v>2007</v>
      </c>
      <c r="O18" s="83" t="s">
        <v>12</v>
      </c>
      <c r="P18" s="211">
        <v>0</v>
      </c>
      <c r="Q18" s="211">
        <v>0</v>
      </c>
      <c r="R18" s="211">
        <f t="shared" si="3"/>
        <v>0</v>
      </c>
      <c r="S18" s="211">
        <v>0</v>
      </c>
      <c r="T18" s="211">
        <v>0</v>
      </c>
      <c r="U18" s="211">
        <f t="shared" si="4"/>
        <v>0</v>
      </c>
      <c r="V18" s="211">
        <v>0</v>
      </c>
      <c r="W18" s="211">
        <v>0</v>
      </c>
      <c r="X18" s="211">
        <f t="shared" si="5"/>
        <v>0</v>
      </c>
      <c r="Y18" s="211">
        <v>0</v>
      </c>
      <c r="Z18" s="211">
        <v>0</v>
      </c>
      <c r="AA18" s="211">
        <f t="shared" si="6"/>
        <v>0</v>
      </c>
    </row>
    <row r="19" spans="1:27" s="68" customFormat="1" x14ac:dyDescent="0.25">
      <c r="A19" s="6">
        <v>8</v>
      </c>
      <c r="B19" s="6">
        <v>2008</v>
      </c>
      <c r="C19" s="83" t="s">
        <v>13</v>
      </c>
      <c r="D19" s="487">
        <v>259</v>
      </c>
      <c r="E19" s="487">
        <v>248</v>
      </c>
      <c r="F19" s="487">
        <f t="shared" si="0"/>
        <v>507</v>
      </c>
      <c r="G19" s="487">
        <v>10</v>
      </c>
      <c r="H19" s="487">
        <v>14</v>
      </c>
      <c r="I19" s="487">
        <f t="shared" si="1"/>
        <v>24</v>
      </c>
      <c r="J19" s="487">
        <v>5</v>
      </c>
      <c r="K19" s="487">
        <v>4</v>
      </c>
      <c r="L19" s="487">
        <f t="shared" si="2"/>
        <v>9</v>
      </c>
      <c r="M19" s="6">
        <v>8</v>
      </c>
      <c r="N19" s="6">
        <v>2008</v>
      </c>
      <c r="O19" s="83" t="s">
        <v>13</v>
      </c>
      <c r="P19" s="211">
        <v>0</v>
      </c>
      <c r="Q19" s="211">
        <v>0</v>
      </c>
      <c r="R19" s="211">
        <f t="shared" si="3"/>
        <v>0</v>
      </c>
      <c r="S19" s="211">
        <v>0</v>
      </c>
      <c r="T19" s="211">
        <v>0</v>
      </c>
      <c r="U19" s="211">
        <f t="shared" si="4"/>
        <v>0</v>
      </c>
      <c r="V19" s="211">
        <v>0</v>
      </c>
      <c r="W19" s="211">
        <v>0</v>
      </c>
      <c r="X19" s="211">
        <f t="shared" si="5"/>
        <v>0</v>
      </c>
      <c r="Y19" s="211">
        <v>0</v>
      </c>
      <c r="Z19" s="211">
        <v>0</v>
      </c>
      <c r="AA19" s="211">
        <f t="shared" si="6"/>
        <v>0</v>
      </c>
    </row>
    <row r="20" spans="1:27" s="68" customFormat="1" x14ac:dyDescent="0.25">
      <c r="A20" s="6">
        <v>9</v>
      </c>
      <c r="B20" s="6">
        <v>2009</v>
      </c>
      <c r="C20" s="83" t="s">
        <v>14</v>
      </c>
      <c r="D20" s="487">
        <v>244</v>
      </c>
      <c r="E20" s="487">
        <v>212</v>
      </c>
      <c r="F20" s="487">
        <f t="shared" si="0"/>
        <v>456</v>
      </c>
      <c r="G20" s="487">
        <v>73</v>
      </c>
      <c r="H20" s="487">
        <v>80</v>
      </c>
      <c r="I20" s="487">
        <f t="shared" si="1"/>
        <v>153</v>
      </c>
      <c r="J20" s="487">
        <v>14</v>
      </c>
      <c r="K20" s="487">
        <v>11</v>
      </c>
      <c r="L20" s="487">
        <f t="shared" si="2"/>
        <v>25</v>
      </c>
      <c r="M20" s="6">
        <v>9</v>
      </c>
      <c r="N20" s="6">
        <v>2009</v>
      </c>
      <c r="O20" s="83" t="s">
        <v>14</v>
      </c>
      <c r="P20" s="211">
        <v>0</v>
      </c>
      <c r="Q20" s="211">
        <v>0</v>
      </c>
      <c r="R20" s="211">
        <f t="shared" si="3"/>
        <v>0</v>
      </c>
      <c r="S20" s="211">
        <v>0</v>
      </c>
      <c r="T20" s="211">
        <v>0</v>
      </c>
      <c r="U20" s="211">
        <f t="shared" si="4"/>
        <v>0</v>
      </c>
      <c r="V20" s="211">
        <v>0</v>
      </c>
      <c r="W20" s="211">
        <v>0</v>
      </c>
      <c r="X20" s="211">
        <f t="shared" si="5"/>
        <v>0</v>
      </c>
      <c r="Y20" s="211">
        <v>0</v>
      </c>
      <c r="Z20" s="211">
        <v>0</v>
      </c>
      <c r="AA20" s="211">
        <f t="shared" si="6"/>
        <v>0</v>
      </c>
    </row>
    <row r="21" spans="1:27" s="68" customFormat="1" x14ac:dyDescent="0.25">
      <c r="A21" s="6">
        <v>10</v>
      </c>
      <c r="B21" s="6">
        <v>2010</v>
      </c>
      <c r="C21" s="83" t="s">
        <v>15</v>
      </c>
      <c r="D21" s="487">
        <v>695</v>
      </c>
      <c r="E21" s="487">
        <v>682</v>
      </c>
      <c r="F21" s="487">
        <f t="shared" si="0"/>
        <v>1377</v>
      </c>
      <c r="G21" s="487">
        <v>56</v>
      </c>
      <c r="H21" s="487">
        <v>64</v>
      </c>
      <c r="I21" s="487">
        <f t="shared" si="1"/>
        <v>120</v>
      </c>
      <c r="J21" s="487">
        <v>1</v>
      </c>
      <c r="K21" s="487">
        <v>0</v>
      </c>
      <c r="L21" s="487">
        <f t="shared" si="2"/>
        <v>1</v>
      </c>
      <c r="M21" s="6">
        <v>10</v>
      </c>
      <c r="N21" s="6">
        <v>2010</v>
      </c>
      <c r="O21" s="83" t="s">
        <v>15</v>
      </c>
      <c r="P21" s="211">
        <v>0</v>
      </c>
      <c r="Q21" s="211">
        <v>0</v>
      </c>
      <c r="R21" s="211">
        <f t="shared" si="3"/>
        <v>0</v>
      </c>
      <c r="S21" s="211">
        <v>0</v>
      </c>
      <c r="T21" s="211">
        <v>0</v>
      </c>
      <c r="U21" s="211">
        <f t="shared" si="4"/>
        <v>0</v>
      </c>
      <c r="V21" s="211">
        <v>0</v>
      </c>
      <c r="W21" s="211">
        <v>0</v>
      </c>
      <c r="X21" s="211">
        <f t="shared" si="5"/>
        <v>0</v>
      </c>
      <c r="Y21" s="211">
        <v>0</v>
      </c>
      <c r="Z21" s="211">
        <v>0</v>
      </c>
      <c r="AA21" s="211">
        <f t="shared" si="6"/>
        <v>0</v>
      </c>
    </row>
    <row r="22" spans="1:27" ht="6" customHeight="1" x14ac:dyDescent="0.25">
      <c r="A22" s="6"/>
      <c r="B22" s="3"/>
      <c r="C22" s="5"/>
      <c r="D22" s="87"/>
      <c r="E22" s="88"/>
      <c r="F22" s="87"/>
      <c r="G22" s="87"/>
      <c r="H22" s="88"/>
      <c r="I22" s="87"/>
      <c r="J22" s="87"/>
      <c r="K22" s="88"/>
      <c r="L22" s="87"/>
      <c r="M22" s="6"/>
      <c r="N22" s="3"/>
      <c r="O22" s="5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</row>
    <row r="23" spans="1:27" x14ac:dyDescent="0.25">
      <c r="A23" s="3"/>
      <c r="B23" s="82" t="s">
        <v>57</v>
      </c>
      <c r="C23" s="81" t="s">
        <v>16</v>
      </c>
      <c r="D23" s="89">
        <f>SUM(D24:D33)</f>
        <v>2495</v>
      </c>
      <c r="E23" s="90">
        <f>SUM(E24:E33)</f>
        <v>2448</v>
      </c>
      <c r="F23" s="89">
        <f>D23+E23</f>
        <v>4943</v>
      </c>
      <c r="G23" s="89">
        <f>SUM(G24:G33)</f>
        <v>2919</v>
      </c>
      <c r="H23" s="90">
        <f>SUM(H24:H33)</f>
        <v>2901</v>
      </c>
      <c r="I23" s="89">
        <f>G23+H23</f>
        <v>5820</v>
      </c>
      <c r="J23" s="89">
        <f>SUM(J24:J33)</f>
        <v>179</v>
      </c>
      <c r="K23" s="90">
        <f>SUM(K24:K33)</f>
        <v>169</v>
      </c>
      <c r="L23" s="89">
        <f>J23+K23</f>
        <v>348</v>
      </c>
      <c r="M23" s="3"/>
      <c r="N23" s="82" t="s">
        <v>57</v>
      </c>
      <c r="O23" s="81" t="s">
        <v>16</v>
      </c>
      <c r="P23" s="89">
        <f>SUM(P24:P33)</f>
        <v>0</v>
      </c>
      <c r="Q23" s="89">
        <f>SUM(Q24:Q33)</f>
        <v>0</v>
      </c>
      <c r="R23" s="89">
        <f>P23+Q23</f>
        <v>0</v>
      </c>
      <c r="S23" s="89">
        <f>SUM(S24:S33)</f>
        <v>0</v>
      </c>
      <c r="T23" s="89">
        <f>SUM(T24:T33)</f>
        <v>0</v>
      </c>
      <c r="U23" s="89">
        <f>S23+T23</f>
        <v>0</v>
      </c>
      <c r="V23" s="89">
        <f>SUM(V24:V33)</f>
        <v>0</v>
      </c>
      <c r="W23" s="89">
        <f>SUM(W24:W33)</f>
        <v>0</v>
      </c>
      <c r="X23" s="89">
        <f>V23+W23</f>
        <v>0</v>
      </c>
      <c r="Y23" s="89">
        <f>SUM(Y24:Y33)</f>
        <v>0</v>
      </c>
      <c r="Z23" s="89">
        <f>SUM(Z24:Z33)</f>
        <v>0</v>
      </c>
      <c r="AA23" s="89">
        <f>Y23+Z23</f>
        <v>0</v>
      </c>
    </row>
    <row r="24" spans="1:27" s="68" customFormat="1" x14ac:dyDescent="0.25">
      <c r="A24" s="6">
        <v>11</v>
      </c>
      <c r="B24" s="6">
        <v>2001</v>
      </c>
      <c r="C24" s="83" t="s">
        <v>17</v>
      </c>
      <c r="D24" s="487">
        <v>573</v>
      </c>
      <c r="E24" s="487">
        <v>589</v>
      </c>
      <c r="F24" s="487">
        <f t="shared" ref="F24:F33" si="7">SUM(D24:E24)</f>
        <v>1162</v>
      </c>
      <c r="G24" s="487">
        <v>242</v>
      </c>
      <c r="H24" s="487">
        <v>259</v>
      </c>
      <c r="I24" s="487">
        <f t="shared" ref="I24:I33" si="8">SUM(G24:H24)</f>
        <v>501</v>
      </c>
      <c r="J24" s="487">
        <v>12</v>
      </c>
      <c r="K24" s="487">
        <v>13</v>
      </c>
      <c r="L24" s="487">
        <f t="shared" ref="L24:L33" si="9">SUM(J24:K24)</f>
        <v>25</v>
      </c>
      <c r="M24" s="6">
        <v>11</v>
      </c>
      <c r="N24" s="6">
        <v>2001</v>
      </c>
      <c r="O24" s="83" t="s">
        <v>17</v>
      </c>
      <c r="P24" s="211">
        <v>0</v>
      </c>
      <c r="Q24" s="211">
        <v>0</v>
      </c>
      <c r="R24" s="211">
        <f t="shared" ref="R24:R33" si="10">SUM(P24:Q24)</f>
        <v>0</v>
      </c>
      <c r="S24" s="211">
        <v>0</v>
      </c>
      <c r="T24" s="211">
        <v>0</v>
      </c>
      <c r="U24" s="211">
        <f t="shared" ref="U24:U33" si="11">SUM(S24:T24)</f>
        <v>0</v>
      </c>
      <c r="V24" s="211">
        <v>0</v>
      </c>
      <c r="W24" s="211">
        <v>0</v>
      </c>
      <c r="X24" s="211">
        <f t="shared" ref="X24:X33" si="12">SUM(V24:W24)</f>
        <v>0</v>
      </c>
      <c r="Y24" s="211">
        <v>0</v>
      </c>
      <c r="Z24" s="211">
        <v>0</v>
      </c>
      <c r="AA24" s="211">
        <f t="shared" ref="AA24:AA33" si="13">SUM(Y24:Z24)</f>
        <v>0</v>
      </c>
    </row>
    <row r="25" spans="1:27" s="68" customFormat="1" x14ac:dyDescent="0.25">
      <c r="A25" s="6">
        <v>12</v>
      </c>
      <c r="B25" s="6">
        <v>2002</v>
      </c>
      <c r="C25" s="83" t="s">
        <v>18</v>
      </c>
      <c r="D25" s="487">
        <v>111</v>
      </c>
      <c r="E25" s="487">
        <v>106</v>
      </c>
      <c r="F25" s="487">
        <f t="shared" si="7"/>
        <v>217</v>
      </c>
      <c r="G25" s="487">
        <v>390</v>
      </c>
      <c r="H25" s="487">
        <v>410</v>
      </c>
      <c r="I25" s="487">
        <f t="shared" si="8"/>
        <v>800</v>
      </c>
      <c r="J25" s="487">
        <v>16</v>
      </c>
      <c r="K25" s="487">
        <v>14</v>
      </c>
      <c r="L25" s="487">
        <f t="shared" si="9"/>
        <v>30</v>
      </c>
      <c r="M25" s="6">
        <v>12</v>
      </c>
      <c r="N25" s="6">
        <v>2002</v>
      </c>
      <c r="O25" s="83" t="s">
        <v>18</v>
      </c>
      <c r="P25" s="211">
        <v>0</v>
      </c>
      <c r="Q25" s="211">
        <v>0</v>
      </c>
      <c r="R25" s="211">
        <f t="shared" si="10"/>
        <v>0</v>
      </c>
      <c r="S25" s="211">
        <v>0</v>
      </c>
      <c r="T25" s="211">
        <v>0</v>
      </c>
      <c r="U25" s="211">
        <f t="shared" si="11"/>
        <v>0</v>
      </c>
      <c r="V25" s="211">
        <v>0</v>
      </c>
      <c r="W25" s="211">
        <v>0</v>
      </c>
      <c r="X25" s="211">
        <f t="shared" si="12"/>
        <v>0</v>
      </c>
      <c r="Y25" s="211">
        <v>0</v>
      </c>
      <c r="Z25" s="211">
        <v>0</v>
      </c>
      <c r="AA25" s="211">
        <f t="shared" si="13"/>
        <v>0</v>
      </c>
    </row>
    <row r="26" spans="1:27" s="68" customFormat="1" x14ac:dyDescent="0.25">
      <c r="A26" s="6">
        <v>13</v>
      </c>
      <c r="B26" s="6">
        <v>2003</v>
      </c>
      <c r="C26" s="83" t="s">
        <v>19</v>
      </c>
      <c r="D26" s="487">
        <v>340</v>
      </c>
      <c r="E26" s="487">
        <v>337</v>
      </c>
      <c r="F26" s="487">
        <f t="shared" si="7"/>
        <v>677</v>
      </c>
      <c r="G26" s="487">
        <v>143</v>
      </c>
      <c r="H26" s="487">
        <v>156</v>
      </c>
      <c r="I26" s="487">
        <f t="shared" si="8"/>
        <v>299</v>
      </c>
      <c r="J26" s="487">
        <v>2</v>
      </c>
      <c r="K26" s="487">
        <v>4</v>
      </c>
      <c r="L26" s="487">
        <f t="shared" si="9"/>
        <v>6</v>
      </c>
      <c r="M26" s="6">
        <v>13</v>
      </c>
      <c r="N26" s="6">
        <v>2003</v>
      </c>
      <c r="O26" s="83" t="s">
        <v>19</v>
      </c>
      <c r="P26" s="211">
        <v>0</v>
      </c>
      <c r="Q26" s="211">
        <v>0</v>
      </c>
      <c r="R26" s="211">
        <f t="shared" si="10"/>
        <v>0</v>
      </c>
      <c r="S26" s="211">
        <v>0</v>
      </c>
      <c r="T26" s="211">
        <v>0</v>
      </c>
      <c r="U26" s="211">
        <f t="shared" si="11"/>
        <v>0</v>
      </c>
      <c r="V26" s="211">
        <v>0</v>
      </c>
      <c r="W26" s="211">
        <v>0</v>
      </c>
      <c r="X26" s="211">
        <f t="shared" si="12"/>
        <v>0</v>
      </c>
      <c r="Y26" s="211">
        <v>0</v>
      </c>
      <c r="Z26" s="211">
        <v>0</v>
      </c>
      <c r="AA26" s="211">
        <f t="shared" si="13"/>
        <v>0</v>
      </c>
    </row>
    <row r="27" spans="1:27" s="68" customFormat="1" x14ac:dyDescent="0.25">
      <c r="A27" s="6">
        <v>14</v>
      </c>
      <c r="B27" s="6">
        <v>2004</v>
      </c>
      <c r="C27" s="83" t="s">
        <v>20</v>
      </c>
      <c r="D27" s="487">
        <v>572</v>
      </c>
      <c r="E27" s="487">
        <v>556</v>
      </c>
      <c r="F27" s="487">
        <f t="shared" si="7"/>
        <v>1128</v>
      </c>
      <c r="G27" s="487">
        <v>823</v>
      </c>
      <c r="H27" s="487">
        <v>833</v>
      </c>
      <c r="I27" s="487">
        <f t="shared" si="8"/>
        <v>1656</v>
      </c>
      <c r="J27" s="487">
        <v>23</v>
      </c>
      <c r="K27" s="487">
        <v>21</v>
      </c>
      <c r="L27" s="487">
        <f t="shared" si="9"/>
        <v>44</v>
      </c>
      <c r="M27" s="6">
        <v>14</v>
      </c>
      <c r="N27" s="6">
        <v>2004</v>
      </c>
      <c r="O27" s="83" t="s">
        <v>20</v>
      </c>
      <c r="P27" s="211">
        <v>0</v>
      </c>
      <c r="Q27" s="211">
        <v>0</v>
      </c>
      <c r="R27" s="211">
        <f t="shared" si="10"/>
        <v>0</v>
      </c>
      <c r="S27" s="211">
        <v>0</v>
      </c>
      <c r="T27" s="211">
        <v>0</v>
      </c>
      <c r="U27" s="211">
        <f t="shared" si="11"/>
        <v>0</v>
      </c>
      <c r="V27" s="211">
        <v>0</v>
      </c>
      <c r="W27" s="211">
        <v>0</v>
      </c>
      <c r="X27" s="211">
        <f t="shared" si="12"/>
        <v>0</v>
      </c>
      <c r="Y27" s="211">
        <v>0</v>
      </c>
      <c r="Z27" s="211">
        <v>0</v>
      </c>
      <c r="AA27" s="211">
        <f t="shared" si="13"/>
        <v>0</v>
      </c>
    </row>
    <row r="28" spans="1:27" s="68" customFormat="1" x14ac:dyDescent="0.25">
      <c r="A28" s="6">
        <v>15</v>
      </c>
      <c r="B28" s="6">
        <v>2005</v>
      </c>
      <c r="C28" s="83" t="s">
        <v>21</v>
      </c>
      <c r="D28" s="487">
        <v>310</v>
      </c>
      <c r="E28" s="487">
        <v>290</v>
      </c>
      <c r="F28" s="487">
        <f t="shared" si="7"/>
        <v>600</v>
      </c>
      <c r="G28" s="487">
        <v>662</v>
      </c>
      <c r="H28" s="487">
        <v>616</v>
      </c>
      <c r="I28" s="487">
        <f t="shared" si="8"/>
        <v>1278</v>
      </c>
      <c r="J28" s="487">
        <v>5</v>
      </c>
      <c r="K28" s="487">
        <v>7</v>
      </c>
      <c r="L28" s="487">
        <f t="shared" si="9"/>
        <v>12</v>
      </c>
      <c r="M28" s="6">
        <v>15</v>
      </c>
      <c r="N28" s="6">
        <v>2005</v>
      </c>
      <c r="O28" s="83" t="s">
        <v>21</v>
      </c>
      <c r="P28" s="211">
        <v>0</v>
      </c>
      <c r="Q28" s="211">
        <v>0</v>
      </c>
      <c r="R28" s="211">
        <f t="shared" si="10"/>
        <v>0</v>
      </c>
      <c r="S28" s="211">
        <v>0</v>
      </c>
      <c r="T28" s="211">
        <v>0</v>
      </c>
      <c r="U28" s="211">
        <f t="shared" si="11"/>
        <v>0</v>
      </c>
      <c r="V28" s="211">
        <v>0</v>
      </c>
      <c r="W28" s="211">
        <v>0</v>
      </c>
      <c r="X28" s="211">
        <f t="shared" si="12"/>
        <v>0</v>
      </c>
      <c r="Y28" s="211">
        <v>0</v>
      </c>
      <c r="Z28" s="211">
        <v>0</v>
      </c>
      <c r="AA28" s="211">
        <f t="shared" si="13"/>
        <v>0</v>
      </c>
    </row>
    <row r="29" spans="1:27" s="68" customFormat="1" x14ac:dyDescent="0.25">
      <c r="A29" s="6">
        <v>16</v>
      </c>
      <c r="B29" s="6">
        <v>2006</v>
      </c>
      <c r="C29" s="83" t="s">
        <v>22</v>
      </c>
      <c r="D29" s="487">
        <v>5</v>
      </c>
      <c r="E29" s="487">
        <v>6</v>
      </c>
      <c r="F29" s="487">
        <f t="shared" si="7"/>
        <v>11</v>
      </c>
      <c r="G29" s="487">
        <v>178</v>
      </c>
      <c r="H29" s="487">
        <v>175</v>
      </c>
      <c r="I29" s="487">
        <f t="shared" si="8"/>
        <v>353</v>
      </c>
      <c r="J29" s="487">
        <v>116</v>
      </c>
      <c r="K29" s="487">
        <v>101</v>
      </c>
      <c r="L29" s="487">
        <f t="shared" si="9"/>
        <v>217</v>
      </c>
      <c r="M29" s="6">
        <v>16</v>
      </c>
      <c r="N29" s="6">
        <v>2006</v>
      </c>
      <c r="O29" s="83" t="s">
        <v>22</v>
      </c>
      <c r="P29" s="211">
        <v>0</v>
      </c>
      <c r="Q29" s="211">
        <v>0</v>
      </c>
      <c r="R29" s="211">
        <f t="shared" si="10"/>
        <v>0</v>
      </c>
      <c r="S29" s="211">
        <v>0</v>
      </c>
      <c r="T29" s="211">
        <v>0</v>
      </c>
      <c r="U29" s="211">
        <f t="shared" si="11"/>
        <v>0</v>
      </c>
      <c r="V29" s="211">
        <v>0</v>
      </c>
      <c r="W29" s="211">
        <v>0</v>
      </c>
      <c r="X29" s="211">
        <f t="shared" si="12"/>
        <v>0</v>
      </c>
      <c r="Y29" s="211">
        <v>0</v>
      </c>
      <c r="Z29" s="211">
        <v>0</v>
      </c>
      <c r="AA29" s="211">
        <f t="shared" si="13"/>
        <v>0</v>
      </c>
    </row>
    <row r="30" spans="1:27" s="68" customFormat="1" x14ac:dyDescent="0.25">
      <c r="A30" s="6">
        <v>17</v>
      </c>
      <c r="B30" s="6">
        <v>2014</v>
      </c>
      <c r="C30" s="83" t="s">
        <v>65</v>
      </c>
      <c r="D30" s="487">
        <v>255</v>
      </c>
      <c r="E30" s="487">
        <v>251</v>
      </c>
      <c r="F30" s="487">
        <f t="shared" si="7"/>
        <v>506</v>
      </c>
      <c r="G30" s="487">
        <v>302</v>
      </c>
      <c r="H30" s="487">
        <v>297</v>
      </c>
      <c r="I30" s="487">
        <f t="shared" si="8"/>
        <v>599</v>
      </c>
      <c r="J30" s="487">
        <v>1</v>
      </c>
      <c r="K30" s="487">
        <v>3</v>
      </c>
      <c r="L30" s="487">
        <f t="shared" si="9"/>
        <v>4</v>
      </c>
      <c r="M30" s="6">
        <v>17</v>
      </c>
      <c r="N30" s="6">
        <v>2014</v>
      </c>
      <c r="O30" s="83" t="s">
        <v>65</v>
      </c>
      <c r="P30" s="211">
        <v>0</v>
      </c>
      <c r="Q30" s="211">
        <v>0</v>
      </c>
      <c r="R30" s="211">
        <f t="shared" si="10"/>
        <v>0</v>
      </c>
      <c r="S30" s="211">
        <v>0</v>
      </c>
      <c r="T30" s="211">
        <v>0</v>
      </c>
      <c r="U30" s="211">
        <f t="shared" si="11"/>
        <v>0</v>
      </c>
      <c r="V30" s="211">
        <v>0</v>
      </c>
      <c r="W30" s="211">
        <v>0</v>
      </c>
      <c r="X30" s="211">
        <f t="shared" si="12"/>
        <v>0</v>
      </c>
      <c r="Y30" s="211">
        <v>0</v>
      </c>
      <c r="Z30" s="211">
        <v>0</v>
      </c>
      <c r="AA30" s="211">
        <f t="shared" si="13"/>
        <v>0</v>
      </c>
    </row>
    <row r="31" spans="1:27" s="68" customFormat="1" x14ac:dyDescent="0.25">
      <c r="A31" s="6">
        <v>18</v>
      </c>
      <c r="B31" s="6">
        <v>2015</v>
      </c>
      <c r="C31" s="83" t="s">
        <v>66</v>
      </c>
      <c r="D31" s="487">
        <v>16</v>
      </c>
      <c r="E31" s="487">
        <v>17</v>
      </c>
      <c r="F31" s="487">
        <f t="shared" si="7"/>
        <v>33</v>
      </c>
      <c r="G31" s="487">
        <v>71</v>
      </c>
      <c r="H31" s="487">
        <v>55</v>
      </c>
      <c r="I31" s="487">
        <f t="shared" si="8"/>
        <v>126</v>
      </c>
      <c r="J31" s="487">
        <v>2</v>
      </c>
      <c r="K31" s="487">
        <v>2</v>
      </c>
      <c r="L31" s="487">
        <f t="shared" si="9"/>
        <v>4</v>
      </c>
      <c r="M31" s="6">
        <v>18</v>
      </c>
      <c r="N31" s="6">
        <v>2015</v>
      </c>
      <c r="O31" s="83" t="s">
        <v>66</v>
      </c>
      <c r="P31" s="211">
        <v>0</v>
      </c>
      <c r="Q31" s="211">
        <v>0</v>
      </c>
      <c r="R31" s="211">
        <f t="shared" si="10"/>
        <v>0</v>
      </c>
      <c r="S31" s="211">
        <v>0</v>
      </c>
      <c r="T31" s="211">
        <v>0</v>
      </c>
      <c r="U31" s="211">
        <f t="shared" si="11"/>
        <v>0</v>
      </c>
      <c r="V31" s="211">
        <v>0</v>
      </c>
      <c r="W31" s="211">
        <v>0</v>
      </c>
      <c r="X31" s="211">
        <f t="shared" si="12"/>
        <v>0</v>
      </c>
      <c r="Y31" s="211">
        <v>0</v>
      </c>
      <c r="Z31" s="211">
        <v>0</v>
      </c>
      <c r="AA31" s="211">
        <f t="shared" si="13"/>
        <v>0</v>
      </c>
    </row>
    <row r="32" spans="1:27" s="68" customFormat="1" x14ac:dyDescent="0.25">
      <c r="A32" s="6">
        <v>19</v>
      </c>
      <c r="B32" s="6">
        <v>2016</v>
      </c>
      <c r="C32" s="83" t="s">
        <v>23</v>
      </c>
      <c r="D32" s="487">
        <v>148</v>
      </c>
      <c r="E32" s="487">
        <v>138</v>
      </c>
      <c r="F32" s="487">
        <f t="shared" si="7"/>
        <v>286</v>
      </c>
      <c r="G32" s="487">
        <v>45</v>
      </c>
      <c r="H32" s="487">
        <v>53</v>
      </c>
      <c r="I32" s="487">
        <f t="shared" si="8"/>
        <v>98</v>
      </c>
      <c r="J32" s="487">
        <v>1</v>
      </c>
      <c r="K32" s="487">
        <v>2</v>
      </c>
      <c r="L32" s="487">
        <f t="shared" si="9"/>
        <v>3</v>
      </c>
      <c r="M32" s="6">
        <v>19</v>
      </c>
      <c r="N32" s="6">
        <v>2016</v>
      </c>
      <c r="O32" s="83" t="s">
        <v>23</v>
      </c>
      <c r="P32" s="211">
        <v>0</v>
      </c>
      <c r="Q32" s="211">
        <v>0</v>
      </c>
      <c r="R32" s="211">
        <f t="shared" si="10"/>
        <v>0</v>
      </c>
      <c r="S32" s="211">
        <v>0</v>
      </c>
      <c r="T32" s="211">
        <v>0</v>
      </c>
      <c r="U32" s="211">
        <f t="shared" si="11"/>
        <v>0</v>
      </c>
      <c r="V32" s="211">
        <v>0</v>
      </c>
      <c r="W32" s="211">
        <v>0</v>
      </c>
      <c r="X32" s="211">
        <f t="shared" si="12"/>
        <v>0</v>
      </c>
      <c r="Y32" s="211">
        <v>0</v>
      </c>
      <c r="Z32" s="211">
        <v>0</v>
      </c>
      <c r="AA32" s="211">
        <f t="shared" si="13"/>
        <v>0</v>
      </c>
    </row>
    <row r="33" spans="1:27" s="68" customFormat="1" x14ac:dyDescent="0.25">
      <c r="A33" s="6">
        <v>20</v>
      </c>
      <c r="B33" s="6">
        <v>2021</v>
      </c>
      <c r="C33" s="83" t="s">
        <v>24</v>
      </c>
      <c r="D33" s="487">
        <v>165</v>
      </c>
      <c r="E33" s="487">
        <v>158</v>
      </c>
      <c r="F33" s="487">
        <f t="shared" si="7"/>
        <v>323</v>
      </c>
      <c r="G33" s="487">
        <v>63</v>
      </c>
      <c r="H33" s="487">
        <v>47</v>
      </c>
      <c r="I33" s="487">
        <f t="shared" si="8"/>
        <v>110</v>
      </c>
      <c r="J33" s="487">
        <v>1</v>
      </c>
      <c r="K33" s="487">
        <v>2</v>
      </c>
      <c r="L33" s="487">
        <f t="shared" si="9"/>
        <v>3</v>
      </c>
      <c r="M33" s="6">
        <v>20</v>
      </c>
      <c r="N33" s="6">
        <v>2021</v>
      </c>
      <c r="O33" s="83" t="s">
        <v>24</v>
      </c>
      <c r="P33" s="211">
        <v>0</v>
      </c>
      <c r="Q33" s="211">
        <v>0</v>
      </c>
      <c r="R33" s="211">
        <f t="shared" si="10"/>
        <v>0</v>
      </c>
      <c r="S33" s="211">
        <v>0</v>
      </c>
      <c r="T33" s="211">
        <v>0</v>
      </c>
      <c r="U33" s="211">
        <f t="shared" si="11"/>
        <v>0</v>
      </c>
      <c r="V33" s="211">
        <v>0</v>
      </c>
      <c r="W33" s="211">
        <v>0</v>
      </c>
      <c r="X33" s="211">
        <f t="shared" si="12"/>
        <v>0</v>
      </c>
      <c r="Y33" s="211">
        <v>0</v>
      </c>
      <c r="Z33" s="211">
        <v>0</v>
      </c>
      <c r="AA33" s="211">
        <f t="shared" si="13"/>
        <v>0</v>
      </c>
    </row>
    <row r="34" spans="1:27" ht="6" customHeight="1" x14ac:dyDescent="0.25">
      <c r="A34" s="6"/>
      <c r="B34" s="3"/>
      <c r="C34" s="5"/>
      <c r="D34" s="87"/>
      <c r="E34" s="88"/>
      <c r="F34" s="87"/>
      <c r="G34" s="87"/>
      <c r="H34" s="88"/>
      <c r="I34" s="87"/>
      <c r="J34" s="87"/>
      <c r="K34" s="88"/>
      <c r="L34" s="87"/>
      <c r="M34" s="6"/>
      <c r="N34" s="3"/>
      <c r="O34" s="5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</row>
    <row r="35" spans="1:27" x14ac:dyDescent="0.25">
      <c r="A35" s="3"/>
      <c r="B35" s="82" t="s">
        <v>58</v>
      </c>
      <c r="C35" s="81" t="s">
        <v>25</v>
      </c>
      <c r="D35" s="89">
        <f t="shared" ref="D35:K35" si="14">SUM(D36:D41)</f>
        <v>1128</v>
      </c>
      <c r="E35" s="90">
        <f t="shared" si="14"/>
        <v>1109</v>
      </c>
      <c r="F35" s="89">
        <f>D35+E35</f>
        <v>2237</v>
      </c>
      <c r="G35" s="89">
        <f t="shared" si="14"/>
        <v>3943</v>
      </c>
      <c r="H35" s="90">
        <f t="shared" si="14"/>
        <v>3997</v>
      </c>
      <c r="I35" s="89">
        <f>G35+H35</f>
        <v>7940</v>
      </c>
      <c r="J35" s="89">
        <f t="shared" si="14"/>
        <v>336</v>
      </c>
      <c r="K35" s="90">
        <f t="shared" si="14"/>
        <v>308</v>
      </c>
      <c r="L35" s="89">
        <f>J35+K35</f>
        <v>644</v>
      </c>
      <c r="M35" s="3"/>
      <c r="N35" s="82" t="s">
        <v>58</v>
      </c>
      <c r="O35" s="81" t="s">
        <v>25</v>
      </c>
      <c r="P35" s="89">
        <f>SUM(P36:P41)</f>
        <v>0</v>
      </c>
      <c r="Q35" s="89">
        <f>SUM(Q36:Q41)</f>
        <v>0</v>
      </c>
      <c r="R35" s="89">
        <f>P35+Q35</f>
        <v>0</v>
      </c>
      <c r="S35" s="89">
        <f>SUM(S36:S41)</f>
        <v>0</v>
      </c>
      <c r="T35" s="89">
        <f>SUM(T36:T41)</f>
        <v>0</v>
      </c>
      <c r="U35" s="89">
        <f>S35+T35</f>
        <v>0</v>
      </c>
      <c r="V35" s="89">
        <f>SUM(V36:V41)</f>
        <v>0</v>
      </c>
      <c r="W35" s="89">
        <f>SUM(W36:W41)</f>
        <v>0</v>
      </c>
      <c r="X35" s="89">
        <f>V35+W35</f>
        <v>0</v>
      </c>
      <c r="Y35" s="89">
        <f>SUM(Y36:Y41)</f>
        <v>0</v>
      </c>
      <c r="Z35" s="89">
        <f>SUM(Z36:Z41)</f>
        <v>0</v>
      </c>
      <c r="AA35" s="89">
        <f>Y35+Z35</f>
        <v>0</v>
      </c>
    </row>
    <row r="36" spans="1:27" s="68" customFormat="1" x14ac:dyDescent="0.25">
      <c r="A36" s="6">
        <v>21</v>
      </c>
      <c r="B36" s="6">
        <v>2001</v>
      </c>
      <c r="C36" s="83" t="s">
        <v>67</v>
      </c>
      <c r="D36" s="487">
        <v>129</v>
      </c>
      <c r="E36" s="487">
        <v>113</v>
      </c>
      <c r="F36" s="487">
        <f t="shared" ref="F36:F41" si="15">SUM(D36:E36)</f>
        <v>242</v>
      </c>
      <c r="G36" s="487">
        <v>1018</v>
      </c>
      <c r="H36" s="487">
        <v>1008</v>
      </c>
      <c r="I36" s="487">
        <f t="shared" ref="I36:I41" si="16">SUM(G36:H36)</f>
        <v>2026</v>
      </c>
      <c r="J36" s="487">
        <v>31</v>
      </c>
      <c r="K36" s="487">
        <v>24</v>
      </c>
      <c r="L36" s="487">
        <f t="shared" ref="L36:L41" si="17">SUM(J36:K36)</f>
        <v>55</v>
      </c>
      <c r="M36" s="6">
        <v>21</v>
      </c>
      <c r="N36" s="6">
        <v>2001</v>
      </c>
      <c r="O36" s="83" t="s">
        <v>67</v>
      </c>
      <c r="P36" s="211">
        <v>0</v>
      </c>
      <c r="Q36" s="211">
        <v>0</v>
      </c>
      <c r="R36" s="211">
        <f t="shared" ref="R36:R41" si="18">SUM(P36:Q36)</f>
        <v>0</v>
      </c>
      <c r="S36" s="211">
        <v>0</v>
      </c>
      <c r="T36" s="211">
        <v>0</v>
      </c>
      <c r="U36" s="211">
        <f t="shared" ref="U36:U41" si="19">SUM(S36:T36)</f>
        <v>0</v>
      </c>
      <c r="V36" s="211">
        <v>0</v>
      </c>
      <c r="W36" s="211">
        <v>0</v>
      </c>
      <c r="X36" s="211">
        <f t="shared" ref="X36:X41" si="20">SUM(V36:W36)</f>
        <v>0</v>
      </c>
      <c r="Y36" s="211">
        <v>0</v>
      </c>
      <c r="Z36" s="211">
        <v>0</v>
      </c>
      <c r="AA36" s="211">
        <f t="shared" ref="AA36:AA41" si="21">SUM(Y36:Z36)</f>
        <v>0</v>
      </c>
    </row>
    <row r="37" spans="1:27" s="68" customFormat="1" x14ac:dyDescent="0.25">
      <c r="A37" s="6">
        <v>22</v>
      </c>
      <c r="B37" s="6">
        <v>2002</v>
      </c>
      <c r="C37" s="83" t="s">
        <v>68</v>
      </c>
      <c r="D37" s="487">
        <v>202</v>
      </c>
      <c r="E37" s="487">
        <v>200</v>
      </c>
      <c r="F37" s="487">
        <f t="shared" si="15"/>
        <v>402</v>
      </c>
      <c r="G37" s="487">
        <v>953</v>
      </c>
      <c r="H37" s="487">
        <v>1001</v>
      </c>
      <c r="I37" s="487">
        <f t="shared" si="16"/>
        <v>1954</v>
      </c>
      <c r="J37" s="487">
        <v>53</v>
      </c>
      <c r="K37" s="487">
        <v>30</v>
      </c>
      <c r="L37" s="487">
        <f t="shared" si="17"/>
        <v>83</v>
      </c>
      <c r="M37" s="6">
        <v>22</v>
      </c>
      <c r="N37" s="6">
        <v>2002</v>
      </c>
      <c r="O37" s="83" t="s">
        <v>68</v>
      </c>
      <c r="P37" s="211">
        <v>0</v>
      </c>
      <c r="Q37" s="211">
        <v>0</v>
      </c>
      <c r="R37" s="211">
        <f t="shared" si="18"/>
        <v>0</v>
      </c>
      <c r="S37" s="211">
        <v>0</v>
      </c>
      <c r="T37" s="211">
        <v>0</v>
      </c>
      <c r="U37" s="211">
        <f t="shared" si="19"/>
        <v>0</v>
      </c>
      <c r="V37" s="211">
        <v>0</v>
      </c>
      <c r="W37" s="211">
        <v>0</v>
      </c>
      <c r="X37" s="211">
        <f t="shared" si="20"/>
        <v>0</v>
      </c>
      <c r="Y37" s="211">
        <v>0</v>
      </c>
      <c r="Z37" s="211">
        <v>0</v>
      </c>
      <c r="AA37" s="211">
        <f t="shared" si="21"/>
        <v>0</v>
      </c>
    </row>
    <row r="38" spans="1:27" s="68" customFormat="1" x14ac:dyDescent="0.25">
      <c r="A38" s="6">
        <v>23</v>
      </c>
      <c r="B38" s="6">
        <v>2003</v>
      </c>
      <c r="C38" s="83" t="s">
        <v>26</v>
      </c>
      <c r="D38" s="487">
        <v>416</v>
      </c>
      <c r="E38" s="487">
        <v>435</v>
      </c>
      <c r="F38" s="487">
        <f t="shared" si="15"/>
        <v>851</v>
      </c>
      <c r="G38" s="487">
        <v>1157</v>
      </c>
      <c r="H38" s="487">
        <v>1161</v>
      </c>
      <c r="I38" s="487">
        <f t="shared" si="16"/>
        <v>2318</v>
      </c>
      <c r="J38" s="487">
        <v>164</v>
      </c>
      <c r="K38" s="487">
        <v>170</v>
      </c>
      <c r="L38" s="487">
        <f t="shared" si="17"/>
        <v>334</v>
      </c>
      <c r="M38" s="6">
        <v>23</v>
      </c>
      <c r="N38" s="6">
        <v>2003</v>
      </c>
      <c r="O38" s="83" t="s">
        <v>26</v>
      </c>
      <c r="P38" s="211">
        <v>0</v>
      </c>
      <c r="Q38" s="211">
        <v>0</v>
      </c>
      <c r="R38" s="211">
        <f t="shared" si="18"/>
        <v>0</v>
      </c>
      <c r="S38" s="211">
        <v>0</v>
      </c>
      <c r="T38" s="211">
        <v>0</v>
      </c>
      <c r="U38" s="211">
        <f t="shared" si="19"/>
        <v>0</v>
      </c>
      <c r="V38" s="211">
        <v>0</v>
      </c>
      <c r="W38" s="211">
        <v>0</v>
      </c>
      <c r="X38" s="211">
        <f t="shared" si="20"/>
        <v>0</v>
      </c>
      <c r="Y38" s="211">
        <v>0</v>
      </c>
      <c r="Z38" s="211">
        <v>0</v>
      </c>
      <c r="AA38" s="211">
        <f t="shared" si="21"/>
        <v>0</v>
      </c>
    </row>
    <row r="39" spans="1:27" s="68" customFormat="1" x14ac:dyDescent="0.25">
      <c r="A39" s="6">
        <v>24</v>
      </c>
      <c r="B39" s="6">
        <v>2009</v>
      </c>
      <c r="C39" s="83" t="s">
        <v>27</v>
      </c>
      <c r="D39" s="487">
        <v>26</v>
      </c>
      <c r="E39" s="487">
        <v>20</v>
      </c>
      <c r="F39" s="487">
        <f t="shared" si="15"/>
        <v>46</v>
      </c>
      <c r="G39" s="487">
        <v>193</v>
      </c>
      <c r="H39" s="487">
        <v>190</v>
      </c>
      <c r="I39" s="487">
        <f t="shared" si="16"/>
        <v>383</v>
      </c>
      <c r="J39" s="487">
        <v>19</v>
      </c>
      <c r="K39" s="487">
        <v>20</v>
      </c>
      <c r="L39" s="487">
        <f t="shared" si="17"/>
        <v>39</v>
      </c>
      <c r="M39" s="6">
        <v>24</v>
      </c>
      <c r="N39" s="6">
        <v>2009</v>
      </c>
      <c r="O39" s="83" t="s">
        <v>27</v>
      </c>
      <c r="P39" s="211">
        <v>0</v>
      </c>
      <c r="Q39" s="211">
        <v>0</v>
      </c>
      <c r="R39" s="211">
        <f t="shared" si="18"/>
        <v>0</v>
      </c>
      <c r="S39" s="211">
        <v>0</v>
      </c>
      <c r="T39" s="211">
        <v>0</v>
      </c>
      <c r="U39" s="211">
        <f t="shared" si="19"/>
        <v>0</v>
      </c>
      <c r="V39" s="211">
        <v>0</v>
      </c>
      <c r="W39" s="211">
        <v>0</v>
      </c>
      <c r="X39" s="211">
        <f t="shared" si="20"/>
        <v>0</v>
      </c>
      <c r="Y39" s="211">
        <v>0</v>
      </c>
      <c r="Z39" s="211">
        <v>0</v>
      </c>
      <c r="AA39" s="211">
        <f t="shared" si="21"/>
        <v>0</v>
      </c>
    </row>
    <row r="40" spans="1:27" s="68" customFormat="1" x14ac:dyDescent="0.25">
      <c r="A40" s="6">
        <v>25</v>
      </c>
      <c r="B40" s="6">
        <v>2013</v>
      </c>
      <c r="C40" s="83" t="s">
        <v>28</v>
      </c>
      <c r="D40" s="487">
        <v>191</v>
      </c>
      <c r="E40" s="487">
        <v>178</v>
      </c>
      <c r="F40" s="487">
        <f t="shared" si="15"/>
        <v>369</v>
      </c>
      <c r="G40" s="487">
        <v>279</v>
      </c>
      <c r="H40" s="487">
        <v>262</v>
      </c>
      <c r="I40" s="487">
        <f t="shared" si="16"/>
        <v>541</v>
      </c>
      <c r="J40" s="487">
        <v>28</v>
      </c>
      <c r="K40" s="487">
        <v>34</v>
      </c>
      <c r="L40" s="487">
        <f t="shared" si="17"/>
        <v>62</v>
      </c>
      <c r="M40" s="6">
        <v>25</v>
      </c>
      <c r="N40" s="6">
        <v>2013</v>
      </c>
      <c r="O40" s="83" t="s">
        <v>28</v>
      </c>
      <c r="P40" s="211">
        <v>0</v>
      </c>
      <c r="Q40" s="211">
        <v>0</v>
      </c>
      <c r="R40" s="211">
        <f t="shared" si="18"/>
        <v>0</v>
      </c>
      <c r="S40" s="211">
        <v>0</v>
      </c>
      <c r="T40" s="211">
        <v>0</v>
      </c>
      <c r="U40" s="211">
        <f t="shared" si="19"/>
        <v>0</v>
      </c>
      <c r="V40" s="211">
        <v>0</v>
      </c>
      <c r="W40" s="211">
        <v>0</v>
      </c>
      <c r="X40" s="211">
        <f t="shared" si="20"/>
        <v>0</v>
      </c>
      <c r="Y40" s="211">
        <v>0</v>
      </c>
      <c r="Z40" s="211">
        <v>0</v>
      </c>
      <c r="AA40" s="211">
        <f t="shared" si="21"/>
        <v>0</v>
      </c>
    </row>
    <row r="41" spans="1:27" s="68" customFormat="1" x14ac:dyDescent="0.25">
      <c r="A41" s="6">
        <v>26</v>
      </c>
      <c r="B41" s="6">
        <v>2014</v>
      </c>
      <c r="C41" s="83" t="s">
        <v>29</v>
      </c>
      <c r="D41" s="487">
        <v>164</v>
      </c>
      <c r="E41" s="487">
        <v>163</v>
      </c>
      <c r="F41" s="487">
        <f t="shared" si="15"/>
        <v>327</v>
      </c>
      <c r="G41" s="487">
        <v>343</v>
      </c>
      <c r="H41" s="487">
        <v>375</v>
      </c>
      <c r="I41" s="487">
        <f t="shared" si="16"/>
        <v>718</v>
      </c>
      <c r="J41" s="487">
        <v>41</v>
      </c>
      <c r="K41" s="487">
        <v>30</v>
      </c>
      <c r="L41" s="487">
        <f t="shared" si="17"/>
        <v>71</v>
      </c>
      <c r="M41" s="6">
        <v>26</v>
      </c>
      <c r="N41" s="6">
        <v>2014</v>
      </c>
      <c r="O41" s="83" t="s">
        <v>29</v>
      </c>
      <c r="P41" s="211">
        <v>0</v>
      </c>
      <c r="Q41" s="211">
        <v>0</v>
      </c>
      <c r="R41" s="211">
        <f t="shared" si="18"/>
        <v>0</v>
      </c>
      <c r="S41" s="211">
        <v>0</v>
      </c>
      <c r="T41" s="211">
        <v>0</v>
      </c>
      <c r="U41" s="211">
        <f t="shared" si="19"/>
        <v>0</v>
      </c>
      <c r="V41" s="211">
        <v>0</v>
      </c>
      <c r="W41" s="211">
        <v>0</v>
      </c>
      <c r="X41" s="211">
        <f t="shared" si="20"/>
        <v>0</v>
      </c>
      <c r="Y41" s="211">
        <v>0</v>
      </c>
      <c r="Z41" s="211">
        <v>0</v>
      </c>
      <c r="AA41" s="211">
        <f t="shared" si="21"/>
        <v>0</v>
      </c>
    </row>
    <row r="42" spans="1:27" ht="6" customHeight="1" x14ac:dyDescent="0.25">
      <c r="A42" s="6"/>
      <c r="B42" s="3"/>
      <c r="C42" s="5"/>
      <c r="D42" s="87"/>
      <c r="E42" s="88"/>
      <c r="F42" s="87"/>
      <c r="G42" s="87"/>
      <c r="H42" s="88"/>
      <c r="I42" s="87"/>
      <c r="J42" s="87"/>
      <c r="K42" s="88"/>
      <c r="L42" s="87"/>
      <c r="M42" s="6"/>
      <c r="N42" s="3"/>
      <c r="O42" s="5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</row>
    <row r="43" spans="1:27" x14ac:dyDescent="0.25">
      <c r="A43" s="3"/>
      <c r="B43" s="82" t="s">
        <v>59</v>
      </c>
      <c r="C43" s="81" t="s">
        <v>30</v>
      </c>
      <c r="D43" s="89">
        <f t="shared" ref="D43:K43" si="22">SUM(D44:D48)</f>
        <v>774</v>
      </c>
      <c r="E43" s="90">
        <f t="shared" si="22"/>
        <v>736</v>
      </c>
      <c r="F43" s="89">
        <f>D43+E43</f>
        <v>1510</v>
      </c>
      <c r="G43" s="89">
        <f t="shared" si="22"/>
        <v>1414</v>
      </c>
      <c r="H43" s="90">
        <f t="shared" si="22"/>
        <v>1378</v>
      </c>
      <c r="I43" s="89">
        <f>G43+H43</f>
        <v>2792</v>
      </c>
      <c r="J43" s="89">
        <f t="shared" si="22"/>
        <v>162</v>
      </c>
      <c r="K43" s="90">
        <f t="shared" si="22"/>
        <v>151</v>
      </c>
      <c r="L43" s="89">
        <f>J43+K43</f>
        <v>313</v>
      </c>
      <c r="M43" s="3"/>
      <c r="N43" s="82" t="s">
        <v>59</v>
      </c>
      <c r="O43" s="81" t="s">
        <v>30</v>
      </c>
      <c r="P43" s="89">
        <f>SUM(P44:P48)</f>
        <v>0</v>
      </c>
      <c r="Q43" s="89">
        <f>SUM(Q44:Q48)</f>
        <v>0</v>
      </c>
      <c r="R43" s="89">
        <f>P43+Q43</f>
        <v>0</v>
      </c>
      <c r="S43" s="89">
        <f>SUM(S44:S48)</f>
        <v>0</v>
      </c>
      <c r="T43" s="89">
        <f>SUM(T44:T48)</f>
        <v>0</v>
      </c>
      <c r="U43" s="89">
        <f>S43+T43</f>
        <v>0</v>
      </c>
      <c r="V43" s="89">
        <f>SUM(V44:V48)</f>
        <v>0</v>
      </c>
      <c r="W43" s="89">
        <f>SUM(W44:W48)</f>
        <v>0</v>
      </c>
      <c r="X43" s="89">
        <f>V43+W43</f>
        <v>0</v>
      </c>
      <c r="Y43" s="89">
        <f>SUM(Y44:Y48)</f>
        <v>0</v>
      </c>
      <c r="Z43" s="89">
        <f>SUM(Z44:Z48)</f>
        <v>0</v>
      </c>
      <c r="AA43" s="89">
        <f>Y43+Z43</f>
        <v>0</v>
      </c>
    </row>
    <row r="44" spans="1:27" s="68" customFormat="1" x14ac:dyDescent="0.25">
      <c r="A44" s="6">
        <v>27</v>
      </c>
      <c r="B44" s="6">
        <v>2001</v>
      </c>
      <c r="C44" s="83" t="s">
        <v>31</v>
      </c>
      <c r="D44" s="487">
        <v>292</v>
      </c>
      <c r="E44" s="487">
        <v>273</v>
      </c>
      <c r="F44" s="487">
        <f t="shared" ref="F44:F48" si="23">SUM(D44:E44)</f>
        <v>565</v>
      </c>
      <c r="G44" s="487">
        <v>87</v>
      </c>
      <c r="H44" s="487">
        <v>73</v>
      </c>
      <c r="I44" s="487">
        <f t="shared" ref="I44:I48" si="24">SUM(G44:H44)</f>
        <v>160</v>
      </c>
      <c r="J44" s="487">
        <v>50</v>
      </c>
      <c r="K44" s="487">
        <v>41</v>
      </c>
      <c r="L44" s="487">
        <f t="shared" ref="L44:L48" si="25">SUM(J44:K44)</f>
        <v>91</v>
      </c>
      <c r="M44" s="6">
        <v>27</v>
      </c>
      <c r="N44" s="6">
        <v>2001</v>
      </c>
      <c r="O44" s="83" t="s">
        <v>31</v>
      </c>
      <c r="P44" s="211">
        <v>0</v>
      </c>
      <c r="Q44" s="211">
        <v>0</v>
      </c>
      <c r="R44" s="211">
        <f t="shared" ref="R44:R48" si="26">SUM(P44:Q44)</f>
        <v>0</v>
      </c>
      <c r="S44" s="211">
        <v>0</v>
      </c>
      <c r="T44" s="211">
        <v>0</v>
      </c>
      <c r="U44" s="211">
        <f t="shared" ref="U44:U48" si="27">SUM(S44:T44)</f>
        <v>0</v>
      </c>
      <c r="V44" s="211">
        <v>0</v>
      </c>
      <c r="W44" s="211">
        <v>0</v>
      </c>
      <c r="X44" s="211">
        <f t="shared" ref="X44:X48" si="28">SUM(V44:W44)</f>
        <v>0</v>
      </c>
      <c r="Y44" s="211">
        <v>0</v>
      </c>
      <c r="Z44" s="211">
        <v>0</v>
      </c>
      <c r="AA44" s="211">
        <f t="shared" ref="AA44:AA48" si="29">SUM(Y44:Z44)</f>
        <v>0</v>
      </c>
    </row>
    <row r="45" spans="1:27" s="68" customFormat="1" x14ac:dyDescent="0.25">
      <c r="A45" s="6">
        <v>28</v>
      </c>
      <c r="B45" s="6">
        <v>2002</v>
      </c>
      <c r="C45" s="83" t="s">
        <v>22</v>
      </c>
      <c r="D45" s="487">
        <v>259</v>
      </c>
      <c r="E45" s="487">
        <v>239</v>
      </c>
      <c r="F45" s="487">
        <f t="shared" si="23"/>
        <v>498</v>
      </c>
      <c r="G45" s="487">
        <v>258</v>
      </c>
      <c r="H45" s="487">
        <v>249</v>
      </c>
      <c r="I45" s="487">
        <f t="shared" si="24"/>
        <v>507</v>
      </c>
      <c r="J45" s="487">
        <v>67</v>
      </c>
      <c r="K45" s="487">
        <v>61</v>
      </c>
      <c r="L45" s="487">
        <f t="shared" si="25"/>
        <v>128</v>
      </c>
      <c r="M45" s="6">
        <v>28</v>
      </c>
      <c r="N45" s="6">
        <v>2002</v>
      </c>
      <c r="O45" s="83" t="s">
        <v>22</v>
      </c>
      <c r="P45" s="211">
        <v>0</v>
      </c>
      <c r="Q45" s="211">
        <v>0</v>
      </c>
      <c r="R45" s="211">
        <f t="shared" si="26"/>
        <v>0</v>
      </c>
      <c r="S45" s="211">
        <v>0</v>
      </c>
      <c r="T45" s="211">
        <v>0</v>
      </c>
      <c r="U45" s="211">
        <f t="shared" si="27"/>
        <v>0</v>
      </c>
      <c r="V45" s="211">
        <v>0</v>
      </c>
      <c r="W45" s="211">
        <v>0</v>
      </c>
      <c r="X45" s="211">
        <f t="shared" si="28"/>
        <v>0</v>
      </c>
      <c r="Y45" s="211">
        <v>0</v>
      </c>
      <c r="Z45" s="211">
        <v>0</v>
      </c>
      <c r="AA45" s="211">
        <f t="shared" si="29"/>
        <v>0</v>
      </c>
    </row>
    <row r="46" spans="1:27" s="68" customFormat="1" x14ac:dyDescent="0.25">
      <c r="A46" s="6">
        <v>29</v>
      </c>
      <c r="B46" s="6">
        <v>2003</v>
      </c>
      <c r="C46" s="83" t="s">
        <v>32</v>
      </c>
      <c r="D46" s="487">
        <v>149</v>
      </c>
      <c r="E46" s="487">
        <v>155</v>
      </c>
      <c r="F46" s="487">
        <f t="shared" si="23"/>
        <v>304</v>
      </c>
      <c r="G46" s="487">
        <v>409</v>
      </c>
      <c r="H46" s="487">
        <v>411</v>
      </c>
      <c r="I46" s="487">
        <f t="shared" si="24"/>
        <v>820</v>
      </c>
      <c r="J46" s="487">
        <v>34</v>
      </c>
      <c r="K46" s="487">
        <v>38</v>
      </c>
      <c r="L46" s="487">
        <f t="shared" si="25"/>
        <v>72</v>
      </c>
      <c r="M46" s="6">
        <v>29</v>
      </c>
      <c r="N46" s="6">
        <v>2003</v>
      </c>
      <c r="O46" s="83" t="s">
        <v>32</v>
      </c>
      <c r="P46" s="211">
        <v>0</v>
      </c>
      <c r="Q46" s="211">
        <v>0</v>
      </c>
      <c r="R46" s="211">
        <f t="shared" si="26"/>
        <v>0</v>
      </c>
      <c r="S46" s="211">
        <v>0</v>
      </c>
      <c r="T46" s="211">
        <v>0</v>
      </c>
      <c r="U46" s="211">
        <f t="shared" si="27"/>
        <v>0</v>
      </c>
      <c r="V46" s="211">
        <v>0</v>
      </c>
      <c r="W46" s="211">
        <v>0</v>
      </c>
      <c r="X46" s="211">
        <f t="shared" si="28"/>
        <v>0</v>
      </c>
      <c r="Y46" s="211">
        <v>0</v>
      </c>
      <c r="Z46" s="211">
        <v>0</v>
      </c>
      <c r="AA46" s="211">
        <f t="shared" si="29"/>
        <v>0</v>
      </c>
    </row>
    <row r="47" spans="1:27" s="68" customFormat="1" x14ac:dyDescent="0.25">
      <c r="A47" s="6">
        <v>30</v>
      </c>
      <c r="B47" s="6">
        <v>2004</v>
      </c>
      <c r="C47" s="83" t="s">
        <v>33</v>
      </c>
      <c r="D47" s="487">
        <v>59</v>
      </c>
      <c r="E47" s="487">
        <v>56</v>
      </c>
      <c r="F47" s="487">
        <f t="shared" si="23"/>
        <v>115</v>
      </c>
      <c r="G47" s="487">
        <v>362</v>
      </c>
      <c r="H47" s="487">
        <v>343</v>
      </c>
      <c r="I47" s="487">
        <f t="shared" si="24"/>
        <v>705</v>
      </c>
      <c r="J47" s="487">
        <v>7</v>
      </c>
      <c r="K47" s="487">
        <v>6</v>
      </c>
      <c r="L47" s="487">
        <f t="shared" si="25"/>
        <v>13</v>
      </c>
      <c r="M47" s="6">
        <v>30</v>
      </c>
      <c r="N47" s="6">
        <v>2004</v>
      </c>
      <c r="O47" s="83" t="s">
        <v>33</v>
      </c>
      <c r="P47" s="211">
        <v>0</v>
      </c>
      <c r="Q47" s="211">
        <v>0</v>
      </c>
      <c r="R47" s="211">
        <f t="shared" si="26"/>
        <v>0</v>
      </c>
      <c r="S47" s="211">
        <v>0</v>
      </c>
      <c r="T47" s="211">
        <v>0</v>
      </c>
      <c r="U47" s="211">
        <f t="shared" si="27"/>
        <v>0</v>
      </c>
      <c r="V47" s="211">
        <v>0</v>
      </c>
      <c r="W47" s="211">
        <v>0</v>
      </c>
      <c r="X47" s="211">
        <f t="shared" si="28"/>
        <v>0</v>
      </c>
      <c r="Y47" s="211">
        <v>0</v>
      </c>
      <c r="Z47" s="211">
        <v>0</v>
      </c>
      <c r="AA47" s="211">
        <f t="shared" si="29"/>
        <v>0</v>
      </c>
    </row>
    <row r="48" spans="1:27" s="68" customFormat="1" x14ac:dyDescent="0.25">
      <c r="A48" s="6">
        <v>31</v>
      </c>
      <c r="B48" s="6">
        <v>2005</v>
      </c>
      <c r="C48" s="83" t="s">
        <v>34</v>
      </c>
      <c r="D48" s="487">
        <v>15</v>
      </c>
      <c r="E48" s="487">
        <v>13</v>
      </c>
      <c r="F48" s="487">
        <f t="shared" si="23"/>
        <v>28</v>
      </c>
      <c r="G48" s="487">
        <v>298</v>
      </c>
      <c r="H48" s="487">
        <v>302</v>
      </c>
      <c r="I48" s="487">
        <f t="shared" si="24"/>
        <v>600</v>
      </c>
      <c r="J48" s="487">
        <v>4</v>
      </c>
      <c r="K48" s="487">
        <v>5</v>
      </c>
      <c r="L48" s="487">
        <f t="shared" si="25"/>
        <v>9</v>
      </c>
      <c r="M48" s="6">
        <v>31</v>
      </c>
      <c r="N48" s="6">
        <v>2005</v>
      </c>
      <c r="O48" s="83" t="s">
        <v>34</v>
      </c>
      <c r="P48" s="211">
        <v>0</v>
      </c>
      <c r="Q48" s="211">
        <v>0</v>
      </c>
      <c r="R48" s="211">
        <f t="shared" si="26"/>
        <v>0</v>
      </c>
      <c r="S48" s="211">
        <v>0</v>
      </c>
      <c r="T48" s="211">
        <v>0</v>
      </c>
      <c r="U48" s="211">
        <f t="shared" si="27"/>
        <v>0</v>
      </c>
      <c r="V48" s="211">
        <v>0</v>
      </c>
      <c r="W48" s="211">
        <v>0</v>
      </c>
      <c r="X48" s="211">
        <f t="shared" si="28"/>
        <v>0</v>
      </c>
      <c r="Y48" s="211">
        <v>0</v>
      </c>
      <c r="Z48" s="211">
        <v>0</v>
      </c>
      <c r="AA48" s="211">
        <f t="shared" si="29"/>
        <v>0</v>
      </c>
    </row>
    <row r="49" spans="1:27" ht="6" customHeight="1" thickBot="1" x14ac:dyDescent="0.3">
      <c r="A49" s="15"/>
      <c r="B49" s="9"/>
      <c r="C49" s="10"/>
      <c r="D49" s="92"/>
      <c r="E49" s="93"/>
      <c r="F49" s="92"/>
      <c r="G49" s="92"/>
      <c r="H49" s="93"/>
      <c r="I49" s="92"/>
      <c r="J49" s="92"/>
      <c r="K49" s="93"/>
      <c r="L49" s="92"/>
      <c r="M49" s="15"/>
      <c r="N49" s="9"/>
      <c r="O49" s="10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</row>
    <row r="50" spans="1:27" x14ac:dyDescent="0.25">
      <c r="A50" s="3"/>
      <c r="B50" s="82" t="s">
        <v>60</v>
      </c>
      <c r="C50" s="81" t="s">
        <v>35</v>
      </c>
      <c r="D50" s="89">
        <f t="shared" ref="D50:K50" si="30">SUM(D51:D55)</f>
        <v>944</v>
      </c>
      <c r="E50" s="90">
        <f t="shared" si="30"/>
        <v>981</v>
      </c>
      <c r="F50" s="89">
        <f>D50+E50</f>
        <v>1925</v>
      </c>
      <c r="G50" s="89">
        <f t="shared" si="30"/>
        <v>1562</v>
      </c>
      <c r="H50" s="90">
        <f t="shared" si="30"/>
        <v>1477</v>
      </c>
      <c r="I50" s="89">
        <f>G50+H50</f>
        <v>3039</v>
      </c>
      <c r="J50" s="89">
        <f t="shared" si="30"/>
        <v>94</v>
      </c>
      <c r="K50" s="90">
        <f t="shared" si="30"/>
        <v>87</v>
      </c>
      <c r="L50" s="89">
        <f>J50+K50</f>
        <v>181</v>
      </c>
      <c r="M50" s="3"/>
      <c r="N50" s="82" t="s">
        <v>60</v>
      </c>
      <c r="O50" s="81" t="s">
        <v>35</v>
      </c>
      <c r="P50" s="89">
        <f>SUM(P51:P55)</f>
        <v>0</v>
      </c>
      <c r="Q50" s="89">
        <f>SUM(Q51:Q55)</f>
        <v>0</v>
      </c>
      <c r="R50" s="89">
        <f>P50+Q50</f>
        <v>0</v>
      </c>
      <c r="S50" s="89">
        <f>SUM(S51:S55)</f>
        <v>0</v>
      </c>
      <c r="T50" s="89">
        <f>SUM(T51:T55)</f>
        <v>0</v>
      </c>
      <c r="U50" s="89">
        <f>S50+T50</f>
        <v>0</v>
      </c>
      <c r="V50" s="89">
        <f>SUM(V51:V55)</f>
        <v>0</v>
      </c>
      <c r="W50" s="89">
        <f>SUM(W51:W55)</f>
        <v>0</v>
      </c>
      <c r="X50" s="89">
        <f>V50+W50</f>
        <v>0</v>
      </c>
      <c r="Y50" s="89">
        <f>SUM(Y51:Y55)</f>
        <v>0</v>
      </c>
      <c r="Z50" s="89">
        <f>SUM(Z51:Z55)</f>
        <v>0</v>
      </c>
      <c r="AA50" s="89">
        <f>Y50+Z50</f>
        <v>0</v>
      </c>
    </row>
    <row r="51" spans="1:27" s="68" customFormat="1" x14ac:dyDescent="0.25">
      <c r="A51" s="6">
        <v>32</v>
      </c>
      <c r="B51" s="6">
        <v>2001</v>
      </c>
      <c r="C51" s="83" t="s">
        <v>69</v>
      </c>
      <c r="D51" s="487">
        <v>223</v>
      </c>
      <c r="E51" s="487">
        <v>223</v>
      </c>
      <c r="F51" s="487">
        <f t="shared" ref="F51:F55" si="31">SUM(D51:E51)</f>
        <v>446</v>
      </c>
      <c r="G51" s="487">
        <v>199</v>
      </c>
      <c r="H51" s="487">
        <v>225</v>
      </c>
      <c r="I51" s="487">
        <f t="shared" ref="I51:I55" si="32">SUM(G51:H51)</f>
        <v>424</v>
      </c>
      <c r="J51" s="487">
        <v>3</v>
      </c>
      <c r="K51" s="487">
        <v>4</v>
      </c>
      <c r="L51" s="487">
        <f t="shared" ref="L51:L55" si="33">SUM(J51:K51)</f>
        <v>7</v>
      </c>
      <c r="M51" s="6">
        <v>32</v>
      </c>
      <c r="N51" s="6">
        <v>2001</v>
      </c>
      <c r="O51" s="83" t="s">
        <v>69</v>
      </c>
      <c r="P51" s="211">
        <v>0</v>
      </c>
      <c r="Q51" s="211">
        <v>0</v>
      </c>
      <c r="R51" s="211">
        <f t="shared" ref="R51:R55" si="34">SUM(P51:Q51)</f>
        <v>0</v>
      </c>
      <c r="S51" s="211">
        <v>0</v>
      </c>
      <c r="T51" s="211">
        <v>0</v>
      </c>
      <c r="U51" s="211">
        <f t="shared" ref="U51:U55" si="35">SUM(S51:T51)</f>
        <v>0</v>
      </c>
      <c r="V51" s="211">
        <v>0</v>
      </c>
      <c r="W51" s="211">
        <v>0</v>
      </c>
      <c r="X51" s="211">
        <f t="shared" ref="X51:X55" si="36">SUM(V51:W51)</f>
        <v>0</v>
      </c>
      <c r="Y51" s="211">
        <v>0</v>
      </c>
      <c r="Z51" s="211">
        <v>0</v>
      </c>
      <c r="AA51" s="211">
        <f t="shared" ref="AA51:AA55" si="37">SUM(Y51:Z51)</f>
        <v>0</v>
      </c>
    </row>
    <row r="52" spans="1:27" s="68" customFormat="1" x14ac:dyDescent="0.25">
      <c r="A52" s="6">
        <v>33</v>
      </c>
      <c r="B52" s="6">
        <v>2002</v>
      </c>
      <c r="C52" s="83" t="s">
        <v>70</v>
      </c>
      <c r="D52" s="487">
        <v>440</v>
      </c>
      <c r="E52" s="487">
        <v>431</v>
      </c>
      <c r="F52" s="487">
        <f t="shared" si="31"/>
        <v>871</v>
      </c>
      <c r="G52" s="487">
        <v>560</v>
      </c>
      <c r="H52" s="487">
        <v>507</v>
      </c>
      <c r="I52" s="487">
        <f t="shared" si="32"/>
        <v>1067</v>
      </c>
      <c r="J52" s="487">
        <v>13</v>
      </c>
      <c r="K52" s="487">
        <v>9</v>
      </c>
      <c r="L52" s="487">
        <f t="shared" si="33"/>
        <v>22</v>
      </c>
      <c r="M52" s="6">
        <v>33</v>
      </c>
      <c r="N52" s="6">
        <v>2002</v>
      </c>
      <c r="O52" s="83" t="s">
        <v>70</v>
      </c>
      <c r="P52" s="211">
        <v>0</v>
      </c>
      <c r="Q52" s="211">
        <v>0</v>
      </c>
      <c r="R52" s="211">
        <f t="shared" si="34"/>
        <v>0</v>
      </c>
      <c r="S52" s="211">
        <v>0</v>
      </c>
      <c r="T52" s="211">
        <v>0</v>
      </c>
      <c r="U52" s="211">
        <f t="shared" si="35"/>
        <v>0</v>
      </c>
      <c r="V52" s="211">
        <v>0</v>
      </c>
      <c r="W52" s="211">
        <v>0</v>
      </c>
      <c r="X52" s="211">
        <f t="shared" si="36"/>
        <v>0</v>
      </c>
      <c r="Y52" s="211">
        <v>0</v>
      </c>
      <c r="Z52" s="211">
        <v>0</v>
      </c>
      <c r="AA52" s="211">
        <f t="shared" si="37"/>
        <v>0</v>
      </c>
    </row>
    <row r="53" spans="1:27" s="68" customFormat="1" x14ac:dyDescent="0.25">
      <c r="A53" s="6">
        <v>34</v>
      </c>
      <c r="B53" s="6">
        <v>2003</v>
      </c>
      <c r="C53" s="83" t="s">
        <v>71</v>
      </c>
      <c r="D53" s="487">
        <v>206</v>
      </c>
      <c r="E53" s="487">
        <v>254</v>
      </c>
      <c r="F53" s="487">
        <f t="shared" si="31"/>
        <v>460</v>
      </c>
      <c r="G53" s="487">
        <v>167</v>
      </c>
      <c r="H53" s="487">
        <v>134</v>
      </c>
      <c r="I53" s="487">
        <f t="shared" si="32"/>
        <v>301</v>
      </c>
      <c r="J53" s="487">
        <v>49</v>
      </c>
      <c r="K53" s="487">
        <v>44</v>
      </c>
      <c r="L53" s="487">
        <f t="shared" si="33"/>
        <v>93</v>
      </c>
      <c r="M53" s="6">
        <v>34</v>
      </c>
      <c r="N53" s="6">
        <v>2003</v>
      </c>
      <c r="O53" s="83" t="s">
        <v>71</v>
      </c>
      <c r="P53" s="211">
        <v>0</v>
      </c>
      <c r="Q53" s="211">
        <v>0</v>
      </c>
      <c r="R53" s="211">
        <f t="shared" si="34"/>
        <v>0</v>
      </c>
      <c r="S53" s="211">
        <v>0</v>
      </c>
      <c r="T53" s="211">
        <v>0</v>
      </c>
      <c r="U53" s="211">
        <f t="shared" si="35"/>
        <v>0</v>
      </c>
      <c r="V53" s="211">
        <v>0</v>
      </c>
      <c r="W53" s="211">
        <v>0</v>
      </c>
      <c r="X53" s="211">
        <f t="shared" si="36"/>
        <v>0</v>
      </c>
      <c r="Y53" s="211">
        <v>0</v>
      </c>
      <c r="Z53" s="211">
        <v>0</v>
      </c>
      <c r="AA53" s="211">
        <f t="shared" si="37"/>
        <v>0</v>
      </c>
    </row>
    <row r="54" spans="1:27" s="68" customFormat="1" x14ac:dyDescent="0.25">
      <c r="A54" s="6">
        <v>35</v>
      </c>
      <c r="B54" s="6">
        <v>2004</v>
      </c>
      <c r="C54" s="83" t="s">
        <v>36</v>
      </c>
      <c r="D54" s="487">
        <v>10</v>
      </c>
      <c r="E54" s="487">
        <v>14</v>
      </c>
      <c r="F54" s="487">
        <f t="shared" si="31"/>
        <v>24</v>
      </c>
      <c r="G54" s="487">
        <v>206</v>
      </c>
      <c r="H54" s="487">
        <v>171</v>
      </c>
      <c r="I54" s="487">
        <f t="shared" si="32"/>
        <v>377</v>
      </c>
      <c r="J54" s="487">
        <v>29</v>
      </c>
      <c r="K54" s="487">
        <v>28</v>
      </c>
      <c r="L54" s="487">
        <f t="shared" si="33"/>
        <v>57</v>
      </c>
      <c r="M54" s="6">
        <v>35</v>
      </c>
      <c r="N54" s="6">
        <v>2004</v>
      </c>
      <c r="O54" s="83" t="s">
        <v>36</v>
      </c>
      <c r="P54" s="211">
        <v>0</v>
      </c>
      <c r="Q54" s="211">
        <v>0</v>
      </c>
      <c r="R54" s="211">
        <f t="shared" si="34"/>
        <v>0</v>
      </c>
      <c r="S54" s="211">
        <v>0</v>
      </c>
      <c r="T54" s="211">
        <v>0</v>
      </c>
      <c r="U54" s="211">
        <f t="shared" si="35"/>
        <v>0</v>
      </c>
      <c r="V54" s="211">
        <v>0</v>
      </c>
      <c r="W54" s="211">
        <v>0</v>
      </c>
      <c r="X54" s="211">
        <f t="shared" si="36"/>
        <v>0</v>
      </c>
      <c r="Y54" s="211">
        <v>0</v>
      </c>
      <c r="Z54" s="211">
        <v>0</v>
      </c>
      <c r="AA54" s="211">
        <f t="shared" si="37"/>
        <v>0</v>
      </c>
    </row>
    <row r="55" spans="1:27" s="68" customFormat="1" x14ac:dyDescent="0.25">
      <c r="A55" s="6">
        <v>36</v>
      </c>
      <c r="B55" s="6">
        <v>2005</v>
      </c>
      <c r="C55" s="83" t="s">
        <v>72</v>
      </c>
      <c r="D55" s="487">
        <v>65</v>
      </c>
      <c r="E55" s="487">
        <v>59</v>
      </c>
      <c r="F55" s="487">
        <f t="shared" si="31"/>
        <v>124</v>
      </c>
      <c r="G55" s="487">
        <v>430</v>
      </c>
      <c r="H55" s="487">
        <v>440</v>
      </c>
      <c r="I55" s="487">
        <f t="shared" si="32"/>
        <v>870</v>
      </c>
      <c r="J55" s="487">
        <v>0</v>
      </c>
      <c r="K55" s="487">
        <v>2</v>
      </c>
      <c r="L55" s="487">
        <f t="shared" si="33"/>
        <v>2</v>
      </c>
      <c r="M55" s="6">
        <v>36</v>
      </c>
      <c r="N55" s="6">
        <v>2005</v>
      </c>
      <c r="O55" s="83" t="s">
        <v>72</v>
      </c>
      <c r="P55" s="211">
        <v>0</v>
      </c>
      <c r="Q55" s="211">
        <v>0</v>
      </c>
      <c r="R55" s="211">
        <f t="shared" si="34"/>
        <v>0</v>
      </c>
      <c r="S55" s="211">
        <v>0</v>
      </c>
      <c r="T55" s="211">
        <v>0</v>
      </c>
      <c r="U55" s="211">
        <f t="shared" si="35"/>
        <v>0</v>
      </c>
      <c r="V55" s="211">
        <v>0</v>
      </c>
      <c r="W55" s="211">
        <v>0</v>
      </c>
      <c r="X55" s="211">
        <f t="shared" si="36"/>
        <v>0</v>
      </c>
      <c r="Y55" s="211">
        <v>0</v>
      </c>
      <c r="Z55" s="211">
        <v>0</v>
      </c>
      <c r="AA55" s="211">
        <f t="shared" si="37"/>
        <v>0</v>
      </c>
    </row>
    <row r="56" spans="1:27" ht="6" customHeight="1" x14ac:dyDescent="0.25">
      <c r="A56" s="6"/>
      <c r="B56" s="3"/>
      <c r="C56" s="5"/>
      <c r="D56" s="87"/>
      <c r="E56" s="88"/>
      <c r="F56" s="87"/>
      <c r="G56" s="87"/>
      <c r="H56" s="88"/>
      <c r="I56" s="87"/>
      <c r="J56" s="87"/>
      <c r="K56" s="88"/>
      <c r="L56" s="87"/>
      <c r="M56" s="6"/>
      <c r="N56" s="3"/>
      <c r="O56" s="5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</row>
    <row r="57" spans="1:27" x14ac:dyDescent="0.25">
      <c r="A57" s="3"/>
      <c r="B57" s="82" t="s">
        <v>61</v>
      </c>
      <c r="C57" s="81" t="s">
        <v>37</v>
      </c>
      <c r="D57" s="89">
        <f t="shared" ref="D57:K57" si="38">SUM(D58:D61)</f>
        <v>214</v>
      </c>
      <c r="E57" s="90">
        <f t="shared" si="38"/>
        <v>211</v>
      </c>
      <c r="F57" s="89">
        <f>D57+E57</f>
        <v>425</v>
      </c>
      <c r="G57" s="89">
        <f t="shared" si="38"/>
        <v>605</v>
      </c>
      <c r="H57" s="90">
        <f t="shared" si="38"/>
        <v>519</v>
      </c>
      <c r="I57" s="89">
        <f>G57+H57</f>
        <v>1124</v>
      </c>
      <c r="J57" s="89">
        <f t="shared" si="38"/>
        <v>9</v>
      </c>
      <c r="K57" s="90">
        <f t="shared" si="38"/>
        <v>14</v>
      </c>
      <c r="L57" s="89">
        <f>J57+K57</f>
        <v>23</v>
      </c>
      <c r="M57" s="3"/>
      <c r="N57" s="82" t="s">
        <v>61</v>
      </c>
      <c r="O57" s="81" t="s">
        <v>37</v>
      </c>
      <c r="P57" s="89">
        <f>SUM(P58:P61)</f>
        <v>0</v>
      </c>
      <c r="Q57" s="89">
        <f>SUM(Q58:Q61)</f>
        <v>0</v>
      </c>
      <c r="R57" s="89">
        <f>P57+Q57</f>
        <v>0</v>
      </c>
      <c r="S57" s="89">
        <f>SUM(S58:S61)</f>
        <v>0</v>
      </c>
      <c r="T57" s="89">
        <f>SUM(T58:T61)</f>
        <v>0</v>
      </c>
      <c r="U57" s="89">
        <f>S57+T57</f>
        <v>0</v>
      </c>
      <c r="V57" s="89">
        <f>SUM(V58:V61)</f>
        <v>0</v>
      </c>
      <c r="W57" s="89">
        <f>SUM(W58:W61)</f>
        <v>0</v>
      </c>
      <c r="X57" s="89">
        <f>V57+W57</f>
        <v>0</v>
      </c>
      <c r="Y57" s="89">
        <f>SUM(Y58:Y61)</f>
        <v>0</v>
      </c>
      <c r="Z57" s="89">
        <f>SUM(Z58:Z61)</f>
        <v>0</v>
      </c>
      <c r="AA57" s="89">
        <f>Y57+Z57</f>
        <v>0</v>
      </c>
    </row>
    <row r="58" spans="1:27" s="68" customFormat="1" x14ac:dyDescent="0.25">
      <c r="A58" s="6">
        <v>37</v>
      </c>
      <c r="B58" s="6">
        <v>2001</v>
      </c>
      <c r="C58" s="83" t="s">
        <v>38</v>
      </c>
      <c r="D58" s="487">
        <v>30</v>
      </c>
      <c r="E58" s="487">
        <v>25</v>
      </c>
      <c r="F58" s="487">
        <f t="shared" ref="F58:F61" si="39">SUM(D58:E58)</f>
        <v>55</v>
      </c>
      <c r="G58" s="487">
        <v>237</v>
      </c>
      <c r="H58" s="487">
        <v>205</v>
      </c>
      <c r="I58" s="487">
        <f t="shared" ref="I58:I61" si="40">SUM(G58:H58)</f>
        <v>442</v>
      </c>
      <c r="J58" s="487">
        <v>0</v>
      </c>
      <c r="K58" s="487">
        <v>0</v>
      </c>
      <c r="L58" s="487">
        <f t="shared" ref="L58:L61" si="41">SUM(J58:K58)</f>
        <v>0</v>
      </c>
      <c r="M58" s="6">
        <v>37</v>
      </c>
      <c r="N58" s="6">
        <v>2001</v>
      </c>
      <c r="O58" s="83" t="s">
        <v>38</v>
      </c>
      <c r="P58" s="211">
        <v>0</v>
      </c>
      <c r="Q58" s="211">
        <v>0</v>
      </c>
      <c r="R58" s="211">
        <f t="shared" ref="R58:R61" si="42">SUM(P58:Q58)</f>
        <v>0</v>
      </c>
      <c r="S58" s="211">
        <v>0</v>
      </c>
      <c r="T58" s="211">
        <v>0</v>
      </c>
      <c r="U58" s="211">
        <f t="shared" ref="U58:U61" si="43">SUM(S58:T58)</f>
        <v>0</v>
      </c>
      <c r="V58" s="211">
        <v>0</v>
      </c>
      <c r="W58" s="211">
        <v>0</v>
      </c>
      <c r="X58" s="211">
        <f t="shared" ref="X58:X61" si="44">SUM(V58:W58)</f>
        <v>0</v>
      </c>
      <c r="Y58" s="211">
        <v>0</v>
      </c>
      <c r="Z58" s="211">
        <v>0</v>
      </c>
      <c r="AA58" s="211">
        <f t="shared" ref="AA58:AA61" si="45">SUM(Y58:Z58)</f>
        <v>0</v>
      </c>
    </row>
    <row r="59" spans="1:27" s="68" customFormat="1" x14ac:dyDescent="0.25">
      <c r="A59" s="6">
        <v>38</v>
      </c>
      <c r="B59" s="6">
        <v>2002</v>
      </c>
      <c r="C59" s="83" t="s">
        <v>39</v>
      </c>
      <c r="D59" s="487">
        <v>63</v>
      </c>
      <c r="E59" s="487">
        <v>64</v>
      </c>
      <c r="F59" s="487">
        <f t="shared" si="39"/>
        <v>127</v>
      </c>
      <c r="G59" s="487">
        <v>137</v>
      </c>
      <c r="H59" s="487">
        <v>116</v>
      </c>
      <c r="I59" s="487">
        <f t="shared" si="40"/>
        <v>253</v>
      </c>
      <c r="J59" s="487">
        <v>9</v>
      </c>
      <c r="K59" s="487">
        <v>14</v>
      </c>
      <c r="L59" s="487">
        <f t="shared" si="41"/>
        <v>23</v>
      </c>
      <c r="M59" s="6">
        <v>38</v>
      </c>
      <c r="N59" s="6">
        <v>2002</v>
      </c>
      <c r="O59" s="83" t="s">
        <v>39</v>
      </c>
      <c r="P59" s="211">
        <v>0</v>
      </c>
      <c r="Q59" s="211">
        <v>0</v>
      </c>
      <c r="R59" s="211">
        <f t="shared" si="42"/>
        <v>0</v>
      </c>
      <c r="S59" s="211">
        <v>0</v>
      </c>
      <c r="T59" s="211">
        <v>0</v>
      </c>
      <c r="U59" s="211">
        <f t="shared" si="43"/>
        <v>0</v>
      </c>
      <c r="V59" s="211">
        <v>0</v>
      </c>
      <c r="W59" s="211">
        <v>0</v>
      </c>
      <c r="X59" s="211">
        <f t="shared" si="44"/>
        <v>0</v>
      </c>
      <c r="Y59" s="211">
        <v>0</v>
      </c>
      <c r="Z59" s="211">
        <v>0</v>
      </c>
      <c r="AA59" s="211">
        <f t="shared" si="45"/>
        <v>0</v>
      </c>
    </row>
    <row r="60" spans="1:27" s="68" customFormat="1" x14ac:dyDescent="0.25">
      <c r="A60" s="6">
        <v>39</v>
      </c>
      <c r="B60" s="6">
        <v>2003</v>
      </c>
      <c r="C60" s="83" t="s">
        <v>40</v>
      </c>
      <c r="D60" s="487">
        <v>102</v>
      </c>
      <c r="E60" s="487">
        <v>96</v>
      </c>
      <c r="F60" s="487">
        <f t="shared" si="39"/>
        <v>198</v>
      </c>
      <c r="G60" s="487">
        <v>48</v>
      </c>
      <c r="H60" s="487">
        <v>46</v>
      </c>
      <c r="I60" s="487">
        <f t="shared" si="40"/>
        <v>94</v>
      </c>
      <c r="J60" s="487">
        <v>0</v>
      </c>
      <c r="K60" s="487">
        <v>0</v>
      </c>
      <c r="L60" s="487">
        <f t="shared" si="41"/>
        <v>0</v>
      </c>
      <c r="M60" s="6">
        <v>39</v>
      </c>
      <c r="N60" s="6">
        <v>2003</v>
      </c>
      <c r="O60" s="83" t="s">
        <v>40</v>
      </c>
      <c r="P60" s="211">
        <v>0</v>
      </c>
      <c r="Q60" s="211">
        <v>0</v>
      </c>
      <c r="R60" s="211">
        <f t="shared" si="42"/>
        <v>0</v>
      </c>
      <c r="S60" s="211">
        <v>0</v>
      </c>
      <c r="T60" s="211">
        <v>0</v>
      </c>
      <c r="U60" s="211">
        <f t="shared" si="43"/>
        <v>0</v>
      </c>
      <c r="V60" s="211">
        <v>0</v>
      </c>
      <c r="W60" s="211">
        <v>0</v>
      </c>
      <c r="X60" s="211">
        <f t="shared" si="44"/>
        <v>0</v>
      </c>
      <c r="Y60" s="211">
        <v>0</v>
      </c>
      <c r="Z60" s="211">
        <v>0</v>
      </c>
      <c r="AA60" s="211">
        <f t="shared" si="45"/>
        <v>0</v>
      </c>
    </row>
    <row r="61" spans="1:27" s="68" customFormat="1" x14ac:dyDescent="0.25">
      <c r="A61" s="6">
        <v>40</v>
      </c>
      <c r="B61" s="6">
        <v>2004</v>
      </c>
      <c r="C61" s="83" t="s">
        <v>41</v>
      </c>
      <c r="D61" s="487">
        <v>19</v>
      </c>
      <c r="E61" s="487">
        <v>26</v>
      </c>
      <c r="F61" s="487">
        <f t="shared" si="39"/>
        <v>45</v>
      </c>
      <c r="G61" s="487">
        <v>183</v>
      </c>
      <c r="H61" s="487">
        <v>152</v>
      </c>
      <c r="I61" s="487">
        <f t="shared" si="40"/>
        <v>335</v>
      </c>
      <c r="J61" s="487">
        <v>0</v>
      </c>
      <c r="K61" s="487">
        <v>0</v>
      </c>
      <c r="L61" s="487">
        <f t="shared" si="41"/>
        <v>0</v>
      </c>
      <c r="M61" s="6">
        <v>40</v>
      </c>
      <c r="N61" s="6">
        <v>2004</v>
      </c>
      <c r="O61" s="83" t="s">
        <v>41</v>
      </c>
      <c r="P61" s="211">
        <v>0</v>
      </c>
      <c r="Q61" s="211">
        <v>0</v>
      </c>
      <c r="R61" s="211">
        <f t="shared" si="42"/>
        <v>0</v>
      </c>
      <c r="S61" s="211">
        <v>0</v>
      </c>
      <c r="T61" s="211">
        <v>0</v>
      </c>
      <c r="U61" s="211">
        <f t="shared" si="43"/>
        <v>0</v>
      </c>
      <c r="V61" s="211">
        <v>0</v>
      </c>
      <c r="W61" s="211">
        <v>0</v>
      </c>
      <c r="X61" s="211">
        <f t="shared" si="44"/>
        <v>0</v>
      </c>
      <c r="Y61" s="211">
        <v>0</v>
      </c>
      <c r="Z61" s="211">
        <v>0</v>
      </c>
      <c r="AA61" s="211">
        <f t="shared" si="45"/>
        <v>0</v>
      </c>
    </row>
    <row r="62" spans="1:27" ht="6" customHeight="1" x14ac:dyDescent="0.25">
      <c r="A62" s="6"/>
      <c r="B62" s="3"/>
      <c r="C62" s="5"/>
      <c r="D62" s="87"/>
      <c r="E62" s="88"/>
      <c r="F62" s="87"/>
      <c r="G62" s="87"/>
      <c r="H62" s="88"/>
      <c r="I62" s="87"/>
      <c r="J62" s="87"/>
      <c r="K62" s="88"/>
      <c r="L62" s="87"/>
      <c r="M62" s="6"/>
      <c r="N62" s="3"/>
      <c r="O62" s="5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</row>
    <row r="63" spans="1:27" x14ac:dyDescent="0.25">
      <c r="A63" s="3"/>
      <c r="B63" s="82" t="s">
        <v>62</v>
      </c>
      <c r="C63" s="81" t="s">
        <v>42</v>
      </c>
      <c r="D63" s="89">
        <f t="shared" ref="D63:K63" si="46">SUM(D64:D69)</f>
        <v>609</v>
      </c>
      <c r="E63" s="90">
        <f t="shared" si="46"/>
        <v>585</v>
      </c>
      <c r="F63" s="89">
        <f>D63+E63</f>
        <v>1194</v>
      </c>
      <c r="G63" s="89">
        <f t="shared" si="46"/>
        <v>2028</v>
      </c>
      <c r="H63" s="90">
        <f t="shared" si="46"/>
        <v>1974</v>
      </c>
      <c r="I63" s="89">
        <f>G63+H63</f>
        <v>4002</v>
      </c>
      <c r="J63" s="89">
        <f t="shared" si="46"/>
        <v>31</v>
      </c>
      <c r="K63" s="90">
        <f t="shared" si="46"/>
        <v>36</v>
      </c>
      <c r="L63" s="89">
        <f>J63+K63</f>
        <v>67</v>
      </c>
      <c r="M63" s="3"/>
      <c r="N63" s="82" t="s">
        <v>62</v>
      </c>
      <c r="O63" s="81" t="s">
        <v>42</v>
      </c>
      <c r="P63" s="89">
        <f>SUM(P64:P69)</f>
        <v>0</v>
      </c>
      <c r="Q63" s="89">
        <f>SUM(Q64:Q69)</f>
        <v>0</v>
      </c>
      <c r="R63" s="89">
        <f>P63+Q63</f>
        <v>0</v>
      </c>
      <c r="S63" s="89">
        <f>SUM(S64:S69)</f>
        <v>0</v>
      </c>
      <c r="T63" s="89">
        <f>SUM(T64:T69)</f>
        <v>0</v>
      </c>
      <c r="U63" s="89">
        <f>S63+T63</f>
        <v>0</v>
      </c>
      <c r="V63" s="89">
        <f>SUM(V64:V69)</f>
        <v>0</v>
      </c>
      <c r="W63" s="89">
        <f>SUM(W64:W69)</f>
        <v>0</v>
      </c>
      <c r="X63" s="89">
        <f>V63+W63</f>
        <v>0</v>
      </c>
      <c r="Y63" s="89">
        <f>SUM(Y64:Y69)</f>
        <v>0</v>
      </c>
      <c r="Z63" s="89">
        <f>SUM(Z64:Z69)</f>
        <v>0</v>
      </c>
      <c r="AA63" s="89">
        <f>Y63+Z63</f>
        <v>0</v>
      </c>
    </row>
    <row r="64" spans="1:27" s="68" customFormat="1" x14ac:dyDescent="0.25">
      <c r="A64" s="6">
        <v>41</v>
      </c>
      <c r="B64" s="6">
        <v>2001</v>
      </c>
      <c r="C64" s="83" t="s">
        <v>43</v>
      </c>
      <c r="D64" s="487">
        <v>9</v>
      </c>
      <c r="E64" s="487">
        <v>11</v>
      </c>
      <c r="F64" s="487">
        <f t="shared" ref="F64:F69" si="47">SUM(D64:E64)</f>
        <v>20</v>
      </c>
      <c r="G64" s="487">
        <v>348</v>
      </c>
      <c r="H64" s="487">
        <v>343</v>
      </c>
      <c r="I64" s="487">
        <f t="shared" ref="I64:I69" si="48">SUM(G64:H64)</f>
        <v>691</v>
      </c>
      <c r="J64" s="487">
        <v>4</v>
      </c>
      <c r="K64" s="487">
        <v>3</v>
      </c>
      <c r="L64" s="487">
        <f t="shared" ref="L64:L69" si="49">SUM(J64:K64)</f>
        <v>7</v>
      </c>
      <c r="M64" s="6">
        <v>41</v>
      </c>
      <c r="N64" s="6">
        <v>2001</v>
      </c>
      <c r="O64" s="83" t="s">
        <v>43</v>
      </c>
      <c r="P64" s="211">
        <v>0</v>
      </c>
      <c r="Q64" s="211">
        <v>0</v>
      </c>
      <c r="R64" s="211">
        <f t="shared" ref="R64:R69" si="50">SUM(P64:Q64)</f>
        <v>0</v>
      </c>
      <c r="S64" s="211">
        <v>0</v>
      </c>
      <c r="T64" s="211">
        <v>0</v>
      </c>
      <c r="U64" s="211">
        <f t="shared" ref="U64:U69" si="51">SUM(S64:T64)</f>
        <v>0</v>
      </c>
      <c r="V64" s="211">
        <v>0</v>
      </c>
      <c r="W64" s="211">
        <v>0</v>
      </c>
      <c r="X64" s="211">
        <f t="shared" ref="X64:X69" si="52">SUM(V64:W64)</f>
        <v>0</v>
      </c>
      <c r="Y64" s="211">
        <v>0</v>
      </c>
      <c r="Z64" s="211">
        <v>0</v>
      </c>
      <c r="AA64" s="211">
        <f t="shared" ref="AA64:AA69" si="53">SUM(Y64:Z64)</f>
        <v>0</v>
      </c>
    </row>
    <row r="65" spans="1:27" s="68" customFormat="1" x14ac:dyDescent="0.25">
      <c r="A65" s="6">
        <v>42</v>
      </c>
      <c r="B65" s="6">
        <v>2002</v>
      </c>
      <c r="C65" s="83" t="s">
        <v>44</v>
      </c>
      <c r="D65" s="487">
        <v>120</v>
      </c>
      <c r="E65" s="487">
        <v>121</v>
      </c>
      <c r="F65" s="487">
        <f t="shared" si="47"/>
        <v>241</v>
      </c>
      <c r="G65" s="487">
        <v>458</v>
      </c>
      <c r="H65" s="487">
        <v>449</v>
      </c>
      <c r="I65" s="487">
        <f t="shared" si="48"/>
        <v>907</v>
      </c>
      <c r="J65" s="487">
        <v>10</v>
      </c>
      <c r="K65" s="487">
        <v>15</v>
      </c>
      <c r="L65" s="487">
        <f t="shared" si="49"/>
        <v>25</v>
      </c>
      <c r="M65" s="6">
        <v>42</v>
      </c>
      <c r="N65" s="6">
        <v>2002</v>
      </c>
      <c r="O65" s="83" t="s">
        <v>44</v>
      </c>
      <c r="P65" s="211">
        <v>0</v>
      </c>
      <c r="Q65" s="211">
        <v>0</v>
      </c>
      <c r="R65" s="211">
        <f t="shared" si="50"/>
        <v>0</v>
      </c>
      <c r="S65" s="211">
        <v>0</v>
      </c>
      <c r="T65" s="211">
        <v>0</v>
      </c>
      <c r="U65" s="211">
        <f t="shared" si="51"/>
        <v>0</v>
      </c>
      <c r="V65" s="211">
        <v>0</v>
      </c>
      <c r="W65" s="211">
        <v>0</v>
      </c>
      <c r="X65" s="211">
        <f t="shared" si="52"/>
        <v>0</v>
      </c>
      <c r="Y65" s="211">
        <v>0</v>
      </c>
      <c r="Z65" s="211">
        <v>0</v>
      </c>
      <c r="AA65" s="211">
        <f t="shared" si="53"/>
        <v>0</v>
      </c>
    </row>
    <row r="66" spans="1:27" s="68" customFormat="1" x14ac:dyDescent="0.25">
      <c r="A66" s="6">
        <v>43</v>
      </c>
      <c r="B66" s="6">
        <v>2003</v>
      </c>
      <c r="C66" s="83" t="s">
        <v>32</v>
      </c>
      <c r="D66" s="487">
        <v>5</v>
      </c>
      <c r="E66" s="487">
        <v>3</v>
      </c>
      <c r="F66" s="487">
        <f t="shared" si="47"/>
        <v>8</v>
      </c>
      <c r="G66" s="487">
        <v>518</v>
      </c>
      <c r="H66" s="487">
        <v>486</v>
      </c>
      <c r="I66" s="487">
        <f t="shared" si="48"/>
        <v>1004</v>
      </c>
      <c r="J66" s="487">
        <v>13</v>
      </c>
      <c r="K66" s="487">
        <v>11</v>
      </c>
      <c r="L66" s="487">
        <f t="shared" si="49"/>
        <v>24</v>
      </c>
      <c r="M66" s="6">
        <v>43</v>
      </c>
      <c r="N66" s="6">
        <v>2003</v>
      </c>
      <c r="O66" s="83" t="s">
        <v>32</v>
      </c>
      <c r="P66" s="211">
        <v>0</v>
      </c>
      <c r="Q66" s="211">
        <v>0</v>
      </c>
      <c r="R66" s="211">
        <f t="shared" si="50"/>
        <v>0</v>
      </c>
      <c r="S66" s="211">
        <v>0</v>
      </c>
      <c r="T66" s="211">
        <v>0</v>
      </c>
      <c r="U66" s="211">
        <f t="shared" si="51"/>
        <v>0</v>
      </c>
      <c r="V66" s="211">
        <v>0</v>
      </c>
      <c r="W66" s="211">
        <v>0</v>
      </c>
      <c r="X66" s="211">
        <f t="shared" si="52"/>
        <v>0</v>
      </c>
      <c r="Y66" s="211">
        <v>0</v>
      </c>
      <c r="Z66" s="211">
        <v>0</v>
      </c>
      <c r="AA66" s="211">
        <f t="shared" si="53"/>
        <v>0</v>
      </c>
    </row>
    <row r="67" spans="1:27" s="68" customFormat="1" x14ac:dyDescent="0.25">
      <c r="A67" s="6">
        <v>44</v>
      </c>
      <c r="B67" s="6">
        <v>2004</v>
      </c>
      <c r="C67" s="83" t="s">
        <v>45</v>
      </c>
      <c r="D67" s="487">
        <v>434</v>
      </c>
      <c r="E67" s="487">
        <v>405</v>
      </c>
      <c r="F67" s="487">
        <f t="shared" si="47"/>
        <v>839</v>
      </c>
      <c r="G67" s="487">
        <v>17</v>
      </c>
      <c r="H67" s="487">
        <v>13</v>
      </c>
      <c r="I67" s="487">
        <f t="shared" si="48"/>
        <v>30</v>
      </c>
      <c r="J67" s="487">
        <v>0</v>
      </c>
      <c r="K67" s="487">
        <v>0</v>
      </c>
      <c r="L67" s="487">
        <f t="shared" si="49"/>
        <v>0</v>
      </c>
      <c r="M67" s="6">
        <v>44</v>
      </c>
      <c r="N67" s="6">
        <v>2004</v>
      </c>
      <c r="O67" s="83" t="s">
        <v>45</v>
      </c>
      <c r="P67" s="211">
        <v>0</v>
      </c>
      <c r="Q67" s="211">
        <v>0</v>
      </c>
      <c r="R67" s="211">
        <f t="shared" si="50"/>
        <v>0</v>
      </c>
      <c r="S67" s="211">
        <v>0</v>
      </c>
      <c r="T67" s="211">
        <v>0</v>
      </c>
      <c r="U67" s="211">
        <f t="shared" si="51"/>
        <v>0</v>
      </c>
      <c r="V67" s="211">
        <v>0</v>
      </c>
      <c r="W67" s="211">
        <v>0</v>
      </c>
      <c r="X67" s="211">
        <f t="shared" si="52"/>
        <v>0</v>
      </c>
      <c r="Y67" s="211">
        <v>0</v>
      </c>
      <c r="Z67" s="211">
        <v>0</v>
      </c>
      <c r="AA67" s="211">
        <f t="shared" si="53"/>
        <v>0</v>
      </c>
    </row>
    <row r="68" spans="1:27" s="68" customFormat="1" x14ac:dyDescent="0.25">
      <c r="A68" s="6">
        <v>45</v>
      </c>
      <c r="B68" s="6">
        <v>2005</v>
      </c>
      <c r="C68" s="83" t="s">
        <v>46</v>
      </c>
      <c r="D68" s="487">
        <v>19</v>
      </c>
      <c r="E68" s="487">
        <v>20</v>
      </c>
      <c r="F68" s="487">
        <f t="shared" si="47"/>
        <v>39</v>
      </c>
      <c r="G68" s="487">
        <v>432</v>
      </c>
      <c r="H68" s="487">
        <v>428</v>
      </c>
      <c r="I68" s="487">
        <f t="shared" si="48"/>
        <v>860</v>
      </c>
      <c r="J68" s="487">
        <v>2</v>
      </c>
      <c r="K68" s="487">
        <v>4</v>
      </c>
      <c r="L68" s="487">
        <f t="shared" si="49"/>
        <v>6</v>
      </c>
      <c r="M68" s="6">
        <v>45</v>
      </c>
      <c r="N68" s="6">
        <v>2005</v>
      </c>
      <c r="O68" s="83" t="s">
        <v>46</v>
      </c>
      <c r="P68" s="211">
        <v>0</v>
      </c>
      <c r="Q68" s="211">
        <v>0</v>
      </c>
      <c r="R68" s="211">
        <f t="shared" si="50"/>
        <v>0</v>
      </c>
      <c r="S68" s="211">
        <v>0</v>
      </c>
      <c r="T68" s="211">
        <v>0</v>
      </c>
      <c r="U68" s="211">
        <f t="shared" si="51"/>
        <v>0</v>
      </c>
      <c r="V68" s="211">
        <v>0</v>
      </c>
      <c r="W68" s="211">
        <v>0</v>
      </c>
      <c r="X68" s="211">
        <f t="shared" si="52"/>
        <v>0</v>
      </c>
      <c r="Y68" s="211">
        <v>0</v>
      </c>
      <c r="Z68" s="211">
        <v>0</v>
      </c>
      <c r="AA68" s="211">
        <f t="shared" si="53"/>
        <v>0</v>
      </c>
    </row>
    <row r="69" spans="1:27" s="68" customFormat="1" x14ac:dyDescent="0.25">
      <c r="A69" s="6">
        <v>46</v>
      </c>
      <c r="B69" s="6">
        <v>2006</v>
      </c>
      <c r="C69" s="83" t="s">
        <v>47</v>
      </c>
      <c r="D69" s="487">
        <v>22</v>
      </c>
      <c r="E69" s="487">
        <v>25</v>
      </c>
      <c r="F69" s="487">
        <f t="shared" si="47"/>
        <v>47</v>
      </c>
      <c r="G69" s="487">
        <v>255</v>
      </c>
      <c r="H69" s="487">
        <v>255</v>
      </c>
      <c r="I69" s="487">
        <f t="shared" si="48"/>
        <v>510</v>
      </c>
      <c r="J69" s="487">
        <v>2</v>
      </c>
      <c r="K69" s="487">
        <v>3</v>
      </c>
      <c r="L69" s="487">
        <f t="shared" si="49"/>
        <v>5</v>
      </c>
      <c r="M69" s="6">
        <v>46</v>
      </c>
      <c r="N69" s="6">
        <v>2006</v>
      </c>
      <c r="O69" s="83" t="s">
        <v>47</v>
      </c>
      <c r="P69" s="211">
        <v>0</v>
      </c>
      <c r="Q69" s="211">
        <v>0</v>
      </c>
      <c r="R69" s="211">
        <f t="shared" si="50"/>
        <v>0</v>
      </c>
      <c r="S69" s="211">
        <v>0</v>
      </c>
      <c r="T69" s="211">
        <v>0</v>
      </c>
      <c r="U69" s="211">
        <f t="shared" si="51"/>
        <v>0</v>
      </c>
      <c r="V69" s="211">
        <v>0</v>
      </c>
      <c r="W69" s="211">
        <v>0</v>
      </c>
      <c r="X69" s="211">
        <f t="shared" si="52"/>
        <v>0</v>
      </c>
      <c r="Y69" s="211">
        <v>0</v>
      </c>
      <c r="Z69" s="211">
        <v>0</v>
      </c>
      <c r="AA69" s="211">
        <f t="shared" si="53"/>
        <v>0</v>
      </c>
    </row>
    <row r="70" spans="1:27" ht="6" customHeight="1" x14ac:dyDescent="0.25">
      <c r="A70" s="6"/>
      <c r="B70" s="3"/>
      <c r="C70" s="5"/>
      <c r="D70" s="87"/>
      <c r="E70" s="88"/>
      <c r="F70" s="87"/>
      <c r="G70" s="87"/>
      <c r="H70" s="88"/>
      <c r="I70" s="87"/>
      <c r="J70" s="87"/>
      <c r="K70" s="88"/>
      <c r="L70" s="87"/>
      <c r="M70" s="6"/>
      <c r="N70" s="3"/>
      <c r="O70" s="5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</row>
    <row r="71" spans="1:27" x14ac:dyDescent="0.25">
      <c r="A71" s="3"/>
      <c r="B71" s="82" t="s">
        <v>63</v>
      </c>
      <c r="C71" s="81" t="s">
        <v>48</v>
      </c>
      <c r="D71" s="89">
        <f t="shared" ref="D71:K71" si="54">SUM(D72:D77)</f>
        <v>481</v>
      </c>
      <c r="E71" s="90">
        <f t="shared" si="54"/>
        <v>450</v>
      </c>
      <c r="F71" s="89">
        <f>D71+E71</f>
        <v>931</v>
      </c>
      <c r="G71" s="89">
        <f t="shared" si="54"/>
        <v>2194</v>
      </c>
      <c r="H71" s="90">
        <f t="shared" si="54"/>
        <v>2165</v>
      </c>
      <c r="I71" s="89">
        <f>G71+H71</f>
        <v>4359</v>
      </c>
      <c r="J71" s="89">
        <f t="shared" si="54"/>
        <v>285</v>
      </c>
      <c r="K71" s="90">
        <f t="shared" si="54"/>
        <v>297</v>
      </c>
      <c r="L71" s="89">
        <f>J71+K71</f>
        <v>582</v>
      </c>
      <c r="M71" s="3"/>
      <c r="N71" s="82" t="s">
        <v>63</v>
      </c>
      <c r="O71" s="81" t="s">
        <v>48</v>
      </c>
      <c r="P71" s="89">
        <f>SUM(P72:P77)</f>
        <v>0</v>
      </c>
      <c r="Q71" s="89">
        <f>SUM(Q72:Q77)</f>
        <v>0</v>
      </c>
      <c r="R71" s="89">
        <f>P71+Q71</f>
        <v>0</v>
      </c>
      <c r="S71" s="89">
        <f>SUM(S72:S77)</f>
        <v>0</v>
      </c>
      <c r="T71" s="89">
        <f>SUM(T72:T77)</f>
        <v>0</v>
      </c>
      <c r="U71" s="89">
        <f>S71+T71</f>
        <v>0</v>
      </c>
      <c r="V71" s="89">
        <f>SUM(V72:V77)</f>
        <v>0</v>
      </c>
      <c r="W71" s="89">
        <f>SUM(W72:W77)</f>
        <v>0</v>
      </c>
      <c r="X71" s="89">
        <f>V71+W71</f>
        <v>0</v>
      </c>
      <c r="Y71" s="89">
        <f>SUM(Y72:Y77)</f>
        <v>0</v>
      </c>
      <c r="Z71" s="89">
        <f>SUM(Z72:Z77)</f>
        <v>0</v>
      </c>
      <c r="AA71" s="89">
        <f>Y71+Z71</f>
        <v>0</v>
      </c>
    </row>
    <row r="72" spans="1:27" s="68" customFormat="1" x14ac:dyDescent="0.25">
      <c r="A72" s="6">
        <v>47</v>
      </c>
      <c r="B72" s="6">
        <v>2001</v>
      </c>
      <c r="C72" s="83" t="s">
        <v>73</v>
      </c>
      <c r="D72" s="487">
        <v>101</v>
      </c>
      <c r="E72" s="487">
        <v>100</v>
      </c>
      <c r="F72" s="487">
        <f t="shared" ref="F72:F77" si="55">SUM(D72:E72)</f>
        <v>201</v>
      </c>
      <c r="G72" s="487">
        <v>358</v>
      </c>
      <c r="H72" s="487">
        <v>375</v>
      </c>
      <c r="I72" s="487">
        <f t="shared" ref="I72:I77" si="56">SUM(G72:H72)</f>
        <v>733</v>
      </c>
      <c r="J72" s="487">
        <v>48</v>
      </c>
      <c r="K72" s="487">
        <v>57</v>
      </c>
      <c r="L72" s="487">
        <f t="shared" ref="L72:L77" si="57">SUM(J72:K72)</f>
        <v>105</v>
      </c>
      <c r="M72" s="6">
        <v>47</v>
      </c>
      <c r="N72" s="6">
        <v>2001</v>
      </c>
      <c r="O72" s="83" t="s">
        <v>73</v>
      </c>
      <c r="P72" s="211">
        <v>0</v>
      </c>
      <c r="Q72" s="211">
        <v>0</v>
      </c>
      <c r="R72" s="211">
        <f t="shared" ref="R72:R77" si="58">SUM(P72:Q72)</f>
        <v>0</v>
      </c>
      <c r="S72" s="211">
        <v>0</v>
      </c>
      <c r="T72" s="211">
        <v>0</v>
      </c>
      <c r="U72" s="211">
        <f t="shared" ref="U72:U77" si="59">SUM(S72:T72)</f>
        <v>0</v>
      </c>
      <c r="V72" s="211">
        <v>0</v>
      </c>
      <c r="W72" s="211">
        <v>0</v>
      </c>
      <c r="X72" s="211">
        <f t="shared" ref="X72:X77" si="60">SUM(V72:W72)</f>
        <v>0</v>
      </c>
      <c r="Y72" s="211">
        <v>0</v>
      </c>
      <c r="Z72" s="211">
        <v>0</v>
      </c>
      <c r="AA72" s="211">
        <f t="shared" ref="AA72:AA77" si="61">SUM(Y72:Z72)</f>
        <v>0</v>
      </c>
    </row>
    <row r="73" spans="1:27" s="68" customFormat="1" x14ac:dyDescent="0.25">
      <c r="A73" s="6">
        <v>48</v>
      </c>
      <c r="B73" s="6">
        <v>2002</v>
      </c>
      <c r="C73" s="83" t="s">
        <v>74</v>
      </c>
      <c r="D73" s="487">
        <v>78</v>
      </c>
      <c r="E73" s="487">
        <v>69</v>
      </c>
      <c r="F73" s="487">
        <f t="shared" si="55"/>
        <v>147</v>
      </c>
      <c r="G73" s="487">
        <v>531</v>
      </c>
      <c r="H73" s="487">
        <v>492</v>
      </c>
      <c r="I73" s="487">
        <f t="shared" si="56"/>
        <v>1023</v>
      </c>
      <c r="J73" s="487">
        <v>111</v>
      </c>
      <c r="K73" s="487">
        <v>116</v>
      </c>
      <c r="L73" s="487">
        <f t="shared" si="57"/>
        <v>227</v>
      </c>
      <c r="M73" s="6">
        <v>48</v>
      </c>
      <c r="N73" s="6">
        <v>2002</v>
      </c>
      <c r="O73" s="83" t="s">
        <v>74</v>
      </c>
      <c r="P73" s="211">
        <v>0</v>
      </c>
      <c r="Q73" s="211">
        <v>0</v>
      </c>
      <c r="R73" s="211">
        <f t="shared" si="58"/>
        <v>0</v>
      </c>
      <c r="S73" s="211">
        <v>0</v>
      </c>
      <c r="T73" s="211">
        <v>0</v>
      </c>
      <c r="U73" s="211">
        <f t="shared" si="59"/>
        <v>0</v>
      </c>
      <c r="V73" s="211">
        <v>0</v>
      </c>
      <c r="W73" s="211">
        <v>0</v>
      </c>
      <c r="X73" s="211">
        <f t="shared" si="60"/>
        <v>0</v>
      </c>
      <c r="Y73" s="211">
        <v>0</v>
      </c>
      <c r="Z73" s="211">
        <v>0</v>
      </c>
      <c r="AA73" s="211">
        <f t="shared" si="61"/>
        <v>0</v>
      </c>
    </row>
    <row r="74" spans="1:27" s="68" customFormat="1" x14ac:dyDescent="0.25">
      <c r="A74" s="6">
        <v>49</v>
      </c>
      <c r="B74" s="6">
        <v>2003</v>
      </c>
      <c r="C74" s="83" t="s">
        <v>49</v>
      </c>
      <c r="D74" s="487">
        <v>57</v>
      </c>
      <c r="E74" s="487">
        <v>48</v>
      </c>
      <c r="F74" s="487">
        <f t="shared" si="55"/>
        <v>105</v>
      </c>
      <c r="G74" s="487">
        <v>293</v>
      </c>
      <c r="H74" s="487">
        <v>291</v>
      </c>
      <c r="I74" s="487">
        <f t="shared" si="56"/>
        <v>584</v>
      </c>
      <c r="J74" s="487">
        <v>6</v>
      </c>
      <c r="K74" s="487">
        <v>9</v>
      </c>
      <c r="L74" s="487">
        <f t="shared" si="57"/>
        <v>15</v>
      </c>
      <c r="M74" s="6">
        <v>49</v>
      </c>
      <c r="N74" s="6">
        <v>2003</v>
      </c>
      <c r="O74" s="83" t="s">
        <v>49</v>
      </c>
      <c r="P74" s="211">
        <v>0</v>
      </c>
      <c r="Q74" s="211">
        <v>0</v>
      </c>
      <c r="R74" s="211">
        <f t="shared" si="58"/>
        <v>0</v>
      </c>
      <c r="S74" s="211">
        <v>0</v>
      </c>
      <c r="T74" s="211">
        <v>0</v>
      </c>
      <c r="U74" s="211">
        <f t="shared" si="59"/>
        <v>0</v>
      </c>
      <c r="V74" s="211">
        <v>0</v>
      </c>
      <c r="W74" s="211">
        <v>0</v>
      </c>
      <c r="X74" s="211">
        <f t="shared" si="60"/>
        <v>0</v>
      </c>
      <c r="Y74" s="211">
        <v>0</v>
      </c>
      <c r="Z74" s="211">
        <v>0</v>
      </c>
      <c r="AA74" s="211">
        <f t="shared" si="61"/>
        <v>0</v>
      </c>
    </row>
    <row r="75" spans="1:27" s="68" customFormat="1" x14ac:dyDescent="0.25">
      <c r="A75" s="6">
        <v>50</v>
      </c>
      <c r="B75" s="6">
        <v>2004</v>
      </c>
      <c r="C75" s="83" t="s">
        <v>75</v>
      </c>
      <c r="D75" s="487">
        <v>99</v>
      </c>
      <c r="E75" s="487">
        <v>98</v>
      </c>
      <c r="F75" s="487">
        <f t="shared" si="55"/>
        <v>197</v>
      </c>
      <c r="G75" s="487">
        <v>543</v>
      </c>
      <c r="H75" s="487">
        <v>548</v>
      </c>
      <c r="I75" s="487">
        <f t="shared" si="56"/>
        <v>1091</v>
      </c>
      <c r="J75" s="487">
        <v>112</v>
      </c>
      <c r="K75" s="487">
        <v>106</v>
      </c>
      <c r="L75" s="487">
        <f t="shared" si="57"/>
        <v>218</v>
      </c>
      <c r="M75" s="6">
        <v>50</v>
      </c>
      <c r="N75" s="6">
        <v>2004</v>
      </c>
      <c r="O75" s="83" t="s">
        <v>75</v>
      </c>
      <c r="P75" s="211">
        <v>0</v>
      </c>
      <c r="Q75" s="211">
        <v>0</v>
      </c>
      <c r="R75" s="211">
        <f t="shared" si="58"/>
        <v>0</v>
      </c>
      <c r="S75" s="211">
        <v>0</v>
      </c>
      <c r="T75" s="211">
        <v>0</v>
      </c>
      <c r="U75" s="211">
        <f t="shared" si="59"/>
        <v>0</v>
      </c>
      <c r="V75" s="211">
        <v>0</v>
      </c>
      <c r="W75" s="211">
        <v>0</v>
      </c>
      <c r="X75" s="211">
        <f t="shared" si="60"/>
        <v>0</v>
      </c>
      <c r="Y75" s="211">
        <v>0</v>
      </c>
      <c r="Z75" s="211">
        <v>0</v>
      </c>
      <c r="AA75" s="211">
        <f t="shared" si="61"/>
        <v>0</v>
      </c>
    </row>
    <row r="76" spans="1:27" s="68" customFormat="1" x14ac:dyDescent="0.25">
      <c r="A76" s="6">
        <v>51</v>
      </c>
      <c r="B76" s="6">
        <v>2005</v>
      </c>
      <c r="C76" s="83" t="s">
        <v>50</v>
      </c>
      <c r="D76" s="487">
        <v>136</v>
      </c>
      <c r="E76" s="487">
        <v>120</v>
      </c>
      <c r="F76" s="487">
        <f t="shared" si="55"/>
        <v>256</v>
      </c>
      <c r="G76" s="487">
        <v>180</v>
      </c>
      <c r="H76" s="487">
        <v>175</v>
      </c>
      <c r="I76" s="487">
        <f t="shared" si="56"/>
        <v>355</v>
      </c>
      <c r="J76" s="487">
        <v>0</v>
      </c>
      <c r="K76" s="487">
        <v>0</v>
      </c>
      <c r="L76" s="487">
        <f t="shared" si="57"/>
        <v>0</v>
      </c>
      <c r="M76" s="6">
        <v>51</v>
      </c>
      <c r="N76" s="6">
        <v>2005</v>
      </c>
      <c r="O76" s="83" t="s">
        <v>50</v>
      </c>
      <c r="P76" s="211">
        <v>0</v>
      </c>
      <c r="Q76" s="211">
        <v>0</v>
      </c>
      <c r="R76" s="211">
        <f t="shared" si="58"/>
        <v>0</v>
      </c>
      <c r="S76" s="211">
        <v>0</v>
      </c>
      <c r="T76" s="211">
        <v>0</v>
      </c>
      <c r="U76" s="211">
        <f t="shared" si="59"/>
        <v>0</v>
      </c>
      <c r="V76" s="211">
        <v>0</v>
      </c>
      <c r="W76" s="211">
        <v>0</v>
      </c>
      <c r="X76" s="211">
        <f t="shared" si="60"/>
        <v>0</v>
      </c>
      <c r="Y76" s="211">
        <v>0</v>
      </c>
      <c r="Z76" s="211">
        <v>0</v>
      </c>
      <c r="AA76" s="211">
        <f t="shared" si="61"/>
        <v>0</v>
      </c>
    </row>
    <row r="77" spans="1:27" s="68" customFormat="1" ht="15.75" thickBot="1" x14ac:dyDescent="0.3">
      <c r="A77" s="7">
        <v>52</v>
      </c>
      <c r="B77" s="15">
        <v>2006</v>
      </c>
      <c r="C77" s="84" t="s">
        <v>51</v>
      </c>
      <c r="D77" s="488">
        <v>10</v>
      </c>
      <c r="E77" s="488">
        <v>15</v>
      </c>
      <c r="F77" s="488">
        <f t="shared" si="55"/>
        <v>25</v>
      </c>
      <c r="G77" s="488">
        <v>289</v>
      </c>
      <c r="H77" s="488">
        <v>284</v>
      </c>
      <c r="I77" s="488">
        <f t="shared" si="56"/>
        <v>573</v>
      </c>
      <c r="J77" s="488">
        <v>8</v>
      </c>
      <c r="K77" s="488">
        <v>9</v>
      </c>
      <c r="L77" s="488">
        <f t="shared" si="57"/>
        <v>17</v>
      </c>
      <c r="M77" s="7">
        <v>52</v>
      </c>
      <c r="N77" s="15">
        <v>2006</v>
      </c>
      <c r="O77" s="84" t="s">
        <v>51</v>
      </c>
      <c r="P77" s="212">
        <v>0</v>
      </c>
      <c r="Q77" s="212">
        <v>0</v>
      </c>
      <c r="R77" s="212">
        <f t="shared" si="58"/>
        <v>0</v>
      </c>
      <c r="S77" s="212">
        <v>0</v>
      </c>
      <c r="T77" s="212">
        <v>0</v>
      </c>
      <c r="U77" s="212">
        <f t="shared" si="59"/>
        <v>0</v>
      </c>
      <c r="V77" s="212">
        <v>0</v>
      </c>
      <c r="W77" s="212">
        <v>0</v>
      </c>
      <c r="X77" s="212">
        <f t="shared" si="60"/>
        <v>0</v>
      </c>
      <c r="Y77" s="212">
        <v>0</v>
      </c>
      <c r="Z77" s="212">
        <v>0</v>
      </c>
      <c r="AA77" s="212">
        <f t="shared" si="61"/>
        <v>0</v>
      </c>
    </row>
    <row r="78" spans="1:27" ht="15" customHeight="1" x14ac:dyDescent="0.25">
      <c r="A78" s="31" t="str">
        <f>'e-KTP'!A79</f>
        <v>Sumber : PDAK - Kementerian Dalam Negeri RI</v>
      </c>
      <c r="M78" s="31" t="str">
        <f>A78</f>
        <v>Sumber : PDAK - Kementerian Dalam Negeri RI</v>
      </c>
    </row>
    <row r="79" spans="1:27" x14ac:dyDescent="0.25">
      <c r="S79" s="13"/>
    </row>
    <row r="80" spans="1:27" ht="15" customHeight="1" x14ac:dyDescent="0.25">
      <c r="B80" s="525"/>
      <c r="C80" s="525"/>
      <c r="D80" s="525"/>
      <c r="S80" s="55"/>
      <c r="T80" s="55"/>
      <c r="U80" s="525" t="str">
        <f>DKB!E78</f>
        <v>Kepala Dinas</v>
      </c>
      <c r="V80" s="525"/>
      <c r="W80" s="525"/>
      <c r="X80" s="525"/>
      <c r="Y80" s="525"/>
      <c r="Z80" s="525"/>
      <c r="AA80" s="525"/>
    </row>
    <row r="81" spans="2:27" ht="15" customHeight="1" x14ac:dyDescent="0.25">
      <c r="B81" s="525"/>
      <c r="C81" s="525"/>
      <c r="D81" s="525"/>
      <c r="S81" s="57"/>
      <c r="T81" s="56"/>
      <c r="U81" s="525" t="str">
        <f>DKB!E79</f>
        <v>Kependudukan dan Pencatatan Sipil</v>
      </c>
      <c r="V81" s="525"/>
      <c r="W81" s="525"/>
      <c r="X81" s="525"/>
      <c r="Y81" s="525"/>
      <c r="Z81" s="525"/>
      <c r="AA81" s="525"/>
    </row>
    <row r="82" spans="2:27" x14ac:dyDescent="0.25">
      <c r="B82" s="525"/>
      <c r="C82" s="525"/>
      <c r="D82" s="525"/>
      <c r="S82" s="55"/>
      <c r="T82" s="55"/>
      <c r="U82" s="525" t="str">
        <f>DKB!E80</f>
        <v>Kabupaten Pakpak Bharat</v>
      </c>
      <c r="V82" s="525"/>
      <c r="W82" s="525"/>
      <c r="X82" s="525"/>
      <c r="Y82" s="525"/>
      <c r="Z82" s="525"/>
      <c r="AA82" s="525"/>
    </row>
    <row r="83" spans="2:27" s="13" customFormat="1" x14ac:dyDescent="0.25">
      <c r="B83" s="378"/>
      <c r="C83" s="378"/>
      <c r="D83" s="378"/>
      <c r="N83" s="378"/>
      <c r="O83" s="378"/>
      <c r="S83" s="380"/>
      <c r="T83" s="380"/>
      <c r="U83" s="378"/>
      <c r="V83" s="378"/>
      <c r="W83" s="378"/>
      <c r="X83" s="378"/>
      <c r="Y83" s="378"/>
      <c r="Z83" s="378"/>
      <c r="AA83" s="378"/>
    </row>
    <row r="84" spans="2:27" s="13" customFormat="1" x14ac:dyDescent="0.25">
      <c r="B84" s="378"/>
      <c r="C84" s="378"/>
      <c r="D84" s="378"/>
      <c r="N84" s="378"/>
      <c r="O84" s="378"/>
      <c r="S84" s="380"/>
      <c r="T84" s="380"/>
      <c r="U84" s="378"/>
      <c r="V84" s="378"/>
      <c r="W84" s="378"/>
      <c r="X84" s="378"/>
      <c r="Y84" s="378"/>
      <c r="Z84" s="378"/>
      <c r="AA84" s="378"/>
    </row>
    <row r="85" spans="2:27" ht="15" customHeight="1" x14ac:dyDescent="0.25">
      <c r="B85" s="525"/>
      <c r="C85" s="525"/>
      <c r="D85" s="525"/>
      <c r="S85" s="55"/>
      <c r="T85" s="55"/>
      <c r="U85" s="525"/>
      <c r="V85" s="525"/>
      <c r="W85" s="525"/>
      <c r="X85" s="525"/>
      <c r="Y85" s="525"/>
      <c r="Z85" s="525"/>
      <c r="AA85" s="525"/>
    </row>
    <row r="86" spans="2:27" ht="15" customHeight="1" x14ac:dyDescent="0.25">
      <c r="B86" s="525"/>
      <c r="C86" s="525"/>
      <c r="D86" s="525"/>
      <c r="S86" s="55"/>
      <c r="T86" s="55"/>
      <c r="U86" s="525" t="str">
        <f>DKB!E84</f>
        <v>Petrus Saragih, SE, MM</v>
      </c>
      <c r="V86" s="525"/>
      <c r="W86" s="525"/>
      <c r="X86" s="525"/>
      <c r="Y86" s="525"/>
      <c r="Z86" s="525"/>
      <c r="AA86" s="525"/>
    </row>
    <row r="87" spans="2:27" ht="15" customHeight="1" x14ac:dyDescent="0.25">
      <c r="B87" s="525"/>
      <c r="C87" s="525"/>
      <c r="D87" s="525"/>
      <c r="S87" s="55"/>
      <c r="T87" s="55"/>
      <c r="U87" s="525" t="str">
        <f>DKB!E85</f>
        <v>NIP. 196907271990111002</v>
      </c>
      <c r="V87" s="525"/>
      <c r="W87" s="525"/>
      <c r="X87" s="525"/>
      <c r="Y87" s="525"/>
      <c r="Z87" s="525"/>
      <c r="AA87" s="525"/>
    </row>
  </sheetData>
  <mergeCells count="38">
    <mergeCell ref="U80:AA80"/>
    <mergeCell ref="U81:AA81"/>
    <mergeCell ref="G7:I7"/>
    <mergeCell ref="B5:B6"/>
    <mergeCell ref="B80:D80"/>
    <mergeCell ref="B81:D81"/>
    <mergeCell ref="P7:R7"/>
    <mergeCell ref="M5:M10"/>
    <mergeCell ref="N5:N6"/>
    <mergeCell ref="S8:U8"/>
    <mergeCell ref="V7:X7"/>
    <mergeCell ref="Y7:AA7"/>
    <mergeCell ref="D7:F7"/>
    <mergeCell ref="V8:X8"/>
    <mergeCell ref="Y8:AA8"/>
    <mergeCell ref="J7:L7"/>
    <mergeCell ref="U87:AA87"/>
    <mergeCell ref="U82:AA82"/>
    <mergeCell ref="B87:D87"/>
    <mergeCell ref="U86:AA86"/>
    <mergeCell ref="B86:D86"/>
    <mergeCell ref="B85:D85"/>
    <mergeCell ref="B82:D82"/>
    <mergeCell ref="U85:AA85"/>
    <mergeCell ref="S7:U7"/>
    <mergeCell ref="A5:A10"/>
    <mergeCell ref="D8:F8"/>
    <mergeCell ref="G8:I8"/>
    <mergeCell ref="J8:L8"/>
    <mergeCell ref="P8:R8"/>
    <mergeCell ref="D5:L6"/>
    <mergeCell ref="P5:AA6"/>
    <mergeCell ref="A1:L1"/>
    <mergeCell ref="A2:L2"/>
    <mergeCell ref="A3:L3"/>
    <mergeCell ref="M1:AA1"/>
    <mergeCell ref="M2:AA2"/>
    <mergeCell ref="M3:AA3"/>
  </mergeCells>
  <printOptions horizontalCentered="1"/>
  <pageMargins left="0.59055118110236227" right="0.39370078740157483" top="0.19685039370078741" bottom="0.19685039370078741" header="0" footer="0"/>
  <pageSetup paperSize="9" scale="64" orientation="portrait" r:id="rId1"/>
  <colBreaks count="1" manualBreakCount="1">
    <brk id="12" max="8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M85"/>
  <sheetViews>
    <sheetView view="pageBreakPreview" zoomScale="90" zoomScaleNormal="100" zoomScaleSheetLayoutView="90" workbookViewId="0">
      <selection activeCell="V98" sqref="V98"/>
    </sheetView>
  </sheetViews>
  <sheetFormatPr defaultRowHeight="12.75" x14ac:dyDescent="0.2"/>
  <cols>
    <col min="1" max="1" width="5.42578125" style="290" customWidth="1"/>
    <col min="2" max="2" width="9.140625" style="290"/>
    <col min="3" max="3" width="33.5703125" style="290" customWidth="1"/>
    <col min="4" max="5" width="8.28515625" style="290" bestFit="1" customWidth="1"/>
    <col min="6" max="6" width="9.5703125" style="290" customWidth="1"/>
    <col min="7" max="8" width="15.7109375" style="290" customWidth="1"/>
    <col min="9" max="9" width="11.85546875" style="290" customWidth="1"/>
    <col min="10" max="250" width="9.140625" style="290"/>
    <col min="251" max="251" width="35.7109375" style="290" bestFit="1" customWidth="1"/>
    <col min="252" max="252" width="36.7109375" style="290" bestFit="1" customWidth="1"/>
    <col min="253" max="258" width="7.28515625" style="290" bestFit="1" customWidth="1"/>
    <col min="259" max="260" width="3.5703125" style="290" bestFit="1" customWidth="1"/>
    <col min="261" max="261" width="5" style="290" customWidth="1"/>
    <col min="262" max="262" width="4.7109375" style="290" bestFit="1" customWidth="1"/>
    <col min="263" max="264" width="6.28515625" style="290" bestFit="1" customWidth="1"/>
    <col min="265" max="506" width="9.140625" style="290"/>
    <col min="507" max="507" width="35.7109375" style="290" bestFit="1" customWidth="1"/>
    <col min="508" max="508" width="36.7109375" style="290" bestFit="1" customWidth="1"/>
    <col min="509" max="514" width="7.28515625" style="290" bestFit="1" customWidth="1"/>
    <col min="515" max="516" width="3.5703125" style="290" bestFit="1" customWidth="1"/>
    <col min="517" max="517" width="5" style="290" customWidth="1"/>
    <col min="518" max="518" width="4.7109375" style="290" bestFit="1" customWidth="1"/>
    <col min="519" max="520" width="6.28515625" style="290" bestFit="1" customWidth="1"/>
    <col min="521" max="762" width="9.140625" style="290"/>
    <col min="763" max="763" width="35.7109375" style="290" bestFit="1" customWidth="1"/>
    <col min="764" max="764" width="36.7109375" style="290" bestFit="1" customWidth="1"/>
    <col min="765" max="770" width="7.28515625" style="290" bestFit="1" customWidth="1"/>
    <col min="771" max="772" width="3.5703125" style="290" bestFit="1" customWidth="1"/>
    <col min="773" max="773" width="5" style="290" customWidth="1"/>
    <col min="774" max="774" width="4.7109375" style="290" bestFit="1" customWidth="1"/>
    <col min="775" max="776" width="6.28515625" style="290" bestFit="1" customWidth="1"/>
    <col min="777" max="1018" width="9.140625" style="290"/>
    <col min="1019" max="1019" width="35.7109375" style="290" bestFit="1" customWidth="1"/>
    <col min="1020" max="1020" width="36.7109375" style="290" bestFit="1" customWidth="1"/>
    <col min="1021" max="1026" width="7.28515625" style="290" bestFit="1" customWidth="1"/>
    <col min="1027" max="1028" width="3.5703125" style="290" bestFit="1" customWidth="1"/>
    <col min="1029" max="1029" width="5" style="290" customWidth="1"/>
    <col min="1030" max="1030" width="4.7109375" style="290" bestFit="1" customWidth="1"/>
    <col min="1031" max="1032" width="6.28515625" style="290" bestFit="1" customWidth="1"/>
    <col min="1033" max="1274" width="9.140625" style="290"/>
    <col min="1275" max="1275" width="35.7109375" style="290" bestFit="1" customWidth="1"/>
    <col min="1276" max="1276" width="36.7109375" style="290" bestFit="1" customWidth="1"/>
    <col min="1277" max="1282" width="7.28515625" style="290" bestFit="1" customWidth="1"/>
    <col min="1283" max="1284" width="3.5703125" style="290" bestFit="1" customWidth="1"/>
    <col min="1285" max="1285" width="5" style="290" customWidth="1"/>
    <col min="1286" max="1286" width="4.7109375" style="290" bestFit="1" customWidth="1"/>
    <col min="1287" max="1288" width="6.28515625" style="290" bestFit="1" customWidth="1"/>
    <col min="1289" max="1530" width="9.140625" style="290"/>
    <col min="1531" max="1531" width="35.7109375" style="290" bestFit="1" customWidth="1"/>
    <col min="1532" max="1532" width="36.7109375" style="290" bestFit="1" customWidth="1"/>
    <col min="1533" max="1538" width="7.28515625" style="290" bestFit="1" customWidth="1"/>
    <col min="1539" max="1540" width="3.5703125" style="290" bestFit="1" customWidth="1"/>
    <col min="1541" max="1541" width="5" style="290" customWidth="1"/>
    <col min="1542" max="1542" width="4.7109375" style="290" bestFit="1" customWidth="1"/>
    <col min="1543" max="1544" width="6.28515625" style="290" bestFit="1" customWidth="1"/>
    <col min="1545" max="1786" width="9.140625" style="290"/>
    <col min="1787" max="1787" width="35.7109375" style="290" bestFit="1" customWidth="1"/>
    <col min="1788" max="1788" width="36.7109375" style="290" bestFit="1" customWidth="1"/>
    <col min="1789" max="1794" width="7.28515625" style="290" bestFit="1" customWidth="1"/>
    <col min="1795" max="1796" width="3.5703125" style="290" bestFit="1" customWidth="1"/>
    <col min="1797" max="1797" width="5" style="290" customWidth="1"/>
    <col min="1798" max="1798" width="4.7109375" style="290" bestFit="1" customWidth="1"/>
    <col min="1799" max="1800" width="6.28515625" style="290" bestFit="1" customWidth="1"/>
    <col min="1801" max="2042" width="9.140625" style="290"/>
    <col min="2043" max="2043" width="35.7109375" style="290" bestFit="1" customWidth="1"/>
    <col min="2044" max="2044" width="36.7109375" style="290" bestFit="1" customWidth="1"/>
    <col min="2045" max="2050" width="7.28515625" style="290" bestFit="1" customWidth="1"/>
    <col min="2051" max="2052" width="3.5703125" style="290" bestFit="1" customWidth="1"/>
    <col min="2053" max="2053" width="5" style="290" customWidth="1"/>
    <col min="2054" max="2054" width="4.7109375" style="290" bestFit="1" customWidth="1"/>
    <col min="2055" max="2056" width="6.28515625" style="290" bestFit="1" customWidth="1"/>
    <col min="2057" max="2298" width="9.140625" style="290"/>
    <col min="2299" max="2299" width="35.7109375" style="290" bestFit="1" customWidth="1"/>
    <col min="2300" max="2300" width="36.7109375" style="290" bestFit="1" customWidth="1"/>
    <col min="2301" max="2306" width="7.28515625" style="290" bestFit="1" customWidth="1"/>
    <col min="2307" max="2308" width="3.5703125" style="290" bestFit="1" customWidth="1"/>
    <col min="2309" max="2309" width="5" style="290" customWidth="1"/>
    <col min="2310" max="2310" width="4.7109375" style="290" bestFit="1" customWidth="1"/>
    <col min="2311" max="2312" width="6.28515625" style="290" bestFit="1" customWidth="1"/>
    <col min="2313" max="2554" width="9.140625" style="290"/>
    <col min="2555" max="2555" width="35.7109375" style="290" bestFit="1" customWidth="1"/>
    <col min="2556" max="2556" width="36.7109375" style="290" bestFit="1" customWidth="1"/>
    <col min="2557" max="2562" width="7.28515625" style="290" bestFit="1" customWidth="1"/>
    <col min="2563" max="2564" width="3.5703125" style="290" bestFit="1" customWidth="1"/>
    <col min="2565" max="2565" width="5" style="290" customWidth="1"/>
    <col min="2566" max="2566" width="4.7109375" style="290" bestFit="1" customWidth="1"/>
    <col min="2567" max="2568" width="6.28515625" style="290" bestFit="1" customWidth="1"/>
    <col min="2569" max="2810" width="9.140625" style="290"/>
    <col min="2811" max="2811" width="35.7109375" style="290" bestFit="1" customWidth="1"/>
    <col min="2812" max="2812" width="36.7109375" style="290" bestFit="1" customWidth="1"/>
    <col min="2813" max="2818" width="7.28515625" style="290" bestFit="1" customWidth="1"/>
    <col min="2819" max="2820" width="3.5703125" style="290" bestFit="1" customWidth="1"/>
    <col min="2821" max="2821" width="5" style="290" customWidth="1"/>
    <col min="2822" max="2822" width="4.7109375" style="290" bestFit="1" customWidth="1"/>
    <col min="2823" max="2824" width="6.28515625" style="290" bestFit="1" customWidth="1"/>
    <col min="2825" max="3066" width="9.140625" style="290"/>
    <col min="3067" max="3067" width="35.7109375" style="290" bestFit="1" customWidth="1"/>
    <col min="3068" max="3068" width="36.7109375" style="290" bestFit="1" customWidth="1"/>
    <col min="3069" max="3074" width="7.28515625" style="290" bestFit="1" customWidth="1"/>
    <col min="3075" max="3076" width="3.5703125" style="290" bestFit="1" customWidth="1"/>
    <col min="3077" max="3077" width="5" style="290" customWidth="1"/>
    <col min="3078" max="3078" width="4.7109375" style="290" bestFit="1" customWidth="1"/>
    <col min="3079" max="3080" width="6.28515625" style="290" bestFit="1" customWidth="1"/>
    <col min="3081" max="3322" width="9.140625" style="290"/>
    <col min="3323" max="3323" width="35.7109375" style="290" bestFit="1" customWidth="1"/>
    <col min="3324" max="3324" width="36.7109375" style="290" bestFit="1" customWidth="1"/>
    <col min="3325" max="3330" width="7.28515625" style="290" bestFit="1" customWidth="1"/>
    <col min="3331" max="3332" width="3.5703125" style="290" bestFit="1" customWidth="1"/>
    <col min="3333" max="3333" width="5" style="290" customWidth="1"/>
    <col min="3334" max="3334" width="4.7109375" style="290" bestFit="1" customWidth="1"/>
    <col min="3335" max="3336" width="6.28515625" style="290" bestFit="1" customWidth="1"/>
    <col min="3337" max="3578" width="9.140625" style="290"/>
    <col min="3579" max="3579" width="35.7109375" style="290" bestFit="1" customWidth="1"/>
    <col min="3580" max="3580" width="36.7109375" style="290" bestFit="1" customWidth="1"/>
    <col min="3581" max="3586" width="7.28515625" style="290" bestFit="1" customWidth="1"/>
    <col min="3587" max="3588" width="3.5703125" style="290" bestFit="1" customWidth="1"/>
    <col min="3589" max="3589" width="5" style="290" customWidth="1"/>
    <col min="3590" max="3590" width="4.7109375" style="290" bestFit="1" customWidth="1"/>
    <col min="3591" max="3592" width="6.28515625" style="290" bestFit="1" customWidth="1"/>
    <col min="3593" max="3834" width="9.140625" style="290"/>
    <col min="3835" max="3835" width="35.7109375" style="290" bestFit="1" customWidth="1"/>
    <col min="3836" max="3836" width="36.7109375" style="290" bestFit="1" customWidth="1"/>
    <col min="3837" max="3842" width="7.28515625" style="290" bestFit="1" customWidth="1"/>
    <col min="3843" max="3844" width="3.5703125" style="290" bestFit="1" customWidth="1"/>
    <col min="3845" max="3845" width="5" style="290" customWidth="1"/>
    <col min="3846" max="3846" width="4.7109375" style="290" bestFit="1" customWidth="1"/>
    <col min="3847" max="3848" width="6.28515625" style="290" bestFit="1" customWidth="1"/>
    <col min="3849" max="4090" width="9.140625" style="290"/>
    <col min="4091" max="4091" width="35.7109375" style="290" bestFit="1" customWidth="1"/>
    <col min="4092" max="4092" width="36.7109375" style="290" bestFit="1" customWidth="1"/>
    <col min="4093" max="4098" width="7.28515625" style="290" bestFit="1" customWidth="1"/>
    <col min="4099" max="4100" width="3.5703125" style="290" bestFit="1" customWidth="1"/>
    <col min="4101" max="4101" width="5" style="290" customWidth="1"/>
    <col min="4102" max="4102" width="4.7109375" style="290" bestFit="1" customWidth="1"/>
    <col min="4103" max="4104" width="6.28515625" style="290" bestFit="1" customWidth="1"/>
    <col min="4105" max="4346" width="9.140625" style="290"/>
    <col min="4347" max="4347" width="35.7109375" style="290" bestFit="1" customWidth="1"/>
    <col min="4348" max="4348" width="36.7109375" style="290" bestFit="1" customWidth="1"/>
    <col min="4349" max="4354" width="7.28515625" style="290" bestFit="1" customWidth="1"/>
    <col min="4355" max="4356" width="3.5703125" style="290" bestFit="1" customWidth="1"/>
    <col min="4357" max="4357" width="5" style="290" customWidth="1"/>
    <col min="4358" max="4358" width="4.7109375" style="290" bestFit="1" customWidth="1"/>
    <col min="4359" max="4360" width="6.28515625" style="290" bestFit="1" customWidth="1"/>
    <col min="4361" max="4602" width="9.140625" style="290"/>
    <col min="4603" max="4603" width="35.7109375" style="290" bestFit="1" customWidth="1"/>
    <col min="4604" max="4604" width="36.7109375" style="290" bestFit="1" customWidth="1"/>
    <col min="4605" max="4610" width="7.28515625" style="290" bestFit="1" customWidth="1"/>
    <col min="4611" max="4612" width="3.5703125" style="290" bestFit="1" customWidth="1"/>
    <col min="4613" max="4613" width="5" style="290" customWidth="1"/>
    <col min="4614" max="4614" width="4.7109375" style="290" bestFit="1" customWidth="1"/>
    <col min="4615" max="4616" width="6.28515625" style="290" bestFit="1" customWidth="1"/>
    <col min="4617" max="4858" width="9.140625" style="290"/>
    <col min="4859" max="4859" width="35.7109375" style="290" bestFit="1" customWidth="1"/>
    <col min="4860" max="4860" width="36.7109375" style="290" bestFit="1" customWidth="1"/>
    <col min="4861" max="4866" width="7.28515625" style="290" bestFit="1" customWidth="1"/>
    <col min="4867" max="4868" width="3.5703125" style="290" bestFit="1" customWidth="1"/>
    <col min="4869" max="4869" width="5" style="290" customWidth="1"/>
    <col min="4870" max="4870" width="4.7109375" style="290" bestFit="1" customWidth="1"/>
    <col min="4871" max="4872" width="6.28515625" style="290" bestFit="1" customWidth="1"/>
    <col min="4873" max="5114" width="9.140625" style="290"/>
    <col min="5115" max="5115" width="35.7109375" style="290" bestFit="1" customWidth="1"/>
    <col min="5116" max="5116" width="36.7109375" style="290" bestFit="1" customWidth="1"/>
    <col min="5117" max="5122" width="7.28515625" style="290" bestFit="1" customWidth="1"/>
    <col min="5123" max="5124" width="3.5703125" style="290" bestFit="1" customWidth="1"/>
    <col min="5125" max="5125" width="5" style="290" customWidth="1"/>
    <col min="5126" max="5126" width="4.7109375" style="290" bestFit="1" customWidth="1"/>
    <col min="5127" max="5128" width="6.28515625" style="290" bestFit="1" customWidth="1"/>
    <col min="5129" max="5370" width="9.140625" style="290"/>
    <col min="5371" max="5371" width="35.7109375" style="290" bestFit="1" customWidth="1"/>
    <col min="5372" max="5372" width="36.7109375" style="290" bestFit="1" customWidth="1"/>
    <col min="5373" max="5378" width="7.28515625" style="290" bestFit="1" customWidth="1"/>
    <col min="5379" max="5380" width="3.5703125" style="290" bestFit="1" customWidth="1"/>
    <col min="5381" max="5381" width="5" style="290" customWidth="1"/>
    <col min="5382" max="5382" width="4.7109375" style="290" bestFit="1" customWidth="1"/>
    <col min="5383" max="5384" width="6.28515625" style="290" bestFit="1" customWidth="1"/>
    <col min="5385" max="5626" width="9.140625" style="290"/>
    <col min="5627" max="5627" width="35.7109375" style="290" bestFit="1" customWidth="1"/>
    <col min="5628" max="5628" width="36.7109375" style="290" bestFit="1" customWidth="1"/>
    <col min="5629" max="5634" width="7.28515625" style="290" bestFit="1" customWidth="1"/>
    <col min="5635" max="5636" width="3.5703125" style="290" bestFit="1" customWidth="1"/>
    <col min="5637" max="5637" width="5" style="290" customWidth="1"/>
    <col min="5638" max="5638" width="4.7109375" style="290" bestFit="1" customWidth="1"/>
    <col min="5639" max="5640" width="6.28515625" style="290" bestFit="1" customWidth="1"/>
    <col min="5641" max="5882" width="9.140625" style="290"/>
    <col min="5883" max="5883" width="35.7109375" style="290" bestFit="1" customWidth="1"/>
    <col min="5884" max="5884" width="36.7109375" style="290" bestFit="1" customWidth="1"/>
    <col min="5885" max="5890" width="7.28515625" style="290" bestFit="1" customWidth="1"/>
    <col min="5891" max="5892" width="3.5703125" style="290" bestFit="1" customWidth="1"/>
    <col min="5893" max="5893" width="5" style="290" customWidth="1"/>
    <col min="5894" max="5894" width="4.7109375" style="290" bestFit="1" customWidth="1"/>
    <col min="5895" max="5896" width="6.28515625" style="290" bestFit="1" customWidth="1"/>
    <col min="5897" max="6138" width="9.140625" style="290"/>
    <col min="6139" max="6139" width="35.7109375" style="290" bestFit="1" customWidth="1"/>
    <col min="6140" max="6140" width="36.7109375" style="290" bestFit="1" customWidth="1"/>
    <col min="6141" max="6146" width="7.28515625" style="290" bestFit="1" customWidth="1"/>
    <col min="6147" max="6148" width="3.5703125" style="290" bestFit="1" customWidth="1"/>
    <col min="6149" max="6149" width="5" style="290" customWidth="1"/>
    <col min="6150" max="6150" width="4.7109375" style="290" bestFit="1" customWidth="1"/>
    <col min="6151" max="6152" width="6.28515625" style="290" bestFit="1" customWidth="1"/>
    <col min="6153" max="6394" width="9.140625" style="290"/>
    <col min="6395" max="6395" width="35.7109375" style="290" bestFit="1" customWidth="1"/>
    <col min="6396" max="6396" width="36.7109375" style="290" bestFit="1" customWidth="1"/>
    <col min="6397" max="6402" width="7.28515625" style="290" bestFit="1" customWidth="1"/>
    <col min="6403" max="6404" width="3.5703125" style="290" bestFit="1" customWidth="1"/>
    <col min="6405" max="6405" width="5" style="290" customWidth="1"/>
    <col min="6406" max="6406" width="4.7109375" style="290" bestFit="1" customWidth="1"/>
    <col min="6407" max="6408" width="6.28515625" style="290" bestFit="1" customWidth="1"/>
    <col min="6409" max="6650" width="9.140625" style="290"/>
    <col min="6651" max="6651" width="35.7109375" style="290" bestFit="1" customWidth="1"/>
    <col min="6652" max="6652" width="36.7109375" style="290" bestFit="1" customWidth="1"/>
    <col min="6653" max="6658" width="7.28515625" style="290" bestFit="1" customWidth="1"/>
    <col min="6659" max="6660" width="3.5703125" style="290" bestFit="1" customWidth="1"/>
    <col min="6661" max="6661" width="5" style="290" customWidth="1"/>
    <col min="6662" max="6662" width="4.7109375" style="290" bestFit="1" customWidth="1"/>
    <col min="6663" max="6664" width="6.28515625" style="290" bestFit="1" customWidth="1"/>
    <col min="6665" max="6906" width="9.140625" style="290"/>
    <col min="6907" max="6907" width="35.7109375" style="290" bestFit="1" customWidth="1"/>
    <col min="6908" max="6908" width="36.7109375" style="290" bestFit="1" customWidth="1"/>
    <col min="6909" max="6914" width="7.28515625" style="290" bestFit="1" customWidth="1"/>
    <col min="6915" max="6916" width="3.5703125" style="290" bestFit="1" customWidth="1"/>
    <col min="6917" max="6917" width="5" style="290" customWidth="1"/>
    <col min="6918" max="6918" width="4.7109375" style="290" bestFit="1" customWidth="1"/>
    <col min="6919" max="6920" width="6.28515625" style="290" bestFit="1" customWidth="1"/>
    <col min="6921" max="7162" width="9.140625" style="290"/>
    <col min="7163" max="7163" width="35.7109375" style="290" bestFit="1" customWidth="1"/>
    <col min="7164" max="7164" width="36.7109375" style="290" bestFit="1" customWidth="1"/>
    <col min="7165" max="7170" width="7.28515625" style="290" bestFit="1" customWidth="1"/>
    <col min="7171" max="7172" width="3.5703125" style="290" bestFit="1" customWidth="1"/>
    <col min="7173" max="7173" width="5" style="290" customWidth="1"/>
    <col min="7174" max="7174" width="4.7109375" style="290" bestFit="1" customWidth="1"/>
    <col min="7175" max="7176" width="6.28515625" style="290" bestFit="1" customWidth="1"/>
    <col min="7177" max="7418" width="9.140625" style="290"/>
    <col min="7419" max="7419" width="35.7109375" style="290" bestFit="1" customWidth="1"/>
    <col min="7420" max="7420" width="36.7109375" style="290" bestFit="1" customWidth="1"/>
    <col min="7421" max="7426" width="7.28515625" style="290" bestFit="1" customWidth="1"/>
    <col min="7427" max="7428" width="3.5703125" style="290" bestFit="1" customWidth="1"/>
    <col min="7429" max="7429" width="5" style="290" customWidth="1"/>
    <col min="7430" max="7430" width="4.7109375" style="290" bestFit="1" customWidth="1"/>
    <col min="7431" max="7432" width="6.28515625" style="290" bestFit="1" customWidth="1"/>
    <col min="7433" max="7674" width="9.140625" style="290"/>
    <col min="7675" max="7675" width="35.7109375" style="290" bestFit="1" customWidth="1"/>
    <col min="7676" max="7676" width="36.7109375" style="290" bestFit="1" customWidth="1"/>
    <col min="7677" max="7682" width="7.28515625" style="290" bestFit="1" customWidth="1"/>
    <col min="7683" max="7684" width="3.5703125" style="290" bestFit="1" customWidth="1"/>
    <col min="7685" max="7685" width="5" style="290" customWidth="1"/>
    <col min="7686" max="7686" width="4.7109375" style="290" bestFit="1" customWidth="1"/>
    <col min="7687" max="7688" width="6.28515625" style="290" bestFit="1" customWidth="1"/>
    <col min="7689" max="7930" width="9.140625" style="290"/>
    <col min="7931" max="7931" width="35.7109375" style="290" bestFit="1" customWidth="1"/>
    <col min="7932" max="7932" width="36.7109375" style="290" bestFit="1" customWidth="1"/>
    <col min="7933" max="7938" width="7.28515625" style="290" bestFit="1" customWidth="1"/>
    <col min="7939" max="7940" width="3.5703125" style="290" bestFit="1" customWidth="1"/>
    <col min="7941" max="7941" width="5" style="290" customWidth="1"/>
    <col min="7942" max="7942" width="4.7109375" style="290" bestFit="1" customWidth="1"/>
    <col min="7943" max="7944" width="6.28515625" style="290" bestFit="1" customWidth="1"/>
    <col min="7945" max="8186" width="9.140625" style="290"/>
    <col min="8187" max="8187" width="35.7109375" style="290" bestFit="1" customWidth="1"/>
    <col min="8188" max="8188" width="36.7109375" style="290" bestFit="1" customWidth="1"/>
    <col min="8189" max="8194" width="7.28515625" style="290" bestFit="1" customWidth="1"/>
    <col min="8195" max="8196" width="3.5703125" style="290" bestFit="1" customWidth="1"/>
    <col min="8197" max="8197" width="5" style="290" customWidth="1"/>
    <col min="8198" max="8198" width="4.7109375" style="290" bestFit="1" customWidth="1"/>
    <col min="8199" max="8200" width="6.28515625" style="290" bestFit="1" customWidth="1"/>
    <col min="8201" max="8442" width="9.140625" style="290"/>
    <col min="8443" max="8443" width="35.7109375" style="290" bestFit="1" customWidth="1"/>
    <col min="8444" max="8444" width="36.7109375" style="290" bestFit="1" customWidth="1"/>
    <col min="8445" max="8450" width="7.28515625" style="290" bestFit="1" customWidth="1"/>
    <col min="8451" max="8452" width="3.5703125" style="290" bestFit="1" customWidth="1"/>
    <col min="8453" max="8453" width="5" style="290" customWidth="1"/>
    <col min="8454" max="8454" width="4.7109375" style="290" bestFit="1" customWidth="1"/>
    <col min="8455" max="8456" width="6.28515625" style="290" bestFit="1" customWidth="1"/>
    <col min="8457" max="8698" width="9.140625" style="290"/>
    <col min="8699" max="8699" width="35.7109375" style="290" bestFit="1" customWidth="1"/>
    <col min="8700" max="8700" width="36.7109375" style="290" bestFit="1" customWidth="1"/>
    <col min="8701" max="8706" width="7.28515625" style="290" bestFit="1" customWidth="1"/>
    <col min="8707" max="8708" width="3.5703125" style="290" bestFit="1" customWidth="1"/>
    <col min="8709" max="8709" width="5" style="290" customWidth="1"/>
    <col min="8710" max="8710" width="4.7109375" style="290" bestFit="1" customWidth="1"/>
    <col min="8711" max="8712" width="6.28515625" style="290" bestFit="1" customWidth="1"/>
    <col min="8713" max="8954" width="9.140625" style="290"/>
    <col min="8955" max="8955" width="35.7109375" style="290" bestFit="1" customWidth="1"/>
    <col min="8956" max="8956" width="36.7109375" style="290" bestFit="1" customWidth="1"/>
    <col min="8957" max="8962" width="7.28515625" style="290" bestFit="1" customWidth="1"/>
    <col min="8963" max="8964" width="3.5703125" style="290" bestFit="1" customWidth="1"/>
    <col min="8965" max="8965" width="5" style="290" customWidth="1"/>
    <col min="8966" max="8966" width="4.7109375" style="290" bestFit="1" customWidth="1"/>
    <col min="8967" max="8968" width="6.28515625" style="290" bestFit="1" customWidth="1"/>
    <col min="8969" max="9210" width="9.140625" style="290"/>
    <col min="9211" max="9211" width="35.7109375" style="290" bestFit="1" customWidth="1"/>
    <col min="9212" max="9212" width="36.7109375" style="290" bestFit="1" customWidth="1"/>
    <col min="9213" max="9218" width="7.28515625" style="290" bestFit="1" customWidth="1"/>
    <col min="9219" max="9220" width="3.5703125" style="290" bestFit="1" customWidth="1"/>
    <col min="9221" max="9221" width="5" style="290" customWidth="1"/>
    <col min="9222" max="9222" width="4.7109375" style="290" bestFit="1" customWidth="1"/>
    <col min="9223" max="9224" width="6.28515625" style="290" bestFit="1" customWidth="1"/>
    <col min="9225" max="9466" width="9.140625" style="290"/>
    <col min="9467" max="9467" width="35.7109375" style="290" bestFit="1" customWidth="1"/>
    <col min="9468" max="9468" width="36.7109375" style="290" bestFit="1" customWidth="1"/>
    <col min="9469" max="9474" width="7.28515625" style="290" bestFit="1" customWidth="1"/>
    <col min="9475" max="9476" width="3.5703125" style="290" bestFit="1" customWidth="1"/>
    <col min="9477" max="9477" width="5" style="290" customWidth="1"/>
    <col min="9478" max="9478" width="4.7109375" style="290" bestFit="1" customWidth="1"/>
    <col min="9479" max="9480" width="6.28515625" style="290" bestFit="1" customWidth="1"/>
    <col min="9481" max="9722" width="9.140625" style="290"/>
    <col min="9723" max="9723" width="35.7109375" style="290" bestFit="1" customWidth="1"/>
    <col min="9724" max="9724" width="36.7109375" style="290" bestFit="1" customWidth="1"/>
    <col min="9725" max="9730" width="7.28515625" style="290" bestFit="1" customWidth="1"/>
    <col min="9731" max="9732" width="3.5703125" style="290" bestFit="1" customWidth="1"/>
    <col min="9733" max="9733" width="5" style="290" customWidth="1"/>
    <col min="9734" max="9734" width="4.7109375" style="290" bestFit="1" customWidth="1"/>
    <col min="9735" max="9736" width="6.28515625" style="290" bestFit="1" customWidth="1"/>
    <col min="9737" max="9978" width="9.140625" style="290"/>
    <col min="9979" max="9979" width="35.7109375" style="290" bestFit="1" customWidth="1"/>
    <col min="9980" max="9980" width="36.7109375" style="290" bestFit="1" customWidth="1"/>
    <col min="9981" max="9986" width="7.28515625" style="290" bestFit="1" customWidth="1"/>
    <col min="9987" max="9988" width="3.5703125" style="290" bestFit="1" customWidth="1"/>
    <col min="9989" max="9989" width="5" style="290" customWidth="1"/>
    <col min="9990" max="9990" width="4.7109375" style="290" bestFit="1" customWidth="1"/>
    <col min="9991" max="9992" width="6.28515625" style="290" bestFit="1" customWidth="1"/>
    <col min="9993" max="10234" width="9.140625" style="290"/>
    <col min="10235" max="10235" width="35.7109375" style="290" bestFit="1" customWidth="1"/>
    <col min="10236" max="10236" width="36.7109375" style="290" bestFit="1" customWidth="1"/>
    <col min="10237" max="10242" width="7.28515625" style="290" bestFit="1" customWidth="1"/>
    <col min="10243" max="10244" width="3.5703125" style="290" bestFit="1" customWidth="1"/>
    <col min="10245" max="10245" width="5" style="290" customWidth="1"/>
    <col min="10246" max="10246" width="4.7109375" style="290" bestFit="1" customWidth="1"/>
    <col min="10247" max="10248" width="6.28515625" style="290" bestFit="1" customWidth="1"/>
    <col min="10249" max="10490" width="9.140625" style="290"/>
    <col min="10491" max="10491" width="35.7109375" style="290" bestFit="1" customWidth="1"/>
    <col min="10492" max="10492" width="36.7109375" style="290" bestFit="1" customWidth="1"/>
    <col min="10493" max="10498" width="7.28515625" style="290" bestFit="1" customWidth="1"/>
    <col min="10499" max="10500" width="3.5703125" style="290" bestFit="1" customWidth="1"/>
    <col min="10501" max="10501" width="5" style="290" customWidth="1"/>
    <col min="10502" max="10502" width="4.7109375" style="290" bestFit="1" customWidth="1"/>
    <col min="10503" max="10504" width="6.28515625" style="290" bestFit="1" customWidth="1"/>
    <col min="10505" max="10746" width="9.140625" style="290"/>
    <col min="10747" max="10747" width="35.7109375" style="290" bestFit="1" customWidth="1"/>
    <col min="10748" max="10748" width="36.7109375" style="290" bestFit="1" customWidth="1"/>
    <col min="10749" max="10754" width="7.28515625" style="290" bestFit="1" customWidth="1"/>
    <col min="10755" max="10756" width="3.5703125" style="290" bestFit="1" customWidth="1"/>
    <col min="10757" max="10757" width="5" style="290" customWidth="1"/>
    <col min="10758" max="10758" width="4.7109375" style="290" bestFit="1" customWidth="1"/>
    <col min="10759" max="10760" width="6.28515625" style="290" bestFit="1" customWidth="1"/>
    <col min="10761" max="11002" width="9.140625" style="290"/>
    <col min="11003" max="11003" width="35.7109375" style="290" bestFit="1" customWidth="1"/>
    <col min="11004" max="11004" width="36.7109375" style="290" bestFit="1" customWidth="1"/>
    <col min="11005" max="11010" width="7.28515625" style="290" bestFit="1" customWidth="1"/>
    <col min="11011" max="11012" width="3.5703125" style="290" bestFit="1" customWidth="1"/>
    <col min="11013" max="11013" width="5" style="290" customWidth="1"/>
    <col min="11014" max="11014" width="4.7109375" style="290" bestFit="1" customWidth="1"/>
    <col min="11015" max="11016" width="6.28515625" style="290" bestFit="1" customWidth="1"/>
    <col min="11017" max="11258" width="9.140625" style="290"/>
    <col min="11259" max="11259" width="35.7109375" style="290" bestFit="1" customWidth="1"/>
    <col min="11260" max="11260" width="36.7109375" style="290" bestFit="1" customWidth="1"/>
    <col min="11261" max="11266" width="7.28515625" style="290" bestFit="1" customWidth="1"/>
    <col min="11267" max="11268" width="3.5703125" style="290" bestFit="1" customWidth="1"/>
    <col min="11269" max="11269" width="5" style="290" customWidth="1"/>
    <col min="11270" max="11270" width="4.7109375" style="290" bestFit="1" customWidth="1"/>
    <col min="11271" max="11272" width="6.28515625" style="290" bestFit="1" customWidth="1"/>
    <col min="11273" max="11514" width="9.140625" style="290"/>
    <col min="11515" max="11515" width="35.7109375" style="290" bestFit="1" customWidth="1"/>
    <col min="11516" max="11516" width="36.7109375" style="290" bestFit="1" customWidth="1"/>
    <col min="11517" max="11522" width="7.28515625" style="290" bestFit="1" customWidth="1"/>
    <col min="11523" max="11524" width="3.5703125" style="290" bestFit="1" customWidth="1"/>
    <col min="11525" max="11525" width="5" style="290" customWidth="1"/>
    <col min="11526" max="11526" width="4.7109375" style="290" bestFit="1" customWidth="1"/>
    <col min="11527" max="11528" width="6.28515625" style="290" bestFit="1" customWidth="1"/>
    <col min="11529" max="11770" width="9.140625" style="290"/>
    <col min="11771" max="11771" width="35.7109375" style="290" bestFit="1" customWidth="1"/>
    <col min="11772" max="11772" width="36.7109375" style="290" bestFit="1" customWidth="1"/>
    <col min="11773" max="11778" width="7.28515625" style="290" bestFit="1" customWidth="1"/>
    <col min="11779" max="11780" width="3.5703125" style="290" bestFit="1" customWidth="1"/>
    <col min="11781" max="11781" width="5" style="290" customWidth="1"/>
    <col min="11782" max="11782" width="4.7109375" style="290" bestFit="1" customWidth="1"/>
    <col min="11783" max="11784" width="6.28515625" style="290" bestFit="1" customWidth="1"/>
    <col min="11785" max="12026" width="9.140625" style="290"/>
    <col min="12027" max="12027" width="35.7109375" style="290" bestFit="1" customWidth="1"/>
    <col min="12028" max="12028" width="36.7109375" style="290" bestFit="1" customWidth="1"/>
    <col min="12029" max="12034" width="7.28515625" style="290" bestFit="1" customWidth="1"/>
    <col min="12035" max="12036" width="3.5703125" style="290" bestFit="1" customWidth="1"/>
    <col min="12037" max="12037" width="5" style="290" customWidth="1"/>
    <col min="12038" max="12038" width="4.7109375" style="290" bestFit="1" customWidth="1"/>
    <col min="12039" max="12040" width="6.28515625" style="290" bestFit="1" customWidth="1"/>
    <col min="12041" max="12282" width="9.140625" style="290"/>
    <col min="12283" max="12283" width="35.7109375" style="290" bestFit="1" customWidth="1"/>
    <col min="12284" max="12284" width="36.7109375" style="290" bestFit="1" customWidth="1"/>
    <col min="12285" max="12290" width="7.28515625" style="290" bestFit="1" customWidth="1"/>
    <col min="12291" max="12292" width="3.5703125" style="290" bestFit="1" customWidth="1"/>
    <col min="12293" max="12293" width="5" style="290" customWidth="1"/>
    <col min="12294" max="12294" width="4.7109375" style="290" bestFit="1" customWidth="1"/>
    <col min="12295" max="12296" width="6.28515625" style="290" bestFit="1" customWidth="1"/>
    <col min="12297" max="12538" width="9.140625" style="290"/>
    <col min="12539" max="12539" width="35.7109375" style="290" bestFit="1" customWidth="1"/>
    <col min="12540" max="12540" width="36.7109375" style="290" bestFit="1" customWidth="1"/>
    <col min="12541" max="12546" width="7.28515625" style="290" bestFit="1" customWidth="1"/>
    <col min="12547" max="12548" width="3.5703125" style="290" bestFit="1" customWidth="1"/>
    <col min="12549" max="12549" width="5" style="290" customWidth="1"/>
    <col min="12550" max="12550" width="4.7109375" style="290" bestFit="1" customWidth="1"/>
    <col min="12551" max="12552" width="6.28515625" style="290" bestFit="1" customWidth="1"/>
    <col min="12553" max="12794" width="9.140625" style="290"/>
    <col min="12795" max="12795" width="35.7109375" style="290" bestFit="1" customWidth="1"/>
    <col min="12796" max="12796" width="36.7109375" style="290" bestFit="1" customWidth="1"/>
    <col min="12797" max="12802" width="7.28515625" style="290" bestFit="1" customWidth="1"/>
    <col min="12803" max="12804" width="3.5703125" style="290" bestFit="1" customWidth="1"/>
    <col min="12805" max="12805" width="5" style="290" customWidth="1"/>
    <col min="12806" max="12806" width="4.7109375" style="290" bestFit="1" customWidth="1"/>
    <col min="12807" max="12808" width="6.28515625" style="290" bestFit="1" customWidth="1"/>
    <col min="12809" max="13050" width="9.140625" style="290"/>
    <col min="13051" max="13051" width="35.7109375" style="290" bestFit="1" customWidth="1"/>
    <col min="13052" max="13052" width="36.7109375" style="290" bestFit="1" customWidth="1"/>
    <col min="13053" max="13058" width="7.28515625" style="290" bestFit="1" customWidth="1"/>
    <col min="13059" max="13060" width="3.5703125" style="290" bestFit="1" customWidth="1"/>
    <col min="13061" max="13061" width="5" style="290" customWidth="1"/>
    <col min="13062" max="13062" width="4.7109375" style="290" bestFit="1" customWidth="1"/>
    <col min="13063" max="13064" width="6.28515625" style="290" bestFit="1" customWidth="1"/>
    <col min="13065" max="13306" width="9.140625" style="290"/>
    <col min="13307" max="13307" width="35.7109375" style="290" bestFit="1" customWidth="1"/>
    <col min="13308" max="13308" width="36.7109375" style="290" bestFit="1" customWidth="1"/>
    <col min="13309" max="13314" width="7.28515625" style="290" bestFit="1" customWidth="1"/>
    <col min="13315" max="13316" width="3.5703125" style="290" bestFit="1" customWidth="1"/>
    <col min="13317" max="13317" width="5" style="290" customWidth="1"/>
    <col min="13318" max="13318" width="4.7109375" style="290" bestFit="1" customWidth="1"/>
    <col min="13319" max="13320" width="6.28515625" style="290" bestFit="1" customWidth="1"/>
    <col min="13321" max="13562" width="9.140625" style="290"/>
    <col min="13563" max="13563" width="35.7109375" style="290" bestFit="1" customWidth="1"/>
    <col min="13564" max="13564" width="36.7109375" style="290" bestFit="1" customWidth="1"/>
    <col min="13565" max="13570" width="7.28515625" style="290" bestFit="1" customWidth="1"/>
    <col min="13571" max="13572" width="3.5703125" style="290" bestFit="1" customWidth="1"/>
    <col min="13573" max="13573" width="5" style="290" customWidth="1"/>
    <col min="13574" max="13574" width="4.7109375" style="290" bestFit="1" customWidth="1"/>
    <col min="13575" max="13576" width="6.28515625" style="290" bestFit="1" customWidth="1"/>
    <col min="13577" max="13818" width="9.140625" style="290"/>
    <col min="13819" max="13819" width="35.7109375" style="290" bestFit="1" customWidth="1"/>
    <col min="13820" max="13820" width="36.7109375" style="290" bestFit="1" customWidth="1"/>
    <col min="13821" max="13826" width="7.28515625" style="290" bestFit="1" customWidth="1"/>
    <col min="13827" max="13828" width="3.5703125" style="290" bestFit="1" customWidth="1"/>
    <col min="13829" max="13829" width="5" style="290" customWidth="1"/>
    <col min="13830" max="13830" width="4.7109375" style="290" bestFit="1" customWidth="1"/>
    <col min="13831" max="13832" width="6.28515625" style="290" bestFit="1" customWidth="1"/>
    <col min="13833" max="14074" width="9.140625" style="290"/>
    <col min="14075" max="14075" width="35.7109375" style="290" bestFit="1" customWidth="1"/>
    <col min="14076" max="14076" width="36.7109375" style="290" bestFit="1" customWidth="1"/>
    <col min="14077" max="14082" width="7.28515625" style="290" bestFit="1" customWidth="1"/>
    <col min="14083" max="14084" width="3.5703125" style="290" bestFit="1" customWidth="1"/>
    <col min="14085" max="14085" width="5" style="290" customWidth="1"/>
    <col min="14086" max="14086" width="4.7109375" style="290" bestFit="1" customWidth="1"/>
    <col min="14087" max="14088" width="6.28515625" style="290" bestFit="1" customWidth="1"/>
    <col min="14089" max="14330" width="9.140625" style="290"/>
    <col min="14331" max="14331" width="35.7109375" style="290" bestFit="1" customWidth="1"/>
    <col min="14332" max="14332" width="36.7109375" style="290" bestFit="1" customWidth="1"/>
    <col min="14333" max="14338" width="7.28515625" style="290" bestFit="1" customWidth="1"/>
    <col min="14339" max="14340" width="3.5703125" style="290" bestFit="1" customWidth="1"/>
    <col min="14341" max="14341" width="5" style="290" customWidth="1"/>
    <col min="14342" max="14342" width="4.7109375" style="290" bestFit="1" customWidth="1"/>
    <col min="14343" max="14344" width="6.28515625" style="290" bestFit="1" customWidth="1"/>
    <col min="14345" max="14586" width="9.140625" style="290"/>
    <col min="14587" max="14587" width="35.7109375" style="290" bestFit="1" customWidth="1"/>
    <col min="14588" max="14588" width="36.7109375" style="290" bestFit="1" customWidth="1"/>
    <col min="14589" max="14594" width="7.28515625" style="290" bestFit="1" customWidth="1"/>
    <col min="14595" max="14596" width="3.5703125" style="290" bestFit="1" customWidth="1"/>
    <col min="14597" max="14597" width="5" style="290" customWidth="1"/>
    <col min="14598" max="14598" width="4.7109375" style="290" bestFit="1" customWidth="1"/>
    <col min="14599" max="14600" width="6.28515625" style="290" bestFit="1" customWidth="1"/>
    <col min="14601" max="14842" width="9.140625" style="290"/>
    <col min="14843" max="14843" width="35.7109375" style="290" bestFit="1" customWidth="1"/>
    <col min="14844" max="14844" width="36.7109375" style="290" bestFit="1" customWidth="1"/>
    <col min="14845" max="14850" width="7.28515625" style="290" bestFit="1" customWidth="1"/>
    <col min="14851" max="14852" width="3.5703125" style="290" bestFit="1" customWidth="1"/>
    <col min="14853" max="14853" width="5" style="290" customWidth="1"/>
    <col min="14854" max="14854" width="4.7109375" style="290" bestFit="1" customWidth="1"/>
    <col min="14855" max="14856" width="6.28515625" style="290" bestFit="1" customWidth="1"/>
    <col min="14857" max="15098" width="9.140625" style="290"/>
    <col min="15099" max="15099" width="35.7109375" style="290" bestFit="1" customWidth="1"/>
    <col min="15100" max="15100" width="36.7109375" style="290" bestFit="1" customWidth="1"/>
    <col min="15101" max="15106" width="7.28515625" style="290" bestFit="1" customWidth="1"/>
    <col min="15107" max="15108" width="3.5703125" style="290" bestFit="1" customWidth="1"/>
    <col min="15109" max="15109" width="5" style="290" customWidth="1"/>
    <col min="15110" max="15110" width="4.7109375" style="290" bestFit="1" customWidth="1"/>
    <col min="15111" max="15112" width="6.28515625" style="290" bestFit="1" customWidth="1"/>
    <col min="15113" max="15354" width="9.140625" style="290"/>
    <col min="15355" max="15355" width="35.7109375" style="290" bestFit="1" customWidth="1"/>
    <col min="15356" max="15356" width="36.7109375" style="290" bestFit="1" customWidth="1"/>
    <col min="15357" max="15362" width="7.28515625" style="290" bestFit="1" customWidth="1"/>
    <col min="15363" max="15364" width="3.5703125" style="290" bestFit="1" customWidth="1"/>
    <col min="15365" max="15365" width="5" style="290" customWidth="1"/>
    <col min="15366" max="15366" width="4.7109375" style="290" bestFit="1" customWidth="1"/>
    <col min="15367" max="15368" width="6.28515625" style="290" bestFit="1" customWidth="1"/>
    <col min="15369" max="15610" width="9.140625" style="290"/>
    <col min="15611" max="15611" width="35.7109375" style="290" bestFit="1" customWidth="1"/>
    <col min="15612" max="15612" width="36.7109375" style="290" bestFit="1" customWidth="1"/>
    <col min="15613" max="15618" width="7.28515625" style="290" bestFit="1" customWidth="1"/>
    <col min="15619" max="15620" width="3.5703125" style="290" bestFit="1" customWidth="1"/>
    <col min="15621" max="15621" width="5" style="290" customWidth="1"/>
    <col min="15622" max="15622" width="4.7109375" style="290" bestFit="1" customWidth="1"/>
    <col min="15623" max="15624" width="6.28515625" style="290" bestFit="1" customWidth="1"/>
    <col min="15625" max="15866" width="9.140625" style="290"/>
    <col min="15867" max="15867" width="35.7109375" style="290" bestFit="1" customWidth="1"/>
    <col min="15868" max="15868" width="36.7109375" style="290" bestFit="1" customWidth="1"/>
    <col min="15869" max="15874" width="7.28515625" style="290" bestFit="1" customWidth="1"/>
    <col min="15875" max="15876" width="3.5703125" style="290" bestFit="1" customWidth="1"/>
    <col min="15877" max="15877" width="5" style="290" customWidth="1"/>
    <col min="15878" max="15878" width="4.7109375" style="290" bestFit="1" customWidth="1"/>
    <col min="15879" max="15880" width="6.28515625" style="290" bestFit="1" customWidth="1"/>
    <col min="15881" max="16122" width="9.140625" style="290"/>
    <col min="16123" max="16123" width="35.7109375" style="290" bestFit="1" customWidth="1"/>
    <col min="16124" max="16124" width="36.7109375" style="290" bestFit="1" customWidth="1"/>
    <col min="16125" max="16130" width="7.28515625" style="290" bestFit="1" customWidth="1"/>
    <col min="16131" max="16132" width="3.5703125" style="290" bestFit="1" customWidth="1"/>
    <col min="16133" max="16133" width="5" style="290" customWidth="1"/>
    <col min="16134" max="16134" width="4.7109375" style="290" bestFit="1" customWidth="1"/>
    <col min="16135" max="16136" width="6.28515625" style="290" bestFit="1" customWidth="1"/>
    <col min="16137" max="16384" width="9.140625" style="290"/>
  </cols>
  <sheetData>
    <row r="1" spans="1:10" ht="18.75" x14ac:dyDescent="0.3">
      <c r="A1" s="551" t="str">
        <f>DKB!A1</f>
        <v>DATA KONSOLIDASI BERSIH (DKB) KABUPATEN PAKPAK BHARAT</v>
      </c>
      <c r="B1" s="551"/>
      <c r="C1" s="551"/>
      <c r="D1" s="551"/>
      <c r="E1" s="551"/>
      <c r="F1" s="551"/>
      <c r="G1" s="551"/>
      <c r="H1" s="551"/>
      <c r="I1" s="551"/>
    </row>
    <row r="2" spans="1:10" ht="18.75" x14ac:dyDescent="0.3">
      <c r="A2" s="551" t="s">
        <v>513</v>
      </c>
      <c r="B2" s="551"/>
      <c r="C2" s="551"/>
      <c r="D2" s="551"/>
      <c r="E2" s="551"/>
      <c r="F2" s="551"/>
      <c r="G2" s="551"/>
      <c r="H2" s="551"/>
      <c r="I2" s="551"/>
    </row>
    <row r="3" spans="1:10" ht="18.75" x14ac:dyDescent="0.3">
      <c r="A3" s="560" t="str">
        <f>DKB!A2</f>
        <v>SEMESTER II TAHUN 2023</v>
      </c>
      <c r="B3" s="560"/>
      <c r="C3" s="560"/>
      <c r="D3" s="560"/>
      <c r="E3" s="560"/>
      <c r="F3" s="560"/>
      <c r="G3" s="560"/>
      <c r="H3" s="560"/>
      <c r="I3" s="560"/>
    </row>
    <row r="4" spans="1:10" ht="13.5" thickBot="1" x14ac:dyDescent="0.25">
      <c r="C4" s="547"/>
      <c r="D4" s="547"/>
      <c r="E4" s="547"/>
      <c r="F4" s="547"/>
      <c r="G4" s="547"/>
      <c r="H4" s="547"/>
    </row>
    <row r="5" spans="1:10" ht="15.75" customHeight="1" x14ac:dyDescent="0.2">
      <c r="A5" s="554" t="s">
        <v>0</v>
      </c>
      <c r="B5" s="557" t="s">
        <v>64</v>
      </c>
      <c r="C5" s="554" t="s">
        <v>424</v>
      </c>
      <c r="D5" s="646" t="s">
        <v>514</v>
      </c>
      <c r="E5" s="647"/>
      <c r="F5" s="648"/>
      <c r="G5" s="654" t="s">
        <v>515</v>
      </c>
      <c r="H5" s="655"/>
      <c r="I5" s="557" t="s">
        <v>282</v>
      </c>
    </row>
    <row r="6" spans="1:10" ht="13.5" customHeight="1" thickBot="1" x14ac:dyDescent="0.25">
      <c r="A6" s="555"/>
      <c r="B6" s="558"/>
      <c r="C6" s="555"/>
      <c r="D6" s="649"/>
      <c r="E6" s="650"/>
      <c r="F6" s="651"/>
      <c r="G6" s="656"/>
      <c r="H6" s="657"/>
      <c r="I6" s="559"/>
    </row>
    <row r="7" spans="1:10" ht="15.75" customHeight="1" thickBot="1" x14ac:dyDescent="0.25">
      <c r="A7" s="555"/>
      <c r="B7" s="558"/>
      <c r="C7" s="555"/>
      <c r="D7" s="313" t="s">
        <v>3</v>
      </c>
      <c r="E7" s="315" t="s">
        <v>4</v>
      </c>
      <c r="F7" s="313" t="s">
        <v>52</v>
      </c>
      <c r="G7" s="316" t="s">
        <v>516</v>
      </c>
      <c r="H7" s="316" t="s">
        <v>133</v>
      </c>
      <c r="I7" s="652">
        <f>G8/F8*100</f>
        <v>70.550634645237878</v>
      </c>
    </row>
    <row r="8" spans="1:10" ht="15.75" customHeight="1" thickBot="1" x14ac:dyDescent="0.25">
      <c r="A8" s="556"/>
      <c r="B8" s="559"/>
      <c r="C8" s="556"/>
      <c r="D8" s="302">
        <f>SUM(D9,D21,D33,D41,D48,D55,D61,D69)</f>
        <v>10905</v>
      </c>
      <c r="E8" s="301">
        <f>SUM(E9,E21,E33,E41,E48,E55,E61,E69)</f>
        <v>10997</v>
      </c>
      <c r="F8" s="302">
        <f>D8+E8</f>
        <v>21902</v>
      </c>
      <c r="G8" s="301">
        <f>G9+G21+G33+G41+G48+G55+G61+G69</f>
        <v>15452</v>
      </c>
      <c r="H8" s="301">
        <f>H9+H21+H33+H41+H48+H55+H61+H69</f>
        <v>6450</v>
      </c>
      <c r="I8" s="653"/>
      <c r="J8" s="292"/>
    </row>
    <row r="9" spans="1:10" s="321" customFormat="1" ht="14.1" customHeight="1" x14ac:dyDescent="0.25">
      <c r="A9" s="303"/>
      <c r="B9" s="82" t="s">
        <v>56</v>
      </c>
      <c r="C9" s="81" t="s">
        <v>5</v>
      </c>
      <c r="D9" s="305">
        <f>SUM(D10:D19)</f>
        <v>2279</v>
      </c>
      <c r="E9" s="304">
        <f>SUM(E10:E19)</f>
        <v>2301</v>
      </c>
      <c r="F9" s="305">
        <f>SUM(F10:F19)</f>
        <v>4580</v>
      </c>
      <c r="G9" s="304">
        <f>SUM(G10:G19)</f>
        <v>2741</v>
      </c>
      <c r="H9" s="304">
        <f>SUM(H10:H19)</f>
        <v>1839</v>
      </c>
      <c r="I9" s="320">
        <f>G9/F9*100</f>
        <v>59.8471615720524</v>
      </c>
    </row>
    <row r="10" spans="1:10" ht="14.1" customHeight="1" x14ac:dyDescent="0.25">
      <c r="A10" s="6">
        <v>1</v>
      </c>
      <c r="B10" s="6">
        <v>2001</v>
      </c>
      <c r="C10" s="83" t="s">
        <v>6</v>
      </c>
      <c r="D10" s="288">
        <f>STATUS!G10</f>
        <v>371</v>
      </c>
      <c r="E10" s="288">
        <f>STATUS!H10</f>
        <v>378</v>
      </c>
      <c r="F10" s="288">
        <f>STATUS!I10</f>
        <v>749</v>
      </c>
      <c r="G10" s="211">
        <v>435</v>
      </c>
      <c r="H10" s="288">
        <f>F10-G10</f>
        <v>314</v>
      </c>
      <c r="I10" s="317">
        <f t="shared" ref="I10:I19" si="0">G10/F10*100</f>
        <v>58.077436582109478</v>
      </c>
    </row>
    <row r="11" spans="1:10" ht="14.1" customHeight="1" x14ac:dyDescent="0.25">
      <c r="A11" s="6">
        <v>2</v>
      </c>
      <c r="B11" s="6">
        <v>2002</v>
      </c>
      <c r="C11" s="83" t="s">
        <v>7</v>
      </c>
      <c r="D11" s="288">
        <f>STATUS!G11</f>
        <v>311</v>
      </c>
      <c r="E11" s="288">
        <f>STATUS!H11</f>
        <v>309</v>
      </c>
      <c r="F11" s="288">
        <f>STATUS!I11</f>
        <v>620</v>
      </c>
      <c r="G11" s="211">
        <v>437</v>
      </c>
      <c r="H11" s="288">
        <f t="shared" ref="H11:H19" si="1">F11-G11</f>
        <v>183</v>
      </c>
      <c r="I11" s="317">
        <f t="shared" si="0"/>
        <v>70.483870967741936</v>
      </c>
    </row>
    <row r="12" spans="1:10" ht="14.1" customHeight="1" x14ac:dyDescent="0.25">
      <c r="A12" s="6">
        <v>3</v>
      </c>
      <c r="B12" s="6">
        <v>2003</v>
      </c>
      <c r="C12" s="83" t="s">
        <v>8</v>
      </c>
      <c r="D12" s="288">
        <f>STATUS!G12</f>
        <v>287</v>
      </c>
      <c r="E12" s="288">
        <f>STATUS!H12</f>
        <v>296</v>
      </c>
      <c r="F12" s="288">
        <f>STATUS!I12</f>
        <v>583</v>
      </c>
      <c r="G12" s="211">
        <v>372</v>
      </c>
      <c r="H12" s="288">
        <f t="shared" si="1"/>
        <v>211</v>
      </c>
      <c r="I12" s="317">
        <f t="shared" si="0"/>
        <v>63.807890222984568</v>
      </c>
    </row>
    <row r="13" spans="1:10" ht="14.1" customHeight="1" x14ac:dyDescent="0.25">
      <c r="A13" s="6">
        <v>4</v>
      </c>
      <c r="B13" s="6">
        <v>2004</v>
      </c>
      <c r="C13" s="83" t="s">
        <v>9</v>
      </c>
      <c r="D13" s="288">
        <f>STATUS!G13</f>
        <v>318</v>
      </c>
      <c r="E13" s="288">
        <f>STATUS!H13</f>
        <v>323</v>
      </c>
      <c r="F13" s="288">
        <f>STATUS!I13</f>
        <v>641</v>
      </c>
      <c r="G13" s="211">
        <v>345</v>
      </c>
      <c r="H13" s="288">
        <f t="shared" si="1"/>
        <v>296</v>
      </c>
      <c r="I13" s="317">
        <f t="shared" si="0"/>
        <v>53.822152886115447</v>
      </c>
    </row>
    <row r="14" spans="1:10" ht="14.1" customHeight="1" x14ac:dyDescent="0.25">
      <c r="A14" s="6">
        <v>5</v>
      </c>
      <c r="B14" s="6">
        <v>2005</v>
      </c>
      <c r="C14" s="83" t="s">
        <v>10</v>
      </c>
      <c r="D14" s="288">
        <f>STATUS!G14</f>
        <v>145</v>
      </c>
      <c r="E14" s="288">
        <f>STATUS!H14</f>
        <v>146</v>
      </c>
      <c r="F14" s="288">
        <f>STATUS!I14</f>
        <v>291</v>
      </c>
      <c r="G14" s="211">
        <v>172</v>
      </c>
      <c r="H14" s="288">
        <f t="shared" si="1"/>
        <v>119</v>
      </c>
      <c r="I14" s="317">
        <f t="shared" si="0"/>
        <v>59.106529209621996</v>
      </c>
    </row>
    <row r="15" spans="1:10" ht="14.1" customHeight="1" x14ac:dyDescent="0.25">
      <c r="A15" s="6">
        <v>6</v>
      </c>
      <c r="B15" s="6">
        <v>2006</v>
      </c>
      <c r="C15" s="83" t="s">
        <v>11</v>
      </c>
      <c r="D15" s="288">
        <f>STATUS!G15</f>
        <v>191</v>
      </c>
      <c r="E15" s="288">
        <f>STATUS!H15</f>
        <v>195</v>
      </c>
      <c r="F15" s="288">
        <f>STATUS!I15</f>
        <v>386</v>
      </c>
      <c r="G15" s="211">
        <v>238</v>
      </c>
      <c r="H15" s="288">
        <f t="shared" si="1"/>
        <v>148</v>
      </c>
      <c r="I15" s="317">
        <f t="shared" si="0"/>
        <v>61.6580310880829</v>
      </c>
    </row>
    <row r="16" spans="1:10" ht="14.1" customHeight="1" x14ac:dyDescent="0.25">
      <c r="A16" s="6">
        <v>7</v>
      </c>
      <c r="B16" s="6">
        <v>2007</v>
      </c>
      <c r="C16" s="83" t="s">
        <v>12</v>
      </c>
      <c r="D16" s="288">
        <f>STATUS!G16</f>
        <v>144</v>
      </c>
      <c r="E16" s="288">
        <f>STATUS!H16</f>
        <v>147</v>
      </c>
      <c r="F16" s="288">
        <f>STATUS!I16</f>
        <v>291</v>
      </c>
      <c r="G16" s="211">
        <v>198</v>
      </c>
      <c r="H16" s="288">
        <f t="shared" si="1"/>
        <v>93</v>
      </c>
      <c r="I16" s="317">
        <f t="shared" si="0"/>
        <v>68.041237113402062</v>
      </c>
    </row>
    <row r="17" spans="1:9" ht="14.1" customHeight="1" x14ac:dyDescent="0.25">
      <c r="A17" s="6">
        <v>8</v>
      </c>
      <c r="B17" s="6">
        <v>2008</v>
      </c>
      <c r="C17" s="83" t="s">
        <v>13</v>
      </c>
      <c r="D17" s="288">
        <f>STATUS!G17</f>
        <v>107</v>
      </c>
      <c r="E17" s="288">
        <f>STATUS!H17</f>
        <v>107</v>
      </c>
      <c r="F17" s="288">
        <f>STATUS!I17</f>
        <v>214</v>
      </c>
      <c r="G17" s="211">
        <v>149</v>
      </c>
      <c r="H17" s="288">
        <f t="shared" si="1"/>
        <v>65</v>
      </c>
      <c r="I17" s="317">
        <f t="shared" si="0"/>
        <v>69.626168224299064</v>
      </c>
    </row>
    <row r="18" spans="1:9" ht="14.1" customHeight="1" x14ac:dyDescent="0.25">
      <c r="A18" s="6">
        <v>9</v>
      </c>
      <c r="B18" s="6">
        <v>2009</v>
      </c>
      <c r="C18" s="83" t="s">
        <v>14</v>
      </c>
      <c r="D18" s="288">
        <f>STATUS!G18</f>
        <v>124</v>
      </c>
      <c r="E18" s="288">
        <f>STATUS!H18</f>
        <v>116</v>
      </c>
      <c r="F18" s="288">
        <f>STATUS!I18</f>
        <v>240</v>
      </c>
      <c r="G18" s="211">
        <v>128</v>
      </c>
      <c r="H18" s="288">
        <f t="shared" si="1"/>
        <v>112</v>
      </c>
      <c r="I18" s="317">
        <f t="shared" si="0"/>
        <v>53.333333333333336</v>
      </c>
    </row>
    <row r="19" spans="1:9" ht="14.1" customHeight="1" x14ac:dyDescent="0.25">
      <c r="A19" s="6">
        <v>10</v>
      </c>
      <c r="B19" s="6">
        <v>2010</v>
      </c>
      <c r="C19" s="83" t="s">
        <v>15</v>
      </c>
      <c r="D19" s="288">
        <f>STATUS!G19</f>
        <v>281</v>
      </c>
      <c r="E19" s="288">
        <f>STATUS!H19</f>
        <v>284</v>
      </c>
      <c r="F19" s="288">
        <f>STATUS!I19</f>
        <v>565</v>
      </c>
      <c r="G19" s="211">
        <v>267</v>
      </c>
      <c r="H19" s="288">
        <f t="shared" si="1"/>
        <v>298</v>
      </c>
      <c r="I19" s="317">
        <f t="shared" si="0"/>
        <v>47.256637168141594</v>
      </c>
    </row>
    <row r="20" spans="1:9" ht="6.95" customHeight="1" x14ac:dyDescent="0.25">
      <c r="A20" s="6"/>
      <c r="B20" s="3"/>
      <c r="C20" s="83"/>
      <c r="D20" s="294"/>
      <c r="E20" s="135"/>
      <c r="F20" s="294"/>
      <c r="G20" s="135"/>
      <c r="H20" s="135"/>
      <c r="I20" s="314"/>
    </row>
    <row r="21" spans="1:9" s="321" customFormat="1" ht="14.1" customHeight="1" x14ac:dyDescent="0.25">
      <c r="A21" s="303" t="s">
        <v>396</v>
      </c>
      <c r="B21" s="82" t="s">
        <v>57</v>
      </c>
      <c r="C21" s="81" t="s">
        <v>16</v>
      </c>
      <c r="D21" s="305">
        <f>SUM(D22:D31)</f>
        <v>2129</v>
      </c>
      <c r="E21" s="304">
        <f>SUM(E22:E31)</f>
        <v>2161</v>
      </c>
      <c r="F21" s="305">
        <f>SUM(F22:F31)</f>
        <v>4290</v>
      </c>
      <c r="G21" s="304">
        <f>SUM(G22:G31)</f>
        <v>2700</v>
      </c>
      <c r="H21" s="304">
        <f>SUM(H22:H31)</f>
        <v>1590</v>
      </c>
      <c r="I21" s="320">
        <f>G21/F21*100</f>
        <v>62.93706293706294</v>
      </c>
    </row>
    <row r="22" spans="1:9" ht="14.1" customHeight="1" x14ac:dyDescent="0.25">
      <c r="A22" s="6">
        <v>11</v>
      </c>
      <c r="B22" s="6">
        <v>2001</v>
      </c>
      <c r="C22" s="83" t="s">
        <v>17</v>
      </c>
      <c r="D22" s="288">
        <f>STATUS!G22</f>
        <v>320</v>
      </c>
      <c r="E22" s="288">
        <f>STATUS!H22</f>
        <v>330</v>
      </c>
      <c r="F22" s="288">
        <f>STATUS!I22</f>
        <v>650</v>
      </c>
      <c r="G22" s="211">
        <v>414</v>
      </c>
      <c r="H22" s="288">
        <f>F22-G22</f>
        <v>236</v>
      </c>
      <c r="I22" s="317">
        <f>G22/F22*100</f>
        <v>63.692307692307693</v>
      </c>
    </row>
    <row r="23" spans="1:9" ht="14.1" customHeight="1" x14ac:dyDescent="0.25">
      <c r="A23" s="6">
        <v>12</v>
      </c>
      <c r="B23" s="6">
        <v>2002</v>
      </c>
      <c r="C23" s="83" t="s">
        <v>18</v>
      </c>
      <c r="D23" s="288">
        <f>STATUS!G23</f>
        <v>199</v>
      </c>
      <c r="E23" s="288">
        <f>STATUS!H23</f>
        <v>204</v>
      </c>
      <c r="F23" s="288">
        <f>STATUS!I23</f>
        <v>403</v>
      </c>
      <c r="G23" s="211">
        <v>265</v>
      </c>
      <c r="H23" s="288">
        <f t="shared" ref="H23:H31" si="2">F23-G23</f>
        <v>138</v>
      </c>
      <c r="I23" s="317">
        <f t="shared" ref="I23:I31" si="3">G23/F23*100</f>
        <v>65.75682382133995</v>
      </c>
    </row>
    <row r="24" spans="1:9" ht="14.1" customHeight="1" x14ac:dyDescent="0.25">
      <c r="A24" s="6">
        <v>13</v>
      </c>
      <c r="B24" s="6">
        <v>2003</v>
      </c>
      <c r="C24" s="83" t="s">
        <v>19</v>
      </c>
      <c r="D24" s="288">
        <f>STATUS!G24</f>
        <v>202</v>
      </c>
      <c r="E24" s="288">
        <f>STATUS!H24</f>
        <v>198</v>
      </c>
      <c r="F24" s="288">
        <f>STATUS!I24</f>
        <v>400</v>
      </c>
      <c r="G24" s="211">
        <v>244</v>
      </c>
      <c r="H24" s="288">
        <f t="shared" si="2"/>
        <v>156</v>
      </c>
      <c r="I24" s="317">
        <f t="shared" si="3"/>
        <v>61</v>
      </c>
    </row>
    <row r="25" spans="1:9" ht="14.1" customHeight="1" x14ac:dyDescent="0.25">
      <c r="A25" s="6">
        <v>14</v>
      </c>
      <c r="B25" s="6">
        <v>2004</v>
      </c>
      <c r="C25" s="83" t="s">
        <v>20</v>
      </c>
      <c r="D25" s="288">
        <f>STATUS!G25</f>
        <v>532</v>
      </c>
      <c r="E25" s="288">
        <f>STATUS!H25</f>
        <v>550</v>
      </c>
      <c r="F25" s="288">
        <f>STATUS!I25</f>
        <v>1082</v>
      </c>
      <c r="G25" s="211">
        <v>624</v>
      </c>
      <c r="H25" s="288">
        <f t="shared" si="2"/>
        <v>458</v>
      </c>
      <c r="I25" s="317">
        <f t="shared" si="3"/>
        <v>57.670979667282808</v>
      </c>
    </row>
    <row r="26" spans="1:9" ht="14.1" customHeight="1" x14ac:dyDescent="0.25">
      <c r="A26" s="6">
        <v>15</v>
      </c>
      <c r="B26" s="6">
        <v>2005</v>
      </c>
      <c r="C26" s="83" t="s">
        <v>21</v>
      </c>
      <c r="D26" s="288">
        <f>STATUS!G26</f>
        <v>356</v>
      </c>
      <c r="E26" s="288">
        <f>STATUS!H26</f>
        <v>353</v>
      </c>
      <c r="F26" s="288">
        <f>STATUS!I26</f>
        <v>709</v>
      </c>
      <c r="G26" s="211">
        <v>442</v>
      </c>
      <c r="H26" s="288">
        <f t="shared" si="2"/>
        <v>267</v>
      </c>
      <c r="I26" s="317">
        <f t="shared" si="3"/>
        <v>62.341325811001411</v>
      </c>
    </row>
    <row r="27" spans="1:9" ht="14.1" customHeight="1" x14ac:dyDescent="0.25">
      <c r="A27" s="6">
        <v>16</v>
      </c>
      <c r="B27" s="6">
        <v>2006</v>
      </c>
      <c r="C27" s="83" t="s">
        <v>22</v>
      </c>
      <c r="D27" s="288">
        <f>STATUS!G27</f>
        <v>113</v>
      </c>
      <c r="E27" s="288">
        <f>STATUS!H27</f>
        <v>111</v>
      </c>
      <c r="F27" s="288">
        <f>STATUS!I27</f>
        <v>224</v>
      </c>
      <c r="G27" s="211">
        <v>180</v>
      </c>
      <c r="H27" s="288">
        <f t="shared" si="2"/>
        <v>44</v>
      </c>
      <c r="I27" s="317">
        <f t="shared" si="3"/>
        <v>80.357142857142861</v>
      </c>
    </row>
    <row r="28" spans="1:9" ht="14.1" customHeight="1" x14ac:dyDescent="0.25">
      <c r="A28" s="6">
        <v>17</v>
      </c>
      <c r="B28" s="6">
        <v>2014</v>
      </c>
      <c r="C28" s="83" t="s">
        <v>65</v>
      </c>
      <c r="D28" s="288">
        <f>STATUS!G28</f>
        <v>210</v>
      </c>
      <c r="E28" s="288">
        <f>STATUS!H28</f>
        <v>215</v>
      </c>
      <c r="F28" s="288">
        <f>STATUS!I28</f>
        <v>425</v>
      </c>
      <c r="G28" s="211">
        <v>256</v>
      </c>
      <c r="H28" s="288">
        <f t="shared" si="2"/>
        <v>169</v>
      </c>
      <c r="I28" s="317">
        <f t="shared" si="3"/>
        <v>60.235294117647051</v>
      </c>
    </row>
    <row r="29" spans="1:9" ht="14.1" customHeight="1" x14ac:dyDescent="0.25">
      <c r="A29" s="6">
        <v>18</v>
      </c>
      <c r="B29" s="6">
        <v>2015</v>
      </c>
      <c r="C29" s="83" t="s">
        <v>66</v>
      </c>
      <c r="D29" s="288">
        <f>STATUS!G29</f>
        <v>31</v>
      </c>
      <c r="E29" s="288">
        <f>STATUS!H29</f>
        <v>31</v>
      </c>
      <c r="F29" s="288">
        <f>STATUS!I29</f>
        <v>62</v>
      </c>
      <c r="G29" s="211">
        <v>51</v>
      </c>
      <c r="H29" s="288">
        <f t="shared" si="2"/>
        <v>11</v>
      </c>
      <c r="I29" s="317">
        <f t="shared" si="3"/>
        <v>82.258064516129039</v>
      </c>
    </row>
    <row r="30" spans="1:9" ht="14.1" customHeight="1" x14ac:dyDescent="0.25">
      <c r="A30" s="6">
        <v>19</v>
      </c>
      <c r="B30" s="6">
        <v>2016</v>
      </c>
      <c r="C30" s="83" t="s">
        <v>23</v>
      </c>
      <c r="D30" s="288">
        <f>STATUS!G30</f>
        <v>78</v>
      </c>
      <c r="E30" s="288">
        <f>STATUS!H30</f>
        <v>79</v>
      </c>
      <c r="F30" s="288">
        <f>STATUS!I30</f>
        <v>157</v>
      </c>
      <c r="G30" s="211">
        <v>99</v>
      </c>
      <c r="H30" s="288">
        <f t="shared" si="2"/>
        <v>58</v>
      </c>
      <c r="I30" s="317">
        <f t="shared" si="3"/>
        <v>63.057324840764331</v>
      </c>
    </row>
    <row r="31" spans="1:9" ht="14.1" customHeight="1" x14ac:dyDescent="0.25">
      <c r="A31" s="6">
        <v>20</v>
      </c>
      <c r="B31" s="6">
        <v>2021</v>
      </c>
      <c r="C31" s="83" t="s">
        <v>24</v>
      </c>
      <c r="D31" s="288">
        <f>STATUS!G31</f>
        <v>88</v>
      </c>
      <c r="E31" s="288">
        <f>STATUS!H31</f>
        <v>90</v>
      </c>
      <c r="F31" s="288">
        <f>STATUS!I31</f>
        <v>178</v>
      </c>
      <c r="G31" s="211">
        <v>125</v>
      </c>
      <c r="H31" s="288">
        <f t="shared" si="2"/>
        <v>53</v>
      </c>
      <c r="I31" s="317">
        <f t="shared" si="3"/>
        <v>70.224719101123597</v>
      </c>
    </row>
    <row r="32" spans="1:9" ht="6.95" customHeight="1" x14ac:dyDescent="0.25">
      <c r="A32" s="6"/>
      <c r="B32" s="3"/>
      <c r="C32" s="83"/>
      <c r="D32" s="294"/>
      <c r="E32" s="135"/>
      <c r="F32" s="294"/>
      <c r="G32" s="135"/>
      <c r="H32" s="135"/>
      <c r="I32" s="314"/>
    </row>
    <row r="33" spans="1:9" s="321" customFormat="1" ht="14.1" customHeight="1" x14ac:dyDescent="0.25">
      <c r="A33" s="303"/>
      <c r="B33" s="82" t="s">
        <v>58</v>
      </c>
      <c r="C33" s="81" t="s">
        <v>25</v>
      </c>
      <c r="D33" s="305">
        <f>SUM(D34:D39)</f>
        <v>2098</v>
      </c>
      <c r="E33" s="304">
        <f>SUM(E34:E39)</f>
        <v>2133</v>
      </c>
      <c r="F33" s="305">
        <f>SUM(F34:F39)</f>
        <v>4231</v>
      </c>
      <c r="G33" s="304">
        <f>SUM(G34:G39)</f>
        <v>3304</v>
      </c>
      <c r="H33" s="304">
        <f>SUM(H34:H39)</f>
        <v>927</v>
      </c>
      <c r="I33" s="320">
        <f>G33/F33*100</f>
        <v>78.09028598440085</v>
      </c>
    </row>
    <row r="34" spans="1:9" ht="14.1" customHeight="1" x14ac:dyDescent="0.25">
      <c r="A34" s="6">
        <v>21</v>
      </c>
      <c r="B34" s="6">
        <v>2001</v>
      </c>
      <c r="C34" s="83" t="s">
        <v>67</v>
      </c>
      <c r="D34" s="288">
        <f>STATUS!G34</f>
        <v>461</v>
      </c>
      <c r="E34" s="288">
        <f>STATUS!H34</f>
        <v>457</v>
      </c>
      <c r="F34" s="288">
        <f>STATUS!I34</f>
        <v>918</v>
      </c>
      <c r="G34" s="211">
        <v>766</v>
      </c>
      <c r="H34" s="288">
        <f>F34-G34</f>
        <v>152</v>
      </c>
      <c r="I34" s="317">
        <f t="shared" ref="I34:I39" si="4">G34/F34*100</f>
        <v>83.442265795206964</v>
      </c>
    </row>
    <row r="35" spans="1:9" ht="14.1" customHeight="1" x14ac:dyDescent="0.25">
      <c r="A35" s="6">
        <v>22</v>
      </c>
      <c r="B35" s="6">
        <v>2002</v>
      </c>
      <c r="C35" s="83" t="s">
        <v>68</v>
      </c>
      <c r="D35" s="288">
        <f>STATUS!G35</f>
        <v>476</v>
      </c>
      <c r="E35" s="288">
        <f>STATUS!H35</f>
        <v>501</v>
      </c>
      <c r="F35" s="288">
        <f>STATUS!I35</f>
        <v>977</v>
      </c>
      <c r="G35" s="211">
        <v>779</v>
      </c>
      <c r="H35" s="288">
        <f t="shared" ref="H35:H39" si="5">F35-G35</f>
        <v>198</v>
      </c>
      <c r="I35" s="317">
        <f t="shared" si="4"/>
        <v>79.733879222108499</v>
      </c>
    </row>
    <row r="36" spans="1:9" ht="14.1" customHeight="1" x14ac:dyDescent="0.25">
      <c r="A36" s="6">
        <v>23</v>
      </c>
      <c r="B36" s="6">
        <v>2003</v>
      </c>
      <c r="C36" s="83" t="s">
        <v>26</v>
      </c>
      <c r="D36" s="288">
        <f>STATUS!G36</f>
        <v>685</v>
      </c>
      <c r="E36" s="288">
        <f>STATUS!H36</f>
        <v>689</v>
      </c>
      <c r="F36" s="288">
        <f>STATUS!I36</f>
        <v>1374</v>
      </c>
      <c r="G36" s="211">
        <v>1006</v>
      </c>
      <c r="H36" s="288">
        <f t="shared" si="5"/>
        <v>368</v>
      </c>
      <c r="I36" s="317">
        <f t="shared" si="4"/>
        <v>73.216885007278023</v>
      </c>
    </row>
    <row r="37" spans="1:9" ht="14.1" customHeight="1" x14ac:dyDescent="0.25">
      <c r="A37" s="6">
        <v>24</v>
      </c>
      <c r="B37" s="6">
        <v>2009</v>
      </c>
      <c r="C37" s="83" t="s">
        <v>27</v>
      </c>
      <c r="D37" s="288">
        <f>STATUS!G37</f>
        <v>86</v>
      </c>
      <c r="E37" s="288">
        <f>STATUS!H37</f>
        <v>87</v>
      </c>
      <c r="F37" s="288">
        <f>STATUS!I37</f>
        <v>173</v>
      </c>
      <c r="G37" s="211">
        <v>143</v>
      </c>
      <c r="H37" s="288">
        <f t="shared" si="5"/>
        <v>30</v>
      </c>
      <c r="I37" s="317">
        <f t="shared" si="4"/>
        <v>82.658959537572258</v>
      </c>
    </row>
    <row r="38" spans="1:9" ht="14.1" customHeight="1" x14ac:dyDescent="0.25">
      <c r="A38" s="6">
        <v>25</v>
      </c>
      <c r="B38" s="6">
        <v>2013</v>
      </c>
      <c r="C38" s="83" t="s">
        <v>28</v>
      </c>
      <c r="D38" s="288">
        <f>STATUS!G38</f>
        <v>175</v>
      </c>
      <c r="E38" s="288">
        <f>STATUS!H38</f>
        <v>185</v>
      </c>
      <c r="F38" s="288">
        <f>STATUS!I38</f>
        <v>360</v>
      </c>
      <c r="G38" s="211">
        <v>275</v>
      </c>
      <c r="H38" s="288">
        <f t="shared" si="5"/>
        <v>85</v>
      </c>
      <c r="I38" s="317">
        <f t="shared" si="4"/>
        <v>76.388888888888886</v>
      </c>
    </row>
    <row r="39" spans="1:9" ht="14.1" customHeight="1" x14ac:dyDescent="0.25">
      <c r="A39" s="6">
        <v>26</v>
      </c>
      <c r="B39" s="6">
        <v>2014</v>
      </c>
      <c r="C39" s="83" t="s">
        <v>29</v>
      </c>
      <c r="D39" s="288">
        <f>STATUS!G39</f>
        <v>215</v>
      </c>
      <c r="E39" s="288">
        <f>STATUS!H39</f>
        <v>214</v>
      </c>
      <c r="F39" s="288">
        <f>STATUS!I39</f>
        <v>429</v>
      </c>
      <c r="G39" s="211">
        <v>335</v>
      </c>
      <c r="H39" s="288">
        <f t="shared" si="5"/>
        <v>94</v>
      </c>
      <c r="I39" s="317">
        <f t="shared" si="4"/>
        <v>78.088578088578089</v>
      </c>
    </row>
    <row r="40" spans="1:9" ht="6.95" customHeight="1" x14ac:dyDescent="0.25">
      <c r="A40" s="6"/>
      <c r="B40" s="3"/>
      <c r="C40" s="83"/>
      <c r="D40" s="294"/>
      <c r="E40" s="135"/>
      <c r="F40" s="294"/>
      <c r="G40" s="135"/>
      <c r="H40" s="135"/>
      <c r="I40" s="314"/>
    </row>
    <row r="41" spans="1:9" s="321" customFormat="1" ht="14.1" customHeight="1" x14ac:dyDescent="0.25">
      <c r="A41" s="303"/>
      <c r="B41" s="82" t="s">
        <v>59</v>
      </c>
      <c r="C41" s="81" t="s">
        <v>30</v>
      </c>
      <c r="D41" s="305">
        <f>SUM(D42:D46)</f>
        <v>910</v>
      </c>
      <c r="E41" s="304">
        <f>SUM(E42:E46)</f>
        <v>902</v>
      </c>
      <c r="F41" s="305">
        <f>SUM(F42:F46)</f>
        <v>1812</v>
      </c>
      <c r="G41" s="304">
        <f>SUM(G42:G46)</f>
        <v>1375</v>
      </c>
      <c r="H41" s="304">
        <f>SUM(H42:H46)</f>
        <v>437</v>
      </c>
      <c r="I41" s="320">
        <f>G41/F41*100</f>
        <v>75.883002207505527</v>
      </c>
    </row>
    <row r="42" spans="1:9" ht="14.1" customHeight="1" x14ac:dyDescent="0.25">
      <c r="A42" s="6">
        <v>27</v>
      </c>
      <c r="B42" s="6">
        <v>2001</v>
      </c>
      <c r="C42" s="83" t="s">
        <v>31</v>
      </c>
      <c r="D42" s="288">
        <f>STATUS!G42</f>
        <v>161</v>
      </c>
      <c r="E42" s="288">
        <f>STATUS!H42</f>
        <v>157</v>
      </c>
      <c r="F42" s="288">
        <f>STATUS!I42</f>
        <v>318</v>
      </c>
      <c r="G42" s="211">
        <v>212</v>
      </c>
      <c r="H42" s="288">
        <f>F42-G42</f>
        <v>106</v>
      </c>
      <c r="I42" s="317">
        <f>G42/F42*100</f>
        <v>66.666666666666657</v>
      </c>
    </row>
    <row r="43" spans="1:9" ht="14.1" customHeight="1" x14ac:dyDescent="0.25">
      <c r="A43" s="6">
        <v>28</v>
      </c>
      <c r="B43" s="6">
        <v>2002</v>
      </c>
      <c r="C43" s="83" t="s">
        <v>22</v>
      </c>
      <c r="D43" s="288">
        <f>STATUS!G43</f>
        <v>225</v>
      </c>
      <c r="E43" s="288">
        <f>STATUS!H43</f>
        <v>219</v>
      </c>
      <c r="F43" s="288">
        <f>STATUS!I43</f>
        <v>444</v>
      </c>
      <c r="G43" s="211">
        <v>321</v>
      </c>
      <c r="H43" s="288">
        <f t="shared" ref="H43:H46" si="6">F43-G43</f>
        <v>123</v>
      </c>
      <c r="I43" s="317">
        <f t="shared" ref="I43:I46" si="7">G43/F43*100</f>
        <v>72.297297297297305</v>
      </c>
    </row>
    <row r="44" spans="1:9" ht="14.1" customHeight="1" x14ac:dyDescent="0.25">
      <c r="A44" s="6">
        <v>29</v>
      </c>
      <c r="B44" s="6">
        <v>2003</v>
      </c>
      <c r="C44" s="83" t="s">
        <v>32</v>
      </c>
      <c r="D44" s="288">
        <f>STATUS!G44</f>
        <v>234</v>
      </c>
      <c r="E44" s="288">
        <f>STATUS!H44</f>
        <v>235</v>
      </c>
      <c r="F44" s="288">
        <f>STATUS!I44</f>
        <v>469</v>
      </c>
      <c r="G44" s="211">
        <v>373</v>
      </c>
      <c r="H44" s="288">
        <f t="shared" si="6"/>
        <v>96</v>
      </c>
      <c r="I44" s="317">
        <f t="shared" si="7"/>
        <v>79.530916844349676</v>
      </c>
    </row>
    <row r="45" spans="1:9" ht="14.1" customHeight="1" x14ac:dyDescent="0.25">
      <c r="A45" s="6">
        <v>30</v>
      </c>
      <c r="B45" s="6">
        <v>2004</v>
      </c>
      <c r="C45" s="83" t="s">
        <v>33</v>
      </c>
      <c r="D45" s="288">
        <f>STATUS!G45</f>
        <v>162</v>
      </c>
      <c r="E45" s="288">
        <f>STATUS!H45</f>
        <v>161</v>
      </c>
      <c r="F45" s="288">
        <f>STATUS!I45</f>
        <v>323</v>
      </c>
      <c r="G45" s="211">
        <v>246</v>
      </c>
      <c r="H45" s="288">
        <f t="shared" si="6"/>
        <v>77</v>
      </c>
      <c r="I45" s="317">
        <f t="shared" si="7"/>
        <v>76.160990712074309</v>
      </c>
    </row>
    <row r="46" spans="1:9" ht="14.1" customHeight="1" x14ac:dyDescent="0.25">
      <c r="A46" s="6">
        <v>31</v>
      </c>
      <c r="B46" s="6">
        <v>2005</v>
      </c>
      <c r="C46" s="83" t="s">
        <v>34</v>
      </c>
      <c r="D46" s="288">
        <f>STATUS!G46</f>
        <v>128</v>
      </c>
      <c r="E46" s="288">
        <f>STATUS!H46</f>
        <v>130</v>
      </c>
      <c r="F46" s="288">
        <f>STATUS!I46</f>
        <v>258</v>
      </c>
      <c r="G46" s="211">
        <v>223</v>
      </c>
      <c r="H46" s="288">
        <f t="shared" si="6"/>
        <v>35</v>
      </c>
      <c r="I46" s="317">
        <f t="shared" si="7"/>
        <v>86.434108527131784</v>
      </c>
    </row>
    <row r="47" spans="1:9" ht="6.95" customHeight="1" x14ac:dyDescent="0.25">
      <c r="A47" s="6"/>
      <c r="B47" s="3"/>
      <c r="C47" s="83"/>
      <c r="D47" s="294"/>
      <c r="E47" s="135"/>
      <c r="F47" s="294"/>
      <c r="G47" s="135"/>
      <c r="H47" s="135"/>
      <c r="I47" s="314"/>
    </row>
    <row r="48" spans="1:9" s="321" customFormat="1" ht="14.1" customHeight="1" x14ac:dyDescent="0.25">
      <c r="A48" s="303"/>
      <c r="B48" s="82" t="s">
        <v>60</v>
      </c>
      <c r="C48" s="81" t="s">
        <v>35</v>
      </c>
      <c r="D48" s="305">
        <f>SUM(D49:D53)</f>
        <v>1034</v>
      </c>
      <c r="E48" s="304">
        <f>SUM(E49:E53)</f>
        <v>1034</v>
      </c>
      <c r="F48" s="305">
        <f>SUM(F49:F53)</f>
        <v>2068</v>
      </c>
      <c r="G48" s="304">
        <f>SUM(G49:G53)</f>
        <v>1526</v>
      </c>
      <c r="H48" s="304">
        <f>SUM(H49:H53)</f>
        <v>542</v>
      </c>
      <c r="I48" s="320">
        <f>G48/F48*100</f>
        <v>73.791102514506761</v>
      </c>
    </row>
    <row r="49" spans="1:9" ht="14.1" customHeight="1" x14ac:dyDescent="0.25">
      <c r="A49" s="6">
        <v>32</v>
      </c>
      <c r="B49" s="6">
        <v>2001</v>
      </c>
      <c r="C49" s="83" t="s">
        <v>69</v>
      </c>
      <c r="D49" s="306">
        <f>STATUS!G49</f>
        <v>178</v>
      </c>
      <c r="E49" s="306">
        <f>STATUS!H49</f>
        <v>182</v>
      </c>
      <c r="F49" s="306">
        <f>STATUS!I49</f>
        <v>360</v>
      </c>
      <c r="G49" s="211">
        <v>224</v>
      </c>
      <c r="H49" s="306">
        <f>F49-G49</f>
        <v>136</v>
      </c>
      <c r="I49" s="317">
        <f t="shared" ref="I49:I53" si="8">G49/F49*100</f>
        <v>62.222222222222221</v>
      </c>
    </row>
    <row r="50" spans="1:9" ht="14.1" customHeight="1" x14ac:dyDescent="0.25">
      <c r="A50" s="6">
        <v>33</v>
      </c>
      <c r="B50" s="6">
        <v>2002</v>
      </c>
      <c r="C50" s="83" t="s">
        <v>70</v>
      </c>
      <c r="D50" s="306">
        <f>STATUS!G50</f>
        <v>396</v>
      </c>
      <c r="E50" s="306">
        <f>STATUS!H50</f>
        <v>393</v>
      </c>
      <c r="F50" s="306">
        <f>STATUS!I50</f>
        <v>789</v>
      </c>
      <c r="G50" s="211">
        <v>524</v>
      </c>
      <c r="H50" s="306">
        <f t="shared" ref="H50:H53" si="9">F50-G50</f>
        <v>265</v>
      </c>
      <c r="I50" s="317">
        <f t="shared" si="8"/>
        <v>66.413181242078579</v>
      </c>
    </row>
    <row r="51" spans="1:9" ht="14.1" customHeight="1" x14ac:dyDescent="0.25">
      <c r="A51" s="6">
        <v>34</v>
      </c>
      <c r="B51" s="6">
        <v>2003</v>
      </c>
      <c r="C51" s="83" t="s">
        <v>71</v>
      </c>
      <c r="D51" s="306">
        <f>STATUS!G51</f>
        <v>163</v>
      </c>
      <c r="E51" s="306">
        <f>STATUS!H51</f>
        <v>163</v>
      </c>
      <c r="F51" s="306">
        <f>STATUS!I51</f>
        <v>326</v>
      </c>
      <c r="G51" s="211">
        <v>257</v>
      </c>
      <c r="H51" s="306">
        <f t="shared" si="9"/>
        <v>69</v>
      </c>
      <c r="I51" s="317">
        <f t="shared" si="8"/>
        <v>78.834355828220865</v>
      </c>
    </row>
    <row r="52" spans="1:9" ht="14.1" customHeight="1" x14ac:dyDescent="0.25">
      <c r="A52" s="6">
        <v>35</v>
      </c>
      <c r="B52" s="6">
        <v>2004</v>
      </c>
      <c r="C52" s="83" t="s">
        <v>36</v>
      </c>
      <c r="D52" s="306">
        <f>STATUS!G52</f>
        <v>94</v>
      </c>
      <c r="E52" s="306">
        <f>STATUS!H52</f>
        <v>94</v>
      </c>
      <c r="F52" s="306">
        <f>STATUS!I52</f>
        <v>188</v>
      </c>
      <c r="G52" s="211">
        <v>167</v>
      </c>
      <c r="H52" s="306">
        <f t="shared" si="9"/>
        <v>21</v>
      </c>
      <c r="I52" s="317">
        <f t="shared" si="8"/>
        <v>88.829787234042556</v>
      </c>
    </row>
    <row r="53" spans="1:9" ht="14.1" customHeight="1" x14ac:dyDescent="0.25">
      <c r="A53" s="6">
        <v>36</v>
      </c>
      <c r="B53" s="6">
        <v>2005</v>
      </c>
      <c r="C53" s="83" t="s">
        <v>72</v>
      </c>
      <c r="D53" s="306">
        <f>STATUS!G53</f>
        <v>203</v>
      </c>
      <c r="E53" s="306">
        <f>STATUS!H53</f>
        <v>202</v>
      </c>
      <c r="F53" s="306">
        <f>STATUS!I53</f>
        <v>405</v>
      </c>
      <c r="G53" s="211">
        <v>354</v>
      </c>
      <c r="H53" s="306">
        <f t="shared" si="9"/>
        <v>51</v>
      </c>
      <c r="I53" s="317">
        <f t="shared" si="8"/>
        <v>87.407407407407405</v>
      </c>
    </row>
    <row r="54" spans="1:9" ht="6.95" customHeight="1" x14ac:dyDescent="0.25">
      <c r="A54" s="6"/>
      <c r="B54" s="3"/>
      <c r="C54" s="83"/>
      <c r="D54" s="294"/>
      <c r="E54" s="135"/>
      <c r="F54" s="294"/>
      <c r="G54" s="135"/>
      <c r="H54" s="135"/>
      <c r="I54" s="314"/>
    </row>
    <row r="55" spans="1:9" s="321" customFormat="1" ht="14.1" customHeight="1" x14ac:dyDescent="0.25">
      <c r="A55" s="303"/>
      <c r="B55" s="82" t="s">
        <v>61</v>
      </c>
      <c r="C55" s="81" t="s">
        <v>37</v>
      </c>
      <c r="D55" s="305">
        <f>SUM(D56:D59)</f>
        <v>306</v>
      </c>
      <c r="E55" s="304">
        <f>SUM(E56:E59)</f>
        <v>310</v>
      </c>
      <c r="F55" s="305">
        <f>SUM(F56:F59)</f>
        <v>616</v>
      </c>
      <c r="G55" s="304">
        <f>SUM(G56:G59)</f>
        <v>525</v>
      </c>
      <c r="H55" s="304">
        <f>SUM(H56:H59)</f>
        <v>91</v>
      </c>
      <c r="I55" s="320">
        <f>G55/F55*100</f>
        <v>85.227272727272734</v>
      </c>
    </row>
    <row r="56" spans="1:9" ht="14.1" customHeight="1" x14ac:dyDescent="0.25">
      <c r="A56" s="6">
        <v>37</v>
      </c>
      <c r="B56" s="6">
        <v>2001</v>
      </c>
      <c r="C56" s="83" t="s">
        <v>38</v>
      </c>
      <c r="D56" s="288">
        <f>STATUS!G56</f>
        <v>89</v>
      </c>
      <c r="E56" s="288">
        <f>STATUS!H56</f>
        <v>88</v>
      </c>
      <c r="F56" s="288">
        <f>STATUS!I56</f>
        <v>177</v>
      </c>
      <c r="G56" s="211">
        <v>158</v>
      </c>
      <c r="H56" s="288">
        <f>F56-G56</f>
        <v>19</v>
      </c>
      <c r="I56" s="317">
        <f t="shared" ref="I56:I75" si="10">G56/F56*100</f>
        <v>89.265536723163848</v>
      </c>
    </row>
    <row r="57" spans="1:9" ht="14.1" customHeight="1" x14ac:dyDescent="0.25">
      <c r="A57" s="6">
        <v>38</v>
      </c>
      <c r="B57" s="6">
        <v>2002</v>
      </c>
      <c r="C57" s="83" t="s">
        <v>39</v>
      </c>
      <c r="D57" s="288">
        <f>STATUS!G57</f>
        <v>76</v>
      </c>
      <c r="E57" s="288">
        <f>STATUS!H57</f>
        <v>78</v>
      </c>
      <c r="F57" s="288">
        <f>STATUS!I57</f>
        <v>154</v>
      </c>
      <c r="G57" s="211">
        <v>135</v>
      </c>
      <c r="H57" s="288">
        <f t="shared" ref="H57:H75" si="11">F57-G57</f>
        <v>19</v>
      </c>
      <c r="I57" s="317">
        <f t="shared" si="10"/>
        <v>87.662337662337663</v>
      </c>
    </row>
    <row r="58" spans="1:9" ht="14.1" customHeight="1" x14ac:dyDescent="0.25">
      <c r="A58" s="6">
        <v>39</v>
      </c>
      <c r="B58" s="6">
        <v>2003</v>
      </c>
      <c r="C58" s="83" t="s">
        <v>40</v>
      </c>
      <c r="D58" s="288">
        <f>STATUS!G58</f>
        <v>67</v>
      </c>
      <c r="E58" s="288">
        <f>STATUS!H58</f>
        <v>68</v>
      </c>
      <c r="F58" s="288">
        <f>STATUS!I58</f>
        <v>135</v>
      </c>
      <c r="G58" s="211">
        <v>107</v>
      </c>
      <c r="H58" s="288">
        <f t="shared" si="11"/>
        <v>28</v>
      </c>
      <c r="I58" s="317">
        <f t="shared" si="10"/>
        <v>79.259259259259267</v>
      </c>
    </row>
    <row r="59" spans="1:9" ht="14.1" customHeight="1" x14ac:dyDescent="0.25">
      <c r="A59" s="6">
        <v>40</v>
      </c>
      <c r="B59" s="6">
        <v>2004</v>
      </c>
      <c r="C59" s="83" t="s">
        <v>41</v>
      </c>
      <c r="D59" s="288">
        <f>STATUS!G59</f>
        <v>74</v>
      </c>
      <c r="E59" s="288">
        <f>STATUS!H59</f>
        <v>76</v>
      </c>
      <c r="F59" s="288">
        <f>STATUS!I59</f>
        <v>150</v>
      </c>
      <c r="G59" s="211">
        <v>125</v>
      </c>
      <c r="H59" s="288">
        <f t="shared" si="11"/>
        <v>25</v>
      </c>
      <c r="I59" s="317">
        <f t="shared" si="10"/>
        <v>83.333333333333343</v>
      </c>
    </row>
    <row r="60" spans="1:9" ht="6.95" customHeight="1" x14ac:dyDescent="0.25">
      <c r="A60" s="6"/>
      <c r="B60" s="3"/>
      <c r="C60" s="83"/>
      <c r="D60" s="294"/>
      <c r="E60" s="135"/>
      <c r="F60" s="294"/>
      <c r="G60" s="135"/>
      <c r="H60" s="288"/>
      <c r="I60" s="317"/>
    </row>
    <row r="61" spans="1:9" ht="14.1" customHeight="1" x14ac:dyDescent="0.25">
      <c r="A61" s="303"/>
      <c r="B61" s="82" t="s">
        <v>62</v>
      </c>
      <c r="C61" s="81" t="s">
        <v>42</v>
      </c>
      <c r="D61" s="305">
        <f>SUM(D62:D67)</f>
        <v>992</v>
      </c>
      <c r="E61" s="304">
        <f>SUM(E62:E67)</f>
        <v>1003</v>
      </c>
      <c r="F61" s="305">
        <f>SUM(F62:F67)</f>
        <v>1995</v>
      </c>
      <c r="G61" s="304">
        <f>SUM(G62:G67)</f>
        <v>1495</v>
      </c>
      <c r="H61" s="319">
        <f t="shared" si="11"/>
        <v>500</v>
      </c>
      <c r="I61" s="320">
        <f t="shared" si="10"/>
        <v>74.937343358395992</v>
      </c>
    </row>
    <row r="62" spans="1:9" ht="14.1" customHeight="1" x14ac:dyDescent="0.25">
      <c r="A62" s="6">
        <v>41</v>
      </c>
      <c r="B62" s="6">
        <v>2001</v>
      </c>
      <c r="C62" s="83" t="s">
        <v>43</v>
      </c>
      <c r="D62" s="288">
        <f>STATUS!G62</f>
        <v>134</v>
      </c>
      <c r="E62" s="288">
        <f>STATUS!H62</f>
        <v>138</v>
      </c>
      <c r="F62" s="288">
        <f>STATUS!I62</f>
        <v>272</v>
      </c>
      <c r="G62" s="211">
        <v>225</v>
      </c>
      <c r="H62" s="288">
        <f t="shared" si="11"/>
        <v>47</v>
      </c>
      <c r="I62" s="317">
        <f t="shared" si="10"/>
        <v>82.720588235294116</v>
      </c>
    </row>
    <row r="63" spans="1:9" ht="14.1" customHeight="1" x14ac:dyDescent="0.25">
      <c r="A63" s="6">
        <v>42</v>
      </c>
      <c r="B63" s="6">
        <v>2002</v>
      </c>
      <c r="C63" s="83" t="s">
        <v>44</v>
      </c>
      <c r="D63" s="288">
        <f>STATUS!G63</f>
        <v>216</v>
      </c>
      <c r="E63" s="288">
        <f>STATUS!H63</f>
        <v>222</v>
      </c>
      <c r="F63" s="288">
        <f>STATUS!I63</f>
        <v>438</v>
      </c>
      <c r="G63" s="211">
        <v>349</v>
      </c>
      <c r="H63" s="288">
        <f t="shared" si="11"/>
        <v>89</v>
      </c>
      <c r="I63" s="317">
        <f t="shared" si="10"/>
        <v>79.680365296803657</v>
      </c>
    </row>
    <row r="64" spans="1:9" ht="14.1" customHeight="1" x14ac:dyDescent="0.25">
      <c r="A64" s="6">
        <v>43</v>
      </c>
      <c r="B64" s="6">
        <v>2003</v>
      </c>
      <c r="C64" s="83" t="s">
        <v>32</v>
      </c>
      <c r="D64" s="288">
        <f>STATUS!G64</f>
        <v>202</v>
      </c>
      <c r="E64" s="288">
        <f>STATUS!H64</f>
        <v>197</v>
      </c>
      <c r="F64" s="288">
        <f>STATUS!I64</f>
        <v>399</v>
      </c>
      <c r="G64" s="211">
        <v>347</v>
      </c>
      <c r="H64" s="288">
        <f t="shared" si="11"/>
        <v>52</v>
      </c>
      <c r="I64" s="317">
        <f t="shared" si="10"/>
        <v>86.96741854636592</v>
      </c>
    </row>
    <row r="65" spans="1:9" ht="14.1" customHeight="1" x14ac:dyDescent="0.25">
      <c r="A65" s="6">
        <v>44</v>
      </c>
      <c r="B65" s="6">
        <v>2004</v>
      </c>
      <c r="C65" s="83" t="s">
        <v>45</v>
      </c>
      <c r="D65" s="288">
        <f>STATUS!G65</f>
        <v>162</v>
      </c>
      <c r="E65" s="288">
        <f>STATUS!H65</f>
        <v>161</v>
      </c>
      <c r="F65" s="288">
        <f>STATUS!I65</f>
        <v>323</v>
      </c>
      <c r="G65" s="211">
        <v>123</v>
      </c>
      <c r="H65" s="288">
        <f t="shared" si="11"/>
        <v>200</v>
      </c>
      <c r="I65" s="317">
        <f t="shared" si="10"/>
        <v>38.080495356037154</v>
      </c>
    </row>
    <row r="66" spans="1:9" ht="14.1" customHeight="1" x14ac:dyDescent="0.25">
      <c r="A66" s="6">
        <v>45</v>
      </c>
      <c r="B66" s="6">
        <v>2005</v>
      </c>
      <c r="C66" s="83" t="s">
        <v>46</v>
      </c>
      <c r="D66" s="288">
        <f>STATUS!G66</f>
        <v>174</v>
      </c>
      <c r="E66" s="288">
        <f>STATUS!H66</f>
        <v>175</v>
      </c>
      <c r="F66" s="288">
        <f>STATUS!I66</f>
        <v>349</v>
      </c>
      <c r="G66" s="211">
        <v>297</v>
      </c>
      <c r="H66" s="288">
        <f t="shared" si="11"/>
        <v>52</v>
      </c>
      <c r="I66" s="317">
        <f t="shared" si="10"/>
        <v>85.100286532951287</v>
      </c>
    </row>
    <row r="67" spans="1:9" ht="14.1" customHeight="1" x14ac:dyDescent="0.25">
      <c r="A67" s="6">
        <v>46</v>
      </c>
      <c r="B67" s="6">
        <v>2006</v>
      </c>
      <c r="C67" s="83" t="s">
        <v>47</v>
      </c>
      <c r="D67" s="288">
        <f>STATUS!G67</f>
        <v>104</v>
      </c>
      <c r="E67" s="288">
        <f>STATUS!H67</f>
        <v>110</v>
      </c>
      <c r="F67" s="288">
        <f>STATUS!I67</f>
        <v>214</v>
      </c>
      <c r="G67" s="211">
        <v>154</v>
      </c>
      <c r="H67" s="288">
        <f t="shared" si="11"/>
        <v>60</v>
      </c>
      <c r="I67" s="317">
        <f t="shared" si="10"/>
        <v>71.962616822429908</v>
      </c>
    </row>
    <row r="68" spans="1:9" s="52" customFormat="1" ht="6.95" customHeight="1" x14ac:dyDescent="0.25">
      <c r="A68" s="6"/>
      <c r="B68" s="3"/>
      <c r="C68" s="3"/>
      <c r="D68" s="295"/>
      <c r="E68" s="16"/>
      <c r="F68" s="295"/>
      <c r="G68" s="16"/>
      <c r="H68" s="288"/>
      <c r="I68" s="317"/>
    </row>
    <row r="69" spans="1:9" ht="14.1" customHeight="1" x14ac:dyDescent="0.25">
      <c r="A69" s="303"/>
      <c r="B69" s="82" t="s">
        <v>63</v>
      </c>
      <c r="C69" s="81" t="s">
        <v>48</v>
      </c>
      <c r="D69" s="305">
        <f>SUM(D70:D75)</f>
        <v>1157</v>
      </c>
      <c r="E69" s="304">
        <f>SUM(E70:E75)</f>
        <v>1153</v>
      </c>
      <c r="F69" s="305">
        <f>SUM(F70:F75)</f>
        <v>2310</v>
      </c>
      <c r="G69" s="304">
        <f>SUM(G70:G75)</f>
        <v>1786</v>
      </c>
      <c r="H69" s="319">
        <f t="shared" si="11"/>
        <v>524</v>
      </c>
      <c r="I69" s="320">
        <f t="shared" si="10"/>
        <v>77.316017316017309</v>
      </c>
    </row>
    <row r="70" spans="1:9" ht="14.1" customHeight="1" x14ac:dyDescent="0.25">
      <c r="A70" s="6">
        <v>47</v>
      </c>
      <c r="B70" s="6">
        <v>2001</v>
      </c>
      <c r="C70" s="83" t="s">
        <v>73</v>
      </c>
      <c r="D70" s="288">
        <f>STATUS!G70</f>
        <v>200</v>
      </c>
      <c r="E70" s="288">
        <f>STATUS!H70</f>
        <v>194</v>
      </c>
      <c r="F70" s="288">
        <f>STATUS!I70</f>
        <v>394</v>
      </c>
      <c r="G70" s="211">
        <v>301</v>
      </c>
      <c r="H70" s="288">
        <f t="shared" si="11"/>
        <v>93</v>
      </c>
      <c r="I70" s="317">
        <f t="shared" si="10"/>
        <v>76.395939086294419</v>
      </c>
    </row>
    <row r="71" spans="1:9" ht="14.1" customHeight="1" x14ac:dyDescent="0.25">
      <c r="A71" s="6">
        <v>48</v>
      </c>
      <c r="B71" s="6">
        <v>2002</v>
      </c>
      <c r="C71" s="83" t="s">
        <v>74</v>
      </c>
      <c r="D71" s="288">
        <f>STATUS!G71</f>
        <v>282</v>
      </c>
      <c r="E71" s="288">
        <f>STATUS!H71</f>
        <v>285</v>
      </c>
      <c r="F71" s="288">
        <f>STATUS!I71</f>
        <v>567</v>
      </c>
      <c r="G71" s="211">
        <v>474</v>
      </c>
      <c r="H71" s="288">
        <f t="shared" si="11"/>
        <v>93</v>
      </c>
      <c r="I71" s="317">
        <f t="shared" si="10"/>
        <v>83.597883597883595</v>
      </c>
    </row>
    <row r="72" spans="1:9" ht="14.1" customHeight="1" x14ac:dyDescent="0.25">
      <c r="A72" s="6">
        <v>49</v>
      </c>
      <c r="B72" s="6">
        <v>2003</v>
      </c>
      <c r="C72" s="83" t="s">
        <v>49</v>
      </c>
      <c r="D72" s="288">
        <f>STATUS!G72</f>
        <v>136</v>
      </c>
      <c r="E72" s="288">
        <f>STATUS!H72</f>
        <v>134</v>
      </c>
      <c r="F72" s="288">
        <f>STATUS!I72</f>
        <v>270</v>
      </c>
      <c r="G72" s="211">
        <v>155</v>
      </c>
      <c r="H72" s="288">
        <f t="shared" si="11"/>
        <v>115</v>
      </c>
      <c r="I72" s="317">
        <f t="shared" si="10"/>
        <v>57.407407407407405</v>
      </c>
    </row>
    <row r="73" spans="1:9" ht="14.1" customHeight="1" x14ac:dyDescent="0.25">
      <c r="A73" s="6">
        <v>50</v>
      </c>
      <c r="B73" s="6">
        <v>2004</v>
      </c>
      <c r="C73" s="83" t="s">
        <v>75</v>
      </c>
      <c r="D73" s="288">
        <f>STATUS!G73</f>
        <v>292</v>
      </c>
      <c r="E73" s="288">
        <f>STATUS!H73</f>
        <v>298</v>
      </c>
      <c r="F73" s="288">
        <f>STATUS!I73</f>
        <v>590</v>
      </c>
      <c r="G73" s="211">
        <v>479</v>
      </c>
      <c r="H73" s="288">
        <f t="shared" si="11"/>
        <v>111</v>
      </c>
      <c r="I73" s="317">
        <f t="shared" si="10"/>
        <v>81.186440677966104</v>
      </c>
    </row>
    <row r="74" spans="1:9" ht="14.1" customHeight="1" x14ac:dyDescent="0.25">
      <c r="A74" s="6">
        <v>51</v>
      </c>
      <c r="B74" s="6">
        <v>2005</v>
      </c>
      <c r="C74" s="83" t="s">
        <v>50</v>
      </c>
      <c r="D74" s="288">
        <f>STATUS!G74</f>
        <v>123</v>
      </c>
      <c r="E74" s="288">
        <f>STATUS!H74</f>
        <v>121</v>
      </c>
      <c r="F74" s="288">
        <f>STATUS!I74</f>
        <v>244</v>
      </c>
      <c r="G74" s="211">
        <v>147</v>
      </c>
      <c r="H74" s="288">
        <f t="shared" si="11"/>
        <v>97</v>
      </c>
      <c r="I74" s="317">
        <f t="shared" si="10"/>
        <v>60.245901639344254</v>
      </c>
    </row>
    <row r="75" spans="1:9" ht="14.1" customHeight="1" thickBot="1" x14ac:dyDescent="0.3">
      <c r="A75" s="7">
        <v>52</v>
      </c>
      <c r="B75" s="15">
        <v>2006</v>
      </c>
      <c r="C75" s="84" t="s">
        <v>51</v>
      </c>
      <c r="D75" s="289">
        <f>STATUS!G75</f>
        <v>124</v>
      </c>
      <c r="E75" s="289">
        <f>STATUS!H75</f>
        <v>121</v>
      </c>
      <c r="F75" s="289">
        <f>STATUS!I75</f>
        <v>245</v>
      </c>
      <c r="G75" s="212">
        <v>230</v>
      </c>
      <c r="H75" s="289">
        <f t="shared" si="11"/>
        <v>15</v>
      </c>
      <c r="I75" s="318">
        <f t="shared" si="10"/>
        <v>93.877551020408163</v>
      </c>
    </row>
    <row r="76" spans="1:9" x14ac:dyDescent="0.2">
      <c r="A76" s="477" t="str">
        <f>'AKTA LAHIR 0-5 &amp; 0-18 TAHUN'!A77</f>
        <v>Sumber : PDAK - Kementerian Dalam Negeri RI</v>
      </c>
    </row>
    <row r="77" spans="1:9" ht="15" customHeight="1" x14ac:dyDescent="0.2">
      <c r="E77" s="293"/>
      <c r="F77" s="546" t="str">
        <f>[1]KIA!H80</f>
        <v>Kepala Dinas</v>
      </c>
      <c r="G77" s="546"/>
      <c r="H77" s="546"/>
      <c r="I77" s="546"/>
    </row>
    <row r="78" spans="1:9" ht="15" customHeight="1" x14ac:dyDescent="0.2">
      <c r="E78" s="293"/>
      <c r="F78" s="546" t="str">
        <f>[1]KIA!H81</f>
        <v>Kependudukan dan Pencatatan Sipil</v>
      </c>
      <c r="G78" s="546"/>
      <c r="H78" s="546"/>
      <c r="I78" s="546"/>
    </row>
    <row r="79" spans="1:9" ht="15" customHeight="1" x14ac:dyDescent="0.2">
      <c r="E79" s="293"/>
      <c r="F79" s="546" t="str">
        <f>[1]KIA!H82</f>
        <v>Kabupaten Pakpak Bharat</v>
      </c>
      <c r="G79" s="546"/>
      <c r="H79" s="546"/>
      <c r="I79" s="546"/>
    </row>
    <row r="80" spans="1:9" ht="15" x14ac:dyDescent="0.2">
      <c r="E80" s="293"/>
      <c r="F80" s="546"/>
      <c r="G80" s="546"/>
      <c r="H80" s="546"/>
    </row>
    <row r="81" spans="5:13" ht="15" x14ac:dyDescent="0.2">
      <c r="E81" s="293"/>
      <c r="F81" s="546"/>
      <c r="G81" s="546"/>
      <c r="H81" s="546"/>
    </row>
    <row r="82" spans="5:13" ht="15" x14ac:dyDescent="0.2">
      <c r="E82" s="293"/>
    </row>
    <row r="83" spans="5:13" ht="15" customHeight="1" x14ac:dyDescent="0.2">
      <c r="E83" s="293"/>
      <c r="F83" s="546" t="str">
        <f>[1]KIA!H85</f>
        <v>Petrus Saragih, SE, MM</v>
      </c>
      <c r="G83" s="546"/>
      <c r="H83" s="546"/>
      <c r="I83" s="546"/>
    </row>
    <row r="84" spans="5:13" ht="15" customHeight="1" x14ac:dyDescent="0.2">
      <c r="E84" s="293"/>
      <c r="F84" s="546" t="str">
        <f>[1]KIA!H86</f>
        <v>NIP. 196907271990111002</v>
      </c>
      <c r="G84" s="546"/>
      <c r="H84" s="546"/>
      <c r="I84" s="546"/>
    </row>
    <row r="85" spans="5:13" x14ac:dyDescent="0.2">
      <c r="M85" s="290" t="s">
        <v>280</v>
      </c>
    </row>
  </sheetData>
  <mergeCells count="18">
    <mergeCell ref="F83:I83"/>
    <mergeCell ref="F84:I84"/>
    <mergeCell ref="I7:I8"/>
    <mergeCell ref="F77:I77"/>
    <mergeCell ref="F78:I78"/>
    <mergeCell ref="F79:I79"/>
    <mergeCell ref="F80:H80"/>
    <mergeCell ref="F81:H81"/>
    <mergeCell ref="A1:I1"/>
    <mergeCell ref="A2:I2"/>
    <mergeCell ref="A3:I3"/>
    <mergeCell ref="C4:H4"/>
    <mergeCell ref="A5:A8"/>
    <mergeCell ref="B5:B8"/>
    <mergeCell ref="C5:C8"/>
    <mergeCell ref="D5:F6"/>
    <mergeCell ref="G5:H6"/>
    <mergeCell ref="I5:I6"/>
  </mergeCells>
  <printOptions horizontalCentered="1"/>
  <pageMargins left="0.59055118110236227" right="0.39370078740157483" top="0.39370078740157483" bottom="0.39370078740157483" header="0" footer="0"/>
  <pageSetup paperSize="9" scale="7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4"/>
  <sheetViews>
    <sheetView topLeftCell="A28" workbookViewId="0">
      <selection activeCell="U43" sqref="U43"/>
    </sheetView>
  </sheetViews>
  <sheetFormatPr defaultColWidth="7.5703125" defaultRowHeight="15" x14ac:dyDescent="0.25"/>
  <cols>
    <col min="1" max="1" width="7.5703125" style="13"/>
    <col min="2" max="2" width="27.42578125" style="13" customWidth="1"/>
    <col min="3" max="3" width="7.5703125" style="13"/>
    <col min="4" max="4" width="29.85546875" style="13" customWidth="1"/>
    <col min="5" max="20" width="0" style="13" hidden="1" customWidth="1"/>
    <col min="21" max="16384" width="7.5703125" style="13"/>
  </cols>
  <sheetData>
    <row r="1" spans="1:21" x14ac:dyDescent="0.25">
      <c r="A1" s="13" t="s">
        <v>134</v>
      </c>
      <c r="B1" s="13" t="s">
        <v>135</v>
      </c>
      <c r="C1" s="13" t="s">
        <v>136</v>
      </c>
      <c r="D1" s="13" t="s">
        <v>137</v>
      </c>
      <c r="E1" s="13" t="s">
        <v>211</v>
      </c>
      <c r="F1" s="13" t="s">
        <v>212</v>
      </c>
      <c r="G1" s="13" t="s">
        <v>213</v>
      </c>
      <c r="H1" s="13" t="s">
        <v>214</v>
      </c>
      <c r="I1" s="13" t="s">
        <v>215</v>
      </c>
      <c r="J1" s="13" t="s">
        <v>216</v>
      </c>
      <c r="K1" s="13" t="s">
        <v>217</v>
      </c>
      <c r="L1" s="13" t="s">
        <v>218</v>
      </c>
      <c r="M1" s="13" t="s">
        <v>219</v>
      </c>
      <c r="N1" s="13" t="s">
        <v>220</v>
      </c>
      <c r="O1" s="13" t="s">
        <v>221</v>
      </c>
      <c r="P1" s="13" t="s">
        <v>222</v>
      </c>
      <c r="Q1" s="13" t="s">
        <v>223</v>
      </c>
      <c r="R1" s="13" t="s">
        <v>224</v>
      </c>
      <c r="S1" s="13" t="s">
        <v>225</v>
      </c>
      <c r="T1" s="13" t="s">
        <v>226</v>
      </c>
    </row>
    <row r="2" spans="1:21" x14ac:dyDescent="0.25">
      <c r="A2" s="51" t="s">
        <v>138</v>
      </c>
      <c r="B2" s="51" t="s">
        <v>227</v>
      </c>
      <c r="C2" s="51" t="s">
        <v>228</v>
      </c>
      <c r="D2" s="51" t="s">
        <v>139</v>
      </c>
      <c r="E2" s="50">
        <v>80</v>
      </c>
      <c r="F2" s="50">
        <v>122</v>
      </c>
      <c r="G2" s="50">
        <v>118</v>
      </c>
      <c r="H2" s="50">
        <v>138</v>
      </c>
      <c r="I2" s="50">
        <v>115</v>
      </c>
      <c r="J2" s="50">
        <v>103</v>
      </c>
      <c r="K2" s="50">
        <v>93</v>
      </c>
      <c r="L2" s="50">
        <v>82</v>
      </c>
      <c r="M2" s="50">
        <v>66</v>
      </c>
      <c r="N2" s="50">
        <v>69</v>
      </c>
      <c r="O2" s="50">
        <v>33</v>
      </c>
      <c r="P2" s="50">
        <v>40</v>
      </c>
      <c r="Q2" s="50">
        <v>23</v>
      </c>
      <c r="R2" s="50">
        <v>17</v>
      </c>
      <c r="S2" s="50">
        <v>9</v>
      </c>
      <c r="T2" s="50">
        <v>27</v>
      </c>
      <c r="U2" s="50">
        <f>SUM(E2:T2)</f>
        <v>1135</v>
      </c>
    </row>
    <row r="3" spans="1:21" x14ac:dyDescent="0.25">
      <c r="A3" s="51" t="s">
        <v>138</v>
      </c>
      <c r="B3" s="51" t="s">
        <v>227</v>
      </c>
      <c r="C3" s="51" t="s">
        <v>229</v>
      </c>
      <c r="D3" s="51" t="s">
        <v>140</v>
      </c>
      <c r="E3" s="50">
        <v>68</v>
      </c>
      <c r="F3" s="50">
        <v>125</v>
      </c>
      <c r="G3" s="50">
        <v>121</v>
      </c>
      <c r="H3" s="50">
        <v>108</v>
      </c>
      <c r="I3" s="50">
        <v>116</v>
      </c>
      <c r="J3" s="50">
        <v>96</v>
      </c>
      <c r="K3" s="50">
        <v>75</v>
      </c>
      <c r="L3" s="50">
        <v>90</v>
      </c>
      <c r="M3" s="50">
        <v>51</v>
      </c>
      <c r="N3" s="50">
        <v>55</v>
      </c>
      <c r="O3" s="50">
        <v>40</v>
      </c>
      <c r="P3" s="50">
        <v>28</v>
      </c>
      <c r="Q3" s="50">
        <v>15</v>
      </c>
      <c r="R3" s="50">
        <v>10</v>
      </c>
      <c r="S3" s="50">
        <v>12</v>
      </c>
      <c r="T3" s="50">
        <v>14</v>
      </c>
      <c r="U3" s="50">
        <f t="shared" ref="U3:U53" si="0">SUM(E3:T3)</f>
        <v>1024</v>
      </c>
    </row>
    <row r="4" spans="1:21" x14ac:dyDescent="0.25">
      <c r="A4" s="51" t="s">
        <v>138</v>
      </c>
      <c r="B4" s="51" t="s">
        <v>227</v>
      </c>
      <c r="C4" s="51" t="s">
        <v>141</v>
      </c>
      <c r="D4" s="51" t="s">
        <v>142</v>
      </c>
      <c r="E4" s="50">
        <v>55</v>
      </c>
      <c r="F4" s="50">
        <v>86</v>
      </c>
      <c r="G4" s="50">
        <v>89</v>
      </c>
      <c r="H4" s="50">
        <v>103</v>
      </c>
      <c r="I4" s="50">
        <v>98</v>
      </c>
      <c r="J4" s="50">
        <v>80</v>
      </c>
      <c r="K4" s="50">
        <v>90</v>
      </c>
      <c r="L4" s="50">
        <v>91</v>
      </c>
      <c r="M4" s="50">
        <v>55</v>
      </c>
      <c r="N4" s="50">
        <v>38</v>
      </c>
      <c r="O4" s="50">
        <v>28</v>
      </c>
      <c r="P4" s="50">
        <v>35</v>
      </c>
      <c r="Q4" s="50">
        <v>13</v>
      </c>
      <c r="R4" s="50">
        <v>16</v>
      </c>
      <c r="S4" s="50">
        <v>13</v>
      </c>
      <c r="T4" s="50">
        <v>13</v>
      </c>
      <c r="U4" s="50">
        <f t="shared" si="0"/>
        <v>903</v>
      </c>
    </row>
    <row r="5" spans="1:21" x14ac:dyDescent="0.25">
      <c r="A5" s="51" t="s">
        <v>138</v>
      </c>
      <c r="B5" s="51" t="s">
        <v>227</v>
      </c>
      <c r="C5" s="51" t="s">
        <v>230</v>
      </c>
      <c r="D5" s="51" t="s">
        <v>143</v>
      </c>
      <c r="E5" s="50">
        <v>69</v>
      </c>
      <c r="F5" s="50">
        <v>129</v>
      </c>
      <c r="G5" s="50">
        <v>129</v>
      </c>
      <c r="H5" s="50">
        <v>140</v>
      </c>
      <c r="I5" s="50">
        <v>104</v>
      </c>
      <c r="J5" s="50">
        <v>88</v>
      </c>
      <c r="K5" s="50">
        <v>62</v>
      </c>
      <c r="L5" s="50">
        <v>73</v>
      </c>
      <c r="M5" s="50">
        <v>70</v>
      </c>
      <c r="N5" s="50">
        <v>58</v>
      </c>
      <c r="O5" s="50">
        <v>30</v>
      </c>
      <c r="P5" s="50">
        <v>25</v>
      </c>
      <c r="Q5" s="50">
        <v>15</v>
      </c>
      <c r="R5" s="50">
        <v>10</v>
      </c>
      <c r="S5" s="50">
        <v>12</v>
      </c>
      <c r="T5" s="50">
        <v>19</v>
      </c>
      <c r="U5" s="50">
        <f t="shared" si="0"/>
        <v>1033</v>
      </c>
    </row>
    <row r="6" spans="1:21" x14ac:dyDescent="0.25">
      <c r="A6" s="51" t="s">
        <v>138</v>
      </c>
      <c r="B6" s="51" t="s">
        <v>227</v>
      </c>
      <c r="C6" s="51" t="s">
        <v>231</v>
      </c>
      <c r="D6" s="51" t="s">
        <v>232</v>
      </c>
      <c r="E6" s="50">
        <v>24</v>
      </c>
      <c r="F6" s="50">
        <v>40</v>
      </c>
      <c r="G6" s="50">
        <v>44</v>
      </c>
      <c r="H6" s="50">
        <v>41</v>
      </c>
      <c r="I6" s="50">
        <v>37</v>
      </c>
      <c r="J6" s="50">
        <v>41</v>
      </c>
      <c r="K6" s="50">
        <v>40</v>
      </c>
      <c r="L6" s="50">
        <v>25</v>
      </c>
      <c r="M6" s="50">
        <v>29</v>
      </c>
      <c r="N6" s="50">
        <v>19</v>
      </c>
      <c r="O6" s="50">
        <v>19</v>
      </c>
      <c r="P6" s="50">
        <v>10</v>
      </c>
      <c r="Q6" s="50">
        <v>9</v>
      </c>
      <c r="R6" s="50">
        <v>4</v>
      </c>
      <c r="S6" s="50">
        <v>6</v>
      </c>
      <c r="T6" s="50">
        <v>5</v>
      </c>
      <c r="U6" s="50">
        <f t="shared" si="0"/>
        <v>393</v>
      </c>
    </row>
    <row r="7" spans="1:21" x14ac:dyDescent="0.25">
      <c r="A7" s="51" t="s">
        <v>138</v>
      </c>
      <c r="B7" s="51" t="s">
        <v>227</v>
      </c>
      <c r="C7" s="51" t="s">
        <v>144</v>
      </c>
      <c r="D7" s="51" t="s">
        <v>145</v>
      </c>
      <c r="E7" s="50">
        <v>40</v>
      </c>
      <c r="F7" s="50">
        <v>70</v>
      </c>
      <c r="G7" s="50">
        <v>69</v>
      </c>
      <c r="H7" s="50">
        <v>79</v>
      </c>
      <c r="I7" s="50">
        <v>65</v>
      </c>
      <c r="J7" s="50">
        <v>38</v>
      </c>
      <c r="K7" s="50">
        <v>33</v>
      </c>
      <c r="L7" s="50">
        <v>37</v>
      </c>
      <c r="M7" s="50">
        <v>25</v>
      </c>
      <c r="N7" s="50">
        <v>38</v>
      </c>
      <c r="O7" s="50">
        <v>22</v>
      </c>
      <c r="P7" s="50">
        <v>10</v>
      </c>
      <c r="Q7" s="50">
        <v>13</v>
      </c>
      <c r="R7" s="50">
        <v>9</v>
      </c>
      <c r="S7" s="50">
        <v>6</v>
      </c>
      <c r="T7" s="50">
        <v>13</v>
      </c>
      <c r="U7" s="50">
        <f t="shared" si="0"/>
        <v>567</v>
      </c>
    </row>
    <row r="8" spans="1:21" x14ac:dyDescent="0.25">
      <c r="A8" s="51" t="s">
        <v>138</v>
      </c>
      <c r="B8" s="51" t="s">
        <v>227</v>
      </c>
      <c r="C8" s="51" t="s">
        <v>146</v>
      </c>
      <c r="D8" s="51" t="s">
        <v>147</v>
      </c>
      <c r="E8" s="50">
        <v>45</v>
      </c>
      <c r="F8" s="50">
        <v>48</v>
      </c>
      <c r="G8" s="50">
        <v>56</v>
      </c>
      <c r="H8" s="50">
        <v>44</v>
      </c>
      <c r="I8" s="50">
        <v>52</v>
      </c>
      <c r="J8" s="50">
        <v>39</v>
      </c>
      <c r="K8" s="50">
        <v>40</v>
      </c>
      <c r="L8" s="50">
        <v>32</v>
      </c>
      <c r="M8" s="50">
        <v>31</v>
      </c>
      <c r="N8" s="50">
        <v>19</v>
      </c>
      <c r="O8" s="50">
        <v>18</v>
      </c>
      <c r="P8" s="50">
        <v>11</v>
      </c>
      <c r="Q8" s="50">
        <v>8</v>
      </c>
      <c r="R8" s="50">
        <v>5</v>
      </c>
      <c r="S8" s="50">
        <v>2</v>
      </c>
      <c r="T8" s="50">
        <v>6</v>
      </c>
      <c r="U8" s="50">
        <f t="shared" si="0"/>
        <v>456</v>
      </c>
    </row>
    <row r="9" spans="1:21" x14ac:dyDescent="0.25">
      <c r="A9" s="51" t="s">
        <v>138</v>
      </c>
      <c r="B9" s="51" t="s">
        <v>227</v>
      </c>
      <c r="C9" s="51" t="s">
        <v>233</v>
      </c>
      <c r="D9" s="51" t="s">
        <v>148</v>
      </c>
      <c r="E9" s="50">
        <v>20</v>
      </c>
      <c r="F9" s="50">
        <v>24</v>
      </c>
      <c r="G9" s="50">
        <v>46</v>
      </c>
      <c r="H9" s="50">
        <v>29</v>
      </c>
      <c r="I9" s="50">
        <v>28</v>
      </c>
      <c r="J9" s="50">
        <v>27</v>
      </c>
      <c r="K9" s="50">
        <v>19</v>
      </c>
      <c r="L9" s="50">
        <v>29</v>
      </c>
      <c r="M9" s="50">
        <v>14</v>
      </c>
      <c r="N9" s="50">
        <v>15</v>
      </c>
      <c r="O9" s="50">
        <v>12</v>
      </c>
      <c r="P9" s="50">
        <v>10</v>
      </c>
      <c r="Q9" s="50">
        <v>2</v>
      </c>
      <c r="R9" s="50">
        <v>6</v>
      </c>
      <c r="S9" s="50">
        <v>3</v>
      </c>
      <c r="T9" s="50">
        <v>9</v>
      </c>
      <c r="U9" s="50">
        <f t="shared" si="0"/>
        <v>293</v>
      </c>
    </row>
    <row r="10" spans="1:21" x14ac:dyDescent="0.25">
      <c r="A10" s="51" t="s">
        <v>138</v>
      </c>
      <c r="B10" s="51" t="s">
        <v>227</v>
      </c>
      <c r="C10" s="51" t="s">
        <v>234</v>
      </c>
      <c r="D10" s="51" t="s">
        <v>149</v>
      </c>
      <c r="E10" s="50">
        <v>14</v>
      </c>
      <c r="F10" s="50">
        <v>42</v>
      </c>
      <c r="G10" s="50">
        <v>51</v>
      </c>
      <c r="H10" s="50">
        <v>41</v>
      </c>
      <c r="I10" s="50">
        <v>39</v>
      </c>
      <c r="J10" s="50">
        <v>31</v>
      </c>
      <c r="K10" s="50">
        <v>49</v>
      </c>
      <c r="L10" s="50">
        <v>28</v>
      </c>
      <c r="M10" s="50">
        <v>22</v>
      </c>
      <c r="N10" s="50">
        <v>18</v>
      </c>
      <c r="O10" s="50">
        <v>28</v>
      </c>
      <c r="P10" s="50">
        <v>6</v>
      </c>
      <c r="Q10" s="50">
        <v>12</v>
      </c>
      <c r="R10" s="50">
        <v>8</v>
      </c>
      <c r="S10" s="50">
        <v>4</v>
      </c>
      <c r="T10" s="50">
        <v>6</v>
      </c>
      <c r="U10" s="50">
        <f t="shared" si="0"/>
        <v>399</v>
      </c>
    </row>
    <row r="11" spans="1:21" x14ac:dyDescent="0.25">
      <c r="A11" s="51" t="s">
        <v>138</v>
      </c>
      <c r="B11" s="51" t="s">
        <v>227</v>
      </c>
      <c r="C11" s="51" t="s">
        <v>235</v>
      </c>
      <c r="D11" s="51" t="s">
        <v>150</v>
      </c>
      <c r="E11" s="50">
        <v>49</v>
      </c>
      <c r="F11" s="50">
        <v>99</v>
      </c>
      <c r="G11" s="50">
        <v>77</v>
      </c>
      <c r="H11" s="50">
        <v>82</v>
      </c>
      <c r="I11" s="50">
        <v>88</v>
      </c>
      <c r="J11" s="50">
        <v>69</v>
      </c>
      <c r="K11" s="50">
        <v>56</v>
      </c>
      <c r="L11" s="50">
        <v>57</v>
      </c>
      <c r="M11" s="50">
        <v>41</v>
      </c>
      <c r="N11" s="50">
        <v>41</v>
      </c>
      <c r="O11" s="50">
        <v>34</v>
      </c>
      <c r="P11" s="50">
        <v>24</v>
      </c>
      <c r="Q11" s="50">
        <v>16</v>
      </c>
      <c r="R11" s="50">
        <v>14</v>
      </c>
      <c r="S11" s="50">
        <v>8</v>
      </c>
      <c r="T11" s="50">
        <v>14</v>
      </c>
      <c r="U11" s="50">
        <f t="shared" si="0"/>
        <v>769</v>
      </c>
    </row>
    <row r="12" spans="1:21" x14ac:dyDescent="0.25">
      <c r="A12" s="51" t="s">
        <v>151</v>
      </c>
      <c r="B12" s="51" t="s">
        <v>152</v>
      </c>
      <c r="C12" s="51" t="s">
        <v>153</v>
      </c>
      <c r="D12" s="51" t="s">
        <v>154</v>
      </c>
      <c r="E12" s="50">
        <v>56</v>
      </c>
      <c r="F12" s="50">
        <v>107</v>
      </c>
      <c r="G12" s="50">
        <v>103</v>
      </c>
      <c r="H12" s="50">
        <v>102</v>
      </c>
      <c r="I12" s="50">
        <v>105</v>
      </c>
      <c r="J12" s="50">
        <v>107</v>
      </c>
      <c r="K12" s="50">
        <v>76</v>
      </c>
      <c r="L12" s="50">
        <v>82</v>
      </c>
      <c r="M12" s="50">
        <v>72</v>
      </c>
      <c r="N12" s="50">
        <v>65</v>
      </c>
      <c r="O12" s="50">
        <v>38</v>
      </c>
      <c r="P12" s="50">
        <v>36</v>
      </c>
      <c r="Q12" s="50">
        <v>19</v>
      </c>
      <c r="R12" s="50">
        <v>12</v>
      </c>
      <c r="S12" s="50">
        <v>8</v>
      </c>
      <c r="T12" s="50">
        <v>19</v>
      </c>
      <c r="U12" s="50">
        <f t="shared" si="0"/>
        <v>1007</v>
      </c>
    </row>
    <row r="13" spans="1:21" x14ac:dyDescent="0.25">
      <c r="A13" s="51" t="s">
        <v>151</v>
      </c>
      <c r="B13" s="51" t="s">
        <v>152</v>
      </c>
      <c r="C13" s="51" t="s">
        <v>155</v>
      </c>
      <c r="D13" s="51" t="s">
        <v>156</v>
      </c>
      <c r="E13" s="50">
        <v>47</v>
      </c>
      <c r="F13" s="50">
        <v>66</v>
      </c>
      <c r="G13" s="50">
        <v>72</v>
      </c>
      <c r="H13" s="50">
        <v>56</v>
      </c>
      <c r="I13" s="50">
        <v>51</v>
      </c>
      <c r="J13" s="50">
        <v>57</v>
      </c>
      <c r="K13" s="50">
        <v>47</v>
      </c>
      <c r="L13" s="50">
        <v>55</v>
      </c>
      <c r="M13" s="50">
        <v>49</v>
      </c>
      <c r="N13" s="50">
        <v>52</v>
      </c>
      <c r="O13" s="50">
        <v>27</v>
      </c>
      <c r="P13" s="50">
        <v>17</v>
      </c>
      <c r="Q13" s="50">
        <v>20</v>
      </c>
      <c r="R13" s="50">
        <v>13</v>
      </c>
      <c r="S13" s="50">
        <v>14</v>
      </c>
      <c r="T13" s="50">
        <v>16</v>
      </c>
      <c r="U13" s="50">
        <f t="shared" si="0"/>
        <v>659</v>
      </c>
    </row>
    <row r="14" spans="1:21" x14ac:dyDescent="0.25">
      <c r="A14" s="51" t="s">
        <v>151</v>
      </c>
      <c r="B14" s="51" t="s">
        <v>152</v>
      </c>
      <c r="C14" s="51" t="s">
        <v>236</v>
      </c>
      <c r="D14" s="51" t="s">
        <v>157</v>
      </c>
      <c r="E14" s="50">
        <v>27</v>
      </c>
      <c r="F14" s="50">
        <v>48</v>
      </c>
      <c r="G14" s="50">
        <v>61</v>
      </c>
      <c r="H14" s="50">
        <v>56</v>
      </c>
      <c r="I14" s="50">
        <v>47</v>
      </c>
      <c r="J14" s="50">
        <v>35</v>
      </c>
      <c r="K14" s="50">
        <v>41</v>
      </c>
      <c r="L14" s="50">
        <v>34</v>
      </c>
      <c r="M14" s="50">
        <v>29</v>
      </c>
      <c r="N14" s="50">
        <v>31</v>
      </c>
      <c r="O14" s="50">
        <v>15</v>
      </c>
      <c r="P14" s="50">
        <v>13</v>
      </c>
      <c r="Q14" s="50">
        <v>12</v>
      </c>
      <c r="R14" s="50">
        <v>10</v>
      </c>
      <c r="S14" s="50">
        <v>11</v>
      </c>
      <c r="T14" s="50">
        <v>4</v>
      </c>
      <c r="U14" s="50">
        <f t="shared" si="0"/>
        <v>474</v>
      </c>
    </row>
    <row r="15" spans="1:21" x14ac:dyDescent="0.25">
      <c r="A15" s="51" t="s">
        <v>151</v>
      </c>
      <c r="B15" s="51" t="s">
        <v>152</v>
      </c>
      <c r="C15" s="51" t="s">
        <v>237</v>
      </c>
      <c r="D15" s="51" t="s">
        <v>158</v>
      </c>
      <c r="E15" s="50">
        <v>101</v>
      </c>
      <c r="F15" s="50">
        <v>167</v>
      </c>
      <c r="G15" s="50">
        <v>161</v>
      </c>
      <c r="H15" s="50">
        <v>169</v>
      </c>
      <c r="I15" s="50">
        <v>143</v>
      </c>
      <c r="J15" s="50">
        <v>125</v>
      </c>
      <c r="K15" s="50">
        <v>122</v>
      </c>
      <c r="L15" s="50">
        <v>131</v>
      </c>
      <c r="M15" s="50">
        <v>105</v>
      </c>
      <c r="N15" s="50">
        <v>69</v>
      </c>
      <c r="O15" s="50">
        <v>61</v>
      </c>
      <c r="P15" s="50">
        <v>46</v>
      </c>
      <c r="Q15" s="50">
        <v>35</v>
      </c>
      <c r="R15" s="50">
        <v>26</v>
      </c>
      <c r="S15" s="50">
        <v>12</v>
      </c>
      <c r="T15" s="50">
        <v>17</v>
      </c>
      <c r="U15" s="50">
        <f t="shared" si="0"/>
        <v>1490</v>
      </c>
    </row>
    <row r="16" spans="1:21" x14ac:dyDescent="0.25">
      <c r="A16" s="51" t="s">
        <v>151</v>
      </c>
      <c r="B16" s="51" t="s">
        <v>152</v>
      </c>
      <c r="C16" s="51" t="s">
        <v>238</v>
      </c>
      <c r="D16" s="51" t="s">
        <v>159</v>
      </c>
      <c r="E16" s="50">
        <v>64</v>
      </c>
      <c r="F16" s="50">
        <v>108</v>
      </c>
      <c r="G16" s="50">
        <v>100</v>
      </c>
      <c r="H16" s="50">
        <v>119</v>
      </c>
      <c r="I16" s="50">
        <v>104</v>
      </c>
      <c r="J16" s="50">
        <v>96</v>
      </c>
      <c r="K16" s="50">
        <v>96</v>
      </c>
      <c r="L16" s="50">
        <v>89</v>
      </c>
      <c r="M16" s="50">
        <v>51</v>
      </c>
      <c r="N16" s="50">
        <v>39</v>
      </c>
      <c r="O16" s="50">
        <v>34</v>
      </c>
      <c r="P16" s="50">
        <v>36</v>
      </c>
      <c r="Q16" s="50">
        <v>34</v>
      </c>
      <c r="R16" s="50">
        <v>25</v>
      </c>
      <c r="S16" s="50">
        <v>14</v>
      </c>
      <c r="T16" s="50">
        <v>24</v>
      </c>
      <c r="U16" s="50">
        <f t="shared" si="0"/>
        <v>1033</v>
      </c>
    </row>
    <row r="17" spans="1:21" x14ac:dyDescent="0.25">
      <c r="A17" s="51" t="s">
        <v>151</v>
      </c>
      <c r="B17" s="51" t="s">
        <v>152</v>
      </c>
      <c r="C17" s="51" t="s">
        <v>239</v>
      </c>
      <c r="D17" s="51" t="s">
        <v>160</v>
      </c>
      <c r="E17" s="50">
        <v>22</v>
      </c>
      <c r="F17" s="50">
        <v>23</v>
      </c>
      <c r="G17" s="50">
        <v>32</v>
      </c>
      <c r="H17" s="50">
        <v>29</v>
      </c>
      <c r="I17" s="50">
        <v>30</v>
      </c>
      <c r="J17" s="50">
        <v>27</v>
      </c>
      <c r="K17" s="50">
        <v>21</v>
      </c>
      <c r="L17" s="50">
        <v>19</v>
      </c>
      <c r="M17" s="50">
        <v>22</v>
      </c>
      <c r="N17" s="50">
        <v>17</v>
      </c>
      <c r="O17" s="50">
        <v>14</v>
      </c>
      <c r="P17" s="50">
        <v>10</v>
      </c>
      <c r="Q17" s="50">
        <v>3</v>
      </c>
      <c r="R17" s="50">
        <v>4</v>
      </c>
      <c r="S17" s="50">
        <v>3</v>
      </c>
      <c r="T17" s="50">
        <v>3</v>
      </c>
      <c r="U17" s="50">
        <f t="shared" si="0"/>
        <v>279</v>
      </c>
    </row>
    <row r="18" spans="1:21" x14ac:dyDescent="0.25">
      <c r="A18" s="51" t="s">
        <v>151</v>
      </c>
      <c r="B18" s="51" t="s">
        <v>152</v>
      </c>
      <c r="C18" s="51" t="s">
        <v>240</v>
      </c>
      <c r="D18" s="51" t="s">
        <v>161</v>
      </c>
      <c r="E18" s="50">
        <v>45</v>
      </c>
      <c r="F18" s="50">
        <v>56</v>
      </c>
      <c r="G18" s="50">
        <v>64</v>
      </c>
      <c r="H18" s="50">
        <v>78</v>
      </c>
      <c r="I18" s="50">
        <v>75</v>
      </c>
      <c r="J18" s="50">
        <v>58</v>
      </c>
      <c r="K18" s="50">
        <v>55</v>
      </c>
      <c r="L18" s="50">
        <v>47</v>
      </c>
      <c r="M18" s="50">
        <v>35</v>
      </c>
      <c r="N18" s="50">
        <v>30</v>
      </c>
      <c r="O18" s="50">
        <v>26</v>
      </c>
      <c r="P18" s="50">
        <v>18</v>
      </c>
      <c r="Q18" s="50">
        <v>14</v>
      </c>
      <c r="R18" s="50">
        <v>13</v>
      </c>
      <c r="S18" s="50">
        <v>5</v>
      </c>
      <c r="T18" s="50">
        <v>16</v>
      </c>
      <c r="U18" s="50">
        <f t="shared" si="0"/>
        <v>635</v>
      </c>
    </row>
    <row r="19" spans="1:21" x14ac:dyDescent="0.25">
      <c r="A19" s="51" t="s">
        <v>151</v>
      </c>
      <c r="B19" s="51" t="s">
        <v>152</v>
      </c>
      <c r="C19" s="51" t="s">
        <v>241</v>
      </c>
      <c r="D19" s="51" t="s">
        <v>162</v>
      </c>
      <c r="E19" s="50">
        <v>4</v>
      </c>
      <c r="F19" s="50">
        <v>12</v>
      </c>
      <c r="G19" s="50">
        <v>12</v>
      </c>
      <c r="H19" s="50">
        <v>12</v>
      </c>
      <c r="I19" s="50">
        <v>15</v>
      </c>
      <c r="J19" s="50">
        <v>5</v>
      </c>
      <c r="K19" s="50">
        <v>13</v>
      </c>
      <c r="L19" s="50">
        <v>3</v>
      </c>
      <c r="M19" s="50">
        <v>13</v>
      </c>
      <c r="N19" s="50">
        <v>10</v>
      </c>
      <c r="O19" s="50">
        <v>5</v>
      </c>
      <c r="P19" s="50">
        <v>0</v>
      </c>
      <c r="Q19" s="50">
        <v>3</v>
      </c>
      <c r="R19" s="50">
        <v>2</v>
      </c>
      <c r="S19" s="50">
        <v>0</v>
      </c>
      <c r="T19" s="50">
        <v>1</v>
      </c>
      <c r="U19" s="50">
        <f t="shared" si="0"/>
        <v>110</v>
      </c>
    </row>
    <row r="20" spans="1:21" x14ac:dyDescent="0.25">
      <c r="A20" s="51" t="s">
        <v>151</v>
      </c>
      <c r="B20" s="51" t="s">
        <v>152</v>
      </c>
      <c r="C20" s="51" t="s">
        <v>242</v>
      </c>
      <c r="D20" s="51" t="s">
        <v>163</v>
      </c>
      <c r="E20" s="50">
        <v>7</v>
      </c>
      <c r="F20" s="50">
        <v>21</v>
      </c>
      <c r="G20" s="50">
        <v>19</v>
      </c>
      <c r="H20" s="50">
        <v>29</v>
      </c>
      <c r="I20" s="50">
        <v>24</v>
      </c>
      <c r="J20" s="50">
        <v>27</v>
      </c>
      <c r="K20" s="50">
        <v>23</v>
      </c>
      <c r="L20" s="50">
        <v>10</v>
      </c>
      <c r="M20" s="50">
        <v>10</v>
      </c>
      <c r="N20" s="50">
        <v>13</v>
      </c>
      <c r="O20" s="50">
        <v>12</v>
      </c>
      <c r="P20" s="50">
        <v>5</v>
      </c>
      <c r="Q20" s="50">
        <v>6</v>
      </c>
      <c r="R20" s="50">
        <v>1</v>
      </c>
      <c r="S20" s="50">
        <v>2</v>
      </c>
      <c r="T20" s="50">
        <v>6</v>
      </c>
      <c r="U20" s="50">
        <f t="shared" si="0"/>
        <v>215</v>
      </c>
    </row>
    <row r="21" spans="1:21" x14ac:dyDescent="0.25">
      <c r="A21" s="51" t="s">
        <v>151</v>
      </c>
      <c r="B21" s="51" t="s">
        <v>152</v>
      </c>
      <c r="C21" s="51" t="s">
        <v>243</v>
      </c>
      <c r="D21" s="51" t="s">
        <v>164</v>
      </c>
      <c r="E21" s="50">
        <v>21</v>
      </c>
      <c r="F21" s="50">
        <v>35</v>
      </c>
      <c r="G21" s="50">
        <v>18</v>
      </c>
      <c r="H21" s="50">
        <v>23</v>
      </c>
      <c r="I21" s="50">
        <v>22</v>
      </c>
      <c r="J21" s="50">
        <v>19</v>
      </c>
      <c r="K21" s="50">
        <v>17</v>
      </c>
      <c r="L21" s="50">
        <v>14</v>
      </c>
      <c r="M21" s="50">
        <v>13</v>
      </c>
      <c r="N21" s="50">
        <v>8</v>
      </c>
      <c r="O21" s="50">
        <v>11</v>
      </c>
      <c r="P21" s="50">
        <v>4</v>
      </c>
      <c r="Q21" s="50">
        <v>5</v>
      </c>
      <c r="R21" s="50">
        <v>3</v>
      </c>
      <c r="S21" s="50">
        <v>2</v>
      </c>
      <c r="T21" s="50">
        <v>2</v>
      </c>
      <c r="U21" s="50">
        <f t="shared" si="0"/>
        <v>217</v>
      </c>
    </row>
    <row r="22" spans="1:21" x14ac:dyDescent="0.25">
      <c r="A22" s="51" t="s">
        <v>165</v>
      </c>
      <c r="B22" s="51" t="s">
        <v>166</v>
      </c>
      <c r="C22" s="51" t="s">
        <v>167</v>
      </c>
      <c r="D22" s="51" t="s">
        <v>168</v>
      </c>
      <c r="E22" s="50">
        <v>118</v>
      </c>
      <c r="F22" s="50">
        <v>148</v>
      </c>
      <c r="G22" s="50">
        <v>148</v>
      </c>
      <c r="H22" s="50">
        <v>117</v>
      </c>
      <c r="I22" s="50">
        <v>108</v>
      </c>
      <c r="J22" s="50">
        <v>81</v>
      </c>
      <c r="K22" s="50">
        <v>94</v>
      </c>
      <c r="L22" s="50">
        <v>111</v>
      </c>
      <c r="M22" s="50">
        <v>101</v>
      </c>
      <c r="N22" s="50">
        <v>74</v>
      </c>
      <c r="O22" s="50">
        <v>54</v>
      </c>
      <c r="P22" s="50">
        <v>27</v>
      </c>
      <c r="Q22" s="50">
        <v>22</v>
      </c>
      <c r="R22" s="50">
        <v>16</v>
      </c>
      <c r="S22" s="50">
        <v>11</v>
      </c>
      <c r="T22" s="50">
        <v>11</v>
      </c>
      <c r="U22" s="50">
        <f t="shared" si="0"/>
        <v>1241</v>
      </c>
    </row>
    <row r="23" spans="1:21" x14ac:dyDescent="0.25">
      <c r="A23" s="51" t="s">
        <v>165</v>
      </c>
      <c r="B23" s="51" t="s">
        <v>166</v>
      </c>
      <c r="C23" s="51" t="s">
        <v>169</v>
      </c>
      <c r="D23" s="51" t="s">
        <v>170</v>
      </c>
      <c r="E23" s="50">
        <v>120</v>
      </c>
      <c r="F23" s="50">
        <v>142</v>
      </c>
      <c r="G23" s="50">
        <v>131</v>
      </c>
      <c r="H23" s="50">
        <v>121</v>
      </c>
      <c r="I23" s="50">
        <v>102</v>
      </c>
      <c r="J23" s="50">
        <v>108</v>
      </c>
      <c r="K23" s="50">
        <v>125</v>
      </c>
      <c r="L23" s="50">
        <v>130</v>
      </c>
      <c r="M23" s="50">
        <v>99</v>
      </c>
      <c r="N23" s="50">
        <v>64</v>
      </c>
      <c r="O23" s="50">
        <v>63</v>
      </c>
      <c r="P23" s="50">
        <v>44</v>
      </c>
      <c r="Q23" s="50">
        <v>29</v>
      </c>
      <c r="R23" s="50">
        <v>21</v>
      </c>
      <c r="S23" s="50">
        <v>12</v>
      </c>
      <c r="T23" s="50">
        <v>27</v>
      </c>
      <c r="U23" s="50">
        <f t="shared" si="0"/>
        <v>1338</v>
      </c>
    </row>
    <row r="24" spans="1:21" x14ac:dyDescent="0.25">
      <c r="A24" s="51" t="s">
        <v>165</v>
      </c>
      <c r="B24" s="51" t="s">
        <v>166</v>
      </c>
      <c r="C24" s="51" t="s">
        <v>171</v>
      </c>
      <c r="D24" s="51" t="s">
        <v>172</v>
      </c>
      <c r="E24" s="50">
        <v>155</v>
      </c>
      <c r="F24" s="50">
        <v>243</v>
      </c>
      <c r="G24" s="50">
        <v>203</v>
      </c>
      <c r="H24" s="50">
        <v>158</v>
      </c>
      <c r="I24" s="50">
        <v>166</v>
      </c>
      <c r="J24" s="50">
        <v>137</v>
      </c>
      <c r="K24" s="50">
        <v>147</v>
      </c>
      <c r="L24" s="50">
        <v>188</v>
      </c>
      <c r="M24" s="50">
        <v>156</v>
      </c>
      <c r="N24" s="50">
        <v>100</v>
      </c>
      <c r="O24" s="50">
        <v>81</v>
      </c>
      <c r="P24" s="50">
        <v>52</v>
      </c>
      <c r="Q24" s="50">
        <v>30</v>
      </c>
      <c r="R24" s="50">
        <v>31</v>
      </c>
      <c r="S24" s="50">
        <v>19</v>
      </c>
      <c r="T24" s="50">
        <v>24</v>
      </c>
      <c r="U24" s="50">
        <f t="shared" si="0"/>
        <v>1890</v>
      </c>
    </row>
    <row r="25" spans="1:21" x14ac:dyDescent="0.25">
      <c r="A25" s="51" t="s">
        <v>165</v>
      </c>
      <c r="B25" s="51" t="s">
        <v>166</v>
      </c>
      <c r="C25" s="51" t="s">
        <v>244</v>
      </c>
      <c r="D25" s="51" t="s">
        <v>173</v>
      </c>
      <c r="E25" s="50">
        <v>11</v>
      </c>
      <c r="F25" s="50">
        <v>17</v>
      </c>
      <c r="G25" s="50">
        <v>17</v>
      </c>
      <c r="H25" s="50">
        <v>22</v>
      </c>
      <c r="I25" s="50">
        <v>17</v>
      </c>
      <c r="J25" s="50">
        <v>14</v>
      </c>
      <c r="K25" s="50">
        <v>13</v>
      </c>
      <c r="L25" s="50">
        <v>18</v>
      </c>
      <c r="M25" s="50">
        <v>9</v>
      </c>
      <c r="N25" s="50">
        <v>9</v>
      </c>
      <c r="O25" s="50">
        <v>6</v>
      </c>
      <c r="P25" s="50">
        <v>4</v>
      </c>
      <c r="Q25" s="50">
        <v>3</v>
      </c>
      <c r="R25" s="50">
        <v>6</v>
      </c>
      <c r="S25" s="50">
        <v>1</v>
      </c>
      <c r="T25" s="50">
        <v>6</v>
      </c>
      <c r="U25" s="50">
        <f t="shared" si="0"/>
        <v>173</v>
      </c>
    </row>
    <row r="26" spans="1:21" x14ac:dyDescent="0.25">
      <c r="A26" s="51" t="s">
        <v>165</v>
      </c>
      <c r="B26" s="51" t="s">
        <v>166</v>
      </c>
      <c r="C26" s="51" t="s">
        <v>245</v>
      </c>
      <c r="D26" s="51" t="s">
        <v>174</v>
      </c>
      <c r="E26" s="50">
        <v>52</v>
      </c>
      <c r="F26" s="50">
        <v>49</v>
      </c>
      <c r="G26" s="50">
        <v>68</v>
      </c>
      <c r="H26" s="50">
        <v>64</v>
      </c>
      <c r="I26" s="50">
        <v>49</v>
      </c>
      <c r="J26" s="50">
        <v>48</v>
      </c>
      <c r="K26" s="50">
        <v>47</v>
      </c>
      <c r="L26" s="50">
        <v>42</v>
      </c>
      <c r="M26" s="50">
        <v>40</v>
      </c>
      <c r="N26" s="50">
        <v>31</v>
      </c>
      <c r="O26" s="50">
        <v>22</v>
      </c>
      <c r="P26" s="50">
        <v>15</v>
      </c>
      <c r="Q26" s="50">
        <v>15</v>
      </c>
      <c r="R26" s="50">
        <v>16</v>
      </c>
      <c r="S26" s="50">
        <v>6</v>
      </c>
      <c r="T26" s="50">
        <v>16</v>
      </c>
      <c r="U26" s="50">
        <f t="shared" si="0"/>
        <v>580</v>
      </c>
    </row>
    <row r="27" spans="1:21" x14ac:dyDescent="0.25">
      <c r="A27" s="51" t="s">
        <v>165</v>
      </c>
      <c r="B27" s="51" t="s">
        <v>166</v>
      </c>
      <c r="C27" s="51" t="s">
        <v>246</v>
      </c>
      <c r="D27" s="51" t="s">
        <v>175</v>
      </c>
      <c r="E27" s="50">
        <v>58</v>
      </c>
      <c r="F27" s="50">
        <v>68</v>
      </c>
      <c r="G27" s="50">
        <v>47</v>
      </c>
      <c r="H27" s="50">
        <v>57</v>
      </c>
      <c r="I27" s="50">
        <v>48</v>
      </c>
      <c r="J27" s="50">
        <v>48</v>
      </c>
      <c r="K27" s="50">
        <v>64</v>
      </c>
      <c r="L27" s="50">
        <v>62</v>
      </c>
      <c r="M27" s="50">
        <v>41</v>
      </c>
      <c r="N27" s="50">
        <v>30</v>
      </c>
      <c r="O27" s="50">
        <v>15</v>
      </c>
      <c r="P27" s="50">
        <v>10</v>
      </c>
      <c r="Q27" s="50">
        <v>14</v>
      </c>
      <c r="R27" s="50">
        <v>18</v>
      </c>
      <c r="S27" s="50">
        <v>10</v>
      </c>
      <c r="T27" s="50">
        <v>12</v>
      </c>
      <c r="U27" s="50">
        <f t="shared" si="0"/>
        <v>602</v>
      </c>
    </row>
    <row r="28" spans="1:21" x14ac:dyDescent="0.25">
      <c r="A28" s="51" t="s">
        <v>165</v>
      </c>
      <c r="B28" s="51" t="s">
        <v>247</v>
      </c>
      <c r="C28" s="51" t="s">
        <v>248</v>
      </c>
      <c r="D28" s="51" t="s">
        <v>177</v>
      </c>
      <c r="E28" s="50">
        <v>30</v>
      </c>
      <c r="F28" s="50">
        <v>57</v>
      </c>
      <c r="G28" s="50">
        <v>51</v>
      </c>
      <c r="H28" s="50">
        <v>55</v>
      </c>
      <c r="I28" s="50">
        <v>55</v>
      </c>
      <c r="J28" s="50">
        <v>21</v>
      </c>
      <c r="K28" s="50">
        <v>32</v>
      </c>
      <c r="L28" s="50">
        <v>48</v>
      </c>
      <c r="M28" s="50">
        <v>26</v>
      </c>
      <c r="N28" s="50">
        <v>29</v>
      </c>
      <c r="O28" s="50">
        <v>20</v>
      </c>
      <c r="P28" s="50">
        <v>15</v>
      </c>
      <c r="Q28" s="50">
        <v>10</v>
      </c>
      <c r="R28" s="50">
        <v>15</v>
      </c>
      <c r="S28" s="50">
        <v>10</v>
      </c>
      <c r="T28" s="50">
        <v>25</v>
      </c>
      <c r="U28" s="50">
        <f t="shared" si="0"/>
        <v>499</v>
      </c>
    </row>
    <row r="29" spans="1:21" x14ac:dyDescent="0.25">
      <c r="A29" s="51" t="s">
        <v>176</v>
      </c>
      <c r="B29" s="51" t="s">
        <v>247</v>
      </c>
      <c r="C29" s="51" t="s">
        <v>178</v>
      </c>
      <c r="D29" s="51" t="s">
        <v>160</v>
      </c>
      <c r="E29" s="50">
        <v>47</v>
      </c>
      <c r="F29" s="50">
        <v>66</v>
      </c>
      <c r="G29" s="50">
        <v>71</v>
      </c>
      <c r="H29" s="50">
        <v>58</v>
      </c>
      <c r="I29" s="50">
        <v>64</v>
      </c>
      <c r="J29" s="50">
        <v>61</v>
      </c>
      <c r="K29" s="50">
        <v>49</v>
      </c>
      <c r="L29" s="50">
        <v>46</v>
      </c>
      <c r="M29" s="50">
        <v>48</v>
      </c>
      <c r="N29" s="50">
        <v>14</v>
      </c>
      <c r="O29" s="50">
        <v>23</v>
      </c>
      <c r="P29" s="50">
        <v>21</v>
      </c>
      <c r="Q29" s="50">
        <v>17</v>
      </c>
      <c r="R29" s="50">
        <v>16</v>
      </c>
      <c r="S29" s="50">
        <v>8</v>
      </c>
      <c r="T29" s="50">
        <v>13</v>
      </c>
      <c r="U29" s="50">
        <f t="shared" si="0"/>
        <v>622</v>
      </c>
    </row>
    <row r="30" spans="1:21" x14ac:dyDescent="0.25">
      <c r="A30" s="51" t="s">
        <v>176</v>
      </c>
      <c r="B30" s="51" t="s">
        <v>247</v>
      </c>
      <c r="C30" s="51" t="s">
        <v>249</v>
      </c>
      <c r="D30" s="51" t="s">
        <v>179</v>
      </c>
      <c r="E30" s="50">
        <v>63</v>
      </c>
      <c r="F30" s="50">
        <v>49</v>
      </c>
      <c r="G30" s="50">
        <v>49</v>
      </c>
      <c r="H30" s="50">
        <v>80</v>
      </c>
      <c r="I30" s="50">
        <v>64</v>
      </c>
      <c r="J30" s="50">
        <v>64</v>
      </c>
      <c r="K30" s="50">
        <v>77</v>
      </c>
      <c r="L30" s="50">
        <v>50</v>
      </c>
      <c r="M30" s="50">
        <v>54</v>
      </c>
      <c r="N30" s="50">
        <v>33</v>
      </c>
      <c r="O30" s="50">
        <v>20</v>
      </c>
      <c r="P30" s="50">
        <v>24</v>
      </c>
      <c r="Q30" s="50">
        <v>16</v>
      </c>
      <c r="R30" s="50">
        <v>19</v>
      </c>
      <c r="S30" s="50">
        <v>12</v>
      </c>
      <c r="T30" s="50">
        <v>13</v>
      </c>
      <c r="U30" s="50">
        <f t="shared" si="0"/>
        <v>687</v>
      </c>
    </row>
    <row r="31" spans="1:21" x14ac:dyDescent="0.25">
      <c r="A31" s="51" t="s">
        <v>176</v>
      </c>
      <c r="B31" s="51" t="s">
        <v>247</v>
      </c>
      <c r="C31" s="51" t="s">
        <v>250</v>
      </c>
      <c r="D31" s="51" t="s">
        <v>180</v>
      </c>
      <c r="E31" s="50">
        <v>38</v>
      </c>
      <c r="F31" s="50">
        <v>41</v>
      </c>
      <c r="G31" s="50">
        <v>53</v>
      </c>
      <c r="H31" s="50">
        <v>56</v>
      </c>
      <c r="I31" s="50">
        <v>56</v>
      </c>
      <c r="J31" s="50">
        <v>49</v>
      </c>
      <c r="K31" s="50">
        <v>34</v>
      </c>
      <c r="L31" s="50">
        <v>43</v>
      </c>
      <c r="M31" s="50">
        <v>29</v>
      </c>
      <c r="N31" s="50">
        <v>23</v>
      </c>
      <c r="O31" s="50">
        <v>22</v>
      </c>
      <c r="P31" s="50">
        <v>18</v>
      </c>
      <c r="Q31" s="50">
        <v>9</v>
      </c>
      <c r="R31" s="50">
        <v>10</v>
      </c>
      <c r="S31" s="50">
        <v>8</v>
      </c>
      <c r="T31" s="50">
        <v>15</v>
      </c>
      <c r="U31" s="50">
        <f t="shared" si="0"/>
        <v>504</v>
      </c>
    </row>
    <row r="32" spans="1:21" x14ac:dyDescent="0.25">
      <c r="A32" s="51" t="s">
        <v>176</v>
      </c>
      <c r="B32" s="51" t="s">
        <v>247</v>
      </c>
      <c r="C32" s="51" t="s">
        <v>251</v>
      </c>
      <c r="D32" s="51" t="s">
        <v>181</v>
      </c>
      <c r="E32" s="50">
        <v>28</v>
      </c>
      <c r="F32" s="50">
        <v>30</v>
      </c>
      <c r="G32" s="50">
        <v>29</v>
      </c>
      <c r="H32" s="50">
        <v>32</v>
      </c>
      <c r="I32" s="50">
        <v>37</v>
      </c>
      <c r="J32" s="50">
        <v>30</v>
      </c>
      <c r="K32" s="50">
        <v>34</v>
      </c>
      <c r="L32" s="50">
        <v>28</v>
      </c>
      <c r="M32" s="50">
        <v>19</v>
      </c>
      <c r="N32" s="50">
        <v>24</v>
      </c>
      <c r="O32" s="50">
        <v>8</v>
      </c>
      <c r="P32" s="50">
        <v>13</v>
      </c>
      <c r="Q32" s="50">
        <v>9</v>
      </c>
      <c r="R32" s="50">
        <v>8</v>
      </c>
      <c r="S32" s="50">
        <v>7</v>
      </c>
      <c r="T32" s="50">
        <v>6</v>
      </c>
      <c r="U32" s="50">
        <f t="shared" si="0"/>
        <v>342</v>
      </c>
    </row>
    <row r="33" spans="1:21" x14ac:dyDescent="0.25">
      <c r="A33" s="51" t="s">
        <v>176</v>
      </c>
      <c r="B33" s="51" t="s">
        <v>252</v>
      </c>
      <c r="C33" s="51" t="s">
        <v>253</v>
      </c>
      <c r="D33" s="51" t="s">
        <v>183</v>
      </c>
      <c r="E33" s="50">
        <v>24</v>
      </c>
      <c r="F33" s="50">
        <v>36</v>
      </c>
      <c r="G33" s="50">
        <v>48</v>
      </c>
      <c r="H33" s="50">
        <v>41</v>
      </c>
      <c r="I33" s="50">
        <v>53</v>
      </c>
      <c r="J33" s="50">
        <v>38</v>
      </c>
      <c r="K33" s="50">
        <v>45</v>
      </c>
      <c r="L33" s="50">
        <v>38</v>
      </c>
      <c r="M33" s="50">
        <v>22</v>
      </c>
      <c r="N33" s="50">
        <v>23</v>
      </c>
      <c r="O33" s="50">
        <v>15</v>
      </c>
      <c r="P33" s="50">
        <v>15</v>
      </c>
      <c r="Q33" s="50">
        <v>11</v>
      </c>
      <c r="R33" s="50">
        <v>6</v>
      </c>
      <c r="S33" s="50">
        <v>9</v>
      </c>
      <c r="T33" s="50">
        <v>4</v>
      </c>
      <c r="U33" s="50">
        <f t="shared" si="0"/>
        <v>428</v>
      </c>
    </row>
    <row r="34" spans="1:21" x14ac:dyDescent="0.25">
      <c r="A34" s="51" t="s">
        <v>182</v>
      </c>
      <c r="B34" s="51" t="s">
        <v>252</v>
      </c>
      <c r="C34" s="51" t="s">
        <v>254</v>
      </c>
      <c r="D34" s="51" t="s">
        <v>184</v>
      </c>
      <c r="E34" s="50">
        <v>84</v>
      </c>
      <c r="F34" s="50">
        <v>116</v>
      </c>
      <c r="G34" s="50">
        <v>117</v>
      </c>
      <c r="H34" s="50">
        <v>121</v>
      </c>
      <c r="I34" s="50">
        <v>105</v>
      </c>
      <c r="J34" s="50">
        <v>91</v>
      </c>
      <c r="K34" s="50">
        <v>76</v>
      </c>
      <c r="L34" s="50">
        <v>101</v>
      </c>
      <c r="M34" s="50">
        <v>87</v>
      </c>
      <c r="N34" s="50">
        <v>67</v>
      </c>
      <c r="O34" s="50">
        <v>46</v>
      </c>
      <c r="P34" s="50">
        <v>37</v>
      </c>
      <c r="Q34" s="50">
        <v>24</v>
      </c>
      <c r="R34" s="50">
        <v>16</v>
      </c>
      <c r="S34" s="50">
        <v>17</v>
      </c>
      <c r="T34" s="50">
        <v>23</v>
      </c>
      <c r="U34" s="50">
        <f t="shared" si="0"/>
        <v>1128</v>
      </c>
    </row>
    <row r="35" spans="1:21" x14ac:dyDescent="0.25">
      <c r="A35" s="51" t="s">
        <v>182</v>
      </c>
      <c r="B35" s="51" t="s">
        <v>252</v>
      </c>
      <c r="C35" s="51" t="s">
        <v>185</v>
      </c>
      <c r="D35" s="51" t="s">
        <v>186</v>
      </c>
      <c r="E35" s="50">
        <v>35</v>
      </c>
      <c r="F35" s="50">
        <v>50</v>
      </c>
      <c r="G35" s="50">
        <v>52</v>
      </c>
      <c r="H35" s="50">
        <v>51</v>
      </c>
      <c r="I35" s="50">
        <v>33</v>
      </c>
      <c r="J35" s="50">
        <v>40</v>
      </c>
      <c r="K35" s="50">
        <v>39</v>
      </c>
      <c r="L35" s="50">
        <v>36</v>
      </c>
      <c r="M35" s="50">
        <v>27</v>
      </c>
      <c r="N35" s="50">
        <v>21</v>
      </c>
      <c r="O35" s="50">
        <v>15</v>
      </c>
      <c r="P35" s="50">
        <v>18</v>
      </c>
      <c r="Q35" s="50">
        <v>8</v>
      </c>
      <c r="R35" s="50">
        <v>7</v>
      </c>
      <c r="S35" s="50">
        <v>8</v>
      </c>
      <c r="T35" s="50">
        <v>10</v>
      </c>
      <c r="U35" s="50">
        <f t="shared" si="0"/>
        <v>450</v>
      </c>
    </row>
    <row r="36" spans="1:21" x14ac:dyDescent="0.25">
      <c r="A36" s="51" t="s">
        <v>182</v>
      </c>
      <c r="B36" s="51" t="s">
        <v>252</v>
      </c>
      <c r="C36" s="51" t="s">
        <v>255</v>
      </c>
      <c r="D36" s="51" t="s">
        <v>187</v>
      </c>
      <c r="E36" s="50">
        <v>22</v>
      </c>
      <c r="F36" s="50">
        <v>37</v>
      </c>
      <c r="G36" s="50">
        <v>22</v>
      </c>
      <c r="H36" s="50">
        <v>20</v>
      </c>
      <c r="I36" s="50">
        <v>24</v>
      </c>
      <c r="J36" s="50">
        <v>24</v>
      </c>
      <c r="K36" s="50">
        <v>19</v>
      </c>
      <c r="L36" s="50">
        <v>25</v>
      </c>
      <c r="M36" s="50">
        <v>17</v>
      </c>
      <c r="N36" s="50">
        <v>10</v>
      </c>
      <c r="O36" s="50">
        <v>6</v>
      </c>
      <c r="P36" s="50">
        <v>3</v>
      </c>
      <c r="Q36" s="50">
        <v>8</v>
      </c>
      <c r="R36" s="50">
        <v>7</v>
      </c>
      <c r="S36" s="50">
        <v>4</v>
      </c>
      <c r="T36" s="50">
        <v>10</v>
      </c>
      <c r="U36" s="50">
        <f t="shared" si="0"/>
        <v>258</v>
      </c>
    </row>
    <row r="37" spans="1:21" x14ac:dyDescent="0.25">
      <c r="A37" s="51" t="s">
        <v>182</v>
      </c>
      <c r="B37" s="51" t="s">
        <v>252</v>
      </c>
      <c r="C37" s="51" t="s">
        <v>256</v>
      </c>
      <c r="D37" s="51" t="s">
        <v>188</v>
      </c>
      <c r="E37" s="50">
        <v>38</v>
      </c>
      <c r="F37" s="50">
        <v>45</v>
      </c>
      <c r="G37" s="50">
        <v>57</v>
      </c>
      <c r="H37" s="50">
        <v>64</v>
      </c>
      <c r="I37" s="50">
        <v>52</v>
      </c>
      <c r="J37" s="50">
        <v>52</v>
      </c>
      <c r="K37" s="50">
        <v>32</v>
      </c>
      <c r="L37" s="50">
        <v>32</v>
      </c>
      <c r="M37" s="50">
        <v>43</v>
      </c>
      <c r="N37" s="50">
        <v>32</v>
      </c>
      <c r="O37" s="50">
        <v>22</v>
      </c>
      <c r="P37" s="50">
        <v>17</v>
      </c>
      <c r="Q37" s="50">
        <v>9</v>
      </c>
      <c r="R37" s="50">
        <v>7</v>
      </c>
      <c r="S37" s="50">
        <v>6</v>
      </c>
      <c r="T37" s="50">
        <v>7</v>
      </c>
      <c r="U37" s="50">
        <f t="shared" si="0"/>
        <v>515</v>
      </c>
    </row>
    <row r="38" spans="1:21" x14ac:dyDescent="0.25">
      <c r="A38" s="51" t="s">
        <v>182</v>
      </c>
      <c r="B38" s="51" t="s">
        <v>189</v>
      </c>
      <c r="C38" s="51" t="s">
        <v>258</v>
      </c>
      <c r="D38" s="51" t="s">
        <v>190</v>
      </c>
      <c r="E38" s="50">
        <v>21</v>
      </c>
      <c r="F38" s="50">
        <v>30</v>
      </c>
      <c r="G38" s="50">
        <v>42</v>
      </c>
      <c r="H38" s="50">
        <v>38</v>
      </c>
      <c r="I38" s="50">
        <v>28</v>
      </c>
      <c r="J38" s="50">
        <v>23</v>
      </c>
      <c r="K38" s="50">
        <v>13</v>
      </c>
      <c r="L38" s="50">
        <v>25</v>
      </c>
      <c r="M38" s="50">
        <v>17</v>
      </c>
      <c r="N38" s="50">
        <v>19</v>
      </c>
      <c r="O38" s="50">
        <v>13</v>
      </c>
      <c r="P38" s="50">
        <v>11</v>
      </c>
      <c r="Q38" s="50">
        <v>4</v>
      </c>
      <c r="R38" s="50">
        <v>4</v>
      </c>
      <c r="S38" s="50">
        <v>2</v>
      </c>
      <c r="T38" s="50">
        <v>3</v>
      </c>
      <c r="U38" s="50">
        <f t="shared" si="0"/>
        <v>293</v>
      </c>
    </row>
    <row r="39" spans="1:21" x14ac:dyDescent="0.25">
      <c r="A39" s="51" t="s">
        <v>257</v>
      </c>
      <c r="B39" s="51" t="s">
        <v>189</v>
      </c>
      <c r="C39" s="51" t="s">
        <v>259</v>
      </c>
      <c r="D39" s="51" t="s">
        <v>191</v>
      </c>
      <c r="E39" s="50">
        <v>15</v>
      </c>
      <c r="F39" s="50">
        <v>20</v>
      </c>
      <c r="G39" s="50">
        <v>24</v>
      </c>
      <c r="H39" s="50">
        <v>26</v>
      </c>
      <c r="I39" s="50">
        <v>26</v>
      </c>
      <c r="J39" s="50">
        <v>24</v>
      </c>
      <c r="K39" s="50">
        <v>23</v>
      </c>
      <c r="L39" s="50">
        <v>19</v>
      </c>
      <c r="M39" s="50">
        <v>8</v>
      </c>
      <c r="N39" s="50">
        <v>14</v>
      </c>
      <c r="O39" s="50">
        <v>8</v>
      </c>
      <c r="P39" s="50">
        <v>9</v>
      </c>
      <c r="Q39" s="50">
        <v>5</v>
      </c>
      <c r="R39" s="50">
        <v>4</v>
      </c>
      <c r="S39" s="50">
        <v>0</v>
      </c>
      <c r="T39" s="50">
        <v>2</v>
      </c>
      <c r="U39" s="50">
        <f t="shared" si="0"/>
        <v>227</v>
      </c>
    </row>
    <row r="40" spans="1:21" x14ac:dyDescent="0.25">
      <c r="A40" s="51" t="s">
        <v>257</v>
      </c>
      <c r="B40" s="51" t="s">
        <v>189</v>
      </c>
      <c r="C40" s="51" t="s">
        <v>260</v>
      </c>
      <c r="D40" s="51" t="s">
        <v>192</v>
      </c>
      <c r="E40" s="50">
        <v>5</v>
      </c>
      <c r="F40" s="50">
        <v>21</v>
      </c>
      <c r="G40" s="50">
        <v>20</v>
      </c>
      <c r="H40" s="50">
        <v>19</v>
      </c>
      <c r="I40" s="50">
        <v>12</v>
      </c>
      <c r="J40" s="50">
        <v>10</v>
      </c>
      <c r="K40" s="50">
        <v>13</v>
      </c>
      <c r="L40" s="50">
        <v>21</v>
      </c>
      <c r="M40" s="50">
        <v>13</v>
      </c>
      <c r="N40" s="50">
        <v>7</v>
      </c>
      <c r="O40" s="50">
        <v>9</v>
      </c>
      <c r="P40" s="50">
        <v>6</v>
      </c>
      <c r="Q40" s="50">
        <v>7</v>
      </c>
      <c r="R40" s="50">
        <v>1</v>
      </c>
      <c r="S40" s="50">
        <v>3</v>
      </c>
      <c r="T40" s="50">
        <v>6</v>
      </c>
      <c r="U40" s="50">
        <f t="shared" si="0"/>
        <v>173</v>
      </c>
    </row>
    <row r="41" spans="1:21" x14ac:dyDescent="0.25">
      <c r="A41" s="51" t="s">
        <v>257</v>
      </c>
      <c r="B41" s="51" t="s">
        <v>189</v>
      </c>
      <c r="C41" s="51" t="s">
        <v>261</v>
      </c>
      <c r="D41" s="51" t="s">
        <v>189</v>
      </c>
      <c r="E41" s="50">
        <v>16</v>
      </c>
      <c r="F41" s="50">
        <v>27</v>
      </c>
      <c r="G41" s="50">
        <v>30</v>
      </c>
      <c r="H41" s="50">
        <v>33</v>
      </c>
      <c r="I41" s="50">
        <v>43</v>
      </c>
      <c r="J41" s="50">
        <v>18</v>
      </c>
      <c r="K41" s="50">
        <v>14</v>
      </c>
      <c r="L41" s="50">
        <v>19</v>
      </c>
      <c r="M41" s="50">
        <v>11</v>
      </c>
      <c r="N41" s="50">
        <v>12</v>
      </c>
      <c r="O41" s="50">
        <v>16</v>
      </c>
      <c r="P41" s="50">
        <v>6</v>
      </c>
      <c r="Q41" s="50">
        <v>8</v>
      </c>
      <c r="R41" s="50">
        <v>3</v>
      </c>
      <c r="S41" s="50">
        <v>2</v>
      </c>
      <c r="T41" s="50">
        <v>2</v>
      </c>
      <c r="U41" s="50">
        <f t="shared" si="0"/>
        <v>260</v>
      </c>
    </row>
    <row r="42" spans="1:21" x14ac:dyDescent="0.25">
      <c r="A42" s="51" t="s">
        <v>257</v>
      </c>
      <c r="B42" s="51" t="s">
        <v>193</v>
      </c>
      <c r="C42" s="51" t="s">
        <v>263</v>
      </c>
      <c r="D42" s="51" t="s">
        <v>194</v>
      </c>
      <c r="E42" s="50">
        <v>29</v>
      </c>
      <c r="F42" s="50">
        <v>40</v>
      </c>
      <c r="G42" s="50">
        <v>44</v>
      </c>
      <c r="H42" s="50">
        <v>36</v>
      </c>
      <c r="I42" s="50">
        <v>28</v>
      </c>
      <c r="J42" s="50">
        <v>29</v>
      </c>
      <c r="K42" s="50">
        <v>29</v>
      </c>
      <c r="L42" s="50">
        <v>29</v>
      </c>
      <c r="M42" s="50">
        <v>29</v>
      </c>
      <c r="N42" s="50">
        <v>21</v>
      </c>
      <c r="O42" s="50">
        <v>13</v>
      </c>
      <c r="P42" s="50">
        <v>9</v>
      </c>
      <c r="Q42" s="50">
        <v>8</v>
      </c>
      <c r="R42" s="50">
        <v>6</v>
      </c>
      <c r="S42" s="50">
        <v>3</v>
      </c>
      <c r="T42" s="50">
        <v>4</v>
      </c>
      <c r="U42" s="50">
        <f t="shared" si="0"/>
        <v>357</v>
      </c>
    </row>
    <row r="43" spans="1:21" x14ac:dyDescent="0.25">
      <c r="A43" s="51" t="s">
        <v>262</v>
      </c>
      <c r="B43" s="51" t="s">
        <v>193</v>
      </c>
      <c r="C43" s="51" t="s">
        <v>264</v>
      </c>
      <c r="D43" s="51" t="s">
        <v>193</v>
      </c>
      <c r="E43" s="50">
        <v>52</v>
      </c>
      <c r="F43" s="50">
        <v>58</v>
      </c>
      <c r="G43" s="50">
        <v>74</v>
      </c>
      <c r="H43" s="50">
        <v>93</v>
      </c>
      <c r="I43" s="50">
        <v>60</v>
      </c>
      <c r="J43" s="50">
        <v>54</v>
      </c>
      <c r="K43" s="50">
        <v>56</v>
      </c>
      <c r="L43" s="50">
        <v>55</v>
      </c>
      <c r="M43" s="50">
        <v>48</v>
      </c>
      <c r="N43" s="50">
        <v>39</v>
      </c>
      <c r="O43" s="50">
        <v>31</v>
      </c>
      <c r="P43" s="50">
        <v>20</v>
      </c>
      <c r="Q43" s="50">
        <v>11</v>
      </c>
      <c r="R43" s="50">
        <v>15</v>
      </c>
      <c r="S43" s="50">
        <v>5</v>
      </c>
      <c r="T43" s="50">
        <v>13</v>
      </c>
      <c r="U43" s="50">
        <f t="shared" si="0"/>
        <v>684</v>
      </c>
    </row>
    <row r="44" spans="1:21" x14ac:dyDescent="0.25">
      <c r="A44" s="51" t="s">
        <v>262</v>
      </c>
      <c r="B44" s="51" t="s">
        <v>193</v>
      </c>
      <c r="C44" s="51" t="s">
        <v>265</v>
      </c>
      <c r="D44" s="51" t="s">
        <v>179</v>
      </c>
      <c r="E44" s="50">
        <v>50</v>
      </c>
      <c r="F44" s="50">
        <v>53</v>
      </c>
      <c r="G44" s="50">
        <v>71</v>
      </c>
      <c r="H44" s="50">
        <v>77</v>
      </c>
      <c r="I44" s="50">
        <v>58</v>
      </c>
      <c r="J44" s="50">
        <v>49</v>
      </c>
      <c r="K44" s="50">
        <v>50</v>
      </c>
      <c r="L44" s="50">
        <v>48</v>
      </c>
      <c r="M44" s="50">
        <v>36</v>
      </c>
      <c r="N44" s="50">
        <v>28</v>
      </c>
      <c r="O44" s="50">
        <v>29</v>
      </c>
      <c r="P44" s="50">
        <v>20</v>
      </c>
      <c r="Q44" s="50">
        <v>15</v>
      </c>
      <c r="R44" s="50">
        <v>10</v>
      </c>
      <c r="S44" s="50">
        <v>6</v>
      </c>
      <c r="T44" s="50">
        <v>14</v>
      </c>
      <c r="U44" s="50">
        <f t="shared" si="0"/>
        <v>614</v>
      </c>
    </row>
    <row r="45" spans="1:21" x14ac:dyDescent="0.25">
      <c r="A45" s="51" t="s">
        <v>262</v>
      </c>
      <c r="B45" s="51" t="s">
        <v>193</v>
      </c>
      <c r="C45" s="51" t="s">
        <v>266</v>
      </c>
      <c r="D45" s="51" t="s">
        <v>195</v>
      </c>
      <c r="E45" s="50">
        <v>43</v>
      </c>
      <c r="F45" s="50">
        <v>39</v>
      </c>
      <c r="G45" s="50">
        <v>71</v>
      </c>
      <c r="H45" s="50">
        <v>57</v>
      </c>
      <c r="I45" s="50">
        <v>51</v>
      </c>
      <c r="J45" s="50">
        <v>47</v>
      </c>
      <c r="K45" s="50">
        <v>42</v>
      </c>
      <c r="L45" s="50">
        <v>30</v>
      </c>
      <c r="M45" s="50">
        <v>28</v>
      </c>
      <c r="N45" s="50">
        <v>18</v>
      </c>
      <c r="O45" s="50">
        <v>25</v>
      </c>
      <c r="P45" s="50">
        <v>15</v>
      </c>
      <c r="Q45" s="50">
        <v>8</v>
      </c>
      <c r="R45" s="50">
        <v>12</v>
      </c>
      <c r="S45" s="50">
        <v>3</v>
      </c>
      <c r="T45" s="50">
        <v>9</v>
      </c>
      <c r="U45" s="50">
        <f t="shared" si="0"/>
        <v>498</v>
      </c>
    </row>
    <row r="46" spans="1:21" x14ac:dyDescent="0.25">
      <c r="A46" s="51" t="s">
        <v>262</v>
      </c>
      <c r="B46" s="51" t="s">
        <v>193</v>
      </c>
      <c r="C46" s="51" t="s">
        <v>267</v>
      </c>
      <c r="D46" s="51" t="s">
        <v>196</v>
      </c>
      <c r="E46" s="50">
        <v>33</v>
      </c>
      <c r="F46" s="50">
        <v>57</v>
      </c>
      <c r="G46" s="50">
        <v>51</v>
      </c>
      <c r="H46" s="50">
        <v>50</v>
      </c>
      <c r="I46" s="50">
        <v>41</v>
      </c>
      <c r="J46" s="50">
        <v>40</v>
      </c>
      <c r="K46" s="50">
        <v>43</v>
      </c>
      <c r="L46" s="50">
        <v>36</v>
      </c>
      <c r="M46" s="50">
        <v>34</v>
      </c>
      <c r="N46" s="50">
        <v>21</v>
      </c>
      <c r="O46" s="50">
        <v>23</v>
      </c>
      <c r="P46" s="50">
        <v>14</v>
      </c>
      <c r="Q46" s="50">
        <v>13</v>
      </c>
      <c r="R46" s="50">
        <v>11</v>
      </c>
      <c r="S46" s="50">
        <v>5</v>
      </c>
      <c r="T46" s="50">
        <v>7</v>
      </c>
      <c r="U46" s="50">
        <f t="shared" si="0"/>
        <v>479</v>
      </c>
    </row>
    <row r="47" spans="1:21" x14ac:dyDescent="0.25">
      <c r="A47" s="51" t="s">
        <v>262</v>
      </c>
      <c r="B47" s="51" t="s">
        <v>193</v>
      </c>
      <c r="C47" s="51" t="s">
        <v>268</v>
      </c>
      <c r="D47" s="51" t="s">
        <v>197</v>
      </c>
      <c r="E47" s="50">
        <v>25</v>
      </c>
      <c r="F47" s="50">
        <v>30</v>
      </c>
      <c r="G47" s="50">
        <v>42</v>
      </c>
      <c r="H47" s="50">
        <v>27</v>
      </c>
      <c r="I47" s="50">
        <v>33</v>
      </c>
      <c r="J47" s="50">
        <v>20</v>
      </c>
      <c r="K47" s="50">
        <v>27</v>
      </c>
      <c r="L47" s="50">
        <v>29</v>
      </c>
      <c r="M47" s="50">
        <v>16</v>
      </c>
      <c r="N47" s="50">
        <v>17</v>
      </c>
      <c r="O47" s="50">
        <v>11</v>
      </c>
      <c r="P47" s="50">
        <v>14</v>
      </c>
      <c r="Q47" s="50">
        <v>5</v>
      </c>
      <c r="R47" s="50">
        <v>8</v>
      </c>
      <c r="S47" s="50">
        <v>3</v>
      </c>
      <c r="T47" s="50">
        <v>7</v>
      </c>
      <c r="U47" s="50">
        <f t="shared" si="0"/>
        <v>314</v>
      </c>
    </row>
    <row r="48" spans="1:21" x14ac:dyDescent="0.25">
      <c r="A48" s="51" t="s">
        <v>262</v>
      </c>
      <c r="B48" s="51" t="s">
        <v>199</v>
      </c>
      <c r="C48" s="51" t="s">
        <v>269</v>
      </c>
      <c r="D48" s="51" t="s">
        <v>200</v>
      </c>
      <c r="E48" s="50">
        <v>44</v>
      </c>
      <c r="F48" s="50">
        <v>65</v>
      </c>
      <c r="G48" s="50">
        <v>52</v>
      </c>
      <c r="H48" s="50">
        <v>55</v>
      </c>
      <c r="I48" s="50">
        <v>51</v>
      </c>
      <c r="J48" s="50">
        <v>54</v>
      </c>
      <c r="K48" s="50">
        <v>52</v>
      </c>
      <c r="L48" s="50">
        <v>58</v>
      </c>
      <c r="M48" s="50">
        <v>31</v>
      </c>
      <c r="N48" s="50">
        <v>24</v>
      </c>
      <c r="O48" s="50">
        <v>21</v>
      </c>
      <c r="P48" s="50">
        <v>14</v>
      </c>
      <c r="Q48" s="50">
        <v>21</v>
      </c>
      <c r="R48" s="50">
        <v>4</v>
      </c>
      <c r="S48" s="50">
        <v>11</v>
      </c>
      <c r="T48" s="50">
        <v>11</v>
      </c>
      <c r="U48" s="50">
        <f t="shared" si="0"/>
        <v>568</v>
      </c>
    </row>
    <row r="49" spans="1:21" x14ac:dyDescent="0.25">
      <c r="A49" s="51" t="s">
        <v>198</v>
      </c>
      <c r="B49" s="51" t="s">
        <v>199</v>
      </c>
      <c r="C49" s="51" t="s">
        <v>270</v>
      </c>
      <c r="D49" s="51" t="s">
        <v>201</v>
      </c>
      <c r="E49" s="50">
        <v>59</v>
      </c>
      <c r="F49" s="50">
        <v>101</v>
      </c>
      <c r="G49" s="50">
        <v>83</v>
      </c>
      <c r="H49" s="50">
        <v>74</v>
      </c>
      <c r="I49" s="50">
        <v>59</v>
      </c>
      <c r="J49" s="50">
        <v>45</v>
      </c>
      <c r="K49" s="50">
        <v>62</v>
      </c>
      <c r="L49" s="50">
        <v>67</v>
      </c>
      <c r="M49" s="50">
        <v>50</v>
      </c>
      <c r="N49" s="50">
        <v>35</v>
      </c>
      <c r="O49" s="50">
        <v>24</v>
      </c>
      <c r="P49" s="50">
        <v>19</v>
      </c>
      <c r="Q49" s="50">
        <v>11</v>
      </c>
      <c r="R49" s="50">
        <v>7</v>
      </c>
      <c r="S49" s="50">
        <v>5</v>
      </c>
      <c r="T49" s="50">
        <v>13</v>
      </c>
      <c r="U49" s="50">
        <f t="shared" si="0"/>
        <v>714</v>
      </c>
    </row>
    <row r="50" spans="1:21" x14ac:dyDescent="0.25">
      <c r="A50" s="51" t="s">
        <v>198</v>
      </c>
      <c r="B50" s="51" t="s">
        <v>199</v>
      </c>
      <c r="C50" s="51" t="s">
        <v>271</v>
      </c>
      <c r="D50" s="51" t="s">
        <v>202</v>
      </c>
      <c r="E50" s="50">
        <v>33</v>
      </c>
      <c r="F50" s="50">
        <v>33</v>
      </c>
      <c r="G50" s="50">
        <v>39</v>
      </c>
      <c r="H50" s="50">
        <v>44</v>
      </c>
      <c r="I50" s="50">
        <v>22</v>
      </c>
      <c r="J50" s="50">
        <v>38</v>
      </c>
      <c r="K50" s="50">
        <v>31</v>
      </c>
      <c r="L50" s="50">
        <v>33</v>
      </c>
      <c r="M50" s="50">
        <v>22</v>
      </c>
      <c r="N50" s="50">
        <v>15</v>
      </c>
      <c r="O50" s="50">
        <v>7</v>
      </c>
      <c r="P50" s="50">
        <v>16</v>
      </c>
      <c r="Q50" s="50">
        <v>8</v>
      </c>
      <c r="R50" s="50">
        <v>6</v>
      </c>
      <c r="S50" s="50">
        <v>4</v>
      </c>
      <c r="T50" s="50">
        <v>7</v>
      </c>
      <c r="U50" s="50">
        <f t="shared" si="0"/>
        <v>358</v>
      </c>
    </row>
    <row r="51" spans="1:21" x14ac:dyDescent="0.25">
      <c r="A51" s="51" t="s">
        <v>198</v>
      </c>
      <c r="B51" s="51" t="s">
        <v>199</v>
      </c>
      <c r="C51" s="51" t="s">
        <v>203</v>
      </c>
      <c r="D51" s="51" t="s">
        <v>204</v>
      </c>
      <c r="E51" s="50">
        <v>63</v>
      </c>
      <c r="F51" s="50">
        <v>83</v>
      </c>
      <c r="G51" s="50">
        <v>83</v>
      </c>
      <c r="H51" s="50">
        <v>82</v>
      </c>
      <c r="I51" s="50">
        <v>77</v>
      </c>
      <c r="J51" s="50">
        <v>87</v>
      </c>
      <c r="K51" s="50">
        <v>57</v>
      </c>
      <c r="L51" s="50">
        <v>65</v>
      </c>
      <c r="M51" s="50">
        <v>46</v>
      </c>
      <c r="N51" s="50">
        <v>20</v>
      </c>
      <c r="O51" s="50">
        <v>27</v>
      </c>
      <c r="P51" s="50">
        <v>26</v>
      </c>
      <c r="Q51" s="50">
        <v>15</v>
      </c>
      <c r="R51" s="50">
        <v>20</v>
      </c>
      <c r="S51" s="50">
        <v>8</v>
      </c>
      <c r="T51" s="50">
        <v>10</v>
      </c>
      <c r="U51" s="50">
        <f t="shared" si="0"/>
        <v>769</v>
      </c>
    </row>
    <row r="52" spans="1:21" x14ac:dyDescent="0.25">
      <c r="A52" s="51" t="s">
        <v>198</v>
      </c>
      <c r="B52" s="51" t="s">
        <v>199</v>
      </c>
      <c r="C52" s="51" t="s">
        <v>272</v>
      </c>
      <c r="D52" s="51" t="s">
        <v>205</v>
      </c>
      <c r="E52" s="50">
        <v>25</v>
      </c>
      <c r="F52" s="50">
        <v>21</v>
      </c>
      <c r="G52" s="50">
        <v>38</v>
      </c>
      <c r="H52" s="50">
        <v>44</v>
      </c>
      <c r="I52" s="50">
        <v>42</v>
      </c>
      <c r="J52" s="50">
        <v>28</v>
      </c>
      <c r="K52" s="50">
        <v>21</v>
      </c>
      <c r="L52" s="50">
        <v>22</v>
      </c>
      <c r="M52" s="50">
        <v>26</v>
      </c>
      <c r="N52" s="50">
        <v>9</v>
      </c>
      <c r="O52" s="50">
        <v>6</v>
      </c>
      <c r="P52" s="50">
        <v>13</v>
      </c>
      <c r="Q52" s="50">
        <v>3</v>
      </c>
      <c r="R52" s="50">
        <v>7</v>
      </c>
      <c r="S52" s="50">
        <v>1</v>
      </c>
      <c r="T52" s="50">
        <v>5</v>
      </c>
      <c r="U52" s="50">
        <f t="shared" si="0"/>
        <v>311</v>
      </c>
    </row>
    <row r="53" spans="1:21" x14ac:dyDescent="0.25">
      <c r="A53" s="51" t="s">
        <v>198</v>
      </c>
      <c r="B53" s="51" t="s">
        <v>199</v>
      </c>
      <c r="C53" s="51" t="s">
        <v>273</v>
      </c>
      <c r="D53" s="51" t="s">
        <v>206</v>
      </c>
      <c r="E53" s="50">
        <v>28</v>
      </c>
      <c r="F53" s="50">
        <v>39</v>
      </c>
      <c r="G53" s="50">
        <v>29</v>
      </c>
      <c r="H53" s="50">
        <v>29</v>
      </c>
      <c r="I53" s="50">
        <v>32</v>
      </c>
      <c r="J53" s="50">
        <v>36</v>
      </c>
      <c r="K53" s="50">
        <v>28</v>
      </c>
      <c r="L53" s="50">
        <v>24</v>
      </c>
      <c r="M53" s="50">
        <v>17</v>
      </c>
      <c r="N53" s="50">
        <v>15</v>
      </c>
      <c r="O53" s="50">
        <v>9</v>
      </c>
      <c r="P53" s="50">
        <v>14</v>
      </c>
      <c r="Q53" s="50">
        <v>7</v>
      </c>
      <c r="R53" s="50">
        <v>4</v>
      </c>
      <c r="S53" s="50">
        <v>4</v>
      </c>
      <c r="T53" s="50">
        <v>5</v>
      </c>
      <c r="U53" s="50">
        <f t="shared" si="0"/>
        <v>320</v>
      </c>
    </row>
    <row r="54" spans="1:21" x14ac:dyDescent="0.25">
      <c r="A54" s="51" t="s">
        <v>198</v>
      </c>
      <c r="U54" s="50">
        <f>SUM(U2:U53)</f>
        <v>31287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L86"/>
  <sheetViews>
    <sheetView view="pageBreakPreview" topLeftCell="B1" zoomScale="85" zoomScaleNormal="90" zoomScaleSheetLayoutView="85" workbookViewId="0">
      <selection activeCell="AK55" sqref="AK55"/>
    </sheetView>
  </sheetViews>
  <sheetFormatPr defaultRowHeight="15" x14ac:dyDescent="0.25"/>
  <cols>
    <col min="1" max="1" width="3.85546875" bestFit="1" customWidth="1"/>
    <col min="2" max="2" width="8.85546875" customWidth="1"/>
    <col min="3" max="3" width="33.7109375" customWidth="1"/>
    <col min="4" max="5" width="6.7109375" customWidth="1"/>
    <col min="6" max="6" width="8.5703125" customWidth="1"/>
    <col min="7" max="17" width="6.7109375" customWidth="1"/>
    <col min="18" max="18" width="8" customWidth="1"/>
    <col min="19" max="19" width="3.85546875" style="13" bestFit="1" customWidth="1"/>
    <col min="20" max="20" width="8.85546875" style="13" customWidth="1"/>
    <col min="21" max="21" width="33.7109375" style="13" customWidth="1"/>
    <col min="22" max="36" width="6.7109375" customWidth="1"/>
  </cols>
  <sheetData>
    <row r="1" spans="1:38" ht="18.75" customHeight="1" x14ac:dyDescent="0.25">
      <c r="A1" s="518" t="str">
        <f>DKB!A1</f>
        <v>DATA KONSOLIDASI BERSIH (DKB) KABUPATEN PAKPAK BHARAT</v>
      </c>
      <c r="B1" s="518"/>
      <c r="C1" s="518"/>
      <c r="D1" s="518"/>
      <c r="E1" s="518"/>
      <c r="F1" s="518"/>
      <c r="G1" s="518"/>
      <c r="H1" s="518"/>
      <c r="I1" s="518"/>
      <c r="J1" s="518"/>
      <c r="K1" s="518"/>
      <c r="L1" s="518"/>
      <c r="M1" s="518"/>
      <c r="N1" s="518"/>
      <c r="O1" s="518"/>
      <c r="P1" s="518"/>
      <c r="Q1" s="518"/>
      <c r="R1" s="518"/>
      <c r="S1" s="408"/>
      <c r="T1" s="408"/>
      <c r="U1" s="408"/>
      <c r="V1" s="408"/>
      <c r="W1" s="408"/>
      <c r="X1" s="408"/>
      <c r="Y1" s="408"/>
      <c r="Z1" s="408"/>
      <c r="AA1" s="408"/>
      <c r="AB1" s="408"/>
      <c r="AC1" s="408"/>
      <c r="AD1" s="408"/>
      <c r="AE1" s="408"/>
      <c r="AF1" s="408"/>
      <c r="AG1" s="408"/>
      <c r="AH1" s="408"/>
      <c r="AI1" s="408"/>
      <c r="AJ1" s="408"/>
    </row>
    <row r="2" spans="1:38" ht="18.75" customHeight="1" x14ac:dyDescent="0.25">
      <c r="A2" s="518" t="s">
        <v>407</v>
      </c>
      <c r="B2" s="518"/>
      <c r="C2" s="518"/>
      <c r="D2" s="518"/>
      <c r="E2" s="518"/>
      <c r="F2" s="518"/>
      <c r="G2" s="518"/>
      <c r="H2" s="518"/>
      <c r="I2" s="518"/>
      <c r="J2" s="518"/>
      <c r="K2" s="518"/>
      <c r="L2" s="518"/>
      <c r="M2" s="518"/>
      <c r="N2" s="518"/>
      <c r="O2" s="518"/>
      <c r="P2" s="518"/>
      <c r="Q2" s="518"/>
      <c r="R2" s="518"/>
      <c r="S2" s="518" t="s">
        <v>407</v>
      </c>
      <c r="T2" s="518"/>
      <c r="U2" s="518"/>
      <c r="V2" s="518"/>
      <c r="W2" s="518"/>
      <c r="X2" s="518"/>
      <c r="Y2" s="518"/>
      <c r="Z2" s="518"/>
      <c r="AA2" s="518"/>
      <c r="AB2" s="518"/>
      <c r="AC2" s="518"/>
      <c r="AD2" s="518"/>
      <c r="AE2" s="518"/>
      <c r="AF2" s="518"/>
      <c r="AG2" s="518"/>
      <c r="AH2" s="518"/>
      <c r="AI2" s="518"/>
      <c r="AJ2" s="518"/>
    </row>
    <row r="3" spans="1:38" ht="18.75" customHeight="1" x14ac:dyDescent="0.25">
      <c r="A3" s="519" t="str">
        <f>DKB!A2</f>
        <v>SEMESTER II TAHUN 2023</v>
      </c>
      <c r="B3" s="519"/>
      <c r="C3" s="519"/>
      <c r="D3" s="519"/>
      <c r="E3" s="519"/>
      <c r="F3" s="519"/>
      <c r="G3" s="519"/>
      <c r="H3" s="519"/>
      <c r="I3" s="519"/>
      <c r="J3" s="519"/>
      <c r="K3" s="519"/>
      <c r="L3" s="519"/>
      <c r="M3" s="519"/>
      <c r="N3" s="519"/>
      <c r="O3" s="519"/>
      <c r="P3" s="519"/>
      <c r="Q3" s="519"/>
      <c r="R3" s="519"/>
      <c r="S3" s="519" t="str">
        <f>A3</f>
        <v>SEMESTER II TAHUN 2023</v>
      </c>
      <c r="T3" s="519"/>
      <c r="U3" s="519"/>
      <c r="V3" s="519"/>
      <c r="W3" s="519"/>
      <c r="X3" s="519"/>
      <c r="Y3" s="519"/>
      <c r="Z3" s="519"/>
      <c r="AA3" s="519"/>
      <c r="AB3" s="519"/>
      <c r="AC3" s="519"/>
      <c r="AD3" s="519"/>
      <c r="AE3" s="519"/>
      <c r="AF3" s="519"/>
      <c r="AG3" s="519"/>
      <c r="AH3" s="519"/>
      <c r="AI3" s="519"/>
      <c r="AJ3" s="519"/>
    </row>
    <row r="4" spans="1:38" ht="10.5" customHeight="1" thickBot="1" x14ac:dyDescent="0.3">
      <c r="A4" s="410"/>
      <c r="B4" s="410"/>
      <c r="C4" s="410"/>
      <c r="D4" s="410"/>
      <c r="E4" s="410"/>
      <c r="F4" s="410"/>
      <c r="G4" s="410"/>
      <c r="H4" s="410"/>
      <c r="I4" s="410"/>
      <c r="J4" s="410"/>
      <c r="K4" s="410"/>
      <c r="L4" s="410"/>
      <c r="M4" s="410"/>
      <c r="N4" s="410"/>
      <c r="O4" s="410"/>
      <c r="P4" s="410"/>
      <c r="Q4" s="410"/>
      <c r="R4" s="410"/>
      <c r="S4" s="410"/>
      <c r="T4" s="410"/>
      <c r="U4" s="410"/>
      <c r="V4" s="410"/>
      <c r="W4" s="410"/>
      <c r="X4" s="410"/>
      <c r="Y4" s="410"/>
      <c r="Z4" s="410"/>
      <c r="AA4" s="410"/>
      <c r="AB4" s="410"/>
      <c r="AC4" s="410"/>
      <c r="AD4" s="410"/>
      <c r="AE4" s="410"/>
      <c r="AF4" s="410"/>
      <c r="AG4" s="410"/>
      <c r="AH4" s="410"/>
      <c r="AI4" s="410"/>
      <c r="AJ4" s="410"/>
    </row>
    <row r="5" spans="1:38" ht="15" customHeight="1" x14ac:dyDescent="0.25">
      <c r="A5" s="522" t="s">
        <v>0</v>
      </c>
      <c r="B5" s="516" t="s">
        <v>64</v>
      </c>
      <c r="C5" s="386" t="s">
        <v>53</v>
      </c>
      <c r="D5" s="529" t="s">
        <v>92</v>
      </c>
      <c r="E5" s="530"/>
      <c r="F5" s="530"/>
      <c r="G5" s="530"/>
      <c r="H5" s="530"/>
      <c r="I5" s="530"/>
      <c r="J5" s="530"/>
      <c r="K5" s="530"/>
      <c r="L5" s="530"/>
      <c r="M5" s="530"/>
      <c r="N5" s="530"/>
      <c r="O5" s="530"/>
      <c r="P5" s="530"/>
      <c r="Q5" s="530"/>
      <c r="R5" s="531"/>
      <c r="S5" s="522" t="s">
        <v>0</v>
      </c>
      <c r="T5" s="516" t="s">
        <v>64</v>
      </c>
      <c r="U5" s="386" t="s">
        <v>53</v>
      </c>
      <c r="V5" s="529" t="s">
        <v>92</v>
      </c>
      <c r="W5" s="530"/>
      <c r="X5" s="530"/>
      <c r="Y5" s="530"/>
      <c r="Z5" s="530"/>
      <c r="AA5" s="530"/>
      <c r="AB5" s="530"/>
      <c r="AC5" s="530"/>
      <c r="AD5" s="530"/>
      <c r="AE5" s="530"/>
      <c r="AF5" s="530"/>
      <c r="AG5" s="530"/>
      <c r="AH5" s="530"/>
      <c r="AI5" s="530"/>
      <c r="AJ5" s="531"/>
    </row>
    <row r="6" spans="1:38" ht="18" customHeight="1" thickBot="1" x14ac:dyDescent="0.3">
      <c r="A6" s="523"/>
      <c r="B6" s="517"/>
      <c r="C6" s="377" t="s">
        <v>1</v>
      </c>
      <c r="D6" s="532"/>
      <c r="E6" s="533"/>
      <c r="F6" s="533"/>
      <c r="G6" s="533"/>
      <c r="H6" s="533"/>
      <c r="I6" s="533"/>
      <c r="J6" s="533"/>
      <c r="K6" s="533"/>
      <c r="L6" s="533"/>
      <c r="M6" s="533"/>
      <c r="N6" s="533"/>
      <c r="O6" s="533"/>
      <c r="P6" s="533"/>
      <c r="Q6" s="533"/>
      <c r="R6" s="534"/>
      <c r="S6" s="523"/>
      <c r="T6" s="517"/>
      <c r="U6" s="377" t="s">
        <v>1</v>
      </c>
      <c r="V6" s="532"/>
      <c r="W6" s="533"/>
      <c r="X6" s="533"/>
      <c r="Y6" s="533"/>
      <c r="Z6" s="533"/>
      <c r="AA6" s="533"/>
      <c r="AB6" s="533"/>
      <c r="AC6" s="533"/>
      <c r="AD6" s="533"/>
      <c r="AE6" s="533"/>
      <c r="AF6" s="533"/>
      <c r="AG6" s="533"/>
      <c r="AH6" s="533"/>
      <c r="AI6" s="533"/>
      <c r="AJ6" s="534"/>
    </row>
    <row r="7" spans="1:38" ht="17.25" customHeight="1" thickBot="1" x14ac:dyDescent="0.3">
      <c r="A7" s="523"/>
      <c r="B7" s="522">
        <v>12</v>
      </c>
      <c r="C7" s="539" t="s">
        <v>54</v>
      </c>
      <c r="D7" s="527" t="s">
        <v>522</v>
      </c>
      <c r="E7" s="527"/>
      <c r="F7" s="527"/>
      <c r="G7" s="527" t="s">
        <v>83</v>
      </c>
      <c r="H7" s="527"/>
      <c r="I7" s="527"/>
      <c r="J7" s="527" t="s">
        <v>84</v>
      </c>
      <c r="K7" s="527"/>
      <c r="L7" s="527"/>
      <c r="M7" s="527" t="s">
        <v>85</v>
      </c>
      <c r="N7" s="527"/>
      <c r="O7" s="527"/>
      <c r="P7" s="527" t="s">
        <v>86</v>
      </c>
      <c r="Q7" s="527"/>
      <c r="R7" s="527"/>
      <c r="S7" s="523"/>
      <c r="T7" s="522">
        <v>12</v>
      </c>
      <c r="U7" s="539" t="s">
        <v>54</v>
      </c>
      <c r="V7" s="527" t="s">
        <v>87</v>
      </c>
      <c r="W7" s="527"/>
      <c r="X7" s="527"/>
      <c r="Y7" s="527" t="s">
        <v>88</v>
      </c>
      <c r="Z7" s="527"/>
      <c r="AA7" s="527"/>
      <c r="AB7" s="527" t="s">
        <v>89</v>
      </c>
      <c r="AC7" s="527"/>
      <c r="AD7" s="527"/>
      <c r="AE7" s="527" t="s">
        <v>90</v>
      </c>
      <c r="AF7" s="527"/>
      <c r="AG7" s="527"/>
      <c r="AH7" s="527" t="s">
        <v>91</v>
      </c>
      <c r="AI7" s="527"/>
      <c r="AJ7" s="527"/>
    </row>
    <row r="8" spans="1:38" ht="16.5" thickBot="1" x14ac:dyDescent="0.3">
      <c r="A8" s="523"/>
      <c r="B8" s="523"/>
      <c r="C8" s="540"/>
      <c r="D8" s="528">
        <f>F10</f>
        <v>13773</v>
      </c>
      <c r="E8" s="528"/>
      <c r="F8" s="528"/>
      <c r="G8" s="528">
        <f>I10</f>
        <v>8536</v>
      </c>
      <c r="H8" s="528"/>
      <c r="I8" s="528"/>
      <c r="J8" s="528">
        <f>L10</f>
        <v>9951</v>
      </c>
      <c r="K8" s="528"/>
      <c r="L8" s="528"/>
      <c r="M8" s="528">
        <f>O10</f>
        <v>8929</v>
      </c>
      <c r="N8" s="528"/>
      <c r="O8" s="528"/>
      <c r="P8" s="528">
        <f>R10</f>
        <v>10963</v>
      </c>
      <c r="Q8" s="528"/>
      <c r="R8" s="528"/>
      <c r="S8" s="523"/>
      <c r="T8" s="523"/>
      <c r="U8" s="540"/>
      <c r="V8" s="528">
        <f>X10</f>
        <v>331</v>
      </c>
      <c r="W8" s="528"/>
      <c r="X8" s="528"/>
      <c r="Y8" s="528">
        <f>AA10</f>
        <v>1087</v>
      </c>
      <c r="Z8" s="528"/>
      <c r="AA8" s="528"/>
      <c r="AB8" s="528">
        <f>AD10</f>
        <v>3061</v>
      </c>
      <c r="AC8" s="528"/>
      <c r="AD8" s="528"/>
      <c r="AE8" s="528">
        <f>AG10</f>
        <v>98</v>
      </c>
      <c r="AF8" s="528"/>
      <c r="AG8" s="528"/>
      <c r="AH8" s="528">
        <f>AJ10</f>
        <v>0</v>
      </c>
      <c r="AI8" s="528"/>
      <c r="AJ8" s="528"/>
      <c r="AL8" s="69">
        <f>SUM(D8:AJ8)</f>
        <v>56729</v>
      </c>
    </row>
    <row r="9" spans="1:38" ht="15.75" thickBot="1" x14ac:dyDescent="0.3">
      <c r="A9" s="523"/>
      <c r="B9" s="541">
        <v>15</v>
      </c>
      <c r="C9" s="543" t="s">
        <v>55</v>
      </c>
      <c r="D9" s="158" t="s">
        <v>3</v>
      </c>
      <c r="E9" s="158" t="s">
        <v>4</v>
      </c>
      <c r="F9" s="158" t="s">
        <v>52</v>
      </c>
      <c r="G9" s="158" t="s">
        <v>3</v>
      </c>
      <c r="H9" s="158" t="s">
        <v>4</v>
      </c>
      <c r="I9" s="158" t="s">
        <v>52</v>
      </c>
      <c r="J9" s="158" t="s">
        <v>3</v>
      </c>
      <c r="K9" s="177" t="s">
        <v>4</v>
      </c>
      <c r="L9" s="158" t="s">
        <v>52</v>
      </c>
      <c r="M9" s="158" t="s">
        <v>3</v>
      </c>
      <c r="N9" s="158" t="s">
        <v>4</v>
      </c>
      <c r="O9" s="158" t="s">
        <v>52</v>
      </c>
      <c r="P9" s="158" t="s">
        <v>3</v>
      </c>
      <c r="Q9" s="158" t="s">
        <v>4</v>
      </c>
      <c r="R9" s="158" t="s">
        <v>52</v>
      </c>
      <c r="S9" s="523"/>
      <c r="T9" s="541">
        <v>15</v>
      </c>
      <c r="U9" s="543" t="s">
        <v>55</v>
      </c>
      <c r="V9" s="158" t="s">
        <v>3</v>
      </c>
      <c r="W9" s="177" t="s">
        <v>4</v>
      </c>
      <c r="X9" s="158" t="s">
        <v>52</v>
      </c>
      <c r="Y9" s="158" t="s">
        <v>3</v>
      </c>
      <c r="Z9" s="177" t="s">
        <v>4</v>
      </c>
      <c r="AA9" s="158" t="s">
        <v>52</v>
      </c>
      <c r="AB9" s="158" t="s">
        <v>3</v>
      </c>
      <c r="AC9" s="158" t="s">
        <v>4</v>
      </c>
      <c r="AD9" s="158" t="s">
        <v>52</v>
      </c>
      <c r="AE9" s="158" t="s">
        <v>3</v>
      </c>
      <c r="AF9" s="177" t="s">
        <v>4</v>
      </c>
      <c r="AG9" s="158" t="s">
        <v>52</v>
      </c>
      <c r="AH9" s="158" t="s">
        <v>3</v>
      </c>
      <c r="AI9" s="177" t="s">
        <v>4</v>
      </c>
      <c r="AJ9" s="158" t="s">
        <v>52</v>
      </c>
      <c r="AL9" s="33"/>
    </row>
    <row r="10" spans="1:38" ht="15.75" thickBot="1" x14ac:dyDescent="0.3">
      <c r="A10" s="524"/>
      <c r="B10" s="542"/>
      <c r="C10" s="544"/>
      <c r="D10" s="176">
        <f>D11+D23+D35+D43+D50+D57+D63+D71</f>
        <v>7032</v>
      </c>
      <c r="E10" s="176">
        <f>E11+E23+E35+E43+E50+E57+E63+E71</f>
        <v>6741</v>
      </c>
      <c r="F10" s="176">
        <f>D10+E10</f>
        <v>13773</v>
      </c>
      <c r="G10" s="176">
        <f>G11+G23+G35+G43+G50+G57+G63+G71</f>
        <v>4427</v>
      </c>
      <c r="H10" s="176">
        <f>H11+H23+H35+H43+H50+H57+H63+H71</f>
        <v>4109</v>
      </c>
      <c r="I10" s="176">
        <f>G10+H10</f>
        <v>8536</v>
      </c>
      <c r="J10" s="176">
        <f>J11+J23+J35+J43+J50+J57+J63+J71</f>
        <v>4789</v>
      </c>
      <c r="K10" s="178">
        <f>K11+K23+K35+K43+K50+K57+K63+K71</f>
        <v>5162</v>
      </c>
      <c r="L10" s="176">
        <f>J10+K10</f>
        <v>9951</v>
      </c>
      <c r="M10" s="176">
        <f>M11+M23+M35+M43+M50+M57+M63+M71</f>
        <v>4687</v>
      </c>
      <c r="N10" s="176">
        <f>N11+N23+N35+N43+N50+N57+N63+N71</f>
        <v>4242</v>
      </c>
      <c r="O10" s="176">
        <f>M10+N10</f>
        <v>8929</v>
      </c>
      <c r="P10" s="176">
        <f>P11+P23+P35+P43+P50+P57+P63+P71</f>
        <v>5861</v>
      </c>
      <c r="Q10" s="178">
        <f>Q11+Q23+Q35+Q43+Q50+Q57+Q63+Q71</f>
        <v>5102</v>
      </c>
      <c r="R10" s="176">
        <f>P10+Q10</f>
        <v>10963</v>
      </c>
      <c r="S10" s="524"/>
      <c r="T10" s="542"/>
      <c r="U10" s="544"/>
      <c r="V10" s="176">
        <f>V11+V23+V35+V43+V50+V57+V63+V71</f>
        <v>120</v>
      </c>
      <c r="W10" s="178">
        <f>W11+W23+W35+W43+W50+W57+W63+W71</f>
        <v>211</v>
      </c>
      <c r="X10" s="176">
        <f>V10+W10</f>
        <v>331</v>
      </c>
      <c r="Y10" s="176">
        <f>Y11+Y23+Y35+Y43+Y50+Y57+Y63+Y71</f>
        <v>290</v>
      </c>
      <c r="Z10" s="178">
        <f>Z11+Z23+Z35+Z43+Z50+Z57+Z63+Z71</f>
        <v>797</v>
      </c>
      <c r="AA10" s="176">
        <f>Y10+Z10</f>
        <v>1087</v>
      </c>
      <c r="AB10" s="176">
        <f>AB11+AB23+AB35+AB43+AB50+AB57+AB63+AB71</f>
        <v>1394</v>
      </c>
      <c r="AC10" s="178">
        <f>AC11+AC23+AC35+AC43+AC50+AC57+AC63+AC71</f>
        <v>1667</v>
      </c>
      <c r="AD10" s="176">
        <f>AB10+AC10</f>
        <v>3061</v>
      </c>
      <c r="AE10" s="176">
        <f>AE11+AE23+AE35+AE43+AE50+AE57+AE63+AE71</f>
        <v>61</v>
      </c>
      <c r="AF10" s="178">
        <f>AF11+AF23+AF35+AF43+AF50+AF57+AF63+AF71</f>
        <v>37</v>
      </c>
      <c r="AG10" s="176">
        <f>AE10+AF10</f>
        <v>98</v>
      </c>
      <c r="AH10" s="176">
        <f>AH11+AH23+AH35+AH43+AH50+AH57+AH63+AH71</f>
        <v>0</v>
      </c>
      <c r="AI10" s="178">
        <f>AI11+AI23+AI35+AI43+AI50+AI57+AI63+AI71</f>
        <v>0</v>
      </c>
      <c r="AJ10" s="176">
        <f>AH10+AI10</f>
        <v>0</v>
      </c>
      <c r="AL10" s="33"/>
    </row>
    <row r="11" spans="1:38" x14ac:dyDescent="0.25">
      <c r="A11" s="103"/>
      <c r="B11" s="102" t="s">
        <v>56</v>
      </c>
      <c r="C11" s="81" t="s">
        <v>5</v>
      </c>
      <c r="D11" s="91">
        <f>SUM(D12:D21)</f>
        <v>1650</v>
      </c>
      <c r="E11" s="98">
        <f>SUM(E12:E21)</f>
        <v>1550</v>
      </c>
      <c r="F11" s="91">
        <f>D11+E11</f>
        <v>3200</v>
      </c>
      <c r="G11" s="91">
        <f>SUM(G12:G21)</f>
        <v>1101</v>
      </c>
      <c r="H11" s="98">
        <f>SUM(H12:H21)</f>
        <v>994</v>
      </c>
      <c r="I11" s="91">
        <f>G11+H11</f>
        <v>2095</v>
      </c>
      <c r="J11" s="91">
        <f>SUM(J12:J21)</f>
        <v>1263</v>
      </c>
      <c r="K11" s="98">
        <f>SUM(K12:K21)</f>
        <v>1329</v>
      </c>
      <c r="L11" s="91">
        <f>J11+K11</f>
        <v>2592</v>
      </c>
      <c r="M11" s="91">
        <f>SUM(M12:M21)</f>
        <v>988</v>
      </c>
      <c r="N11" s="98">
        <f>SUM(N12:N21)</f>
        <v>904</v>
      </c>
      <c r="O11" s="91">
        <f>M11+N11</f>
        <v>1892</v>
      </c>
      <c r="P11" s="91">
        <f>SUM(P12:P21)</f>
        <v>1036</v>
      </c>
      <c r="Q11" s="98">
        <f>SUM(Q12:Q21)</f>
        <v>968</v>
      </c>
      <c r="R11" s="91">
        <f>P11+Q11</f>
        <v>2004</v>
      </c>
      <c r="S11" s="103"/>
      <c r="T11" s="102" t="s">
        <v>56</v>
      </c>
      <c r="U11" s="81" t="s">
        <v>5</v>
      </c>
      <c r="V11" s="91">
        <f>SUM(V12:V21)</f>
        <v>21</v>
      </c>
      <c r="W11" s="98">
        <f>SUM(W12:W21)</f>
        <v>31</v>
      </c>
      <c r="X11" s="91">
        <f>V11+W11</f>
        <v>52</v>
      </c>
      <c r="Y11" s="91">
        <f>SUM(Y12:Y21)</f>
        <v>32</v>
      </c>
      <c r="Z11" s="98">
        <f>SUM(Z12:Z21)</f>
        <v>94</v>
      </c>
      <c r="AA11" s="91">
        <f>Y11+Z11</f>
        <v>126</v>
      </c>
      <c r="AB11" s="91">
        <f>SUM(AB12:AB21)</f>
        <v>160</v>
      </c>
      <c r="AC11" s="98">
        <f>SUM(AC12:AC21)</f>
        <v>198</v>
      </c>
      <c r="AD11" s="91">
        <f>AB11+AC11</f>
        <v>358</v>
      </c>
      <c r="AE11" s="91">
        <f>SUM(AE12:AE21)</f>
        <v>4</v>
      </c>
      <c r="AF11" s="98">
        <f>SUM(AF12:AF21)</f>
        <v>7</v>
      </c>
      <c r="AG11" s="91">
        <f>AE11+AF11</f>
        <v>11</v>
      </c>
      <c r="AH11" s="91">
        <f>SUM(AH12:AH21)</f>
        <v>0</v>
      </c>
      <c r="AI11" s="98">
        <f>SUM(AI12:AI21)</f>
        <v>0</v>
      </c>
      <c r="AJ11" s="91">
        <f>AH11+AI11</f>
        <v>0</v>
      </c>
    </row>
    <row r="12" spans="1:38" x14ac:dyDescent="0.25">
      <c r="A12" s="6">
        <v>1</v>
      </c>
      <c r="B12" s="6">
        <v>2001</v>
      </c>
      <c r="C12" s="83" t="s">
        <v>6</v>
      </c>
      <c r="D12" s="487">
        <v>215</v>
      </c>
      <c r="E12" s="487">
        <v>231</v>
      </c>
      <c r="F12" s="487">
        <f t="shared" ref="F12:F21" si="0">SUM(D12:E12)</f>
        <v>446</v>
      </c>
      <c r="G12" s="487">
        <v>146</v>
      </c>
      <c r="H12" s="487">
        <v>130</v>
      </c>
      <c r="I12" s="487">
        <f t="shared" ref="I12:I21" si="1">SUM(G12:H12)</f>
        <v>276</v>
      </c>
      <c r="J12" s="487">
        <v>153</v>
      </c>
      <c r="K12" s="487">
        <v>180</v>
      </c>
      <c r="L12" s="487">
        <f t="shared" ref="L12:L21" si="2">SUM(J12:K12)</f>
        <v>333</v>
      </c>
      <c r="M12" s="487">
        <v>177</v>
      </c>
      <c r="N12" s="487">
        <v>141</v>
      </c>
      <c r="O12" s="487">
        <f t="shared" ref="O12:O21" si="3">SUM(M12:N12)</f>
        <v>318</v>
      </c>
      <c r="P12" s="487">
        <v>188</v>
      </c>
      <c r="Q12" s="487">
        <v>160</v>
      </c>
      <c r="R12" s="487">
        <f t="shared" ref="R12:R21" si="4">SUM(P12:Q12)</f>
        <v>348</v>
      </c>
      <c r="S12" s="6">
        <v>1</v>
      </c>
      <c r="T12" s="6">
        <v>2001</v>
      </c>
      <c r="U12" s="83" t="s">
        <v>6</v>
      </c>
      <c r="V12" s="487">
        <v>7</v>
      </c>
      <c r="W12" s="487">
        <v>11</v>
      </c>
      <c r="X12" s="487">
        <f t="shared" ref="X12:X21" si="5">SUM(V12:W12)</f>
        <v>18</v>
      </c>
      <c r="Y12" s="487">
        <v>5</v>
      </c>
      <c r="Z12" s="487">
        <v>34</v>
      </c>
      <c r="AA12" s="487">
        <f t="shared" ref="AA12:AA21" si="6">SUM(Y12:Z12)</f>
        <v>39</v>
      </c>
      <c r="AB12" s="487">
        <v>47</v>
      </c>
      <c r="AC12" s="487">
        <v>53</v>
      </c>
      <c r="AD12" s="487">
        <f t="shared" ref="AD12:AD21" si="7">SUM(AB12:AC12)</f>
        <v>100</v>
      </c>
      <c r="AE12" s="487">
        <v>2</v>
      </c>
      <c r="AF12" s="487">
        <v>2</v>
      </c>
      <c r="AG12" s="487">
        <f t="shared" ref="AG12:AG21" si="8">SUM(AE12:AF12)</f>
        <v>4</v>
      </c>
      <c r="AH12" s="487">
        <v>0</v>
      </c>
      <c r="AI12" s="487">
        <v>0</v>
      </c>
      <c r="AJ12" s="487">
        <f t="shared" ref="AJ12:AJ21" si="9">SUM(AH12:AI12)</f>
        <v>0</v>
      </c>
    </row>
    <row r="13" spans="1:38" x14ac:dyDescent="0.25">
      <c r="A13" s="6">
        <v>2</v>
      </c>
      <c r="B13" s="6">
        <v>2002</v>
      </c>
      <c r="C13" s="83" t="s">
        <v>7</v>
      </c>
      <c r="D13" s="487">
        <v>206</v>
      </c>
      <c r="E13" s="487">
        <v>199</v>
      </c>
      <c r="F13" s="487">
        <f t="shared" si="0"/>
        <v>405</v>
      </c>
      <c r="G13" s="487">
        <v>157</v>
      </c>
      <c r="H13" s="487">
        <v>130</v>
      </c>
      <c r="I13" s="487">
        <f t="shared" si="1"/>
        <v>287</v>
      </c>
      <c r="J13" s="487">
        <v>201</v>
      </c>
      <c r="K13" s="487">
        <v>188</v>
      </c>
      <c r="L13" s="487">
        <f t="shared" si="2"/>
        <v>389</v>
      </c>
      <c r="M13" s="487">
        <v>119</v>
      </c>
      <c r="N13" s="487">
        <v>109</v>
      </c>
      <c r="O13" s="487">
        <f t="shared" si="3"/>
        <v>228</v>
      </c>
      <c r="P13" s="487">
        <v>145</v>
      </c>
      <c r="Q13" s="487">
        <v>146</v>
      </c>
      <c r="R13" s="487">
        <f t="shared" si="4"/>
        <v>291</v>
      </c>
      <c r="S13" s="6">
        <v>2</v>
      </c>
      <c r="T13" s="6">
        <v>2002</v>
      </c>
      <c r="U13" s="83" t="s">
        <v>7</v>
      </c>
      <c r="V13" s="487">
        <v>1</v>
      </c>
      <c r="W13" s="487">
        <v>4</v>
      </c>
      <c r="X13" s="487">
        <f t="shared" si="5"/>
        <v>5</v>
      </c>
      <c r="Y13" s="487">
        <v>8</v>
      </c>
      <c r="Z13" s="487">
        <v>9</v>
      </c>
      <c r="AA13" s="487">
        <f t="shared" si="6"/>
        <v>17</v>
      </c>
      <c r="AB13" s="487">
        <v>20</v>
      </c>
      <c r="AC13" s="487">
        <v>28</v>
      </c>
      <c r="AD13" s="487">
        <f t="shared" si="7"/>
        <v>48</v>
      </c>
      <c r="AE13" s="487">
        <v>0</v>
      </c>
      <c r="AF13" s="487">
        <v>2</v>
      </c>
      <c r="AG13" s="487">
        <f t="shared" si="8"/>
        <v>2</v>
      </c>
      <c r="AH13" s="487">
        <v>0</v>
      </c>
      <c r="AI13" s="487">
        <v>0</v>
      </c>
      <c r="AJ13" s="487">
        <f t="shared" si="9"/>
        <v>0</v>
      </c>
    </row>
    <row r="14" spans="1:38" x14ac:dyDescent="0.25">
      <c r="A14" s="6">
        <v>3</v>
      </c>
      <c r="B14" s="6">
        <v>2003</v>
      </c>
      <c r="C14" s="83" t="s">
        <v>8</v>
      </c>
      <c r="D14" s="487">
        <v>237</v>
      </c>
      <c r="E14" s="487">
        <v>213</v>
      </c>
      <c r="F14" s="487">
        <f t="shared" si="0"/>
        <v>450</v>
      </c>
      <c r="G14" s="487">
        <v>143</v>
      </c>
      <c r="H14" s="487">
        <v>135</v>
      </c>
      <c r="I14" s="487">
        <f t="shared" si="1"/>
        <v>278</v>
      </c>
      <c r="J14" s="487">
        <v>183</v>
      </c>
      <c r="K14" s="487">
        <v>191</v>
      </c>
      <c r="L14" s="487">
        <f t="shared" si="2"/>
        <v>374</v>
      </c>
      <c r="M14" s="487">
        <v>129</v>
      </c>
      <c r="N14" s="487">
        <v>116</v>
      </c>
      <c r="O14" s="487">
        <f t="shared" si="3"/>
        <v>245</v>
      </c>
      <c r="P14" s="487">
        <v>103</v>
      </c>
      <c r="Q14" s="487">
        <v>104</v>
      </c>
      <c r="R14" s="487">
        <f t="shared" si="4"/>
        <v>207</v>
      </c>
      <c r="S14" s="6">
        <v>3</v>
      </c>
      <c r="T14" s="6">
        <v>2003</v>
      </c>
      <c r="U14" s="83" t="s">
        <v>8</v>
      </c>
      <c r="V14" s="487">
        <v>4</v>
      </c>
      <c r="W14" s="487">
        <v>2</v>
      </c>
      <c r="X14" s="487">
        <f t="shared" si="5"/>
        <v>6</v>
      </c>
      <c r="Y14" s="487">
        <v>2</v>
      </c>
      <c r="Z14" s="487">
        <v>9</v>
      </c>
      <c r="AA14" s="487">
        <f t="shared" si="6"/>
        <v>11</v>
      </c>
      <c r="AB14" s="487">
        <v>18</v>
      </c>
      <c r="AC14" s="487">
        <v>20</v>
      </c>
      <c r="AD14" s="487">
        <f t="shared" si="7"/>
        <v>38</v>
      </c>
      <c r="AE14" s="487">
        <v>1</v>
      </c>
      <c r="AF14" s="487">
        <v>2</v>
      </c>
      <c r="AG14" s="487">
        <f t="shared" si="8"/>
        <v>3</v>
      </c>
      <c r="AH14" s="487">
        <v>0</v>
      </c>
      <c r="AI14" s="487">
        <v>0</v>
      </c>
      <c r="AJ14" s="487">
        <f t="shared" si="9"/>
        <v>0</v>
      </c>
    </row>
    <row r="15" spans="1:38" x14ac:dyDescent="0.25">
      <c r="A15" s="6">
        <v>4</v>
      </c>
      <c r="B15" s="6">
        <v>2004</v>
      </c>
      <c r="C15" s="83" t="s">
        <v>9</v>
      </c>
      <c r="D15" s="487">
        <v>269</v>
      </c>
      <c r="E15" s="487">
        <v>225</v>
      </c>
      <c r="F15" s="487">
        <f t="shared" si="0"/>
        <v>494</v>
      </c>
      <c r="G15" s="487">
        <v>178</v>
      </c>
      <c r="H15" s="487">
        <v>165</v>
      </c>
      <c r="I15" s="487">
        <f t="shared" si="1"/>
        <v>343</v>
      </c>
      <c r="J15" s="487">
        <v>183</v>
      </c>
      <c r="K15" s="487">
        <v>180</v>
      </c>
      <c r="L15" s="487">
        <f t="shared" si="2"/>
        <v>363</v>
      </c>
      <c r="M15" s="487">
        <v>154</v>
      </c>
      <c r="N15" s="487">
        <v>154</v>
      </c>
      <c r="O15" s="487">
        <f t="shared" si="3"/>
        <v>308</v>
      </c>
      <c r="P15" s="487">
        <v>149</v>
      </c>
      <c r="Q15" s="487">
        <v>156</v>
      </c>
      <c r="R15" s="487">
        <f t="shared" si="4"/>
        <v>305</v>
      </c>
      <c r="S15" s="6">
        <v>4</v>
      </c>
      <c r="T15" s="6">
        <v>2004</v>
      </c>
      <c r="U15" s="83" t="s">
        <v>9</v>
      </c>
      <c r="V15" s="487">
        <v>3</v>
      </c>
      <c r="W15" s="487">
        <v>1</v>
      </c>
      <c r="X15" s="487">
        <f t="shared" si="5"/>
        <v>4</v>
      </c>
      <c r="Y15" s="487">
        <v>5</v>
      </c>
      <c r="Z15" s="487">
        <v>12</v>
      </c>
      <c r="AA15" s="487">
        <f t="shared" si="6"/>
        <v>17</v>
      </c>
      <c r="AB15" s="487">
        <v>18</v>
      </c>
      <c r="AC15" s="487">
        <v>12</v>
      </c>
      <c r="AD15" s="487">
        <f t="shared" si="7"/>
        <v>30</v>
      </c>
      <c r="AE15" s="487">
        <v>0</v>
      </c>
      <c r="AF15" s="487">
        <v>0</v>
      </c>
      <c r="AG15" s="487">
        <f t="shared" si="8"/>
        <v>0</v>
      </c>
      <c r="AH15" s="487">
        <v>0</v>
      </c>
      <c r="AI15" s="487">
        <v>0</v>
      </c>
      <c r="AJ15" s="487">
        <f t="shared" si="9"/>
        <v>0</v>
      </c>
    </row>
    <row r="16" spans="1:38" x14ac:dyDescent="0.25">
      <c r="A16" s="6">
        <v>5</v>
      </c>
      <c r="B16" s="6">
        <v>2005</v>
      </c>
      <c r="C16" s="83" t="s">
        <v>10</v>
      </c>
      <c r="D16" s="487">
        <v>91</v>
      </c>
      <c r="E16" s="487">
        <v>85</v>
      </c>
      <c r="F16" s="487">
        <f t="shared" si="0"/>
        <v>176</v>
      </c>
      <c r="G16" s="487">
        <v>61</v>
      </c>
      <c r="H16" s="487">
        <v>51</v>
      </c>
      <c r="I16" s="487">
        <f t="shared" si="1"/>
        <v>112</v>
      </c>
      <c r="J16" s="487">
        <v>85</v>
      </c>
      <c r="K16" s="487">
        <v>101</v>
      </c>
      <c r="L16" s="487">
        <f t="shared" si="2"/>
        <v>186</v>
      </c>
      <c r="M16" s="487">
        <v>64</v>
      </c>
      <c r="N16" s="487">
        <v>57</v>
      </c>
      <c r="O16" s="487">
        <f t="shared" si="3"/>
        <v>121</v>
      </c>
      <c r="P16" s="487">
        <v>65</v>
      </c>
      <c r="Q16" s="487">
        <v>61</v>
      </c>
      <c r="R16" s="487">
        <f t="shared" si="4"/>
        <v>126</v>
      </c>
      <c r="S16" s="6">
        <v>5</v>
      </c>
      <c r="T16" s="6">
        <v>2005</v>
      </c>
      <c r="U16" s="83" t="s">
        <v>10</v>
      </c>
      <c r="V16" s="487">
        <v>2</v>
      </c>
      <c r="W16" s="487">
        <v>4</v>
      </c>
      <c r="X16" s="487">
        <f t="shared" si="5"/>
        <v>6</v>
      </c>
      <c r="Y16" s="487">
        <v>3</v>
      </c>
      <c r="Z16" s="487">
        <v>4</v>
      </c>
      <c r="AA16" s="487">
        <f t="shared" si="6"/>
        <v>7</v>
      </c>
      <c r="AB16" s="487">
        <v>9</v>
      </c>
      <c r="AC16" s="487">
        <v>21</v>
      </c>
      <c r="AD16" s="487">
        <f t="shared" si="7"/>
        <v>30</v>
      </c>
      <c r="AE16" s="487">
        <v>0</v>
      </c>
      <c r="AF16" s="487">
        <v>1</v>
      </c>
      <c r="AG16" s="487">
        <f t="shared" si="8"/>
        <v>1</v>
      </c>
      <c r="AH16" s="487">
        <v>0</v>
      </c>
      <c r="AI16" s="487">
        <v>0</v>
      </c>
      <c r="AJ16" s="487">
        <f t="shared" si="9"/>
        <v>0</v>
      </c>
    </row>
    <row r="17" spans="1:37" x14ac:dyDescent="0.25">
      <c r="A17" s="6">
        <v>6</v>
      </c>
      <c r="B17" s="6">
        <v>2006</v>
      </c>
      <c r="C17" s="83" t="s">
        <v>11</v>
      </c>
      <c r="D17" s="487">
        <v>141</v>
      </c>
      <c r="E17" s="487">
        <v>137</v>
      </c>
      <c r="F17" s="487">
        <f t="shared" si="0"/>
        <v>278</v>
      </c>
      <c r="G17" s="487">
        <v>121</v>
      </c>
      <c r="H17" s="487">
        <v>114</v>
      </c>
      <c r="I17" s="487">
        <f t="shared" si="1"/>
        <v>235</v>
      </c>
      <c r="J17" s="487">
        <v>83</v>
      </c>
      <c r="K17" s="487">
        <v>92</v>
      </c>
      <c r="L17" s="487">
        <f t="shared" si="2"/>
        <v>175</v>
      </c>
      <c r="M17" s="487">
        <v>82</v>
      </c>
      <c r="N17" s="487">
        <v>78</v>
      </c>
      <c r="O17" s="487">
        <f t="shared" si="3"/>
        <v>160</v>
      </c>
      <c r="P17" s="487">
        <v>91</v>
      </c>
      <c r="Q17" s="487">
        <v>82</v>
      </c>
      <c r="R17" s="487">
        <f t="shared" si="4"/>
        <v>173</v>
      </c>
      <c r="S17" s="6">
        <v>6</v>
      </c>
      <c r="T17" s="6">
        <v>2006</v>
      </c>
      <c r="U17" s="83" t="s">
        <v>11</v>
      </c>
      <c r="V17" s="487">
        <v>2</v>
      </c>
      <c r="W17" s="487">
        <v>4</v>
      </c>
      <c r="X17" s="487">
        <f t="shared" si="5"/>
        <v>6</v>
      </c>
      <c r="Y17" s="487">
        <v>2</v>
      </c>
      <c r="Z17" s="487">
        <v>6</v>
      </c>
      <c r="AA17" s="487">
        <f t="shared" si="6"/>
        <v>8</v>
      </c>
      <c r="AB17" s="487">
        <v>8</v>
      </c>
      <c r="AC17" s="487">
        <v>6</v>
      </c>
      <c r="AD17" s="487">
        <f t="shared" si="7"/>
        <v>14</v>
      </c>
      <c r="AE17" s="487">
        <v>0</v>
      </c>
      <c r="AF17" s="487">
        <v>0</v>
      </c>
      <c r="AG17" s="487">
        <f t="shared" si="8"/>
        <v>0</v>
      </c>
      <c r="AH17" s="487">
        <v>0</v>
      </c>
      <c r="AI17" s="487">
        <v>0</v>
      </c>
      <c r="AJ17" s="487">
        <f t="shared" si="9"/>
        <v>0</v>
      </c>
    </row>
    <row r="18" spans="1:37" x14ac:dyDescent="0.25">
      <c r="A18" s="6">
        <v>7</v>
      </c>
      <c r="B18" s="6">
        <v>2007</v>
      </c>
      <c r="C18" s="83" t="s">
        <v>12</v>
      </c>
      <c r="D18" s="487">
        <v>118</v>
      </c>
      <c r="E18" s="487">
        <v>95</v>
      </c>
      <c r="F18" s="487">
        <f t="shared" si="0"/>
        <v>213</v>
      </c>
      <c r="G18" s="487">
        <v>60</v>
      </c>
      <c r="H18" s="487">
        <v>61</v>
      </c>
      <c r="I18" s="487">
        <f t="shared" si="1"/>
        <v>121</v>
      </c>
      <c r="J18" s="487">
        <v>86</v>
      </c>
      <c r="K18" s="487">
        <v>88</v>
      </c>
      <c r="L18" s="487">
        <f t="shared" si="2"/>
        <v>174</v>
      </c>
      <c r="M18" s="487">
        <v>58</v>
      </c>
      <c r="N18" s="487">
        <v>61</v>
      </c>
      <c r="O18" s="487">
        <f t="shared" si="3"/>
        <v>119</v>
      </c>
      <c r="P18" s="487">
        <v>73</v>
      </c>
      <c r="Q18" s="487">
        <v>66</v>
      </c>
      <c r="R18" s="487">
        <f t="shared" si="4"/>
        <v>139</v>
      </c>
      <c r="S18" s="6">
        <v>7</v>
      </c>
      <c r="T18" s="6">
        <v>2007</v>
      </c>
      <c r="U18" s="83" t="s">
        <v>12</v>
      </c>
      <c r="V18" s="487">
        <v>0</v>
      </c>
      <c r="W18" s="487">
        <v>2</v>
      </c>
      <c r="X18" s="487">
        <f t="shared" si="5"/>
        <v>2</v>
      </c>
      <c r="Y18" s="487">
        <v>0</v>
      </c>
      <c r="Z18" s="487">
        <v>8</v>
      </c>
      <c r="AA18" s="487">
        <f t="shared" si="6"/>
        <v>8</v>
      </c>
      <c r="AB18" s="487">
        <v>17</v>
      </c>
      <c r="AC18" s="487">
        <v>21</v>
      </c>
      <c r="AD18" s="487">
        <f t="shared" si="7"/>
        <v>38</v>
      </c>
      <c r="AE18" s="487">
        <v>0</v>
      </c>
      <c r="AF18" s="487">
        <v>0</v>
      </c>
      <c r="AG18" s="487">
        <f t="shared" si="8"/>
        <v>0</v>
      </c>
      <c r="AH18" s="487">
        <v>0</v>
      </c>
      <c r="AI18" s="487">
        <v>0</v>
      </c>
      <c r="AJ18" s="487">
        <f t="shared" si="9"/>
        <v>0</v>
      </c>
    </row>
    <row r="19" spans="1:37" x14ac:dyDescent="0.25">
      <c r="A19" s="6">
        <v>8</v>
      </c>
      <c r="B19" s="6">
        <v>2008</v>
      </c>
      <c r="C19" s="83" t="s">
        <v>13</v>
      </c>
      <c r="D19" s="487">
        <v>81</v>
      </c>
      <c r="E19" s="487">
        <v>69</v>
      </c>
      <c r="F19" s="487">
        <f t="shared" si="0"/>
        <v>150</v>
      </c>
      <c r="G19" s="487">
        <v>45</v>
      </c>
      <c r="H19" s="487">
        <v>37</v>
      </c>
      <c r="I19" s="487">
        <f t="shared" si="1"/>
        <v>82</v>
      </c>
      <c r="J19" s="487">
        <v>49</v>
      </c>
      <c r="K19" s="487">
        <v>59</v>
      </c>
      <c r="L19" s="487">
        <f t="shared" si="2"/>
        <v>108</v>
      </c>
      <c r="M19" s="487">
        <v>54</v>
      </c>
      <c r="N19" s="487">
        <v>47</v>
      </c>
      <c r="O19" s="487">
        <f t="shared" si="3"/>
        <v>101</v>
      </c>
      <c r="P19" s="487">
        <v>37</v>
      </c>
      <c r="Q19" s="487">
        <v>44</v>
      </c>
      <c r="R19" s="487">
        <f t="shared" si="4"/>
        <v>81</v>
      </c>
      <c r="S19" s="6">
        <v>8</v>
      </c>
      <c r="T19" s="6">
        <v>2008</v>
      </c>
      <c r="U19" s="83" t="s">
        <v>13</v>
      </c>
      <c r="V19" s="487">
        <v>2</v>
      </c>
      <c r="W19" s="487">
        <v>0</v>
      </c>
      <c r="X19" s="487">
        <f t="shared" si="5"/>
        <v>2</v>
      </c>
      <c r="Y19" s="487">
        <v>1</v>
      </c>
      <c r="Z19" s="487">
        <v>3</v>
      </c>
      <c r="AA19" s="487">
        <f t="shared" si="6"/>
        <v>4</v>
      </c>
      <c r="AB19" s="487">
        <v>5</v>
      </c>
      <c r="AC19" s="487">
        <v>7</v>
      </c>
      <c r="AD19" s="487">
        <f t="shared" si="7"/>
        <v>12</v>
      </c>
      <c r="AE19" s="487">
        <v>0</v>
      </c>
      <c r="AF19" s="487">
        <v>0</v>
      </c>
      <c r="AG19" s="487">
        <f t="shared" si="8"/>
        <v>0</v>
      </c>
      <c r="AH19" s="487">
        <v>0</v>
      </c>
      <c r="AI19" s="487">
        <v>0</v>
      </c>
      <c r="AJ19" s="487">
        <f t="shared" si="9"/>
        <v>0</v>
      </c>
    </row>
    <row r="20" spans="1:37" x14ac:dyDescent="0.25">
      <c r="A20" s="6">
        <v>9</v>
      </c>
      <c r="B20" s="6">
        <v>2009</v>
      </c>
      <c r="C20" s="83" t="s">
        <v>14</v>
      </c>
      <c r="D20" s="487">
        <v>91</v>
      </c>
      <c r="E20" s="487">
        <v>85</v>
      </c>
      <c r="F20" s="487">
        <f t="shared" si="0"/>
        <v>176</v>
      </c>
      <c r="G20" s="487">
        <v>62</v>
      </c>
      <c r="H20" s="487">
        <v>61</v>
      </c>
      <c r="I20" s="487">
        <f t="shared" si="1"/>
        <v>123</v>
      </c>
      <c r="J20" s="487">
        <v>74</v>
      </c>
      <c r="K20" s="487">
        <v>71</v>
      </c>
      <c r="L20" s="487">
        <f t="shared" si="2"/>
        <v>145</v>
      </c>
      <c r="M20" s="487">
        <v>50</v>
      </c>
      <c r="N20" s="487">
        <v>40</v>
      </c>
      <c r="O20" s="487">
        <f t="shared" si="3"/>
        <v>90</v>
      </c>
      <c r="P20" s="487">
        <v>47</v>
      </c>
      <c r="Q20" s="487">
        <v>37</v>
      </c>
      <c r="R20" s="487">
        <f t="shared" si="4"/>
        <v>84</v>
      </c>
      <c r="S20" s="6">
        <v>9</v>
      </c>
      <c r="T20" s="6">
        <v>2009</v>
      </c>
      <c r="U20" s="83" t="s">
        <v>14</v>
      </c>
      <c r="V20" s="487">
        <v>0</v>
      </c>
      <c r="W20" s="487">
        <v>1</v>
      </c>
      <c r="X20" s="487">
        <f t="shared" si="5"/>
        <v>1</v>
      </c>
      <c r="Y20" s="487">
        <v>2</v>
      </c>
      <c r="Z20" s="487">
        <v>2</v>
      </c>
      <c r="AA20" s="487">
        <f t="shared" si="6"/>
        <v>4</v>
      </c>
      <c r="AB20" s="487">
        <v>5</v>
      </c>
      <c r="AC20" s="487">
        <v>6</v>
      </c>
      <c r="AD20" s="487">
        <f t="shared" si="7"/>
        <v>11</v>
      </c>
      <c r="AE20" s="487">
        <v>0</v>
      </c>
      <c r="AF20" s="487">
        <v>0</v>
      </c>
      <c r="AG20" s="487">
        <f t="shared" si="8"/>
        <v>0</v>
      </c>
      <c r="AH20" s="487">
        <v>0</v>
      </c>
      <c r="AI20" s="487">
        <v>0</v>
      </c>
      <c r="AJ20" s="487">
        <f t="shared" si="9"/>
        <v>0</v>
      </c>
    </row>
    <row r="21" spans="1:37" x14ac:dyDescent="0.25">
      <c r="A21" s="6">
        <v>10</v>
      </c>
      <c r="B21" s="6">
        <v>2010</v>
      </c>
      <c r="C21" s="83" t="s">
        <v>15</v>
      </c>
      <c r="D21" s="487">
        <v>201</v>
      </c>
      <c r="E21" s="487">
        <v>211</v>
      </c>
      <c r="F21" s="487">
        <f t="shared" si="0"/>
        <v>412</v>
      </c>
      <c r="G21" s="487">
        <v>128</v>
      </c>
      <c r="H21" s="487">
        <v>110</v>
      </c>
      <c r="I21" s="487">
        <f t="shared" si="1"/>
        <v>238</v>
      </c>
      <c r="J21" s="487">
        <v>166</v>
      </c>
      <c r="K21" s="487">
        <v>179</v>
      </c>
      <c r="L21" s="487">
        <f t="shared" si="2"/>
        <v>345</v>
      </c>
      <c r="M21" s="487">
        <v>101</v>
      </c>
      <c r="N21" s="487">
        <v>101</v>
      </c>
      <c r="O21" s="487">
        <f t="shared" si="3"/>
        <v>202</v>
      </c>
      <c r="P21" s="487">
        <v>138</v>
      </c>
      <c r="Q21" s="487">
        <v>112</v>
      </c>
      <c r="R21" s="487">
        <f t="shared" si="4"/>
        <v>250</v>
      </c>
      <c r="S21" s="6">
        <v>10</v>
      </c>
      <c r="T21" s="6">
        <v>2010</v>
      </c>
      <c r="U21" s="83" t="s">
        <v>15</v>
      </c>
      <c r="V21" s="487">
        <v>0</v>
      </c>
      <c r="W21" s="487">
        <v>2</v>
      </c>
      <c r="X21" s="487">
        <f t="shared" si="5"/>
        <v>2</v>
      </c>
      <c r="Y21" s="487">
        <v>4</v>
      </c>
      <c r="Z21" s="487">
        <v>7</v>
      </c>
      <c r="AA21" s="487">
        <f t="shared" si="6"/>
        <v>11</v>
      </c>
      <c r="AB21" s="487">
        <v>13</v>
      </c>
      <c r="AC21" s="487">
        <v>24</v>
      </c>
      <c r="AD21" s="487">
        <f t="shared" si="7"/>
        <v>37</v>
      </c>
      <c r="AE21" s="487">
        <v>1</v>
      </c>
      <c r="AF21" s="487">
        <v>0</v>
      </c>
      <c r="AG21" s="487">
        <f t="shared" si="8"/>
        <v>1</v>
      </c>
      <c r="AH21" s="487">
        <v>0</v>
      </c>
      <c r="AI21" s="487">
        <v>0</v>
      </c>
      <c r="AJ21" s="487">
        <f t="shared" si="9"/>
        <v>0</v>
      </c>
    </row>
    <row r="22" spans="1:37" ht="5.25" customHeight="1" x14ac:dyDescent="0.25">
      <c r="A22" s="6"/>
      <c r="B22" s="3"/>
      <c r="C22" s="5"/>
      <c r="D22" s="87"/>
      <c r="E22" s="88"/>
      <c r="F22" s="87"/>
      <c r="G22" s="87"/>
      <c r="H22" s="88"/>
      <c r="I22" s="87"/>
      <c r="J22" s="87"/>
      <c r="K22" s="88"/>
      <c r="L22" s="87"/>
      <c r="M22" s="87"/>
      <c r="N22" s="88"/>
      <c r="O22" s="87"/>
      <c r="P22" s="87"/>
      <c r="Q22" s="88"/>
      <c r="R22" s="87"/>
      <c r="S22" s="6"/>
      <c r="T22" s="3"/>
      <c r="U22" s="5"/>
      <c r="V22" s="87"/>
      <c r="W22" s="88"/>
      <c r="X22" s="87"/>
      <c r="Y22" s="87"/>
      <c r="Z22" s="88"/>
      <c r="AA22" s="87"/>
      <c r="AB22" s="87"/>
      <c r="AC22" s="88"/>
      <c r="AD22" s="87"/>
      <c r="AE22" s="87"/>
      <c r="AF22" s="88"/>
      <c r="AG22" s="87"/>
      <c r="AH22" s="87"/>
      <c r="AI22" s="88"/>
      <c r="AJ22" s="99"/>
    </row>
    <row r="23" spans="1:37" x14ac:dyDescent="0.25">
      <c r="A23" s="3"/>
      <c r="B23" s="82" t="s">
        <v>57</v>
      </c>
      <c r="C23" s="81" t="s">
        <v>16</v>
      </c>
      <c r="D23" s="89">
        <f>SUM(D24:D33)</f>
        <v>1368</v>
      </c>
      <c r="E23" s="90">
        <f>SUM(E24:E33)</f>
        <v>1326</v>
      </c>
      <c r="F23" s="89">
        <f>D23+E23</f>
        <v>2694</v>
      </c>
      <c r="G23" s="89">
        <f>SUM(G24:G33)</f>
        <v>874</v>
      </c>
      <c r="H23" s="90">
        <f>SUM(H24:H33)</f>
        <v>840</v>
      </c>
      <c r="I23" s="89">
        <f>G23+H23</f>
        <v>1714</v>
      </c>
      <c r="J23" s="89">
        <f>SUM(J24:J33)</f>
        <v>916</v>
      </c>
      <c r="K23" s="90">
        <f>SUM(K24:K33)</f>
        <v>974</v>
      </c>
      <c r="L23" s="89">
        <f>J23+K23</f>
        <v>1890</v>
      </c>
      <c r="M23" s="89">
        <f>SUM(M24:M33)</f>
        <v>1035</v>
      </c>
      <c r="N23" s="90">
        <f>SUM(N24:N33)</f>
        <v>912</v>
      </c>
      <c r="O23" s="89">
        <f>M23+N23</f>
        <v>1947</v>
      </c>
      <c r="P23" s="89">
        <f>SUM(P24:P33)</f>
        <v>1133</v>
      </c>
      <c r="Q23" s="90">
        <f>SUM(Q24:Q33)</f>
        <v>1048</v>
      </c>
      <c r="R23" s="89">
        <f>P23+Q23</f>
        <v>2181</v>
      </c>
      <c r="S23" s="3"/>
      <c r="T23" s="82" t="s">
        <v>57</v>
      </c>
      <c r="U23" s="81" t="s">
        <v>16</v>
      </c>
      <c r="V23" s="89">
        <f>SUM(V24:V33)</f>
        <v>20</v>
      </c>
      <c r="W23" s="90">
        <f>SUM(W24:W33)</f>
        <v>39</v>
      </c>
      <c r="X23" s="89">
        <f>V23+W23</f>
        <v>59</v>
      </c>
      <c r="Y23" s="89">
        <f>SUM(Y24:Y33)</f>
        <v>31</v>
      </c>
      <c r="Z23" s="90">
        <f>SUM(Z24:Z33)</f>
        <v>108</v>
      </c>
      <c r="AA23" s="89">
        <f>Y23+Z23</f>
        <v>139</v>
      </c>
      <c r="AB23" s="89">
        <f>SUM(AB24:AB33)</f>
        <v>205</v>
      </c>
      <c r="AC23" s="90">
        <f>SUM(AC24:AC33)</f>
        <v>268</v>
      </c>
      <c r="AD23" s="89">
        <f>AB23+AC23</f>
        <v>473</v>
      </c>
      <c r="AE23" s="89">
        <f>SUM(AE24:AE33)</f>
        <v>11</v>
      </c>
      <c r="AF23" s="90">
        <f>SUM(AF24:AF33)</f>
        <v>3</v>
      </c>
      <c r="AG23" s="89">
        <f>AE23+AF23</f>
        <v>14</v>
      </c>
      <c r="AH23" s="89">
        <f>SUM(AH24:AH33)</f>
        <v>0</v>
      </c>
      <c r="AI23" s="90">
        <f>SUM(AI24:AI33)</f>
        <v>0</v>
      </c>
      <c r="AJ23" s="89">
        <f>AH23+AI23</f>
        <v>0</v>
      </c>
    </row>
    <row r="24" spans="1:37" x14ac:dyDescent="0.25">
      <c r="A24" s="6">
        <v>11</v>
      </c>
      <c r="B24" s="6">
        <v>2001</v>
      </c>
      <c r="C24" s="83" t="s">
        <v>17</v>
      </c>
      <c r="D24" s="487">
        <v>218</v>
      </c>
      <c r="E24" s="487">
        <v>226</v>
      </c>
      <c r="F24" s="487">
        <f t="shared" ref="F24:F33" si="10">SUM(D24:E24)</f>
        <v>444</v>
      </c>
      <c r="G24" s="487">
        <v>94</v>
      </c>
      <c r="H24" s="487">
        <v>96</v>
      </c>
      <c r="I24" s="487">
        <f t="shared" ref="I24:I33" si="11">SUM(G24:H24)</f>
        <v>190</v>
      </c>
      <c r="J24" s="487">
        <v>98</v>
      </c>
      <c r="K24" s="487">
        <v>109</v>
      </c>
      <c r="L24" s="487">
        <f t="shared" ref="L24:L33" si="12">SUM(J24:K24)</f>
        <v>207</v>
      </c>
      <c r="M24" s="487">
        <v>154</v>
      </c>
      <c r="N24" s="487">
        <v>155</v>
      </c>
      <c r="O24" s="487">
        <f t="shared" ref="O24:O33" si="13">SUM(M24:N24)</f>
        <v>309</v>
      </c>
      <c r="P24" s="487">
        <v>203</v>
      </c>
      <c r="Q24" s="487">
        <v>163</v>
      </c>
      <c r="R24" s="487">
        <f t="shared" ref="R24:R33" si="14">SUM(P24:Q24)</f>
        <v>366</v>
      </c>
      <c r="S24" s="6">
        <v>11</v>
      </c>
      <c r="T24" s="6">
        <v>2001</v>
      </c>
      <c r="U24" s="83" t="s">
        <v>17</v>
      </c>
      <c r="V24" s="487">
        <v>3</v>
      </c>
      <c r="W24" s="487">
        <v>12</v>
      </c>
      <c r="X24" s="487">
        <f t="shared" ref="X24:X33" si="15">SUM(V24:W24)</f>
        <v>15</v>
      </c>
      <c r="Y24" s="487">
        <v>8</v>
      </c>
      <c r="Z24" s="487">
        <v>35</v>
      </c>
      <c r="AA24" s="487">
        <f t="shared" ref="AA24:AA33" si="16">SUM(Y24:Z24)</f>
        <v>43</v>
      </c>
      <c r="AB24" s="487">
        <v>47</v>
      </c>
      <c r="AC24" s="487">
        <v>64</v>
      </c>
      <c r="AD24" s="487">
        <f t="shared" ref="AD24:AD33" si="17">SUM(AB24:AC24)</f>
        <v>111</v>
      </c>
      <c r="AE24" s="487">
        <v>2</v>
      </c>
      <c r="AF24" s="487">
        <v>1</v>
      </c>
      <c r="AG24" s="487">
        <f t="shared" ref="AG24:AG33" si="18">SUM(AE24:AF24)</f>
        <v>3</v>
      </c>
      <c r="AH24" s="487">
        <v>0</v>
      </c>
      <c r="AI24" s="487">
        <v>0</v>
      </c>
      <c r="AJ24" s="487">
        <f t="shared" ref="AJ24:AJ33" si="19">SUM(AH24:AI24)</f>
        <v>0</v>
      </c>
      <c r="AK24" s="50"/>
    </row>
    <row r="25" spans="1:37" x14ac:dyDescent="0.25">
      <c r="A25" s="6">
        <v>12</v>
      </c>
      <c r="B25" s="6">
        <v>2002</v>
      </c>
      <c r="C25" s="83" t="s">
        <v>18</v>
      </c>
      <c r="D25" s="487">
        <v>115</v>
      </c>
      <c r="E25" s="487">
        <v>102</v>
      </c>
      <c r="F25" s="487">
        <f t="shared" si="10"/>
        <v>217</v>
      </c>
      <c r="G25" s="487">
        <v>68</v>
      </c>
      <c r="H25" s="487">
        <v>69</v>
      </c>
      <c r="I25" s="487">
        <f t="shared" si="11"/>
        <v>137</v>
      </c>
      <c r="J25" s="487">
        <v>64</v>
      </c>
      <c r="K25" s="487">
        <v>79</v>
      </c>
      <c r="L25" s="487">
        <f t="shared" si="12"/>
        <v>143</v>
      </c>
      <c r="M25" s="487">
        <v>82</v>
      </c>
      <c r="N25" s="487">
        <v>85</v>
      </c>
      <c r="O25" s="487">
        <f t="shared" si="13"/>
        <v>167</v>
      </c>
      <c r="P25" s="487">
        <v>124</v>
      </c>
      <c r="Q25" s="487">
        <v>120</v>
      </c>
      <c r="R25" s="487">
        <f t="shared" si="14"/>
        <v>244</v>
      </c>
      <c r="S25" s="6">
        <v>12</v>
      </c>
      <c r="T25" s="6">
        <v>2002</v>
      </c>
      <c r="U25" s="83" t="s">
        <v>18</v>
      </c>
      <c r="V25" s="487">
        <v>5</v>
      </c>
      <c r="W25" s="487">
        <v>13</v>
      </c>
      <c r="X25" s="487">
        <f t="shared" si="15"/>
        <v>18</v>
      </c>
      <c r="Y25" s="487">
        <v>6</v>
      </c>
      <c r="Z25" s="487">
        <v>20</v>
      </c>
      <c r="AA25" s="487">
        <f t="shared" si="16"/>
        <v>26</v>
      </c>
      <c r="AB25" s="487">
        <v>50</v>
      </c>
      <c r="AC25" s="487">
        <v>41</v>
      </c>
      <c r="AD25" s="487">
        <f t="shared" si="17"/>
        <v>91</v>
      </c>
      <c r="AE25" s="487">
        <v>3</v>
      </c>
      <c r="AF25" s="487">
        <v>1</v>
      </c>
      <c r="AG25" s="487">
        <f t="shared" si="18"/>
        <v>4</v>
      </c>
      <c r="AH25" s="487">
        <v>0</v>
      </c>
      <c r="AI25" s="487">
        <v>0</v>
      </c>
      <c r="AJ25" s="487">
        <f t="shared" si="19"/>
        <v>0</v>
      </c>
      <c r="AK25" s="50"/>
    </row>
    <row r="26" spans="1:37" x14ac:dyDescent="0.25">
      <c r="A26" s="6">
        <v>13</v>
      </c>
      <c r="B26" s="6">
        <v>2003</v>
      </c>
      <c r="C26" s="83" t="s">
        <v>19</v>
      </c>
      <c r="D26" s="487">
        <v>104</v>
      </c>
      <c r="E26" s="487">
        <v>123</v>
      </c>
      <c r="F26" s="487">
        <f t="shared" si="10"/>
        <v>227</v>
      </c>
      <c r="G26" s="487">
        <v>100</v>
      </c>
      <c r="H26" s="487">
        <v>97</v>
      </c>
      <c r="I26" s="487">
        <f t="shared" si="11"/>
        <v>197</v>
      </c>
      <c r="J26" s="487">
        <v>71</v>
      </c>
      <c r="K26" s="487">
        <v>70</v>
      </c>
      <c r="L26" s="487">
        <f t="shared" si="12"/>
        <v>141</v>
      </c>
      <c r="M26" s="487">
        <v>99</v>
      </c>
      <c r="N26" s="487">
        <v>78</v>
      </c>
      <c r="O26" s="487">
        <f t="shared" si="13"/>
        <v>177</v>
      </c>
      <c r="P26" s="487">
        <v>93</v>
      </c>
      <c r="Q26" s="487">
        <v>95</v>
      </c>
      <c r="R26" s="487">
        <f t="shared" si="14"/>
        <v>188</v>
      </c>
      <c r="S26" s="6">
        <v>13</v>
      </c>
      <c r="T26" s="6">
        <v>2003</v>
      </c>
      <c r="U26" s="83" t="s">
        <v>19</v>
      </c>
      <c r="V26" s="487">
        <v>2</v>
      </c>
      <c r="W26" s="487">
        <v>2</v>
      </c>
      <c r="X26" s="487">
        <f t="shared" si="15"/>
        <v>4</v>
      </c>
      <c r="Y26" s="487">
        <v>2</v>
      </c>
      <c r="Z26" s="487">
        <v>8</v>
      </c>
      <c r="AA26" s="487">
        <f t="shared" si="16"/>
        <v>10</v>
      </c>
      <c r="AB26" s="487">
        <v>13</v>
      </c>
      <c r="AC26" s="487">
        <v>24</v>
      </c>
      <c r="AD26" s="487">
        <f t="shared" si="17"/>
        <v>37</v>
      </c>
      <c r="AE26" s="487">
        <v>1</v>
      </c>
      <c r="AF26" s="487">
        <v>0</v>
      </c>
      <c r="AG26" s="487">
        <f t="shared" si="18"/>
        <v>1</v>
      </c>
      <c r="AH26" s="487">
        <v>0</v>
      </c>
      <c r="AI26" s="487">
        <v>0</v>
      </c>
      <c r="AJ26" s="487">
        <f t="shared" si="19"/>
        <v>0</v>
      </c>
      <c r="AK26" s="50"/>
    </row>
    <row r="27" spans="1:37" x14ac:dyDescent="0.25">
      <c r="A27" s="6">
        <v>14</v>
      </c>
      <c r="B27" s="6">
        <v>2004</v>
      </c>
      <c r="C27" s="83" t="s">
        <v>20</v>
      </c>
      <c r="D27" s="487">
        <v>363</v>
      </c>
      <c r="E27" s="487">
        <v>346</v>
      </c>
      <c r="F27" s="487">
        <f t="shared" si="10"/>
        <v>709</v>
      </c>
      <c r="G27" s="487">
        <v>208</v>
      </c>
      <c r="H27" s="487">
        <v>209</v>
      </c>
      <c r="I27" s="487">
        <f t="shared" si="11"/>
        <v>417</v>
      </c>
      <c r="J27" s="487">
        <v>220</v>
      </c>
      <c r="K27" s="487">
        <v>226</v>
      </c>
      <c r="L27" s="487">
        <f t="shared" si="12"/>
        <v>446</v>
      </c>
      <c r="M27" s="487">
        <v>285</v>
      </c>
      <c r="N27" s="487">
        <v>248</v>
      </c>
      <c r="O27" s="487">
        <f t="shared" si="13"/>
        <v>533</v>
      </c>
      <c r="P27" s="487">
        <v>284</v>
      </c>
      <c r="Q27" s="487">
        <v>300</v>
      </c>
      <c r="R27" s="487">
        <f t="shared" si="14"/>
        <v>584</v>
      </c>
      <c r="S27" s="6">
        <v>14</v>
      </c>
      <c r="T27" s="6">
        <v>2004</v>
      </c>
      <c r="U27" s="83" t="s">
        <v>20</v>
      </c>
      <c r="V27" s="487">
        <v>4</v>
      </c>
      <c r="W27" s="487">
        <v>5</v>
      </c>
      <c r="X27" s="487">
        <f t="shared" si="15"/>
        <v>9</v>
      </c>
      <c r="Y27" s="487">
        <v>5</v>
      </c>
      <c r="Z27" s="487">
        <v>15</v>
      </c>
      <c r="AA27" s="487">
        <f t="shared" si="16"/>
        <v>20</v>
      </c>
      <c r="AB27" s="487">
        <v>47</v>
      </c>
      <c r="AC27" s="487">
        <v>60</v>
      </c>
      <c r="AD27" s="487">
        <f t="shared" si="17"/>
        <v>107</v>
      </c>
      <c r="AE27" s="487">
        <v>2</v>
      </c>
      <c r="AF27" s="487">
        <v>1</v>
      </c>
      <c r="AG27" s="487">
        <f t="shared" si="18"/>
        <v>3</v>
      </c>
      <c r="AH27" s="487">
        <v>0</v>
      </c>
      <c r="AI27" s="487">
        <v>0</v>
      </c>
      <c r="AJ27" s="487">
        <f t="shared" si="19"/>
        <v>0</v>
      </c>
      <c r="AK27" s="50"/>
    </row>
    <row r="28" spans="1:37" x14ac:dyDescent="0.25">
      <c r="A28" s="6">
        <v>15</v>
      </c>
      <c r="B28" s="6">
        <v>2005</v>
      </c>
      <c r="C28" s="83" t="s">
        <v>21</v>
      </c>
      <c r="D28" s="487">
        <v>232</v>
      </c>
      <c r="E28" s="487">
        <v>205</v>
      </c>
      <c r="F28" s="487">
        <f t="shared" si="10"/>
        <v>437</v>
      </c>
      <c r="G28" s="487">
        <v>185</v>
      </c>
      <c r="H28" s="487">
        <v>173</v>
      </c>
      <c r="I28" s="487">
        <f t="shared" si="11"/>
        <v>358</v>
      </c>
      <c r="J28" s="487">
        <v>182</v>
      </c>
      <c r="K28" s="487">
        <v>182</v>
      </c>
      <c r="L28" s="487">
        <f t="shared" si="12"/>
        <v>364</v>
      </c>
      <c r="M28" s="487">
        <v>181</v>
      </c>
      <c r="N28" s="487">
        <v>159</v>
      </c>
      <c r="O28" s="487">
        <f t="shared" si="13"/>
        <v>340</v>
      </c>
      <c r="P28" s="487">
        <v>174</v>
      </c>
      <c r="Q28" s="487">
        <v>163</v>
      </c>
      <c r="R28" s="487">
        <f t="shared" si="14"/>
        <v>337</v>
      </c>
      <c r="S28" s="6">
        <v>15</v>
      </c>
      <c r="T28" s="6">
        <v>2005</v>
      </c>
      <c r="U28" s="83" t="s">
        <v>21</v>
      </c>
      <c r="V28" s="487">
        <v>2</v>
      </c>
      <c r="W28" s="487">
        <v>2</v>
      </c>
      <c r="X28" s="487">
        <f t="shared" si="15"/>
        <v>4</v>
      </c>
      <c r="Y28" s="487">
        <v>6</v>
      </c>
      <c r="Z28" s="487">
        <v>5</v>
      </c>
      <c r="AA28" s="487">
        <f t="shared" si="16"/>
        <v>11</v>
      </c>
      <c r="AB28" s="487">
        <v>15</v>
      </c>
      <c r="AC28" s="487">
        <v>24</v>
      </c>
      <c r="AD28" s="487">
        <f t="shared" si="17"/>
        <v>39</v>
      </c>
      <c r="AE28" s="487">
        <v>0</v>
      </c>
      <c r="AF28" s="487">
        <v>0</v>
      </c>
      <c r="AG28" s="487">
        <f t="shared" si="18"/>
        <v>0</v>
      </c>
      <c r="AH28" s="487">
        <v>0</v>
      </c>
      <c r="AI28" s="487">
        <v>0</v>
      </c>
      <c r="AJ28" s="487">
        <f t="shared" si="19"/>
        <v>0</v>
      </c>
      <c r="AK28" s="50"/>
    </row>
    <row r="29" spans="1:37" x14ac:dyDescent="0.25">
      <c r="A29" s="6">
        <v>16</v>
      </c>
      <c r="B29" s="6">
        <v>2006</v>
      </c>
      <c r="C29" s="83" t="s">
        <v>22</v>
      </c>
      <c r="D29" s="487">
        <v>69</v>
      </c>
      <c r="E29" s="487">
        <v>74</v>
      </c>
      <c r="F29" s="487">
        <f t="shared" si="10"/>
        <v>143</v>
      </c>
      <c r="G29" s="487">
        <v>54</v>
      </c>
      <c r="H29" s="487">
        <v>45</v>
      </c>
      <c r="I29" s="487">
        <f t="shared" si="11"/>
        <v>99</v>
      </c>
      <c r="J29" s="487">
        <v>49</v>
      </c>
      <c r="K29" s="487">
        <v>53</v>
      </c>
      <c r="L29" s="487">
        <f t="shared" si="12"/>
        <v>102</v>
      </c>
      <c r="M29" s="487">
        <v>50</v>
      </c>
      <c r="N29" s="487">
        <v>38</v>
      </c>
      <c r="O29" s="487">
        <f t="shared" si="13"/>
        <v>88</v>
      </c>
      <c r="P29" s="487">
        <v>66</v>
      </c>
      <c r="Q29" s="487">
        <v>50</v>
      </c>
      <c r="R29" s="487">
        <f t="shared" si="14"/>
        <v>116</v>
      </c>
      <c r="S29" s="6">
        <v>16</v>
      </c>
      <c r="T29" s="6">
        <v>2006</v>
      </c>
      <c r="U29" s="83" t="s">
        <v>22</v>
      </c>
      <c r="V29" s="487">
        <v>2</v>
      </c>
      <c r="W29" s="487">
        <v>2</v>
      </c>
      <c r="X29" s="487">
        <f t="shared" si="15"/>
        <v>4</v>
      </c>
      <c r="Y29" s="487">
        <v>0</v>
      </c>
      <c r="Z29" s="487">
        <v>8</v>
      </c>
      <c r="AA29" s="487">
        <f t="shared" si="16"/>
        <v>8</v>
      </c>
      <c r="AB29" s="487">
        <v>8</v>
      </c>
      <c r="AC29" s="487">
        <v>12</v>
      </c>
      <c r="AD29" s="487">
        <f t="shared" si="17"/>
        <v>20</v>
      </c>
      <c r="AE29" s="487">
        <v>1</v>
      </c>
      <c r="AF29" s="487">
        <v>0</v>
      </c>
      <c r="AG29" s="487">
        <f t="shared" si="18"/>
        <v>1</v>
      </c>
      <c r="AH29" s="487">
        <v>0</v>
      </c>
      <c r="AI29" s="487">
        <v>0</v>
      </c>
      <c r="AJ29" s="487">
        <f t="shared" si="19"/>
        <v>0</v>
      </c>
      <c r="AK29" s="50"/>
    </row>
    <row r="30" spans="1:37" x14ac:dyDescent="0.25">
      <c r="A30" s="6">
        <v>17</v>
      </c>
      <c r="B30" s="6">
        <v>2014</v>
      </c>
      <c r="C30" s="83" t="s">
        <v>65</v>
      </c>
      <c r="D30" s="487">
        <v>127</v>
      </c>
      <c r="E30" s="487">
        <v>128</v>
      </c>
      <c r="F30" s="487">
        <f t="shared" si="10"/>
        <v>255</v>
      </c>
      <c r="G30" s="487">
        <v>92</v>
      </c>
      <c r="H30" s="487">
        <v>89</v>
      </c>
      <c r="I30" s="487">
        <f t="shared" si="11"/>
        <v>181</v>
      </c>
      <c r="J30" s="487">
        <v>124</v>
      </c>
      <c r="K30" s="487">
        <v>148</v>
      </c>
      <c r="L30" s="487">
        <f t="shared" si="12"/>
        <v>272</v>
      </c>
      <c r="M30" s="487">
        <v>105</v>
      </c>
      <c r="N30" s="487">
        <v>75</v>
      </c>
      <c r="O30" s="487">
        <f t="shared" si="13"/>
        <v>180</v>
      </c>
      <c r="P30" s="487">
        <v>87</v>
      </c>
      <c r="Q30" s="487">
        <v>80</v>
      </c>
      <c r="R30" s="487">
        <f t="shared" si="14"/>
        <v>167</v>
      </c>
      <c r="S30" s="6">
        <v>17</v>
      </c>
      <c r="T30" s="6">
        <v>2014</v>
      </c>
      <c r="U30" s="83" t="s">
        <v>65</v>
      </c>
      <c r="V30" s="487">
        <v>2</v>
      </c>
      <c r="W30" s="487">
        <v>1</v>
      </c>
      <c r="X30" s="487">
        <f t="shared" si="15"/>
        <v>3</v>
      </c>
      <c r="Y30" s="487">
        <v>2</v>
      </c>
      <c r="Z30" s="487">
        <v>7</v>
      </c>
      <c r="AA30" s="487">
        <f t="shared" si="16"/>
        <v>9</v>
      </c>
      <c r="AB30" s="487">
        <v>17</v>
      </c>
      <c r="AC30" s="487">
        <v>23</v>
      </c>
      <c r="AD30" s="487">
        <f t="shared" si="17"/>
        <v>40</v>
      </c>
      <c r="AE30" s="487">
        <v>2</v>
      </c>
      <c r="AF30" s="487">
        <v>0</v>
      </c>
      <c r="AG30" s="487">
        <f t="shared" si="18"/>
        <v>2</v>
      </c>
      <c r="AH30" s="487">
        <v>0</v>
      </c>
      <c r="AI30" s="487">
        <v>0</v>
      </c>
      <c r="AJ30" s="487">
        <f t="shared" si="19"/>
        <v>0</v>
      </c>
      <c r="AK30" s="50"/>
    </row>
    <row r="31" spans="1:37" x14ac:dyDescent="0.25">
      <c r="A31" s="6">
        <v>18</v>
      </c>
      <c r="B31" s="6">
        <v>2015</v>
      </c>
      <c r="C31" s="83" t="s">
        <v>66</v>
      </c>
      <c r="D31" s="487">
        <v>27</v>
      </c>
      <c r="E31" s="487">
        <v>19</v>
      </c>
      <c r="F31" s="487">
        <f t="shared" si="10"/>
        <v>46</v>
      </c>
      <c r="G31" s="487">
        <v>12</v>
      </c>
      <c r="H31" s="487">
        <v>10</v>
      </c>
      <c r="I31" s="487">
        <f t="shared" si="11"/>
        <v>22</v>
      </c>
      <c r="J31" s="487">
        <v>16</v>
      </c>
      <c r="K31" s="487">
        <v>17</v>
      </c>
      <c r="L31" s="487">
        <f t="shared" si="12"/>
        <v>33</v>
      </c>
      <c r="M31" s="487">
        <v>11</v>
      </c>
      <c r="N31" s="487">
        <v>10</v>
      </c>
      <c r="O31" s="487">
        <f t="shared" si="13"/>
        <v>21</v>
      </c>
      <c r="P31" s="487">
        <v>22</v>
      </c>
      <c r="Q31" s="487">
        <v>11</v>
      </c>
      <c r="R31" s="487">
        <f t="shared" si="14"/>
        <v>33</v>
      </c>
      <c r="S31" s="6">
        <v>18</v>
      </c>
      <c r="T31" s="6">
        <v>2015</v>
      </c>
      <c r="U31" s="83" t="s">
        <v>66</v>
      </c>
      <c r="V31" s="487">
        <v>0</v>
      </c>
      <c r="W31" s="487">
        <v>1</v>
      </c>
      <c r="X31" s="487">
        <f t="shared" si="15"/>
        <v>1</v>
      </c>
      <c r="Y31" s="487">
        <v>0</v>
      </c>
      <c r="Z31" s="487">
        <v>1</v>
      </c>
      <c r="AA31" s="487">
        <f t="shared" si="16"/>
        <v>1</v>
      </c>
      <c r="AB31" s="487">
        <v>1</v>
      </c>
      <c r="AC31" s="487">
        <v>5</v>
      </c>
      <c r="AD31" s="487">
        <f t="shared" si="17"/>
        <v>6</v>
      </c>
      <c r="AE31" s="487">
        <v>0</v>
      </c>
      <c r="AF31" s="487">
        <v>0</v>
      </c>
      <c r="AG31" s="487">
        <f t="shared" si="18"/>
        <v>0</v>
      </c>
      <c r="AH31" s="487">
        <v>0</v>
      </c>
      <c r="AI31" s="487">
        <v>0</v>
      </c>
      <c r="AJ31" s="487">
        <f t="shared" si="19"/>
        <v>0</v>
      </c>
      <c r="AK31" s="50"/>
    </row>
    <row r="32" spans="1:37" x14ac:dyDescent="0.25">
      <c r="A32" s="6">
        <v>19</v>
      </c>
      <c r="B32" s="6">
        <v>2016</v>
      </c>
      <c r="C32" s="83" t="s">
        <v>23</v>
      </c>
      <c r="D32" s="487">
        <v>41</v>
      </c>
      <c r="E32" s="487">
        <v>47</v>
      </c>
      <c r="F32" s="487">
        <f t="shared" si="10"/>
        <v>88</v>
      </c>
      <c r="G32" s="487">
        <v>30</v>
      </c>
      <c r="H32" s="487">
        <v>21</v>
      </c>
      <c r="I32" s="487">
        <f t="shared" si="11"/>
        <v>51</v>
      </c>
      <c r="J32" s="487">
        <v>46</v>
      </c>
      <c r="K32" s="487">
        <v>47</v>
      </c>
      <c r="L32" s="487">
        <f t="shared" si="12"/>
        <v>93</v>
      </c>
      <c r="M32" s="487">
        <v>31</v>
      </c>
      <c r="N32" s="487">
        <v>31</v>
      </c>
      <c r="O32" s="487">
        <f t="shared" si="13"/>
        <v>62</v>
      </c>
      <c r="P32" s="487">
        <v>41</v>
      </c>
      <c r="Q32" s="487">
        <v>30</v>
      </c>
      <c r="R32" s="487">
        <f t="shared" si="14"/>
        <v>71</v>
      </c>
      <c r="S32" s="6">
        <v>19</v>
      </c>
      <c r="T32" s="6">
        <v>2016</v>
      </c>
      <c r="U32" s="83" t="s">
        <v>23</v>
      </c>
      <c r="V32" s="487">
        <v>0</v>
      </c>
      <c r="W32" s="487">
        <v>0</v>
      </c>
      <c r="X32" s="487">
        <f t="shared" si="15"/>
        <v>0</v>
      </c>
      <c r="Y32" s="487">
        <v>2</v>
      </c>
      <c r="Z32" s="487">
        <v>6</v>
      </c>
      <c r="AA32" s="487">
        <f t="shared" si="16"/>
        <v>8</v>
      </c>
      <c r="AB32" s="487">
        <v>3</v>
      </c>
      <c r="AC32" s="487">
        <v>11</v>
      </c>
      <c r="AD32" s="487">
        <f t="shared" si="17"/>
        <v>14</v>
      </c>
      <c r="AE32" s="487">
        <v>0</v>
      </c>
      <c r="AF32" s="487">
        <v>0</v>
      </c>
      <c r="AG32" s="487">
        <f t="shared" si="18"/>
        <v>0</v>
      </c>
      <c r="AH32" s="487">
        <v>0</v>
      </c>
      <c r="AI32" s="487">
        <v>0</v>
      </c>
      <c r="AJ32" s="487">
        <f t="shared" si="19"/>
        <v>0</v>
      </c>
      <c r="AK32" s="50"/>
    </row>
    <row r="33" spans="1:37" x14ac:dyDescent="0.25">
      <c r="A33" s="6">
        <v>20</v>
      </c>
      <c r="B33" s="6">
        <v>2021</v>
      </c>
      <c r="C33" s="83" t="s">
        <v>24</v>
      </c>
      <c r="D33" s="487">
        <v>72</v>
      </c>
      <c r="E33" s="487">
        <v>56</v>
      </c>
      <c r="F33" s="487">
        <f t="shared" si="10"/>
        <v>128</v>
      </c>
      <c r="G33" s="487">
        <v>31</v>
      </c>
      <c r="H33" s="487">
        <v>31</v>
      </c>
      <c r="I33" s="487">
        <f t="shared" si="11"/>
        <v>62</v>
      </c>
      <c r="J33" s="487">
        <v>46</v>
      </c>
      <c r="K33" s="487">
        <v>43</v>
      </c>
      <c r="L33" s="487">
        <f t="shared" si="12"/>
        <v>89</v>
      </c>
      <c r="M33" s="487">
        <v>37</v>
      </c>
      <c r="N33" s="487">
        <v>33</v>
      </c>
      <c r="O33" s="487">
        <f t="shared" si="13"/>
        <v>70</v>
      </c>
      <c r="P33" s="487">
        <v>39</v>
      </c>
      <c r="Q33" s="487">
        <v>36</v>
      </c>
      <c r="R33" s="487">
        <f t="shared" si="14"/>
        <v>75</v>
      </c>
      <c r="S33" s="6">
        <v>20</v>
      </c>
      <c r="T33" s="6">
        <v>2021</v>
      </c>
      <c r="U33" s="83" t="s">
        <v>24</v>
      </c>
      <c r="V33" s="487">
        <v>0</v>
      </c>
      <c r="W33" s="487">
        <v>1</v>
      </c>
      <c r="X33" s="487">
        <f t="shared" si="15"/>
        <v>1</v>
      </c>
      <c r="Y33" s="487">
        <v>0</v>
      </c>
      <c r="Z33" s="487">
        <v>3</v>
      </c>
      <c r="AA33" s="487">
        <f t="shared" si="16"/>
        <v>3</v>
      </c>
      <c r="AB33" s="487">
        <v>4</v>
      </c>
      <c r="AC33" s="487">
        <v>4</v>
      </c>
      <c r="AD33" s="487">
        <f t="shared" si="17"/>
        <v>8</v>
      </c>
      <c r="AE33" s="487">
        <v>0</v>
      </c>
      <c r="AF33" s="487">
        <v>0</v>
      </c>
      <c r="AG33" s="487">
        <f t="shared" si="18"/>
        <v>0</v>
      </c>
      <c r="AH33" s="487">
        <v>0</v>
      </c>
      <c r="AI33" s="487">
        <v>0</v>
      </c>
      <c r="AJ33" s="487">
        <f t="shared" si="19"/>
        <v>0</v>
      </c>
      <c r="AK33" s="50"/>
    </row>
    <row r="34" spans="1:37" ht="5.25" customHeight="1" x14ac:dyDescent="0.25">
      <c r="A34" s="6"/>
      <c r="B34" s="3"/>
      <c r="C34" s="5"/>
      <c r="D34" s="87"/>
      <c r="E34" s="88"/>
      <c r="F34" s="87"/>
      <c r="G34" s="87"/>
      <c r="H34" s="88"/>
      <c r="I34" s="87"/>
      <c r="J34" s="87"/>
      <c r="K34" s="88"/>
      <c r="L34" s="87"/>
      <c r="M34" s="87"/>
      <c r="N34" s="88"/>
      <c r="O34" s="87"/>
      <c r="P34" s="87"/>
      <c r="Q34" s="88"/>
      <c r="R34" s="87"/>
      <c r="S34" s="6"/>
      <c r="T34" s="3"/>
      <c r="U34" s="5"/>
      <c r="V34" s="87"/>
      <c r="W34" s="88"/>
      <c r="X34" s="87"/>
      <c r="Y34" s="87"/>
      <c r="Z34" s="88"/>
      <c r="AA34" s="87"/>
      <c r="AB34" s="87"/>
      <c r="AC34" s="88"/>
      <c r="AD34" s="87"/>
      <c r="AE34" s="87"/>
      <c r="AF34" s="88"/>
      <c r="AG34" s="87"/>
      <c r="AH34" s="87"/>
      <c r="AI34" s="88"/>
      <c r="AJ34" s="99"/>
    </row>
    <row r="35" spans="1:37" x14ac:dyDescent="0.25">
      <c r="A35" s="3"/>
      <c r="B35" s="82" t="s">
        <v>58</v>
      </c>
      <c r="C35" s="81" t="s">
        <v>25</v>
      </c>
      <c r="D35" s="89">
        <f>SUM(D36:D41)</f>
        <v>1248</v>
      </c>
      <c r="E35" s="90">
        <f>SUM(E36:E41)</f>
        <v>1205</v>
      </c>
      <c r="F35" s="89">
        <f>D35+E35</f>
        <v>2453</v>
      </c>
      <c r="G35" s="89">
        <f>SUM(G36:G41)</f>
        <v>789</v>
      </c>
      <c r="H35" s="90">
        <f>SUM(H36:H41)</f>
        <v>724</v>
      </c>
      <c r="I35" s="89">
        <f>G35+H35</f>
        <v>1513</v>
      </c>
      <c r="J35" s="89">
        <f>SUM(J36:J41)</f>
        <v>706</v>
      </c>
      <c r="K35" s="90">
        <f>SUM(K36:K41)</f>
        <v>769</v>
      </c>
      <c r="L35" s="89">
        <f>J35+K35</f>
        <v>1475</v>
      </c>
      <c r="M35" s="89">
        <f>SUM(M36:M41)</f>
        <v>691</v>
      </c>
      <c r="N35" s="90">
        <f>SUM(N36:N41)</f>
        <v>730</v>
      </c>
      <c r="O35" s="89">
        <f>M35+N35</f>
        <v>1421</v>
      </c>
      <c r="P35" s="89">
        <f>SUM(P36:P41)</f>
        <v>1282</v>
      </c>
      <c r="Q35" s="90">
        <f>SUM(Q36:Q41)</f>
        <v>1044</v>
      </c>
      <c r="R35" s="89">
        <f>P35+Q35</f>
        <v>2326</v>
      </c>
      <c r="S35" s="3"/>
      <c r="T35" s="82" t="s">
        <v>58</v>
      </c>
      <c r="U35" s="81" t="s">
        <v>25</v>
      </c>
      <c r="V35" s="89">
        <f>SUM(V36:V41)</f>
        <v>35</v>
      </c>
      <c r="W35" s="90">
        <f>SUM(W36:W41)</f>
        <v>63</v>
      </c>
      <c r="X35" s="89">
        <f>V35+W35</f>
        <v>98</v>
      </c>
      <c r="Y35" s="89">
        <f>SUM(Y36:Y41)</f>
        <v>124</v>
      </c>
      <c r="Z35" s="90">
        <f>SUM(Z36:Z41)</f>
        <v>292</v>
      </c>
      <c r="AA35" s="89">
        <f>Y35+Z35</f>
        <v>416</v>
      </c>
      <c r="AB35" s="89">
        <f>SUM(AB36:AB41)</f>
        <v>499</v>
      </c>
      <c r="AC35" s="90">
        <f>SUM(AC36:AC41)</f>
        <v>569</v>
      </c>
      <c r="AD35" s="89">
        <f>AB35+AC35</f>
        <v>1068</v>
      </c>
      <c r="AE35" s="89">
        <f>SUM(AE36:AE41)</f>
        <v>33</v>
      </c>
      <c r="AF35" s="90">
        <f>SUM(AF36:AF41)</f>
        <v>18</v>
      </c>
      <c r="AG35" s="89">
        <f>AE35+AF35</f>
        <v>51</v>
      </c>
      <c r="AH35" s="89">
        <f>SUM(AH36:AH41)</f>
        <v>0</v>
      </c>
      <c r="AI35" s="90">
        <f>SUM(AI36:AI41)</f>
        <v>0</v>
      </c>
      <c r="AJ35" s="89">
        <f>AH35+AI35</f>
        <v>0</v>
      </c>
    </row>
    <row r="36" spans="1:37" x14ac:dyDescent="0.25">
      <c r="A36" s="6">
        <v>21</v>
      </c>
      <c r="B36" s="6">
        <v>2001</v>
      </c>
      <c r="C36" s="83" t="s">
        <v>67</v>
      </c>
      <c r="D36" s="487">
        <v>271</v>
      </c>
      <c r="E36" s="487">
        <v>255</v>
      </c>
      <c r="F36" s="487">
        <f t="shared" ref="F36:F41" si="20">SUM(D36:E36)</f>
        <v>526</v>
      </c>
      <c r="G36" s="487">
        <v>178</v>
      </c>
      <c r="H36" s="487">
        <v>162</v>
      </c>
      <c r="I36" s="487">
        <f t="shared" ref="I36:I41" si="21">SUM(G36:H36)</f>
        <v>340</v>
      </c>
      <c r="J36" s="487">
        <v>156</v>
      </c>
      <c r="K36" s="487">
        <v>159</v>
      </c>
      <c r="L36" s="487">
        <f t="shared" ref="L36:L41" si="22">SUM(J36:K36)</f>
        <v>315</v>
      </c>
      <c r="M36" s="487">
        <v>142</v>
      </c>
      <c r="N36" s="487">
        <v>145</v>
      </c>
      <c r="O36" s="487">
        <f t="shared" ref="O36:O41" si="23">SUM(M36:N36)</f>
        <v>287</v>
      </c>
      <c r="P36" s="487">
        <v>280</v>
      </c>
      <c r="Q36" s="487">
        <v>230</v>
      </c>
      <c r="R36" s="487">
        <f t="shared" ref="R36:R41" si="24">SUM(P36:Q36)</f>
        <v>510</v>
      </c>
      <c r="S36" s="6">
        <v>21</v>
      </c>
      <c r="T36" s="6">
        <v>2001</v>
      </c>
      <c r="U36" s="83" t="s">
        <v>67</v>
      </c>
      <c r="V36" s="487">
        <v>6</v>
      </c>
      <c r="W36" s="487">
        <v>19</v>
      </c>
      <c r="X36" s="487">
        <f t="shared" ref="X36:X41" si="25">SUM(V36:W36)</f>
        <v>25</v>
      </c>
      <c r="Y36" s="487">
        <v>34</v>
      </c>
      <c r="Z36" s="487">
        <v>57</v>
      </c>
      <c r="AA36" s="487">
        <f t="shared" ref="AA36:AA41" si="26">SUM(Y36:Z36)</f>
        <v>91</v>
      </c>
      <c r="AB36" s="487">
        <v>100</v>
      </c>
      <c r="AC36" s="487">
        <v>114</v>
      </c>
      <c r="AD36" s="487">
        <f t="shared" ref="AD36:AD41" si="27">SUM(AB36:AC36)</f>
        <v>214</v>
      </c>
      <c r="AE36" s="487">
        <v>11</v>
      </c>
      <c r="AF36" s="487">
        <v>4</v>
      </c>
      <c r="AG36" s="487">
        <f t="shared" ref="AG36:AG41" si="28">SUM(AE36:AF36)</f>
        <v>15</v>
      </c>
      <c r="AH36" s="487">
        <v>0</v>
      </c>
      <c r="AI36" s="487">
        <v>0</v>
      </c>
      <c r="AJ36" s="487">
        <f t="shared" ref="AJ36:AJ41" si="29">SUM(AH36:AI36)</f>
        <v>0</v>
      </c>
      <c r="AK36" s="50"/>
    </row>
    <row r="37" spans="1:37" x14ac:dyDescent="0.25">
      <c r="A37" s="6">
        <v>22</v>
      </c>
      <c r="B37" s="6">
        <v>2002</v>
      </c>
      <c r="C37" s="83" t="s">
        <v>68</v>
      </c>
      <c r="D37" s="487">
        <v>267</v>
      </c>
      <c r="E37" s="487">
        <v>257</v>
      </c>
      <c r="F37" s="487">
        <f t="shared" si="20"/>
        <v>524</v>
      </c>
      <c r="G37" s="487">
        <v>138</v>
      </c>
      <c r="H37" s="487">
        <v>142</v>
      </c>
      <c r="I37" s="487">
        <f t="shared" si="21"/>
        <v>280</v>
      </c>
      <c r="J37" s="487">
        <v>117</v>
      </c>
      <c r="K37" s="487">
        <v>135</v>
      </c>
      <c r="L37" s="487">
        <f t="shared" si="22"/>
        <v>252</v>
      </c>
      <c r="M37" s="487">
        <v>146</v>
      </c>
      <c r="N37" s="487">
        <v>134</v>
      </c>
      <c r="O37" s="487">
        <f t="shared" si="23"/>
        <v>280</v>
      </c>
      <c r="P37" s="487">
        <v>315</v>
      </c>
      <c r="Q37" s="487">
        <v>257</v>
      </c>
      <c r="R37" s="487">
        <f t="shared" si="24"/>
        <v>572</v>
      </c>
      <c r="S37" s="6">
        <v>22</v>
      </c>
      <c r="T37" s="6">
        <v>2002</v>
      </c>
      <c r="U37" s="83" t="s">
        <v>68</v>
      </c>
      <c r="V37" s="487">
        <v>8</v>
      </c>
      <c r="W37" s="487">
        <v>22</v>
      </c>
      <c r="X37" s="487">
        <f t="shared" si="25"/>
        <v>30</v>
      </c>
      <c r="Y37" s="487">
        <v>34</v>
      </c>
      <c r="Z37" s="487">
        <v>86</v>
      </c>
      <c r="AA37" s="487">
        <f t="shared" si="26"/>
        <v>120</v>
      </c>
      <c r="AB37" s="487">
        <v>174</v>
      </c>
      <c r="AC37" s="487">
        <v>189</v>
      </c>
      <c r="AD37" s="487">
        <f t="shared" si="27"/>
        <v>363</v>
      </c>
      <c r="AE37" s="487">
        <v>9</v>
      </c>
      <c r="AF37" s="487">
        <v>9</v>
      </c>
      <c r="AG37" s="487">
        <f t="shared" si="28"/>
        <v>18</v>
      </c>
      <c r="AH37" s="487">
        <v>0</v>
      </c>
      <c r="AI37" s="487">
        <v>0</v>
      </c>
      <c r="AJ37" s="487">
        <f t="shared" si="29"/>
        <v>0</v>
      </c>
      <c r="AK37" s="50"/>
    </row>
    <row r="38" spans="1:37" x14ac:dyDescent="0.25">
      <c r="A38" s="6">
        <v>23</v>
      </c>
      <c r="B38" s="6">
        <v>2003</v>
      </c>
      <c r="C38" s="83" t="s">
        <v>26</v>
      </c>
      <c r="D38" s="487">
        <v>402</v>
      </c>
      <c r="E38" s="487">
        <v>374</v>
      </c>
      <c r="F38" s="487">
        <f t="shared" si="20"/>
        <v>776</v>
      </c>
      <c r="G38" s="487">
        <v>261</v>
      </c>
      <c r="H38" s="487">
        <v>242</v>
      </c>
      <c r="I38" s="487">
        <f t="shared" si="21"/>
        <v>503</v>
      </c>
      <c r="J38" s="487">
        <v>161</v>
      </c>
      <c r="K38" s="487">
        <v>194</v>
      </c>
      <c r="L38" s="487">
        <f t="shared" si="22"/>
        <v>355</v>
      </c>
      <c r="M38" s="487">
        <v>225</v>
      </c>
      <c r="N38" s="487">
        <v>247</v>
      </c>
      <c r="O38" s="487">
        <f t="shared" si="23"/>
        <v>472</v>
      </c>
      <c r="P38" s="487">
        <v>430</v>
      </c>
      <c r="Q38" s="487">
        <v>348</v>
      </c>
      <c r="R38" s="487">
        <f t="shared" si="24"/>
        <v>778</v>
      </c>
      <c r="S38" s="6">
        <v>23</v>
      </c>
      <c r="T38" s="6">
        <v>2003</v>
      </c>
      <c r="U38" s="83" t="s">
        <v>26</v>
      </c>
      <c r="V38" s="487">
        <v>18</v>
      </c>
      <c r="W38" s="487">
        <v>17</v>
      </c>
      <c r="X38" s="487">
        <f t="shared" si="25"/>
        <v>35</v>
      </c>
      <c r="Y38" s="487">
        <v>48</v>
      </c>
      <c r="Z38" s="487">
        <v>124</v>
      </c>
      <c r="AA38" s="487">
        <f t="shared" si="26"/>
        <v>172</v>
      </c>
      <c r="AB38" s="487">
        <v>180</v>
      </c>
      <c r="AC38" s="487">
        <v>217</v>
      </c>
      <c r="AD38" s="487">
        <f t="shared" si="27"/>
        <v>397</v>
      </c>
      <c r="AE38" s="487">
        <v>12</v>
      </c>
      <c r="AF38" s="487">
        <v>3</v>
      </c>
      <c r="AG38" s="487">
        <f t="shared" si="28"/>
        <v>15</v>
      </c>
      <c r="AH38" s="487">
        <v>0</v>
      </c>
      <c r="AI38" s="487">
        <v>0</v>
      </c>
      <c r="AJ38" s="487">
        <f t="shared" si="29"/>
        <v>0</v>
      </c>
      <c r="AK38" s="50"/>
    </row>
    <row r="39" spans="1:37" x14ac:dyDescent="0.25">
      <c r="A39" s="6">
        <v>24</v>
      </c>
      <c r="B39" s="6">
        <v>2009</v>
      </c>
      <c r="C39" s="83" t="s">
        <v>27</v>
      </c>
      <c r="D39" s="487">
        <v>51</v>
      </c>
      <c r="E39" s="487">
        <v>57</v>
      </c>
      <c r="F39" s="487">
        <f t="shared" si="20"/>
        <v>108</v>
      </c>
      <c r="G39" s="487">
        <v>48</v>
      </c>
      <c r="H39" s="487">
        <v>32</v>
      </c>
      <c r="I39" s="487">
        <f t="shared" si="21"/>
        <v>80</v>
      </c>
      <c r="J39" s="487">
        <v>60</v>
      </c>
      <c r="K39" s="487">
        <v>54</v>
      </c>
      <c r="L39" s="487">
        <f t="shared" si="22"/>
        <v>114</v>
      </c>
      <c r="M39" s="487">
        <v>35</v>
      </c>
      <c r="N39" s="487">
        <v>38</v>
      </c>
      <c r="O39" s="487">
        <f t="shared" si="23"/>
        <v>73</v>
      </c>
      <c r="P39" s="487">
        <v>32</v>
      </c>
      <c r="Q39" s="487">
        <v>37</v>
      </c>
      <c r="R39" s="487">
        <f t="shared" si="24"/>
        <v>69</v>
      </c>
      <c r="S39" s="6">
        <v>24</v>
      </c>
      <c r="T39" s="6">
        <v>2009</v>
      </c>
      <c r="U39" s="83" t="s">
        <v>27</v>
      </c>
      <c r="V39" s="487">
        <v>0</v>
      </c>
      <c r="W39" s="487">
        <v>1</v>
      </c>
      <c r="X39" s="487">
        <f t="shared" si="25"/>
        <v>1</v>
      </c>
      <c r="Y39" s="487">
        <v>2</v>
      </c>
      <c r="Z39" s="487">
        <v>2</v>
      </c>
      <c r="AA39" s="487">
        <f t="shared" si="26"/>
        <v>4</v>
      </c>
      <c r="AB39" s="487">
        <v>9</v>
      </c>
      <c r="AC39" s="487">
        <v>8</v>
      </c>
      <c r="AD39" s="487">
        <f t="shared" si="27"/>
        <v>17</v>
      </c>
      <c r="AE39" s="487">
        <v>1</v>
      </c>
      <c r="AF39" s="487">
        <v>1</v>
      </c>
      <c r="AG39" s="487">
        <f t="shared" si="28"/>
        <v>2</v>
      </c>
      <c r="AH39" s="487">
        <v>0</v>
      </c>
      <c r="AI39" s="487">
        <v>0</v>
      </c>
      <c r="AJ39" s="487">
        <f t="shared" si="29"/>
        <v>0</v>
      </c>
      <c r="AK39" s="50"/>
    </row>
    <row r="40" spans="1:37" x14ac:dyDescent="0.25">
      <c r="A40" s="6">
        <v>25</v>
      </c>
      <c r="B40" s="6">
        <v>2013</v>
      </c>
      <c r="C40" s="83" t="s">
        <v>28</v>
      </c>
      <c r="D40" s="487">
        <v>119</v>
      </c>
      <c r="E40" s="487">
        <v>115</v>
      </c>
      <c r="F40" s="487">
        <f t="shared" si="20"/>
        <v>234</v>
      </c>
      <c r="G40" s="487">
        <v>81</v>
      </c>
      <c r="H40" s="487">
        <v>68</v>
      </c>
      <c r="I40" s="487">
        <f t="shared" si="21"/>
        <v>149</v>
      </c>
      <c r="J40" s="487">
        <v>119</v>
      </c>
      <c r="K40" s="487">
        <v>115</v>
      </c>
      <c r="L40" s="487">
        <f t="shared" si="22"/>
        <v>234</v>
      </c>
      <c r="M40" s="487">
        <v>63</v>
      </c>
      <c r="N40" s="487">
        <v>77</v>
      </c>
      <c r="O40" s="487">
        <f t="shared" si="23"/>
        <v>140</v>
      </c>
      <c r="P40" s="487">
        <v>97</v>
      </c>
      <c r="Q40" s="487">
        <v>73</v>
      </c>
      <c r="R40" s="487">
        <f t="shared" si="24"/>
        <v>170</v>
      </c>
      <c r="S40" s="6">
        <v>25</v>
      </c>
      <c r="T40" s="6">
        <v>2013</v>
      </c>
      <c r="U40" s="83" t="s">
        <v>28</v>
      </c>
      <c r="V40" s="487">
        <v>2</v>
      </c>
      <c r="W40" s="487">
        <v>2</v>
      </c>
      <c r="X40" s="487">
        <f t="shared" si="25"/>
        <v>4</v>
      </c>
      <c r="Y40" s="487">
        <v>1</v>
      </c>
      <c r="Z40" s="487">
        <v>8</v>
      </c>
      <c r="AA40" s="487">
        <f t="shared" si="26"/>
        <v>9</v>
      </c>
      <c r="AB40" s="487">
        <v>16</v>
      </c>
      <c r="AC40" s="487">
        <v>16</v>
      </c>
      <c r="AD40" s="487">
        <f t="shared" si="27"/>
        <v>32</v>
      </c>
      <c r="AE40" s="487">
        <v>0</v>
      </c>
      <c r="AF40" s="487">
        <v>0</v>
      </c>
      <c r="AG40" s="487">
        <f t="shared" si="28"/>
        <v>0</v>
      </c>
      <c r="AH40" s="487">
        <v>0</v>
      </c>
      <c r="AI40" s="487">
        <v>0</v>
      </c>
      <c r="AJ40" s="487">
        <f t="shared" si="29"/>
        <v>0</v>
      </c>
      <c r="AK40" s="50"/>
    </row>
    <row r="41" spans="1:37" x14ac:dyDescent="0.25">
      <c r="A41" s="6">
        <v>26</v>
      </c>
      <c r="B41" s="6">
        <v>2014</v>
      </c>
      <c r="C41" s="83" t="s">
        <v>29</v>
      </c>
      <c r="D41" s="487">
        <v>138</v>
      </c>
      <c r="E41" s="487">
        <v>147</v>
      </c>
      <c r="F41" s="487">
        <f t="shared" si="20"/>
        <v>285</v>
      </c>
      <c r="G41" s="487">
        <v>83</v>
      </c>
      <c r="H41" s="487">
        <v>78</v>
      </c>
      <c r="I41" s="487">
        <f t="shared" si="21"/>
        <v>161</v>
      </c>
      <c r="J41" s="487">
        <v>93</v>
      </c>
      <c r="K41" s="487">
        <v>112</v>
      </c>
      <c r="L41" s="487">
        <f t="shared" si="22"/>
        <v>205</v>
      </c>
      <c r="M41" s="487">
        <v>80</v>
      </c>
      <c r="N41" s="487">
        <v>89</v>
      </c>
      <c r="O41" s="487">
        <f t="shared" si="23"/>
        <v>169</v>
      </c>
      <c r="P41" s="487">
        <v>128</v>
      </c>
      <c r="Q41" s="487">
        <v>99</v>
      </c>
      <c r="R41" s="487">
        <f t="shared" si="24"/>
        <v>227</v>
      </c>
      <c r="S41" s="6">
        <v>26</v>
      </c>
      <c r="T41" s="6">
        <v>2014</v>
      </c>
      <c r="U41" s="83" t="s">
        <v>29</v>
      </c>
      <c r="V41" s="487">
        <v>1</v>
      </c>
      <c r="W41" s="487">
        <v>2</v>
      </c>
      <c r="X41" s="487">
        <f t="shared" si="25"/>
        <v>3</v>
      </c>
      <c r="Y41" s="487">
        <v>5</v>
      </c>
      <c r="Z41" s="487">
        <v>15</v>
      </c>
      <c r="AA41" s="487">
        <f t="shared" si="26"/>
        <v>20</v>
      </c>
      <c r="AB41" s="487">
        <v>20</v>
      </c>
      <c r="AC41" s="487">
        <v>25</v>
      </c>
      <c r="AD41" s="487">
        <f t="shared" si="27"/>
        <v>45</v>
      </c>
      <c r="AE41" s="487">
        <v>0</v>
      </c>
      <c r="AF41" s="487">
        <v>1</v>
      </c>
      <c r="AG41" s="487">
        <f t="shared" si="28"/>
        <v>1</v>
      </c>
      <c r="AH41" s="487">
        <v>0</v>
      </c>
      <c r="AI41" s="487">
        <v>0</v>
      </c>
      <c r="AJ41" s="487">
        <f t="shared" si="29"/>
        <v>0</v>
      </c>
      <c r="AK41" s="50"/>
    </row>
    <row r="42" spans="1:37" ht="5.25" customHeight="1" x14ac:dyDescent="0.25">
      <c r="A42" s="6"/>
      <c r="B42" s="3"/>
      <c r="C42" s="5"/>
      <c r="D42" s="87"/>
      <c r="E42" s="88"/>
      <c r="F42" s="87"/>
      <c r="G42" s="87"/>
      <c r="H42" s="88"/>
      <c r="I42" s="87"/>
      <c r="J42" s="87"/>
      <c r="K42" s="88"/>
      <c r="L42" s="87"/>
      <c r="M42" s="87"/>
      <c r="N42" s="88"/>
      <c r="O42" s="87"/>
      <c r="P42" s="87"/>
      <c r="Q42" s="88"/>
      <c r="R42" s="87"/>
      <c r="S42" s="6"/>
      <c r="T42" s="3"/>
      <c r="U42" s="5"/>
      <c r="V42" s="87"/>
      <c r="W42" s="88"/>
      <c r="X42" s="87"/>
      <c r="Y42" s="87"/>
      <c r="Z42" s="88"/>
      <c r="AA42" s="87"/>
      <c r="AB42" s="87"/>
      <c r="AC42" s="88"/>
      <c r="AD42" s="87"/>
      <c r="AE42" s="87"/>
      <c r="AF42" s="88"/>
      <c r="AG42" s="87"/>
      <c r="AH42" s="87"/>
      <c r="AI42" s="88"/>
      <c r="AJ42" s="99"/>
    </row>
    <row r="43" spans="1:37" x14ac:dyDescent="0.25">
      <c r="A43" s="3"/>
      <c r="B43" s="82" t="s">
        <v>59</v>
      </c>
      <c r="C43" s="81" t="s">
        <v>30</v>
      </c>
      <c r="D43" s="89">
        <f>SUM(D44:D48)</f>
        <v>568</v>
      </c>
      <c r="E43" s="90">
        <f>SUM(E44:E48)</f>
        <v>527</v>
      </c>
      <c r="F43" s="89">
        <f>D43+E43</f>
        <v>1095</v>
      </c>
      <c r="G43" s="89">
        <f>SUM(G44:G48)</f>
        <v>296</v>
      </c>
      <c r="H43" s="90">
        <f>SUM(H44:H48)</f>
        <v>294</v>
      </c>
      <c r="I43" s="89">
        <f>G43+H43</f>
        <v>590</v>
      </c>
      <c r="J43" s="89">
        <f>SUM(J44:J48)</f>
        <v>383</v>
      </c>
      <c r="K43" s="90">
        <f>SUM(K44:K48)</f>
        <v>438</v>
      </c>
      <c r="L43" s="89">
        <f>J43+K43</f>
        <v>821</v>
      </c>
      <c r="M43" s="89">
        <f>SUM(M44:M48)</f>
        <v>415</v>
      </c>
      <c r="N43" s="90">
        <f>SUM(N44:N48)</f>
        <v>368</v>
      </c>
      <c r="O43" s="89">
        <f>M43+N43</f>
        <v>783</v>
      </c>
      <c r="P43" s="89">
        <f>SUM(P44:P48)</f>
        <v>527</v>
      </c>
      <c r="Q43" s="90">
        <f>SUM(Q44:Q48)</f>
        <v>431</v>
      </c>
      <c r="R43" s="89">
        <f>P43+Q43</f>
        <v>958</v>
      </c>
      <c r="S43" s="3"/>
      <c r="T43" s="82" t="s">
        <v>59</v>
      </c>
      <c r="U43" s="81" t="s">
        <v>30</v>
      </c>
      <c r="V43" s="89">
        <f>SUM(V44:V48)</f>
        <v>9</v>
      </c>
      <c r="W43" s="90">
        <f>SUM(W44:W48)</f>
        <v>12</v>
      </c>
      <c r="X43" s="89">
        <f>V43+W43</f>
        <v>21</v>
      </c>
      <c r="Y43" s="89">
        <f>SUM(Y44:Y48)</f>
        <v>22</v>
      </c>
      <c r="Z43" s="90">
        <f>SUM(Z44:Z48)</f>
        <v>62</v>
      </c>
      <c r="AA43" s="89">
        <f>Y43+Z43</f>
        <v>84</v>
      </c>
      <c r="AB43" s="89">
        <f>SUM(AB44:AB48)</f>
        <v>127</v>
      </c>
      <c r="AC43" s="90">
        <f>SUM(AC44:AC48)</f>
        <v>129</v>
      </c>
      <c r="AD43" s="89">
        <f>AB43+AC43</f>
        <v>256</v>
      </c>
      <c r="AE43" s="89">
        <f>SUM(AE44:AE48)</f>
        <v>3</v>
      </c>
      <c r="AF43" s="90">
        <f>SUM(AF44:AF48)</f>
        <v>4</v>
      </c>
      <c r="AG43" s="89">
        <f>AE43+AF43</f>
        <v>7</v>
      </c>
      <c r="AH43" s="89">
        <f>SUM(AH44:AH48)</f>
        <v>0</v>
      </c>
      <c r="AI43" s="90">
        <f>SUM(AI44:AI48)</f>
        <v>0</v>
      </c>
      <c r="AJ43" s="89">
        <f>AH43+AI43</f>
        <v>0</v>
      </c>
    </row>
    <row r="44" spans="1:37" x14ac:dyDescent="0.25">
      <c r="A44" s="6">
        <v>27</v>
      </c>
      <c r="B44" s="6">
        <v>2001</v>
      </c>
      <c r="C44" s="83" t="s">
        <v>31</v>
      </c>
      <c r="D44" s="487">
        <v>99</v>
      </c>
      <c r="E44" s="487">
        <v>84</v>
      </c>
      <c r="F44" s="487">
        <f t="shared" ref="F44:F48" si="30">SUM(D44:E44)</f>
        <v>183</v>
      </c>
      <c r="G44" s="487">
        <v>57</v>
      </c>
      <c r="H44" s="487">
        <v>40</v>
      </c>
      <c r="I44" s="487">
        <f t="shared" ref="I44:I48" si="31">SUM(G44:H44)</f>
        <v>97</v>
      </c>
      <c r="J44" s="487">
        <v>82</v>
      </c>
      <c r="K44" s="487">
        <v>95</v>
      </c>
      <c r="L44" s="487">
        <f t="shared" ref="L44:L48" si="32">SUM(J44:K44)</f>
        <v>177</v>
      </c>
      <c r="M44" s="487">
        <v>77</v>
      </c>
      <c r="N44" s="487">
        <v>52</v>
      </c>
      <c r="O44" s="487">
        <f t="shared" ref="O44:O48" si="33">SUM(M44:N44)</f>
        <v>129</v>
      </c>
      <c r="P44" s="487">
        <v>98</v>
      </c>
      <c r="Q44" s="487">
        <v>95</v>
      </c>
      <c r="R44" s="487">
        <f t="shared" ref="R44:R48" si="34">SUM(P44:Q44)</f>
        <v>193</v>
      </c>
      <c r="S44" s="6">
        <v>27</v>
      </c>
      <c r="T44" s="6">
        <v>2001</v>
      </c>
      <c r="U44" s="83" t="s">
        <v>31</v>
      </c>
      <c r="V44" s="487">
        <v>0</v>
      </c>
      <c r="W44" s="487">
        <v>1</v>
      </c>
      <c r="X44" s="487">
        <f t="shared" ref="X44:X48" si="35">SUM(V44:W44)</f>
        <v>1</v>
      </c>
      <c r="Y44" s="487">
        <v>0</v>
      </c>
      <c r="Z44" s="487">
        <v>9</v>
      </c>
      <c r="AA44" s="487">
        <f t="shared" ref="AA44:AA48" si="36">SUM(Y44:Z44)</f>
        <v>9</v>
      </c>
      <c r="AB44" s="487">
        <v>16</v>
      </c>
      <c r="AC44" s="487">
        <v>11</v>
      </c>
      <c r="AD44" s="487">
        <f t="shared" ref="AD44:AD48" si="37">SUM(AB44:AC44)</f>
        <v>27</v>
      </c>
      <c r="AE44" s="487">
        <v>0</v>
      </c>
      <c r="AF44" s="487">
        <v>0</v>
      </c>
      <c r="AG44" s="487">
        <f t="shared" ref="AG44:AG48" si="38">SUM(AE44:AF44)</f>
        <v>0</v>
      </c>
      <c r="AH44" s="487">
        <v>0</v>
      </c>
      <c r="AI44" s="487">
        <v>0</v>
      </c>
      <c r="AJ44" s="487">
        <f t="shared" ref="AJ44:AJ48" si="39">SUM(AH44:AI44)</f>
        <v>0</v>
      </c>
      <c r="AK44" s="50"/>
    </row>
    <row r="45" spans="1:37" x14ac:dyDescent="0.25">
      <c r="A45" s="6">
        <v>28</v>
      </c>
      <c r="B45" s="6">
        <v>2002</v>
      </c>
      <c r="C45" s="83" t="s">
        <v>22</v>
      </c>
      <c r="D45" s="487">
        <v>155</v>
      </c>
      <c r="E45" s="487">
        <v>148</v>
      </c>
      <c r="F45" s="487">
        <f t="shared" si="30"/>
        <v>303</v>
      </c>
      <c r="G45" s="487">
        <v>80</v>
      </c>
      <c r="H45" s="487">
        <v>82</v>
      </c>
      <c r="I45" s="487">
        <f t="shared" si="31"/>
        <v>162</v>
      </c>
      <c r="J45" s="487">
        <v>97</v>
      </c>
      <c r="K45" s="487">
        <v>110</v>
      </c>
      <c r="L45" s="487">
        <f t="shared" si="32"/>
        <v>207</v>
      </c>
      <c r="M45" s="487">
        <v>96</v>
      </c>
      <c r="N45" s="487">
        <v>79</v>
      </c>
      <c r="O45" s="487">
        <f t="shared" si="33"/>
        <v>175</v>
      </c>
      <c r="P45" s="487">
        <v>134</v>
      </c>
      <c r="Q45" s="487">
        <v>96</v>
      </c>
      <c r="R45" s="487">
        <f t="shared" si="34"/>
        <v>230</v>
      </c>
      <c r="S45" s="6">
        <v>28</v>
      </c>
      <c r="T45" s="6">
        <v>2002</v>
      </c>
      <c r="U45" s="83" t="s">
        <v>22</v>
      </c>
      <c r="V45" s="487">
        <v>0</v>
      </c>
      <c r="W45" s="487">
        <v>0</v>
      </c>
      <c r="X45" s="487">
        <f t="shared" si="35"/>
        <v>0</v>
      </c>
      <c r="Y45" s="487">
        <v>3</v>
      </c>
      <c r="Z45" s="487">
        <v>14</v>
      </c>
      <c r="AA45" s="487">
        <f t="shared" si="36"/>
        <v>17</v>
      </c>
      <c r="AB45" s="487">
        <v>18</v>
      </c>
      <c r="AC45" s="487">
        <v>19</v>
      </c>
      <c r="AD45" s="487">
        <f t="shared" si="37"/>
        <v>37</v>
      </c>
      <c r="AE45" s="487">
        <v>1</v>
      </c>
      <c r="AF45" s="487">
        <v>1</v>
      </c>
      <c r="AG45" s="487">
        <f t="shared" si="38"/>
        <v>2</v>
      </c>
      <c r="AH45" s="487">
        <v>0</v>
      </c>
      <c r="AI45" s="487">
        <v>0</v>
      </c>
      <c r="AJ45" s="487">
        <f t="shared" si="39"/>
        <v>0</v>
      </c>
      <c r="AK45" s="50"/>
    </row>
    <row r="46" spans="1:37" x14ac:dyDescent="0.25">
      <c r="A46" s="6">
        <v>29</v>
      </c>
      <c r="B46" s="6">
        <v>2003</v>
      </c>
      <c r="C46" s="83" t="s">
        <v>32</v>
      </c>
      <c r="D46" s="487">
        <v>145</v>
      </c>
      <c r="E46" s="487">
        <v>134</v>
      </c>
      <c r="F46" s="487">
        <f t="shared" si="30"/>
        <v>279</v>
      </c>
      <c r="G46" s="487">
        <v>63</v>
      </c>
      <c r="H46" s="487">
        <v>64</v>
      </c>
      <c r="I46" s="487">
        <f t="shared" si="31"/>
        <v>127</v>
      </c>
      <c r="J46" s="487">
        <v>74</v>
      </c>
      <c r="K46" s="487">
        <v>99</v>
      </c>
      <c r="L46" s="487">
        <f t="shared" si="32"/>
        <v>173</v>
      </c>
      <c r="M46" s="487">
        <v>103</v>
      </c>
      <c r="N46" s="487">
        <v>107</v>
      </c>
      <c r="O46" s="487">
        <f t="shared" si="33"/>
        <v>210</v>
      </c>
      <c r="P46" s="487">
        <v>139</v>
      </c>
      <c r="Q46" s="487">
        <v>113</v>
      </c>
      <c r="R46" s="487">
        <f t="shared" si="34"/>
        <v>252</v>
      </c>
      <c r="S46" s="6">
        <v>29</v>
      </c>
      <c r="T46" s="6">
        <v>2003</v>
      </c>
      <c r="U46" s="83" t="s">
        <v>32</v>
      </c>
      <c r="V46" s="487">
        <v>6</v>
      </c>
      <c r="W46" s="487">
        <v>7</v>
      </c>
      <c r="X46" s="487">
        <f t="shared" si="35"/>
        <v>13</v>
      </c>
      <c r="Y46" s="487">
        <v>10</v>
      </c>
      <c r="Z46" s="487">
        <v>19</v>
      </c>
      <c r="AA46" s="487">
        <f t="shared" si="36"/>
        <v>29</v>
      </c>
      <c r="AB46" s="487">
        <v>51</v>
      </c>
      <c r="AC46" s="487">
        <v>59</v>
      </c>
      <c r="AD46" s="487">
        <f t="shared" si="37"/>
        <v>110</v>
      </c>
      <c r="AE46" s="487">
        <v>1</v>
      </c>
      <c r="AF46" s="487">
        <v>2</v>
      </c>
      <c r="AG46" s="487">
        <f t="shared" si="38"/>
        <v>3</v>
      </c>
      <c r="AH46" s="487">
        <v>0</v>
      </c>
      <c r="AI46" s="487">
        <v>0</v>
      </c>
      <c r="AJ46" s="487">
        <f t="shared" si="39"/>
        <v>0</v>
      </c>
      <c r="AK46" s="50"/>
    </row>
    <row r="47" spans="1:37" x14ac:dyDescent="0.25">
      <c r="A47" s="6">
        <v>30</v>
      </c>
      <c r="B47" s="6">
        <v>2004</v>
      </c>
      <c r="C47" s="83" t="s">
        <v>33</v>
      </c>
      <c r="D47" s="487">
        <v>87</v>
      </c>
      <c r="E47" s="487">
        <v>84</v>
      </c>
      <c r="F47" s="487">
        <f t="shared" si="30"/>
        <v>171</v>
      </c>
      <c r="G47" s="487">
        <v>63</v>
      </c>
      <c r="H47" s="487">
        <v>74</v>
      </c>
      <c r="I47" s="487">
        <f t="shared" si="31"/>
        <v>137</v>
      </c>
      <c r="J47" s="487">
        <v>79</v>
      </c>
      <c r="K47" s="487">
        <v>74</v>
      </c>
      <c r="L47" s="487">
        <f t="shared" si="32"/>
        <v>153</v>
      </c>
      <c r="M47" s="487">
        <v>84</v>
      </c>
      <c r="N47" s="487">
        <v>75</v>
      </c>
      <c r="O47" s="487">
        <f t="shared" si="33"/>
        <v>159</v>
      </c>
      <c r="P47" s="487">
        <v>79</v>
      </c>
      <c r="Q47" s="487">
        <v>61</v>
      </c>
      <c r="R47" s="487">
        <f t="shared" si="34"/>
        <v>140</v>
      </c>
      <c r="S47" s="6">
        <v>30</v>
      </c>
      <c r="T47" s="6">
        <v>2004</v>
      </c>
      <c r="U47" s="83" t="s">
        <v>33</v>
      </c>
      <c r="V47" s="487">
        <v>3</v>
      </c>
      <c r="W47" s="487">
        <v>2</v>
      </c>
      <c r="X47" s="487">
        <f t="shared" si="35"/>
        <v>5</v>
      </c>
      <c r="Y47" s="487">
        <v>4</v>
      </c>
      <c r="Z47" s="487">
        <v>14</v>
      </c>
      <c r="AA47" s="487">
        <f t="shared" si="36"/>
        <v>18</v>
      </c>
      <c r="AB47" s="487">
        <v>29</v>
      </c>
      <c r="AC47" s="487">
        <v>21</v>
      </c>
      <c r="AD47" s="487">
        <f t="shared" si="37"/>
        <v>50</v>
      </c>
      <c r="AE47" s="487">
        <v>0</v>
      </c>
      <c r="AF47" s="487">
        <v>0</v>
      </c>
      <c r="AG47" s="487">
        <f t="shared" si="38"/>
        <v>0</v>
      </c>
      <c r="AH47" s="487">
        <v>0</v>
      </c>
      <c r="AI47" s="487">
        <v>0</v>
      </c>
      <c r="AJ47" s="487">
        <f t="shared" si="39"/>
        <v>0</v>
      </c>
      <c r="AK47" s="50"/>
    </row>
    <row r="48" spans="1:37" s="62" customFormat="1" ht="15.75" thickBot="1" x14ac:dyDescent="0.3">
      <c r="A48" s="6">
        <v>31</v>
      </c>
      <c r="B48" s="6">
        <v>2005</v>
      </c>
      <c r="C48" s="83" t="s">
        <v>34</v>
      </c>
      <c r="D48" s="487">
        <v>82</v>
      </c>
      <c r="E48" s="487">
        <v>77</v>
      </c>
      <c r="F48" s="487">
        <f t="shared" si="30"/>
        <v>159</v>
      </c>
      <c r="G48" s="487">
        <v>33</v>
      </c>
      <c r="H48" s="487">
        <v>34</v>
      </c>
      <c r="I48" s="487">
        <f t="shared" si="31"/>
        <v>67</v>
      </c>
      <c r="J48" s="487">
        <v>51</v>
      </c>
      <c r="K48" s="487">
        <v>60</v>
      </c>
      <c r="L48" s="487">
        <f t="shared" si="32"/>
        <v>111</v>
      </c>
      <c r="M48" s="487">
        <v>55</v>
      </c>
      <c r="N48" s="487">
        <v>55</v>
      </c>
      <c r="O48" s="487">
        <f t="shared" si="33"/>
        <v>110</v>
      </c>
      <c r="P48" s="487">
        <v>77</v>
      </c>
      <c r="Q48" s="487">
        <v>66</v>
      </c>
      <c r="R48" s="487">
        <f t="shared" si="34"/>
        <v>143</v>
      </c>
      <c r="S48" s="6">
        <v>31</v>
      </c>
      <c r="T48" s="6">
        <v>2005</v>
      </c>
      <c r="U48" s="83" t="s">
        <v>34</v>
      </c>
      <c r="V48" s="487">
        <v>0</v>
      </c>
      <c r="W48" s="487">
        <v>2</v>
      </c>
      <c r="X48" s="487">
        <f t="shared" si="35"/>
        <v>2</v>
      </c>
      <c r="Y48" s="487">
        <v>5</v>
      </c>
      <c r="Z48" s="487">
        <v>6</v>
      </c>
      <c r="AA48" s="487">
        <f t="shared" si="36"/>
        <v>11</v>
      </c>
      <c r="AB48" s="487">
        <v>13</v>
      </c>
      <c r="AC48" s="487">
        <v>19</v>
      </c>
      <c r="AD48" s="487">
        <f t="shared" si="37"/>
        <v>32</v>
      </c>
      <c r="AE48" s="487">
        <v>1</v>
      </c>
      <c r="AF48" s="487">
        <v>1</v>
      </c>
      <c r="AG48" s="487">
        <f t="shared" si="38"/>
        <v>2</v>
      </c>
      <c r="AH48" s="487">
        <v>0</v>
      </c>
      <c r="AI48" s="487">
        <v>0</v>
      </c>
      <c r="AJ48" s="487">
        <f t="shared" si="39"/>
        <v>0</v>
      </c>
      <c r="AK48" s="411"/>
    </row>
    <row r="49" spans="1:36" ht="5.25" customHeight="1" x14ac:dyDescent="0.25">
      <c r="A49" s="6"/>
      <c r="B49" s="3"/>
      <c r="C49" s="5"/>
      <c r="D49" s="87"/>
      <c r="E49" s="88"/>
      <c r="F49" s="87"/>
      <c r="G49" s="87"/>
      <c r="H49" s="88"/>
      <c r="I49" s="87"/>
      <c r="J49" s="87"/>
      <c r="K49" s="88"/>
      <c r="L49" s="87"/>
      <c r="M49" s="87"/>
      <c r="N49" s="87"/>
      <c r="O49" s="87"/>
      <c r="P49" s="87"/>
      <c r="Q49" s="88"/>
      <c r="R49" s="87"/>
      <c r="S49" s="6"/>
      <c r="T49" s="3"/>
      <c r="U49" s="5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8"/>
      <c r="AJ49" s="99"/>
    </row>
    <row r="50" spans="1:36" x14ac:dyDescent="0.25">
      <c r="A50" s="3"/>
      <c r="B50" s="82" t="s">
        <v>60</v>
      </c>
      <c r="C50" s="81" t="s">
        <v>35</v>
      </c>
      <c r="D50" s="89">
        <f>SUM(D51:D55)</f>
        <v>632</v>
      </c>
      <c r="E50" s="90">
        <f>SUM(E51:E55)</f>
        <v>624</v>
      </c>
      <c r="F50" s="89">
        <f>D50+E50</f>
        <v>1256</v>
      </c>
      <c r="G50" s="89">
        <f>SUM(G51:G55)</f>
        <v>362</v>
      </c>
      <c r="H50" s="90">
        <f>SUM(H51:H55)</f>
        <v>341</v>
      </c>
      <c r="I50" s="89">
        <f>G50+H50</f>
        <v>703</v>
      </c>
      <c r="J50" s="89">
        <f>SUM(J51:J55)</f>
        <v>391</v>
      </c>
      <c r="K50" s="90">
        <f>SUM(K51:K55)</f>
        <v>403</v>
      </c>
      <c r="L50" s="89">
        <f>J50+K50</f>
        <v>794</v>
      </c>
      <c r="M50" s="89">
        <f>SUM(M51:M55)</f>
        <v>440</v>
      </c>
      <c r="N50" s="90">
        <f>SUM(N51:N55)</f>
        <v>423</v>
      </c>
      <c r="O50" s="89">
        <f>M50+N50</f>
        <v>863</v>
      </c>
      <c r="P50" s="89">
        <f>SUM(P51:P55)</f>
        <v>589</v>
      </c>
      <c r="Q50" s="90">
        <f>SUM(Q51:Q55)</f>
        <v>503</v>
      </c>
      <c r="R50" s="89">
        <f>P50+Q50</f>
        <v>1092</v>
      </c>
      <c r="S50" s="3"/>
      <c r="T50" s="82" t="s">
        <v>60</v>
      </c>
      <c r="U50" s="81" t="s">
        <v>35</v>
      </c>
      <c r="V50" s="89">
        <f>SUM(V51:V55)</f>
        <v>14</v>
      </c>
      <c r="W50" s="90">
        <f>SUM(W51:W55)</f>
        <v>21</v>
      </c>
      <c r="X50" s="89">
        <f>V50+W50</f>
        <v>35</v>
      </c>
      <c r="Y50" s="89">
        <f>SUM(Y51:Y55)</f>
        <v>31</v>
      </c>
      <c r="Z50" s="90">
        <f>SUM(Z51:Z55)</f>
        <v>70</v>
      </c>
      <c r="AA50" s="89">
        <f>Y50+Z50</f>
        <v>101</v>
      </c>
      <c r="AB50" s="89">
        <f>SUM(AB51:AB55)</f>
        <v>140</v>
      </c>
      <c r="AC50" s="90">
        <f>SUM(AC51:AC55)</f>
        <v>159</v>
      </c>
      <c r="AD50" s="89">
        <f>AB50+AC50</f>
        <v>299</v>
      </c>
      <c r="AE50" s="89">
        <f>SUM(AE51:AE55)</f>
        <v>1</v>
      </c>
      <c r="AF50" s="90">
        <f>SUM(AF51:AF55)</f>
        <v>1</v>
      </c>
      <c r="AG50" s="89">
        <f>AE50+AF50</f>
        <v>2</v>
      </c>
      <c r="AH50" s="89">
        <f>SUM(AH51:AH55)</f>
        <v>0</v>
      </c>
      <c r="AI50" s="90">
        <f>SUM(AI51:AI55)</f>
        <v>0</v>
      </c>
      <c r="AJ50" s="89">
        <f>AH50+AI50</f>
        <v>0</v>
      </c>
    </row>
    <row r="51" spans="1:36" x14ac:dyDescent="0.25">
      <c r="A51" s="6">
        <v>32</v>
      </c>
      <c r="B51" s="6">
        <v>2001</v>
      </c>
      <c r="C51" s="83" t="s">
        <v>69</v>
      </c>
      <c r="D51" s="487">
        <v>93</v>
      </c>
      <c r="E51" s="487">
        <v>120</v>
      </c>
      <c r="F51" s="487">
        <f t="shared" ref="F51:F55" si="40">SUM(D51:E51)</f>
        <v>213</v>
      </c>
      <c r="G51" s="487">
        <v>66</v>
      </c>
      <c r="H51" s="487">
        <v>45</v>
      </c>
      <c r="I51" s="487">
        <f t="shared" ref="I51:I55" si="41">SUM(G51:H51)</f>
        <v>111</v>
      </c>
      <c r="J51" s="487">
        <v>67</v>
      </c>
      <c r="K51" s="487">
        <v>88</v>
      </c>
      <c r="L51" s="487">
        <f t="shared" ref="L51:L55" si="42">SUM(J51:K51)</f>
        <v>155</v>
      </c>
      <c r="M51" s="487">
        <v>78</v>
      </c>
      <c r="N51" s="487">
        <v>66</v>
      </c>
      <c r="O51" s="487">
        <f t="shared" ref="O51:O55" si="43">SUM(M51:N51)</f>
        <v>144</v>
      </c>
      <c r="P51" s="487">
        <v>100</v>
      </c>
      <c r="Q51" s="487">
        <v>99</v>
      </c>
      <c r="R51" s="487">
        <f t="shared" ref="R51:R55" si="44">SUM(P51:Q51)</f>
        <v>199</v>
      </c>
      <c r="S51" s="6">
        <v>32</v>
      </c>
      <c r="T51" s="6">
        <v>2001</v>
      </c>
      <c r="U51" s="83" t="s">
        <v>69</v>
      </c>
      <c r="V51" s="487">
        <v>0</v>
      </c>
      <c r="W51" s="487">
        <v>0</v>
      </c>
      <c r="X51" s="487">
        <f t="shared" ref="X51:X55" si="45">SUM(V51:W51)</f>
        <v>0</v>
      </c>
      <c r="Y51" s="487">
        <v>3</v>
      </c>
      <c r="Z51" s="487">
        <v>10</v>
      </c>
      <c r="AA51" s="487">
        <f t="shared" ref="AA51:AA55" si="46">SUM(Y51:Z51)</f>
        <v>13</v>
      </c>
      <c r="AB51" s="487">
        <v>18</v>
      </c>
      <c r="AC51" s="487">
        <v>24</v>
      </c>
      <c r="AD51" s="487">
        <f t="shared" ref="AD51:AD55" si="47">SUM(AB51:AC51)</f>
        <v>42</v>
      </c>
      <c r="AE51" s="487">
        <v>0</v>
      </c>
      <c r="AF51" s="487">
        <v>0</v>
      </c>
      <c r="AG51" s="487">
        <f t="shared" ref="AG51:AG55" si="48">SUM(AE51:AF51)</f>
        <v>0</v>
      </c>
      <c r="AH51" s="487">
        <v>0</v>
      </c>
      <c r="AI51" s="487">
        <v>0</v>
      </c>
      <c r="AJ51" s="487">
        <f t="shared" ref="AJ51:AJ55" si="49">SUM(AH51:AI51)</f>
        <v>0</v>
      </c>
    </row>
    <row r="52" spans="1:36" x14ac:dyDescent="0.25">
      <c r="A52" s="6">
        <v>33</v>
      </c>
      <c r="B52" s="6">
        <v>2002</v>
      </c>
      <c r="C52" s="83" t="s">
        <v>70</v>
      </c>
      <c r="D52" s="487">
        <v>231</v>
      </c>
      <c r="E52" s="487">
        <v>213</v>
      </c>
      <c r="F52" s="487">
        <f t="shared" si="40"/>
        <v>444</v>
      </c>
      <c r="G52" s="487">
        <v>136</v>
      </c>
      <c r="H52" s="487">
        <v>130</v>
      </c>
      <c r="I52" s="487">
        <f t="shared" si="41"/>
        <v>266</v>
      </c>
      <c r="J52" s="487">
        <v>128</v>
      </c>
      <c r="K52" s="487">
        <v>131</v>
      </c>
      <c r="L52" s="487">
        <f t="shared" si="42"/>
        <v>259</v>
      </c>
      <c r="M52" s="487">
        <v>158</v>
      </c>
      <c r="N52" s="487">
        <v>142</v>
      </c>
      <c r="O52" s="487">
        <f t="shared" si="43"/>
        <v>300</v>
      </c>
      <c r="P52" s="487">
        <v>250</v>
      </c>
      <c r="Q52" s="487">
        <v>207</v>
      </c>
      <c r="R52" s="487">
        <f t="shared" si="44"/>
        <v>457</v>
      </c>
      <c r="S52" s="6">
        <v>33</v>
      </c>
      <c r="T52" s="6">
        <v>2002</v>
      </c>
      <c r="U52" s="83" t="s">
        <v>70</v>
      </c>
      <c r="V52" s="487">
        <v>11</v>
      </c>
      <c r="W52" s="487">
        <v>10</v>
      </c>
      <c r="X52" s="487">
        <f t="shared" si="45"/>
        <v>21</v>
      </c>
      <c r="Y52" s="487">
        <v>21</v>
      </c>
      <c r="Z52" s="487">
        <v>26</v>
      </c>
      <c r="AA52" s="487">
        <f t="shared" si="46"/>
        <v>47</v>
      </c>
      <c r="AB52" s="487">
        <v>77</v>
      </c>
      <c r="AC52" s="487">
        <v>88</v>
      </c>
      <c r="AD52" s="487">
        <f t="shared" si="47"/>
        <v>165</v>
      </c>
      <c r="AE52" s="487">
        <v>1</v>
      </c>
      <c r="AF52" s="487">
        <v>0</v>
      </c>
      <c r="AG52" s="487">
        <f t="shared" si="48"/>
        <v>1</v>
      </c>
      <c r="AH52" s="487">
        <v>0</v>
      </c>
      <c r="AI52" s="487">
        <v>0</v>
      </c>
      <c r="AJ52" s="487">
        <f t="shared" si="49"/>
        <v>0</v>
      </c>
    </row>
    <row r="53" spans="1:36" x14ac:dyDescent="0.25">
      <c r="A53" s="6">
        <v>34</v>
      </c>
      <c r="B53" s="6">
        <v>2003</v>
      </c>
      <c r="C53" s="83" t="s">
        <v>71</v>
      </c>
      <c r="D53" s="487">
        <v>122</v>
      </c>
      <c r="E53" s="487">
        <v>102</v>
      </c>
      <c r="F53" s="487">
        <f t="shared" si="40"/>
        <v>224</v>
      </c>
      <c r="G53" s="487">
        <v>66</v>
      </c>
      <c r="H53" s="487">
        <v>76</v>
      </c>
      <c r="I53" s="487">
        <f t="shared" si="41"/>
        <v>142</v>
      </c>
      <c r="J53" s="487">
        <v>76</v>
      </c>
      <c r="K53" s="487">
        <v>74</v>
      </c>
      <c r="L53" s="487">
        <f t="shared" si="42"/>
        <v>150</v>
      </c>
      <c r="M53" s="487">
        <v>70</v>
      </c>
      <c r="N53" s="487">
        <v>75</v>
      </c>
      <c r="O53" s="487">
        <f t="shared" si="43"/>
        <v>145</v>
      </c>
      <c r="P53" s="487">
        <v>72</v>
      </c>
      <c r="Q53" s="487">
        <v>69</v>
      </c>
      <c r="R53" s="487">
        <f t="shared" si="44"/>
        <v>141</v>
      </c>
      <c r="S53" s="6">
        <v>34</v>
      </c>
      <c r="T53" s="6">
        <v>2003</v>
      </c>
      <c r="U53" s="83" t="s">
        <v>71</v>
      </c>
      <c r="V53" s="487">
        <v>1</v>
      </c>
      <c r="W53" s="487">
        <v>4</v>
      </c>
      <c r="X53" s="487">
        <f t="shared" si="45"/>
        <v>5</v>
      </c>
      <c r="Y53" s="487">
        <v>1</v>
      </c>
      <c r="Z53" s="487">
        <v>12</v>
      </c>
      <c r="AA53" s="487">
        <f t="shared" si="46"/>
        <v>13</v>
      </c>
      <c r="AB53" s="487">
        <v>14</v>
      </c>
      <c r="AC53" s="487">
        <v>20</v>
      </c>
      <c r="AD53" s="487">
        <f t="shared" si="47"/>
        <v>34</v>
      </c>
      <c r="AE53" s="487">
        <v>0</v>
      </c>
      <c r="AF53" s="487">
        <v>0</v>
      </c>
      <c r="AG53" s="487">
        <f t="shared" si="48"/>
        <v>0</v>
      </c>
      <c r="AH53" s="487">
        <v>0</v>
      </c>
      <c r="AI53" s="487">
        <v>0</v>
      </c>
      <c r="AJ53" s="487">
        <f t="shared" si="49"/>
        <v>0</v>
      </c>
    </row>
    <row r="54" spans="1:36" x14ac:dyDescent="0.25">
      <c r="A54" s="6">
        <v>35</v>
      </c>
      <c r="B54" s="6">
        <v>2004</v>
      </c>
      <c r="C54" s="83" t="s">
        <v>36</v>
      </c>
      <c r="D54" s="487">
        <v>79</v>
      </c>
      <c r="E54" s="487">
        <v>66</v>
      </c>
      <c r="F54" s="487">
        <f t="shared" si="40"/>
        <v>145</v>
      </c>
      <c r="G54" s="487">
        <v>33</v>
      </c>
      <c r="H54" s="487">
        <v>22</v>
      </c>
      <c r="I54" s="487">
        <f t="shared" si="41"/>
        <v>55</v>
      </c>
      <c r="J54" s="487">
        <v>49</v>
      </c>
      <c r="K54" s="487">
        <v>48</v>
      </c>
      <c r="L54" s="487">
        <f t="shared" si="42"/>
        <v>97</v>
      </c>
      <c r="M54" s="487">
        <v>42</v>
      </c>
      <c r="N54" s="487">
        <v>35</v>
      </c>
      <c r="O54" s="487">
        <f t="shared" si="43"/>
        <v>77</v>
      </c>
      <c r="P54" s="487">
        <v>40</v>
      </c>
      <c r="Q54" s="487">
        <v>38</v>
      </c>
      <c r="R54" s="487">
        <f t="shared" si="44"/>
        <v>78</v>
      </c>
      <c r="S54" s="6">
        <v>35</v>
      </c>
      <c r="T54" s="6">
        <v>2004</v>
      </c>
      <c r="U54" s="83" t="s">
        <v>36</v>
      </c>
      <c r="V54" s="487">
        <v>0</v>
      </c>
      <c r="W54" s="487">
        <v>0</v>
      </c>
      <c r="X54" s="487">
        <f t="shared" si="45"/>
        <v>0</v>
      </c>
      <c r="Y54" s="487">
        <v>1</v>
      </c>
      <c r="Z54" s="487">
        <v>3</v>
      </c>
      <c r="AA54" s="487">
        <f t="shared" si="46"/>
        <v>4</v>
      </c>
      <c r="AB54" s="487">
        <v>1</v>
      </c>
      <c r="AC54" s="487">
        <v>1</v>
      </c>
      <c r="AD54" s="487">
        <f t="shared" si="47"/>
        <v>2</v>
      </c>
      <c r="AE54" s="487">
        <v>0</v>
      </c>
      <c r="AF54" s="487">
        <v>0</v>
      </c>
      <c r="AG54" s="487">
        <f t="shared" si="48"/>
        <v>0</v>
      </c>
      <c r="AH54" s="487">
        <v>0</v>
      </c>
      <c r="AI54" s="487">
        <v>0</v>
      </c>
      <c r="AJ54" s="487">
        <f t="shared" si="49"/>
        <v>0</v>
      </c>
    </row>
    <row r="55" spans="1:36" x14ac:dyDescent="0.25">
      <c r="A55" s="6">
        <v>36</v>
      </c>
      <c r="B55" s="6">
        <v>2005</v>
      </c>
      <c r="C55" s="83" t="s">
        <v>72</v>
      </c>
      <c r="D55" s="487">
        <v>107</v>
      </c>
      <c r="E55" s="487">
        <v>123</v>
      </c>
      <c r="F55" s="487">
        <f t="shared" si="40"/>
        <v>230</v>
      </c>
      <c r="G55" s="487">
        <v>61</v>
      </c>
      <c r="H55" s="487">
        <v>68</v>
      </c>
      <c r="I55" s="487">
        <f t="shared" si="41"/>
        <v>129</v>
      </c>
      <c r="J55" s="487">
        <v>71</v>
      </c>
      <c r="K55" s="487">
        <v>62</v>
      </c>
      <c r="L55" s="487">
        <f t="shared" si="42"/>
        <v>133</v>
      </c>
      <c r="M55" s="487">
        <v>92</v>
      </c>
      <c r="N55" s="487">
        <v>105</v>
      </c>
      <c r="O55" s="487">
        <f t="shared" si="43"/>
        <v>197</v>
      </c>
      <c r="P55" s="487">
        <v>127</v>
      </c>
      <c r="Q55" s="487">
        <v>90</v>
      </c>
      <c r="R55" s="487">
        <f t="shared" si="44"/>
        <v>217</v>
      </c>
      <c r="S55" s="6">
        <v>36</v>
      </c>
      <c r="T55" s="6">
        <v>2005</v>
      </c>
      <c r="U55" s="83" t="s">
        <v>72</v>
      </c>
      <c r="V55" s="487">
        <v>2</v>
      </c>
      <c r="W55" s="487">
        <v>7</v>
      </c>
      <c r="X55" s="487">
        <f t="shared" si="45"/>
        <v>9</v>
      </c>
      <c r="Y55" s="487">
        <v>5</v>
      </c>
      <c r="Z55" s="487">
        <v>19</v>
      </c>
      <c r="AA55" s="487">
        <f t="shared" si="46"/>
        <v>24</v>
      </c>
      <c r="AB55" s="487">
        <v>30</v>
      </c>
      <c r="AC55" s="487">
        <v>26</v>
      </c>
      <c r="AD55" s="487">
        <f t="shared" si="47"/>
        <v>56</v>
      </c>
      <c r="AE55" s="487">
        <v>0</v>
      </c>
      <c r="AF55" s="487">
        <v>1</v>
      </c>
      <c r="AG55" s="487">
        <f t="shared" si="48"/>
        <v>1</v>
      </c>
      <c r="AH55" s="487">
        <v>0</v>
      </c>
      <c r="AI55" s="487">
        <v>0</v>
      </c>
      <c r="AJ55" s="487">
        <f t="shared" si="49"/>
        <v>0</v>
      </c>
    </row>
    <row r="56" spans="1:36" ht="5.25" customHeight="1" x14ac:dyDescent="0.25">
      <c r="A56" s="6"/>
      <c r="B56" s="6"/>
      <c r="C56" s="83"/>
      <c r="D56" s="87"/>
      <c r="E56" s="88"/>
      <c r="F56" s="87"/>
      <c r="G56" s="87"/>
      <c r="H56" s="88"/>
      <c r="I56" s="87"/>
      <c r="J56" s="87"/>
      <c r="K56" s="88"/>
      <c r="L56" s="87"/>
      <c r="M56" s="87"/>
      <c r="N56" s="88"/>
      <c r="O56" s="87"/>
      <c r="P56" s="87"/>
      <c r="Q56" s="88"/>
      <c r="R56" s="87"/>
      <c r="S56" s="6"/>
      <c r="T56" s="6"/>
      <c r="U56" s="83"/>
      <c r="V56" s="87"/>
      <c r="W56" s="88"/>
      <c r="X56" s="87"/>
      <c r="Y56" s="87"/>
      <c r="Z56" s="88"/>
      <c r="AA56" s="87"/>
      <c r="AB56" s="87"/>
      <c r="AC56" s="88"/>
      <c r="AD56" s="87"/>
      <c r="AE56" s="87"/>
      <c r="AF56" s="88"/>
      <c r="AG56" s="87"/>
      <c r="AH56" s="87"/>
      <c r="AI56" s="88"/>
      <c r="AJ56" s="99"/>
    </row>
    <row r="57" spans="1:36" x14ac:dyDescent="0.25">
      <c r="A57" s="3"/>
      <c r="B57" s="82" t="s">
        <v>61</v>
      </c>
      <c r="C57" s="81" t="s">
        <v>37</v>
      </c>
      <c r="D57" s="89">
        <f>SUM(D58:D61)</f>
        <v>186</v>
      </c>
      <c r="E57" s="90">
        <f>SUM(E58:E61)</f>
        <v>184</v>
      </c>
      <c r="F57" s="89">
        <f>D57+E57</f>
        <v>370</v>
      </c>
      <c r="G57" s="89">
        <f>SUM(G58:G61)</f>
        <v>146</v>
      </c>
      <c r="H57" s="90">
        <f>SUM(H58:H61)</f>
        <v>115</v>
      </c>
      <c r="I57" s="89">
        <f>G57+H57</f>
        <v>261</v>
      </c>
      <c r="J57" s="89">
        <f>SUM(J58:J61)</f>
        <v>198</v>
      </c>
      <c r="K57" s="90">
        <f>SUM(K58:K61)</f>
        <v>167</v>
      </c>
      <c r="L57" s="89">
        <f>J57+K57</f>
        <v>365</v>
      </c>
      <c r="M57" s="89">
        <f>SUM(M58:M61)</f>
        <v>128</v>
      </c>
      <c r="N57" s="90">
        <f>SUM(N58:N61)</f>
        <v>106</v>
      </c>
      <c r="O57" s="89">
        <f>M57+N57</f>
        <v>234</v>
      </c>
      <c r="P57" s="89">
        <f>SUM(P58:P61)</f>
        <v>143</v>
      </c>
      <c r="Q57" s="90">
        <f>SUM(Q58:Q61)</f>
        <v>120</v>
      </c>
      <c r="R57" s="89">
        <f>P57+Q57</f>
        <v>263</v>
      </c>
      <c r="S57" s="3"/>
      <c r="T57" s="82" t="s">
        <v>61</v>
      </c>
      <c r="U57" s="81" t="s">
        <v>37</v>
      </c>
      <c r="V57" s="89">
        <f>SUM(V58:V61)</f>
        <v>2</v>
      </c>
      <c r="W57" s="90">
        <f>SUM(W58:W61)</f>
        <v>3</v>
      </c>
      <c r="X57" s="89">
        <f>V57+W57</f>
        <v>5</v>
      </c>
      <c r="Y57" s="89">
        <f>SUM(Y58:Y61)</f>
        <v>3</v>
      </c>
      <c r="Z57" s="90">
        <f>SUM(Z58:Z61)</f>
        <v>14</v>
      </c>
      <c r="AA57" s="89">
        <f>Y57+Z57</f>
        <v>17</v>
      </c>
      <c r="AB57" s="89">
        <f>SUM(AB58:AB61)</f>
        <v>22</v>
      </c>
      <c r="AC57" s="90">
        <f>SUM(AC58:AC61)</f>
        <v>35</v>
      </c>
      <c r="AD57" s="89">
        <f>AB57+AC57</f>
        <v>57</v>
      </c>
      <c r="AE57" s="89">
        <f>SUM(AE58:AE61)</f>
        <v>0</v>
      </c>
      <c r="AF57" s="90">
        <f>SUM(AF58:AF61)</f>
        <v>0</v>
      </c>
      <c r="AG57" s="89">
        <f>AE57+AF57</f>
        <v>0</v>
      </c>
      <c r="AH57" s="89">
        <f>SUM(AH58:AH61)</f>
        <v>0</v>
      </c>
      <c r="AI57" s="90">
        <f>SUM(AI58:AI61)</f>
        <v>0</v>
      </c>
      <c r="AJ57" s="89">
        <f>AH57+AI57</f>
        <v>0</v>
      </c>
    </row>
    <row r="58" spans="1:36" x14ac:dyDescent="0.25">
      <c r="A58" s="6">
        <v>37</v>
      </c>
      <c r="B58" s="6">
        <v>2001</v>
      </c>
      <c r="C58" s="83" t="s">
        <v>38</v>
      </c>
      <c r="D58" s="487">
        <v>59</v>
      </c>
      <c r="E58" s="487">
        <v>47</v>
      </c>
      <c r="F58" s="487">
        <f t="shared" ref="F58:F61" si="50">SUM(D58:E58)</f>
        <v>106</v>
      </c>
      <c r="G58" s="487">
        <v>46</v>
      </c>
      <c r="H58" s="487">
        <v>43</v>
      </c>
      <c r="I58" s="487">
        <f t="shared" ref="I58:I61" si="51">SUM(G58:H58)</f>
        <v>89</v>
      </c>
      <c r="J58" s="487">
        <v>60</v>
      </c>
      <c r="K58" s="487">
        <v>46</v>
      </c>
      <c r="L58" s="487">
        <f t="shared" ref="L58:L61" si="52">SUM(J58:K58)</f>
        <v>106</v>
      </c>
      <c r="M58" s="487">
        <v>43</v>
      </c>
      <c r="N58" s="487">
        <v>36</v>
      </c>
      <c r="O58" s="487">
        <f t="shared" ref="O58:O61" si="53">SUM(M58:N58)</f>
        <v>79</v>
      </c>
      <c r="P58" s="487">
        <v>42</v>
      </c>
      <c r="Q58" s="487">
        <v>32</v>
      </c>
      <c r="R58" s="487">
        <f t="shared" ref="R58:R61" si="54">SUM(P58:Q58)</f>
        <v>74</v>
      </c>
      <c r="S58" s="6">
        <v>37</v>
      </c>
      <c r="T58" s="6">
        <v>2001</v>
      </c>
      <c r="U58" s="83" t="s">
        <v>38</v>
      </c>
      <c r="V58" s="487">
        <v>2</v>
      </c>
      <c r="W58" s="487">
        <v>1</v>
      </c>
      <c r="X58" s="487">
        <f t="shared" ref="X58:X61" si="55">SUM(V58:W58)</f>
        <v>3</v>
      </c>
      <c r="Y58" s="487">
        <v>1</v>
      </c>
      <c r="Z58" s="487">
        <v>8</v>
      </c>
      <c r="AA58" s="487">
        <f t="shared" ref="AA58:AA61" si="56">SUM(Y58:Z58)</f>
        <v>9</v>
      </c>
      <c r="AB58" s="487">
        <v>14</v>
      </c>
      <c r="AC58" s="487">
        <v>17</v>
      </c>
      <c r="AD58" s="487">
        <f t="shared" ref="AD58:AD61" si="57">SUM(AB58:AC58)</f>
        <v>31</v>
      </c>
      <c r="AE58" s="487">
        <v>0</v>
      </c>
      <c r="AF58" s="487">
        <v>0</v>
      </c>
      <c r="AG58" s="487">
        <f t="shared" ref="AG58:AG61" si="58">SUM(AE58:AF58)</f>
        <v>0</v>
      </c>
      <c r="AH58" s="487">
        <v>0</v>
      </c>
      <c r="AI58" s="487">
        <v>0</v>
      </c>
      <c r="AJ58" s="487">
        <f t="shared" ref="AJ58:AJ61" si="59">SUM(AH58:AI58)</f>
        <v>0</v>
      </c>
    </row>
    <row r="59" spans="1:36" x14ac:dyDescent="0.25">
      <c r="A59" s="6">
        <v>38</v>
      </c>
      <c r="B59" s="6">
        <v>2002</v>
      </c>
      <c r="C59" s="83" t="s">
        <v>39</v>
      </c>
      <c r="D59" s="487">
        <v>53</v>
      </c>
      <c r="E59" s="487">
        <v>65</v>
      </c>
      <c r="F59" s="487">
        <f t="shared" si="50"/>
        <v>118</v>
      </c>
      <c r="G59" s="487">
        <v>41</v>
      </c>
      <c r="H59" s="487">
        <v>17</v>
      </c>
      <c r="I59" s="487">
        <f t="shared" si="51"/>
        <v>58</v>
      </c>
      <c r="J59" s="487">
        <v>48</v>
      </c>
      <c r="K59" s="487">
        <v>37</v>
      </c>
      <c r="L59" s="487">
        <f t="shared" si="52"/>
        <v>85</v>
      </c>
      <c r="M59" s="487">
        <v>27</v>
      </c>
      <c r="N59" s="487">
        <v>27</v>
      </c>
      <c r="O59" s="487">
        <f t="shared" si="53"/>
        <v>54</v>
      </c>
      <c r="P59" s="487">
        <v>34</v>
      </c>
      <c r="Q59" s="487">
        <v>37</v>
      </c>
      <c r="R59" s="487">
        <f t="shared" si="54"/>
        <v>71</v>
      </c>
      <c r="S59" s="6">
        <v>38</v>
      </c>
      <c r="T59" s="6">
        <v>2002</v>
      </c>
      <c r="U59" s="83" t="s">
        <v>39</v>
      </c>
      <c r="V59" s="487">
        <v>0</v>
      </c>
      <c r="W59" s="487">
        <v>1</v>
      </c>
      <c r="X59" s="487">
        <f t="shared" si="55"/>
        <v>1</v>
      </c>
      <c r="Y59" s="487">
        <v>1</v>
      </c>
      <c r="Z59" s="487">
        <v>1</v>
      </c>
      <c r="AA59" s="487">
        <f t="shared" si="56"/>
        <v>2</v>
      </c>
      <c r="AB59" s="487">
        <v>5</v>
      </c>
      <c r="AC59" s="487">
        <v>9</v>
      </c>
      <c r="AD59" s="487">
        <f t="shared" si="57"/>
        <v>14</v>
      </c>
      <c r="AE59" s="487">
        <v>0</v>
      </c>
      <c r="AF59" s="487">
        <v>0</v>
      </c>
      <c r="AG59" s="487">
        <f t="shared" si="58"/>
        <v>0</v>
      </c>
      <c r="AH59" s="487">
        <v>0</v>
      </c>
      <c r="AI59" s="487">
        <v>0</v>
      </c>
      <c r="AJ59" s="487">
        <f t="shared" si="59"/>
        <v>0</v>
      </c>
    </row>
    <row r="60" spans="1:36" x14ac:dyDescent="0.25">
      <c r="A60" s="6">
        <v>39</v>
      </c>
      <c r="B60" s="6">
        <v>2003</v>
      </c>
      <c r="C60" s="83" t="s">
        <v>40</v>
      </c>
      <c r="D60" s="487">
        <v>28</v>
      </c>
      <c r="E60" s="487">
        <v>27</v>
      </c>
      <c r="F60" s="487">
        <f t="shared" si="50"/>
        <v>55</v>
      </c>
      <c r="G60" s="487">
        <v>19</v>
      </c>
      <c r="H60" s="487">
        <v>21</v>
      </c>
      <c r="I60" s="487">
        <f t="shared" si="51"/>
        <v>40</v>
      </c>
      <c r="J60" s="487">
        <v>44</v>
      </c>
      <c r="K60" s="487">
        <v>41</v>
      </c>
      <c r="L60" s="487">
        <f t="shared" si="52"/>
        <v>85</v>
      </c>
      <c r="M60" s="487">
        <v>30</v>
      </c>
      <c r="N60" s="487">
        <v>27</v>
      </c>
      <c r="O60" s="487">
        <f t="shared" si="53"/>
        <v>57</v>
      </c>
      <c r="P60" s="487">
        <v>27</v>
      </c>
      <c r="Q60" s="487">
        <v>22</v>
      </c>
      <c r="R60" s="487">
        <f t="shared" si="54"/>
        <v>49</v>
      </c>
      <c r="S60" s="6">
        <v>39</v>
      </c>
      <c r="T60" s="6">
        <v>2003</v>
      </c>
      <c r="U60" s="83" t="s">
        <v>40</v>
      </c>
      <c r="V60" s="487">
        <v>0</v>
      </c>
      <c r="W60" s="487">
        <v>0</v>
      </c>
      <c r="X60" s="487">
        <f t="shared" si="55"/>
        <v>0</v>
      </c>
      <c r="Y60" s="487">
        <v>1</v>
      </c>
      <c r="Z60" s="487">
        <v>1</v>
      </c>
      <c r="AA60" s="487">
        <f t="shared" si="56"/>
        <v>2</v>
      </c>
      <c r="AB60" s="487">
        <v>1</v>
      </c>
      <c r="AC60" s="487">
        <v>3</v>
      </c>
      <c r="AD60" s="487">
        <f t="shared" si="57"/>
        <v>4</v>
      </c>
      <c r="AE60" s="487">
        <v>0</v>
      </c>
      <c r="AF60" s="487">
        <v>0</v>
      </c>
      <c r="AG60" s="487">
        <f t="shared" si="58"/>
        <v>0</v>
      </c>
      <c r="AH60" s="487">
        <v>0</v>
      </c>
      <c r="AI60" s="487">
        <v>0</v>
      </c>
      <c r="AJ60" s="487">
        <f t="shared" si="59"/>
        <v>0</v>
      </c>
    </row>
    <row r="61" spans="1:36" x14ac:dyDescent="0.25">
      <c r="A61" s="6">
        <v>40</v>
      </c>
      <c r="B61" s="6">
        <v>2004</v>
      </c>
      <c r="C61" s="83" t="s">
        <v>41</v>
      </c>
      <c r="D61" s="487">
        <v>46</v>
      </c>
      <c r="E61" s="487">
        <v>45</v>
      </c>
      <c r="F61" s="487">
        <f t="shared" si="50"/>
        <v>91</v>
      </c>
      <c r="G61" s="487">
        <v>40</v>
      </c>
      <c r="H61" s="487">
        <v>34</v>
      </c>
      <c r="I61" s="487">
        <f t="shared" si="51"/>
        <v>74</v>
      </c>
      <c r="J61" s="487">
        <v>46</v>
      </c>
      <c r="K61" s="487">
        <v>43</v>
      </c>
      <c r="L61" s="487">
        <f t="shared" si="52"/>
        <v>89</v>
      </c>
      <c r="M61" s="487">
        <v>28</v>
      </c>
      <c r="N61" s="487">
        <v>16</v>
      </c>
      <c r="O61" s="487">
        <f t="shared" si="53"/>
        <v>44</v>
      </c>
      <c r="P61" s="487">
        <v>40</v>
      </c>
      <c r="Q61" s="487">
        <v>29</v>
      </c>
      <c r="R61" s="487">
        <f t="shared" si="54"/>
        <v>69</v>
      </c>
      <c r="S61" s="6">
        <v>40</v>
      </c>
      <c r="T61" s="6">
        <v>2004</v>
      </c>
      <c r="U61" s="83" t="s">
        <v>41</v>
      </c>
      <c r="V61" s="487">
        <v>0</v>
      </c>
      <c r="W61" s="487">
        <v>1</v>
      </c>
      <c r="X61" s="487">
        <f t="shared" si="55"/>
        <v>1</v>
      </c>
      <c r="Y61" s="487">
        <v>0</v>
      </c>
      <c r="Z61" s="487">
        <v>4</v>
      </c>
      <c r="AA61" s="487">
        <f t="shared" si="56"/>
        <v>4</v>
      </c>
      <c r="AB61" s="487">
        <v>2</v>
      </c>
      <c r="AC61" s="487">
        <v>6</v>
      </c>
      <c r="AD61" s="487">
        <f t="shared" si="57"/>
        <v>8</v>
      </c>
      <c r="AE61" s="487">
        <v>0</v>
      </c>
      <c r="AF61" s="487">
        <v>0</v>
      </c>
      <c r="AG61" s="487">
        <f t="shared" si="58"/>
        <v>0</v>
      </c>
      <c r="AH61" s="487">
        <v>0</v>
      </c>
      <c r="AI61" s="487">
        <v>0</v>
      </c>
      <c r="AJ61" s="487">
        <f t="shared" si="59"/>
        <v>0</v>
      </c>
    </row>
    <row r="62" spans="1:36" ht="5.25" customHeight="1" x14ac:dyDescent="0.25">
      <c r="A62" s="6"/>
      <c r="B62" s="3"/>
      <c r="C62" s="5"/>
      <c r="D62" s="87"/>
      <c r="E62" s="88"/>
      <c r="F62" s="87"/>
      <c r="G62" s="87"/>
      <c r="H62" s="88"/>
      <c r="I62" s="87"/>
      <c r="J62" s="87"/>
      <c r="K62" s="88"/>
      <c r="L62" s="87"/>
      <c r="M62" s="87"/>
      <c r="N62" s="88"/>
      <c r="O62" s="87"/>
      <c r="P62" s="87"/>
      <c r="Q62" s="88"/>
      <c r="R62" s="87"/>
      <c r="S62" s="6"/>
      <c r="T62" s="3"/>
      <c r="U62" s="5"/>
      <c r="V62" s="87"/>
      <c r="W62" s="88"/>
      <c r="X62" s="87"/>
      <c r="Y62" s="87"/>
      <c r="Z62" s="88"/>
      <c r="AA62" s="87"/>
      <c r="AB62" s="87"/>
      <c r="AC62" s="88"/>
      <c r="AD62" s="87"/>
      <c r="AE62" s="87"/>
      <c r="AF62" s="88"/>
      <c r="AG62" s="87"/>
      <c r="AH62" s="87"/>
      <c r="AI62" s="88"/>
      <c r="AJ62" s="99"/>
    </row>
    <row r="63" spans="1:36" x14ac:dyDescent="0.25">
      <c r="A63" s="3"/>
      <c r="B63" s="82" t="s">
        <v>62</v>
      </c>
      <c r="C63" s="81" t="s">
        <v>42</v>
      </c>
      <c r="D63" s="89">
        <f>SUM(D64:D69)</f>
        <v>610</v>
      </c>
      <c r="E63" s="90">
        <f>SUM(E64:E69)</f>
        <v>542</v>
      </c>
      <c r="F63" s="89">
        <f>D63+E63</f>
        <v>1152</v>
      </c>
      <c r="G63" s="89">
        <f>SUM(G64:G69)</f>
        <v>413</v>
      </c>
      <c r="H63" s="90">
        <f>SUM(H64:H69)</f>
        <v>365</v>
      </c>
      <c r="I63" s="89">
        <f>G63+H63</f>
        <v>778</v>
      </c>
      <c r="J63" s="89">
        <f>SUM(J64:J69)</f>
        <v>454</v>
      </c>
      <c r="K63" s="90">
        <f>SUM(K64:K69)</f>
        <v>566</v>
      </c>
      <c r="L63" s="89">
        <f>J63+K63</f>
        <v>1020</v>
      </c>
      <c r="M63" s="89">
        <f>SUM(M64:M69)</f>
        <v>512</v>
      </c>
      <c r="N63" s="90">
        <f>SUM(N64:N69)</f>
        <v>424</v>
      </c>
      <c r="O63" s="89">
        <f>M63+N63</f>
        <v>936</v>
      </c>
      <c r="P63" s="89">
        <f>SUM(P64:P69)</f>
        <v>561</v>
      </c>
      <c r="Q63" s="90">
        <f>SUM(Q64:Q69)</f>
        <v>479</v>
      </c>
      <c r="R63" s="89">
        <f>P63+Q63</f>
        <v>1040</v>
      </c>
      <c r="S63" s="3"/>
      <c r="T63" s="82" t="s">
        <v>62</v>
      </c>
      <c r="U63" s="81" t="s">
        <v>42</v>
      </c>
      <c r="V63" s="89">
        <f>SUM(V64:V69)</f>
        <v>7</v>
      </c>
      <c r="W63" s="90">
        <f>SUM(W64:W69)</f>
        <v>19</v>
      </c>
      <c r="X63" s="89">
        <f>V63+W63</f>
        <v>26</v>
      </c>
      <c r="Y63" s="89">
        <f>SUM(Y64:Y69)</f>
        <v>19</v>
      </c>
      <c r="Z63" s="90">
        <f>SUM(Z64:Z69)</f>
        <v>66</v>
      </c>
      <c r="AA63" s="89">
        <f>Y63+Z63</f>
        <v>85</v>
      </c>
      <c r="AB63" s="89">
        <f>SUM(AB64:AB69)</f>
        <v>90</v>
      </c>
      <c r="AC63" s="90">
        <f>SUM(AC64:AC69)</f>
        <v>133</v>
      </c>
      <c r="AD63" s="89">
        <f>AB63+AC63</f>
        <v>223</v>
      </c>
      <c r="AE63" s="89">
        <f>SUM(AE64:AE69)</f>
        <v>2</v>
      </c>
      <c r="AF63" s="90">
        <f>SUM(AF64:AF69)</f>
        <v>1</v>
      </c>
      <c r="AG63" s="89">
        <f>AE63+AF63</f>
        <v>3</v>
      </c>
      <c r="AH63" s="89">
        <f>SUM(AH64:AH69)</f>
        <v>0</v>
      </c>
      <c r="AI63" s="90">
        <f>SUM(AI64:AI69)</f>
        <v>0</v>
      </c>
      <c r="AJ63" s="89">
        <f>AH63+AI63</f>
        <v>0</v>
      </c>
    </row>
    <row r="64" spans="1:36" x14ac:dyDescent="0.25">
      <c r="A64" s="6">
        <v>41</v>
      </c>
      <c r="B64" s="6">
        <v>2001</v>
      </c>
      <c r="C64" s="83" t="s">
        <v>43</v>
      </c>
      <c r="D64" s="487">
        <v>73</v>
      </c>
      <c r="E64" s="487">
        <v>67</v>
      </c>
      <c r="F64" s="487">
        <f t="shared" ref="F64:F69" si="60">SUM(D64:E64)</f>
        <v>140</v>
      </c>
      <c r="G64" s="487">
        <v>63</v>
      </c>
      <c r="H64" s="487">
        <v>52</v>
      </c>
      <c r="I64" s="487">
        <f t="shared" ref="I64:I69" si="61">SUM(G64:H64)</f>
        <v>115</v>
      </c>
      <c r="J64" s="487">
        <v>89</v>
      </c>
      <c r="K64" s="487">
        <v>91</v>
      </c>
      <c r="L64" s="487">
        <f t="shared" ref="L64:L69" si="62">SUM(J64:K64)</f>
        <v>180</v>
      </c>
      <c r="M64" s="487">
        <v>67</v>
      </c>
      <c r="N64" s="487">
        <v>65</v>
      </c>
      <c r="O64" s="487">
        <f t="shared" ref="O64:O69" si="63">SUM(M64:N64)</f>
        <v>132</v>
      </c>
      <c r="P64" s="487">
        <v>55</v>
      </c>
      <c r="Q64" s="487">
        <v>56</v>
      </c>
      <c r="R64" s="487">
        <f t="shared" ref="R64:R69" si="64">SUM(P64:Q64)</f>
        <v>111</v>
      </c>
      <c r="S64" s="6">
        <v>41</v>
      </c>
      <c r="T64" s="6">
        <v>2001</v>
      </c>
      <c r="U64" s="83" t="s">
        <v>43</v>
      </c>
      <c r="V64" s="487">
        <v>1</v>
      </c>
      <c r="W64" s="487">
        <v>1</v>
      </c>
      <c r="X64" s="487">
        <f t="shared" ref="X64:X69" si="65">SUM(V64:W64)</f>
        <v>2</v>
      </c>
      <c r="Y64" s="487">
        <v>5</v>
      </c>
      <c r="Z64" s="487">
        <v>10</v>
      </c>
      <c r="AA64" s="487">
        <f t="shared" ref="AA64:AA69" si="66">SUM(Y64:Z64)</f>
        <v>15</v>
      </c>
      <c r="AB64" s="487">
        <v>8</v>
      </c>
      <c r="AC64" s="487">
        <v>15</v>
      </c>
      <c r="AD64" s="487">
        <f t="shared" ref="AD64:AD69" si="67">SUM(AB64:AC64)</f>
        <v>23</v>
      </c>
      <c r="AE64" s="487">
        <v>0</v>
      </c>
      <c r="AF64" s="487">
        <v>0</v>
      </c>
      <c r="AG64" s="487">
        <f t="shared" ref="AG64:AG69" si="68">SUM(AE64:AF64)</f>
        <v>0</v>
      </c>
      <c r="AH64" s="487">
        <v>0</v>
      </c>
      <c r="AI64" s="487">
        <v>0</v>
      </c>
      <c r="AJ64" s="487">
        <f t="shared" ref="AJ64:AJ69" si="69">SUM(AH64:AI64)</f>
        <v>0</v>
      </c>
    </row>
    <row r="65" spans="1:36" x14ac:dyDescent="0.25">
      <c r="A65" s="6">
        <v>42</v>
      </c>
      <c r="B65" s="6">
        <v>2002</v>
      </c>
      <c r="C65" s="83" t="s">
        <v>44</v>
      </c>
      <c r="D65" s="487">
        <v>113</v>
      </c>
      <c r="E65" s="487">
        <v>115</v>
      </c>
      <c r="F65" s="487">
        <f t="shared" si="60"/>
        <v>228</v>
      </c>
      <c r="G65" s="487">
        <v>86</v>
      </c>
      <c r="H65" s="487">
        <v>67</v>
      </c>
      <c r="I65" s="487">
        <f t="shared" si="61"/>
        <v>153</v>
      </c>
      <c r="J65" s="487">
        <v>76</v>
      </c>
      <c r="K65" s="487">
        <v>121</v>
      </c>
      <c r="L65" s="487">
        <f t="shared" si="62"/>
        <v>197</v>
      </c>
      <c r="M65" s="487">
        <v>110</v>
      </c>
      <c r="N65" s="487">
        <v>89</v>
      </c>
      <c r="O65" s="487">
        <f t="shared" si="63"/>
        <v>199</v>
      </c>
      <c r="P65" s="487">
        <v>165</v>
      </c>
      <c r="Q65" s="487">
        <v>116</v>
      </c>
      <c r="R65" s="487">
        <f t="shared" si="64"/>
        <v>281</v>
      </c>
      <c r="S65" s="6">
        <v>42</v>
      </c>
      <c r="T65" s="6">
        <v>2002</v>
      </c>
      <c r="U65" s="83" t="s">
        <v>44</v>
      </c>
      <c r="V65" s="487">
        <v>3</v>
      </c>
      <c r="W65" s="487">
        <v>9</v>
      </c>
      <c r="X65" s="487">
        <f t="shared" si="65"/>
        <v>12</v>
      </c>
      <c r="Y65" s="487">
        <v>5</v>
      </c>
      <c r="Z65" s="487">
        <v>27</v>
      </c>
      <c r="AA65" s="487">
        <f t="shared" si="66"/>
        <v>32</v>
      </c>
      <c r="AB65" s="487">
        <v>29</v>
      </c>
      <c r="AC65" s="487">
        <v>41</v>
      </c>
      <c r="AD65" s="487">
        <f t="shared" si="67"/>
        <v>70</v>
      </c>
      <c r="AE65" s="487">
        <v>1</v>
      </c>
      <c r="AF65" s="487">
        <v>0</v>
      </c>
      <c r="AG65" s="487">
        <f t="shared" si="68"/>
        <v>1</v>
      </c>
      <c r="AH65" s="487">
        <v>0</v>
      </c>
      <c r="AI65" s="487">
        <v>0</v>
      </c>
      <c r="AJ65" s="487">
        <f t="shared" si="69"/>
        <v>0</v>
      </c>
    </row>
    <row r="66" spans="1:36" x14ac:dyDescent="0.25">
      <c r="A66" s="6">
        <v>43</v>
      </c>
      <c r="B66" s="6">
        <v>2003</v>
      </c>
      <c r="C66" s="83" t="s">
        <v>32</v>
      </c>
      <c r="D66" s="487">
        <v>120</v>
      </c>
      <c r="E66" s="487">
        <v>108</v>
      </c>
      <c r="F66" s="487">
        <f t="shared" si="60"/>
        <v>228</v>
      </c>
      <c r="G66" s="487">
        <v>72</v>
      </c>
      <c r="H66" s="487">
        <v>66</v>
      </c>
      <c r="I66" s="487">
        <f t="shared" si="61"/>
        <v>138</v>
      </c>
      <c r="J66" s="487">
        <v>83</v>
      </c>
      <c r="K66" s="487">
        <v>96</v>
      </c>
      <c r="L66" s="487">
        <f t="shared" si="62"/>
        <v>179</v>
      </c>
      <c r="M66" s="487">
        <v>118</v>
      </c>
      <c r="N66" s="487">
        <v>97</v>
      </c>
      <c r="O66" s="487">
        <f t="shared" si="63"/>
        <v>215</v>
      </c>
      <c r="P66" s="487">
        <v>122</v>
      </c>
      <c r="Q66" s="487">
        <v>102</v>
      </c>
      <c r="R66" s="487">
        <f t="shared" si="64"/>
        <v>224</v>
      </c>
      <c r="S66" s="6">
        <v>43</v>
      </c>
      <c r="T66" s="6">
        <v>2003</v>
      </c>
      <c r="U66" s="83" t="s">
        <v>32</v>
      </c>
      <c r="V66" s="487">
        <v>0</v>
      </c>
      <c r="W66" s="487">
        <v>2</v>
      </c>
      <c r="X66" s="487">
        <f t="shared" si="65"/>
        <v>2</v>
      </c>
      <c r="Y66" s="487">
        <v>5</v>
      </c>
      <c r="Z66" s="487">
        <v>7</v>
      </c>
      <c r="AA66" s="487">
        <f t="shared" si="66"/>
        <v>12</v>
      </c>
      <c r="AB66" s="487">
        <v>16</v>
      </c>
      <c r="AC66" s="487">
        <v>22</v>
      </c>
      <c r="AD66" s="487">
        <f t="shared" si="67"/>
        <v>38</v>
      </c>
      <c r="AE66" s="487">
        <v>0</v>
      </c>
      <c r="AF66" s="487">
        <v>0</v>
      </c>
      <c r="AG66" s="487">
        <f t="shared" si="68"/>
        <v>0</v>
      </c>
      <c r="AH66" s="487">
        <v>0</v>
      </c>
      <c r="AI66" s="487">
        <v>0</v>
      </c>
      <c r="AJ66" s="487">
        <f t="shared" si="69"/>
        <v>0</v>
      </c>
    </row>
    <row r="67" spans="1:36" x14ac:dyDescent="0.25">
      <c r="A67" s="6">
        <v>44</v>
      </c>
      <c r="B67" s="6">
        <v>2004</v>
      </c>
      <c r="C67" s="83" t="s">
        <v>45</v>
      </c>
      <c r="D67" s="487">
        <v>126</v>
      </c>
      <c r="E67" s="487">
        <v>95</v>
      </c>
      <c r="F67" s="487">
        <f t="shared" si="60"/>
        <v>221</v>
      </c>
      <c r="G67" s="487">
        <v>83</v>
      </c>
      <c r="H67" s="487">
        <v>78</v>
      </c>
      <c r="I67" s="487">
        <f t="shared" si="61"/>
        <v>161</v>
      </c>
      <c r="J67" s="487">
        <v>90</v>
      </c>
      <c r="K67" s="487">
        <v>99</v>
      </c>
      <c r="L67" s="487">
        <f t="shared" si="62"/>
        <v>189</v>
      </c>
      <c r="M67" s="487">
        <v>80</v>
      </c>
      <c r="N67" s="487">
        <v>63</v>
      </c>
      <c r="O67" s="487">
        <f t="shared" si="63"/>
        <v>143</v>
      </c>
      <c r="P67" s="487">
        <v>64</v>
      </c>
      <c r="Q67" s="487">
        <v>61</v>
      </c>
      <c r="R67" s="487">
        <f t="shared" si="64"/>
        <v>125</v>
      </c>
      <c r="S67" s="6">
        <v>44</v>
      </c>
      <c r="T67" s="6">
        <v>2004</v>
      </c>
      <c r="U67" s="83" t="s">
        <v>45</v>
      </c>
      <c r="V67" s="487">
        <v>1</v>
      </c>
      <c r="W67" s="487">
        <v>5</v>
      </c>
      <c r="X67" s="487">
        <f t="shared" si="65"/>
        <v>6</v>
      </c>
      <c r="Y67" s="487">
        <v>0</v>
      </c>
      <c r="Z67" s="487">
        <v>3</v>
      </c>
      <c r="AA67" s="487">
        <f t="shared" si="66"/>
        <v>3</v>
      </c>
      <c r="AB67" s="487">
        <v>6</v>
      </c>
      <c r="AC67" s="487">
        <v>13</v>
      </c>
      <c r="AD67" s="487">
        <f t="shared" si="67"/>
        <v>19</v>
      </c>
      <c r="AE67" s="487">
        <v>1</v>
      </c>
      <c r="AF67" s="487">
        <v>1</v>
      </c>
      <c r="AG67" s="487">
        <f t="shared" si="68"/>
        <v>2</v>
      </c>
      <c r="AH67" s="487">
        <v>0</v>
      </c>
      <c r="AI67" s="487">
        <v>0</v>
      </c>
      <c r="AJ67" s="487">
        <f t="shared" si="69"/>
        <v>0</v>
      </c>
    </row>
    <row r="68" spans="1:36" x14ac:dyDescent="0.25">
      <c r="A68" s="6">
        <v>45</v>
      </c>
      <c r="B68" s="6">
        <v>2005</v>
      </c>
      <c r="C68" s="83" t="s">
        <v>46</v>
      </c>
      <c r="D68" s="487">
        <v>105</v>
      </c>
      <c r="E68" s="487">
        <v>107</v>
      </c>
      <c r="F68" s="487">
        <f t="shared" si="60"/>
        <v>212</v>
      </c>
      <c r="G68" s="487">
        <v>63</v>
      </c>
      <c r="H68" s="487">
        <v>60</v>
      </c>
      <c r="I68" s="487">
        <f t="shared" si="61"/>
        <v>123</v>
      </c>
      <c r="J68" s="487">
        <v>63</v>
      </c>
      <c r="K68" s="487">
        <v>91</v>
      </c>
      <c r="L68" s="487">
        <f t="shared" si="62"/>
        <v>154</v>
      </c>
      <c r="M68" s="487">
        <v>84</v>
      </c>
      <c r="N68" s="487">
        <v>64</v>
      </c>
      <c r="O68" s="487">
        <f t="shared" si="63"/>
        <v>148</v>
      </c>
      <c r="P68" s="487">
        <v>105</v>
      </c>
      <c r="Q68" s="487">
        <v>81</v>
      </c>
      <c r="R68" s="487">
        <f t="shared" si="64"/>
        <v>186</v>
      </c>
      <c r="S68" s="6">
        <v>45</v>
      </c>
      <c r="T68" s="6">
        <v>2005</v>
      </c>
      <c r="U68" s="83" t="s">
        <v>46</v>
      </c>
      <c r="V68" s="487">
        <v>2</v>
      </c>
      <c r="W68" s="487">
        <v>1</v>
      </c>
      <c r="X68" s="487">
        <f t="shared" si="65"/>
        <v>3</v>
      </c>
      <c r="Y68" s="487">
        <v>3</v>
      </c>
      <c r="Z68" s="487">
        <v>16</v>
      </c>
      <c r="AA68" s="487">
        <f t="shared" si="66"/>
        <v>19</v>
      </c>
      <c r="AB68" s="487">
        <v>28</v>
      </c>
      <c r="AC68" s="487">
        <v>32</v>
      </c>
      <c r="AD68" s="487">
        <f t="shared" si="67"/>
        <v>60</v>
      </c>
      <c r="AE68" s="487">
        <v>0</v>
      </c>
      <c r="AF68" s="487">
        <v>0</v>
      </c>
      <c r="AG68" s="487">
        <f t="shared" si="68"/>
        <v>0</v>
      </c>
      <c r="AH68" s="487">
        <v>0</v>
      </c>
      <c r="AI68" s="487">
        <v>0</v>
      </c>
      <c r="AJ68" s="487">
        <f t="shared" si="69"/>
        <v>0</v>
      </c>
    </row>
    <row r="69" spans="1:36" x14ac:dyDescent="0.25">
      <c r="A69" s="6">
        <v>46</v>
      </c>
      <c r="B69" s="6">
        <v>2006</v>
      </c>
      <c r="C69" s="83" t="s">
        <v>47</v>
      </c>
      <c r="D69" s="487">
        <v>73</v>
      </c>
      <c r="E69" s="487">
        <v>50</v>
      </c>
      <c r="F69" s="487">
        <f t="shared" si="60"/>
        <v>123</v>
      </c>
      <c r="G69" s="487">
        <v>46</v>
      </c>
      <c r="H69" s="487">
        <v>42</v>
      </c>
      <c r="I69" s="487">
        <f t="shared" si="61"/>
        <v>88</v>
      </c>
      <c r="J69" s="487">
        <v>53</v>
      </c>
      <c r="K69" s="487">
        <v>68</v>
      </c>
      <c r="L69" s="487">
        <f t="shared" si="62"/>
        <v>121</v>
      </c>
      <c r="M69" s="487">
        <v>53</v>
      </c>
      <c r="N69" s="487">
        <v>46</v>
      </c>
      <c r="O69" s="487">
        <f t="shared" si="63"/>
        <v>99</v>
      </c>
      <c r="P69" s="487">
        <v>50</v>
      </c>
      <c r="Q69" s="487">
        <v>63</v>
      </c>
      <c r="R69" s="487">
        <f t="shared" si="64"/>
        <v>113</v>
      </c>
      <c r="S69" s="6">
        <v>46</v>
      </c>
      <c r="T69" s="6">
        <v>2006</v>
      </c>
      <c r="U69" s="83" t="s">
        <v>47</v>
      </c>
      <c r="V69" s="487">
        <v>0</v>
      </c>
      <c r="W69" s="487">
        <v>1</v>
      </c>
      <c r="X69" s="487">
        <f t="shared" si="65"/>
        <v>1</v>
      </c>
      <c r="Y69" s="487">
        <v>1</v>
      </c>
      <c r="Z69" s="487">
        <v>3</v>
      </c>
      <c r="AA69" s="487">
        <f t="shared" si="66"/>
        <v>4</v>
      </c>
      <c r="AB69" s="487">
        <v>3</v>
      </c>
      <c r="AC69" s="487">
        <v>10</v>
      </c>
      <c r="AD69" s="487">
        <f t="shared" si="67"/>
        <v>13</v>
      </c>
      <c r="AE69" s="487">
        <v>0</v>
      </c>
      <c r="AF69" s="487">
        <v>0</v>
      </c>
      <c r="AG69" s="487">
        <f t="shared" si="68"/>
        <v>0</v>
      </c>
      <c r="AH69" s="487">
        <v>0</v>
      </c>
      <c r="AI69" s="487">
        <v>0</v>
      </c>
      <c r="AJ69" s="487">
        <f t="shared" si="69"/>
        <v>0</v>
      </c>
    </row>
    <row r="70" spans="1:36" s="194" customFormat="1" ht="5.25" customHeight="1" x14ac:dyDescent="0.25">
      <c r="A70" s="6"/>
      <c r="B70" s="3"/>
      <c r="C70" s="5"/>
      <c r="D70" s="87"/>
      <c r="E70" s="88"/>
      <c r="F70" s="87"/>
      <c r="G70" s="87"/>
      <c r="H70" s="88"/>
      <c r="I70" s="87"/>
      <c r="J70" s="87"/>
      <c r="K70" s="87"/>
      <c r="L70" s="87"/>
      <c r="M70" s="87"/>
      <c r="N70" s="88"/>
      <c r="O70" s="87"/>
      <c r="P70" s="87"/>
      <c r="Q70" s="88"/>
      <c r="R70" s="87"/>
      <c r="S70" s="6"/>
      <c r="T70" s="3"/>
      <c r="U70" s="5"/>
      <c r="V70" s="87"/>
      <c r="W70" s="88"/>
      <c r="X70" s="87"/>
      <c r="Y70" s="87"/>
      <c r="Z70" s="88"/>
      <c r="AA70" s="87"/>
      <c r="AB70" s="87"/>
      <c r="AC70" s="88"/>
      <c r="AD70" s="87"/>
      <c r="AE70" s="87"/>
      <c r="AF70" s="88"/>
      <c r="AG70" s="87"/>
      <c r="AH70" s="87"/>
      <c r="AI70" s="88"/>
      <c r="AJ70" s="99"/>
    </row>
    <row r="71" spans="1:36" x14ac:dyDescent="0.25">
      <c r="A71" s="3"/>
      <c r="B71" s="82" t="s">
        <v>63</v>
      </c>
      <c r="C71" s="81" t="s">
        <v>48</v>
      </c>
      <c r="D71" s="89">
        <f>SUM(D72:D77)</f>
        <v>770</v>
      </c>
      <c r="E71" s="89">
        <f>SUM(E72:E77)</f>
        <v>783</v>
      </c>
      <c r="F71" s="89">
        <f>D71+E71</f>
        <v>1553</v>
      </c>
      <c r="G71" s="89">
        <f>SUM(G72:G77)</f>
        <v>446</v>
      </c>
      <c r="H71" s="89">
        <f>SUM(H72:H77)</f>
        <v>436</v>
      </c>
      <c r="I71" s="89">
        <f>G71+H71</f>
        <v>882</v>
      </c>
      <c r="J71" s="89">
        <f>SUM(J72:J77)</f>
        <v>478</v>
      </c>
      <c r="K71" s="90">
        <f>SUM(K72:K77)</f>
        <v>516</v>
      </c>
      <c r="L71" s="89">
        <f>J71+K71</f>
        <v>994</v>
      </c>
      <c r="M71" s="89">
        <f>SUM(M72:M77)</f>
        <v>478</v>
      </c>
      <c r="N71" s="89">
        <f>SUM(N72:N77)</f>
        <v>375</v>
      </c>
      <c r="O71" s="89">
        <f>M71+N71</f>
        <v>853</v>
      </c>
      <c r="P71" s="89">
        <f>SUM(P72:P77)</f>
        <v>590</v>
      </c>
      <c r="Q71" s="89">
        <f>SUM(Q72:Q77)</f>
        <v>509</v>
      </c>
      <c r="R71" s="89">
        <f>P71+Q71</f>
        <v>1099</v>
      </c>
      <c r="S71" s="3"/>
      <c r="T71" s="82" t="s">
        <v>63</v>
      </c>
      <c r="U71" s="81" t="s">
        <v>48</v>
      </c>
      <c r="V71" s="89">
        <f>SUM(V72:V77)</f>
        <v>12</v>
      </c>
      <c r="W71" s="89">
        <f>SUM(W72:W77)</f>
        <v>23</v>
      </c>
      <c r="X71" s="89">
        <f>V71+W71</f>
        <v>35</v>
      </c>
      <c r="Y71" s="89">
        <f>SUM(Y72:Y77)</f>
        <v>28</v>
      </c>
      <c r="Z71" s="89">
        <f>SUM(Z72:Z77)</f>
        <v>91</v>
      </c>
      <c r="AA71" s="89">
        <f>Y71+Z71</f>
        <v>119</v>
      </c>
      <c r="AB71" s="89">
        <f>SUM(AB72:AB77)</f>
        <v>151</v>
      </c>
      <c r="AC71" s="89">
        <f>SUM(AC72:AC77)</f>
        <v>176</v>
      </c>
      <c r="AD71" s="89">
        <f>AB71+AC71</f>
        <v>327</v>
      </c>
      <c r="AE71" s="89">
        <f>SUM(AE72:AE77)</f>
        <v>7</v>
      </c>
      <c r="AF71" s="89">
        <f>SUM(AF72:AF77)</f>
        <v>3</v>
      </c>
      <c r="AG71" s="89">
        <f>AE71+AF71</f>
        <v>10</v>
      </c>
      <c r="AH71" s="89">
        <f>SUM(AH72:AH77)</f>
        <v>0</v>
      </c>
      <c r="AI71" s="89">
        <f>SUM(AI72:AI77)</f>
        <v>0</v>
      </c>
      <c r="AJ71" s="89">
        <f>AH71+AI71</f>
        <v>0</v>
      </c>
    </row>
    <row r="72" spans="1:36" x14ac:dyDescent="0.25">
      <c r="A72" s="6">
        <v>47</v>
      </c>
      <c r="B72" s="6">
        <v>2001</v>
      </c>
      <c r="C72" s="83" t="s">
        <v>73</v>
      </c>
      <c r="D72" s="487">
        <v>127</v>
      </c>
      <c r="E72" s="487">
        <v>121</v>
      </c>
      <c r="F72" s="487">
        <f t="shared" ref="F72:F77" si="70">SUM(D72:E72)</f>
        <v>248</v>
      </c>
      <c r="G72" s="487">
        <v>60</v>
      </c>
      <c r="H72" s="487">
        <v>76</v>
      </c>
      <c r="I72" s="487">
        <f t="shared" ref="I72:I77" si="71">SUM(G72:H72)</f>
        <v>136</v>
      </c>
      <c r="J72" s="487">
        <v>72</v>
      </c>
      <c r="K72" s="487">
        <v>102</v>
      </c>
      <c r="L72" s="487">
        <f t="shared" ref="L72:L77" si="72">SUM(J72:K72)</f>
        <v>174</v>
      </c>
      <c r="M72" s="487">
        <v>95</v>
      </c>
      <c r="N72" s="487">
        <v>72</v>
      </c>
      <c r="O72" s="487">
        <f t="shared" ref="O72:O77" si="73">SUM(M72:N72)</f>
        <v>167</v>
      </c>
      <c r="P72" s="487">
        <v>114</v>
      </c>
      <c r="Q72" s="487">
        <v>114</v>
      </c>
      <c r="R72" s="487">
        <f t="shared" ref="R72:R77" si="74">SUM(P72:Q72)</f>
        <v>228</v>
      </c>
      <c r="S72" s="6">
        <v>47</v>
      </c>
      <c r="T72" s="6">
        <v>2001</v>
      </c>
      <c r="U72" s="83" t="s">
        <v>73</v>
      </c>
      <c r="V72" s="487">
        <v>5</v>
      </c>
      <c r="W72" s="487">
        <v>8</v>
      </c>
      <c r="X72" s="487">
        <f t="shared" ref="X72:X77" si="75">SUM(V72:W72)</f>
        <v>13</v>
      </c>
      <c r="Y72" s="487">
        <v>4</v>
      </c>
      <c r="Z72" s="487">
        <v>10</v>
      </c>
      <c r="AA72" s="487">
        <f t="shared" ref="AA72:AA77" si="76">SUM(Y72:Z72)</f>
        <v>14</v>
      </c>
      <c r="AB72" s="487">
        <v>30</v>
      </c>
      <c r="AC72" s="487">
        <v>29</v>
      </c>
      <c r="AD72" s="487">
        <f t="shared" ref="AD72:AD77" si="77">SUM(AB72:AC72)</f>
        <v>59</v>
      </c>
      <c r="AE72" s="487">
        <v>0</v>
      </c>
      <c r="AF72" s="487">
        <v>0</v>
      </c>
      <c r="AG72" s="487">
        <f t="shared" ref="AG72:AG77" si="78">SUM(AE72:AF72)</f>
        <v>0</v>
      </c>
      <c r="AH72" s="487">
        <v>0</v>
      </c>
      <c r="AI72" s="487">
        <v>0</v>
      </c>
      <c r="AJ72" s="487">
        <f t="shared" ref="AJ72:AJ77" si="79">SUM(AH72:AI72)</f>
        <v>0</v>
      </c>
    </row>
    <row r="73" spans="1:36" x14ac:dyDescent="0.25">
      <c r="A73" s="6">
        <v>48</v>
      </c>
      <c r="B73" s="6">
        <v>2002</v>
      </c>
      <c r="C73" s="83" t="s">
        <v>74</v>
      </c>
      <c r="D73" s="487">
        <v>191</v>
      </c>
      <c r="E73" s="487">
        <v>199</v>
      </c>
      <c r="F73" s="487">
        <f t="shared" si="70"/>
        <v>390</v>
      </c>
      <c r="G73" s="487">
        <v>109</v>
      </c>
      <c r="H73" s="487">
        <v>87</v>
      </c>
      <c r="I73" s="487">
        <f t="shared" si="71"/>
        <v>196</v>
      </c>
      <c r="J73" s="487">
        <v>85</v>
      </c>
      <c r="K73" s="487">
        <v>100</v>
      </c>
      <c r="L73" s="487">
        <f t="shared" si="72"/>
        <v>185</v>
      </c>
      <c r="M73" s="487">
        <v>115</v>
      </c>
      <c r="N73" s="487">
        <v>73</v>
      </c>
      <c r="O73" s="487">
        <f t="shared" si="73"/>
        <v>188</v>
      </c>
      <c r="P73" s="487">
        <v>136</v>
      </c>
      <c r="Q73" s="487">
        <v>96</v>
      </c>
      <c r="R73" s="487">
        <f t="shared" si="74"/>
        <v>232</v>
      </c>
      <c r="S73" s="6">
        <v>48</v>
      </c>
      <c r="T73" s="6">
        <v>2002</v>
      </c>
      <c r="U73" s="83" t="s">
        <v>74</v>
      </c>
      <c r="V73" s="487">
        <v>2</v>
      </c>
      <c r="W73" s="487">
        <v>5</v>
      </c>
      <c r="X73" s="487">
        <f t="shared" si="75"/>
        <v>7</v>
      </c>
      <c r="Y73" s="487">
        <v>13</v>
      </c>
      <c r="Z73" s="487">
        <v>34</v>
      </c>
      <c r="AA73" s="487">
        <f t="shared" si="76"/>
        <v>47</v>
      </c>
      <c r="AB73" s="487">
        <v>63</v>
      </c>
      <c r="AC73" s="487">
        <v>81</v>
      </c>
      <c r="AD73" s="487">
        <f t="shared" si="77"/>
        <v>144</v>
      </c>
      <c r="AE73" s="487">
        <v>6</v>
      </c>
      <c r="AF73" s="487">
        <v>2</v>
      </c>
      <c r="AG73" s="487">
        <f t="shared" si="78"/>
        <v>8</v>
      </c>
      <c r="AH73" s="487">
        <v>0</v>
      </c>
      <c r="AI73" s="487">
        <v>0</v>
      </c>
      <c r="AJ73" s="487">
        <f t="shared" si="79"/>
        <v>0</v>
      </c>
    </row>
    <row r="74" spans="1:36" x14ac:dyDescent="0.25">
      <c r="A74" s="6">
        <v>49</v>
      </c>
      <c r="B74" s="6">
        <v>2003</v>
      </c>
      <c r="C74" s="83" t="s">
        <v>49</v>
      </c>
      <c r="D74" s="487">
        <v>90</v>
      </c>
      <c r="E74" s="487">
        <v>92</v>
      </c>
      <c r="F74" s="487">
        <f t="shared" si="70"/>
        <v>182</v>
      </c>
      <c r="G74" s="487">
        <v>50</v>
      </c>
      <c r="H74" s="487">
        <v>45</v>
      </c>
      <c r="I74" s="487">
        <f t="shared" si="71"/>
        <v>95</v>
      </c>
      <c r="J74" s="487">
        <v>76</v>
      </c>
      <c r="K74" s="487">
        <v>83</v>
      </c>
      <c r="L74" s="487">
        <f t="shared" si="72"/>
        <v>159</v>
      </c>
      <c r="M74" s="487">
        <v>61</v>
      </c>
      <c r="N74" s="487">
        <v>58</v>
      </c>
      <c r="O74" s="487">
        <f t="shared" si="73"/>
        <v>119</v>
      </c>
      <c r="P74" s="487">
        <v>68</v>
      </c>
      <c r="Q74" s="487">
        <v>57</v>
      </c>
      <c r="R74" s="487">
        <f t="shared" si="74"/>
        <v>125</v>
      </c>
      <c r="S74" s="6">
        <v>49</v>
      </c>
      <c r="T74" s="6">
        <v>2003</v>
      </c>
      <c r="U74" s="83" t="s">
        <v>49</v>
      </c>
      <c r="V74" s="487">
        <v>0</v>
      </c>
      <c r="W74" s="487">
        <v>1</v>
      </c>
      <c r="X74" s="487">
        <f t="shared" si="75"/>
        <v>1</v>
      </c>
      <c r="Y74" s="487">
        <v>3</v>
      </c>
      <c r="Z74" s="487">
        <v>6</v>
      </c>
      <c r="AA74" s="487">
        <f t="shared" si="76"/>
        <v>9</v>
      </c>
      <c r="AB74" s="487">
        <v>8</v>
      </c>
      <c r="AC74" s="487">
        <v>6</v>
      </c>
      <c r="AD74" s="487">
        <f t="shared" si="77"/>
        <v>14</v>
      </c>
      <c r="AE74" s="487">
        <v>0</v>
      </c>
      <c r="AF74" s="487">
        <v>0</v>
      </c>
      <c r="AG74" s="487">
        <f t="shared" si="78"/>
        <v>0</v>
      </c>
      <c r="AH74" s="487">
        <v>0</v>
      </c>
      <c r="AI74" s="487">
        <v>0</v>
      </c>
      <c r="AJ74" s="487">
        <f t="shared" si="79"/>
        <v>0</v>
      </c>
    </row>
    <row r="75" spans="1:36" x14ac:dyDescent="0.25">
      <c r="A75" s="6">
        <v>50</v>
      </c>
      <c r="B75" s="6">
        <v>2004</v>
      </c>
      <c r="C75" s="83" t="s">
        <v>75</v>
      </c>
      <c r="D75" s="487">
        <v>211</v>
      </c>
      <c r="E75" s="487">
        <v>221</v>
      </c>
      <c r="F75" s="487">
        <f t="shared" si="70"/>
        <v>432</v>
      </c>
      <c r="G75" s="487">
        <v>120</v>
      </c>
      <c r="H75" s="487">
        <v>138</v>
      </c>
      <c r="I75" s="487">
        <f t="shared" si="71"/>
        <v>258</v>
      </c>
      <c r="J75" s="487">
        <v>140</v>
      </c>
      <c r="K75" s="487">
        <v>135</v>
      </c>
      <c r="L75" s="487">
        <f t="shared" si="72"/>
        <v>275</v>
      </c>
      <c r="M75" s="487">
        <v>120</v>
      </c>
      <c r="N75" s="487">
        <v>103</v>
      </c>
      <c r="O75" s="487">
        <f t="shared" si="73"/>
        <v>223</v>
      </c>
      <c r="P75" s="487">
        <v>148</v>
      </c>
      <c r="Q75" s="487">
        <v>123</v>
      </c>
      <c r="R75" s="487">
        <f t="shared" si="74"/>
        <v>271</v>
      </c>
      <c r="S75" s="6">
        <v>50</v>
      </c>
      <c r="T75" s="6">
        <v>2004</v>
      </c>
      <c r="U75" s="83" t="s">
        <v>75</v>
      </c>
      <c r="V75" s="487">
        <v>1</v>
      </c>
      <c r="W75" s="487">
        <v>2</v>
      </c>
      <c r="X75" s="487">
        <f t="shared" si="75"/>
        <v>3</v>
      </c>
      <c r="Y75" s="487">
        <v>2</v>
      </c>
      <c r="Z75" s="487">
        <v>13</v>
      </c>
      <c r="AA75" s="487">
        <f t="shared" si="76"/>
        <v>15</v>
      </c>
      <c r="AB75" s="487">
        <v>12</v>
      </c>
      <c r="AC75" s="487">
        <v>17</v>
      </c>
      <c r="AD75" s="487">
        <f t="shared" si="77"/>
        <v>29</v>
      </c>
      <c r="AE75" s="487">
        <v>0</v>
      </c>
      <c r="AF75" s="487">
        <v>0</v>
      </c>
      <c r="AG75" s="487">
        <f t="shared" si="78"/>
        <v>0</v>
      </c>
      <c r="AH75" s="487">
        <v>0</v>
      </c>
      <c r="AI75" s="487">
        <v>0</v>
      </c>
      <c r="AJ75" s="487">
        <f t="shared" si="79"/>
        <v>0</v>
      </c>
    </row>
    <row r="76" spans="1:36" x14ac:dyDescent="0.25">
      <c r="A76" s="6">
        <v>51</v>
      </c>
      <c r="B76" s="6">
        <v>2005</v>
      </c>
      <c r="C76" s="83" t="s">
        <v>50</v>
      </c>
      <c r="D76" s="487">
        <v>72</v>
      </c>
      <c r="E76" s="487">
        <v>71</v>
      </c>
      <c r="F76" s="487">
        <f t="shared" si="70"/>
        <v>143</v>
      </c>
      <c r="G76" s="487">
        <v>60</v>
      </c>
      <c r="H76" s="487">
        <v>50</v>
      </c>
      <c r="I76" s="487">
        <f t="shared" si="71"/>
        <v>110</v>
      </c>
      <c r="J76" s="487">
        <v>79</v>
      </c>
      <c r="K76" s="487">
        <v>64</v>
      </c>
      <c r="L76" s="487">
        <f t="shared" si="72"/>
        <v>143</v>
      </c>
      <c r="M76" s="487">
        <v>44</v>
      </c>
      <c r="N76" s="487">
        <v>38</v>
      </c>
      <c r="O76" s="487">
        <f t="shared" si="73"/>
        <v>82</v>
      </c>
      <c r="P76" s="487">
        <v>49</v>
      </c>
      <c r="Q76" s="487">
        <v>51</v>
      </c>
      <c r="R76" s="487">
        <f t="shared" si="74"/>
        <v>100</v>
      </c>
      <c r="S76" s="6">
        <v>51</v>
      </c>
      <c r="T76" s="6">
        <v>2005</v>
      </c>
      <c r="U76" s="83" t="s">
        <v>50</v>
      </c>
      <c r="V76" s="487">
        <v>0</v>
      </c>
      <c r="W76" s="487">
        <v>0</v>
      </c>
      <c r="X76" s="487">
        <f t="shared" si="75"/>
        <v>0</v>
      </c>
      <c r="Y76" s="487">
        <v>1</v>
      </c>
      <c r="Z76" s="487">
        <v>7</v>
      </c>
      <c r="AA76" s="487">
        <f t="shared" si="76"/>
        <v>8</v>
      </c>
      <c r="AB76" s="487">
        <v>11</v>
      </c>
      <c r="AC76" s="487">
        <v>14</v>
      </c>
      <c r="AD76" s="487">
        <f t="shared" si="77"/>
        <v>25</v>
      </c>
      <c r="AE76" s="487">
        <v>0</v>
      </c>
      <c r="AF76" s="487">
        <v>0</v>
      </c>
      <c r="AG76" s="487">
        <f t="shared" si="78"/>
        <v>0</v>
      </c>
      <c r="AH76" s="487">
        <v>0</v>
      </c>
      <c r="AI76" s="487">
        <v>0</v>
      </c>
      <c r="AJ76" s="487">
        <f t="shared" si="79"/>
        <v>0</v>
      </c>
    </row>
    <row r="77" spans="1:36" s="62" customFormat="1" ht="15.75" thickBot="1" x14ac:dyDescent="0.3">
      <c r="A77" s="7">
        <v>52</v>
      </c>
      <c r="B77" s="15">
        <v>2006</v>
      </c>
      <c r="C77" s="84" t="s">
        <v>51</v>
      </c>
      <c r="D77" s="488">
        <v>79</v>
      </c>
      <c r="E77" s="488">
        <v>79</v>
      </c>
      <c r="F77" s="488">
        <f t="shared" si="70"/>
        <v>158</v>
      </c>
      <c r="G77" s="488">
        <v>47</v>
      </c>
      <c r="H77" s="488">
        <v>40</v>
      </c>
      <c r="I77" s="488">
        <f t="shared" si="71"/>
        <v>87</v>
      </c>
      <c r="J77" s="488">
        <v>26</v>
      </c>
      <c r="K77" s="488">
        <v>32</v>
      </c>
      <c r="L77" s="488">
        <f t="shared" si="72"/>
        <v>58</v>
      </c>
      <c r="M77" s="488">
        <v>43</v>
      </c>
      <c r="N77" s="488">
        <v>31</v>
      </c>
      <c r="O77" s="488">
        <f t="shared" si="73"/>
        <v>74</v>
      </c>
      <c r="P77" s="488">
        <v>75</v>
      </c>
      <c r="Q77" s="488">
        <v>68</v>
      </c>
      <c r="R77" s="488">
        <f t="shared" si="74"/>
        <v>143</v>
      </c>
      <c r="S77" s="7">
        <v>52</v>
      </c>
      <c r="T77" s="15">
        <v>2006</v>
      </c>
      <c r="U77" s="84" t="s">
        <v>51</v>
      </c>
      <c r="V77" s="488">
        <v>4</v>
      </c>
      <c r="W77" s="488">
        <v>7</v>
      </c>
      <c r="X77" s="488">
        <f t="shared" si="75"/>
        <v>11</v>
      </c>
      <c r="Y77" s="488">
        <v>5</v>
      </c>
      <c r="Z77" s="488">
        <v>21</v>
      </c>
      <c r="AA77" s="488">
        <f t="shared" si="76"/>
        <v>26</v>
      </c>
      <c r="AB77" s="488">
        <v>27</v>
      </c>
      <c r="AC77" s="488">
        <v>29</v>
      </c>
      <c r="AD77" s="488">
        <f t="shared" si="77"/>
        <v>56</v>
      </c>
      <c r="AE77" s="488">
        <v>1</v>
      </c>
      <c r="AF77" s="488">
        <v>1</v>
      </c>
      <c r="AG77" s="488">
        <f t="shared" si="78"/>
        <v>2</v>
      </c>
      <c r="AH77" s="488">
        <v>0</v>
      </c>
      <c r="AI77" s="488">
        <v>0</v>
      </c>
      <c r="AJ77" s="488">
        <f t="shared" si="79"/>
        <v>0</v>
      </c>
    </row>
    <row r="78" spans="1:36" ht="16.5" customHeight="1" x14ac:dyDescent="0.25">
      <c r="A78" s="31" t="str">
        <f>AGAMA!A78</f>
        <v>Sumber : PDAK - Kementerian Dalam Negeri RI</v>
      </c>
      <c r="S78" s="31" t="str">
        <f>A78</f>
        <v>Sumber : PDAK - Kementerian Dalam Negeri RI</v>
      </c>
    </row>
    <row r="79" spans="1:36" ht="15" customHeight="1" x14ac:dyDescent="0.25">
      <c r="B79" s="525"/>
      <c r="C79" s="525"/>
      <c r="D79" s="525"/>
      <c r="AA79" s="24"/>
      <c r="AB79" s="24"/>
      <c r="AC79" s="58"/>
      <c r="AD79" s="55"/>
      <c r="AE79" s="545" t="str">
        <f>DKB!E78</f>
        <v>Kepala Dinas</v>
      </c>
      <c r="AF79" s="545"/>
      <c r="AG79" s="545"/>
      <c r="AH79" s="545"/>
      <c r="AI79" s="545"/>
      <c r="AJ79" s="545"/>
    </row>
    <row r="80" spans="1:36" ht="15.75" x14ac:dyDescent="0.25">
      <c r="B80" s="538"/>
      <c r="C80" s="525"/>
      <c r="D80" s="525"/>
      <c r="AA80" s="24"/>
      <c r="AB80" s="24"/>
      <c r="AC80" s="56"/>
      <c r="AD80" s="56"/>
      <c r="AE80" s="545" t="str">
        <f>DKB!E79</f>
        <v>Kependudukan dan Pencatatan Sipil</v>
      </c>
      <c r="AF80" s="545"/>
      <c r="AG80" s="545"/>
      <c r="AH80" s="545"/>
      <c r="AI80" s="545"/>
      <c r="AJ80" s="545"/>
    </row>
    <row r="81" spans="2:36" ht="15.75" x14ac:dyDescent="0.25">
      <c r="B81" s="525"/>
      <c r="C81" s="525"/>
      <c r="D81" s="525"/>
      <c r="AA81" s="24"/>
      <c r="AB81" s="24"/>
      <c r="AC81" s="55"/>
      <c r="AD81" s="55"/>
      <c r="AE81" s="545" t="str">
        <f>DKB!E80</f>
        <v>Kabupaten Pakpak Bharat</v>
      </c>
      <c r="AF81" s="545"/>
      <c r="AG81" s="545"/>
      <c r="AH81" s="545"/>
      <c r="AI81" s="545"/>
      <c r="AJ81" s="545"/>
    </row>
    <row r="82" spans="2:36" ht="15.75" x14ac:dyDescent="0.25">
      <c r="B82" s="525"/>
      <c r="C82" s="525"/>
      <c r="D82" s="525"/>
      <c r="AA82" s="24"/>
      <c r="AB82" s="24"/>
      <c r="AC82" s="55"/>
      <c r="AD82" s="55"/>
      <c r="AE82" s="545"/>
      <c r="AF82" s="545"/>
      <c r="AG82" s="545"/>
      <c r="AH82" s="545"/>
      <c r="AI82" s="545"/>
      <c r="AJ82" s="545"/>
    </row>
    <row r="83" spans="2:36" ht="15.75" x14ac:dyDescent="0.25">
      <c r="B83" s="525"/>
      <c r="C83" s="525"/>
      <c r="D83" s="525"/>
      <c r="AA83" s="24"/>
      <c r="AB83" s="24"/>
      <c r="AC83" s="55"/>
      <c r="AD83" s="55"/>
      <c r="AE83" s="545"/>
      <c r="AF83" s="545"/>
      <c r="AG83" s="545"/>
      <c r="AH83" s="545"/>
      <c r="AI83" s="545"/>
      <c r="AJ83" s="545"/>
    </row>
    <row r="84" spans="2:36" ht="15.75" x14ac:dyDescent="0.25">
      <c r="B84" s="525"/>
      <c r="C84" s="525"/>
      <c r="D84" s="525"/>
      <c r="AA84" s="24"/>
      <c r="AB84" s="24"/>
      <c r="AC84" s="55"/>
      <c r="AD84" s="55"/>
      <c r="AE84" s="545"/>
      <c r="AF84" s="545"/>
      <c r="AG84" s="545"/>
      <c r="AH84" s="545"/>
      <c r="AI84" s="545"/>
      <c r="AJ84" s="545"/>
    </row>
    <row r="85" spans="2:36" ht="15" customHeight="1" x14ac:dyDescent="0.25">
      <c r="B85" s="525"/>
      <c r="C85" s="525"/>
      <c r="D85" s="525"/>
      <c r="AA85" s="24"/>
      <c r="AB85" s="24"/>
      <c r="AC85" s="55"/>
      <c r="AD85" s="55"/>
      <c r="AE85" s="545" t="str">
        <f>DKB!E84</f>
        <v>Petrus Saragih, SE, MM</v>
      </c>
      <c r="AF85" s="545"/>
      <c r="AG85" s="545"/>
      <c r="AH85" s="545"/>
      <c r="AI85" s="545"/>
      <c r="AJ85" s="545"/>
    </row>
    <row r="86" spans="2:36" ht="15" customHeight="1" x14ac:dyDescent="0.25">
      <c r="B86" s="525"/>
      <c r="C86" s="525"/>
      <c r="D86" s="525"/>
      <c r="AA86" s="24"/>
      <c r="AB86" s="24"/>
      <c r="AC86" s="55"/>
      <c r="AD86" s="55"/>
      <c r="AE86" s="545" t="str">
        <f>DKB!E85</f>
        <v>NIP. 196907271990111002</v>
      </c>
      <c r="AF86" s="545"/>
      <c r="AG86" s="545"/>
      <c r="AH86" s="545"/>
      <c r="AI86" s="545"/>
      <c r="AJ86" s="545"/>
    </row>
  </sheetData>
  <mergeCells count="55">
    <mergeCell ref="Y7:AA7"/>
    <mergeCell ref="AE85:AJ85"/>
    <mergeCell ref="AE86:AJ86"/>
    <mergeCell ref="AE79:AJ79"/>
    <mergeCell ref="AE80:AJ80"/>
    <mergeCell ref="AE81:AJ81"/>
    <mergeCell ref="AE82:AJ82"/>
    <mergeCell ref="AE83:AJ83"/>
    <mergeCell ref="AE84:AJ84"/>
    <mergeCell ref="B5:B6"/>
    <mergeCell ref="V7:X7"/>
    <mergeCell ref="D7:F7"/>
    <mergeCell ref="G7:I7"/>
    <mergeCell ref="J7:L7"/>
    <mergeCell ref="M7:O7"/>
    <mergeCell ref="P7:R7"/>
    <mergeCell ref="B7:B8"/>
    <mergeCell ref="G8:I8"/>
    <mergeCell ref="J8:L8"/>
    <mergeCell ref="M8:O8"/>
    <mergeCell ref="P8:R8"/>
    <mergeCell ref="AE8:AG8"/>
    <mergeCell ref="AH8:AJ8"/>
    <mergeCell ref="AB7:AD7"/>
    <mergeCell ref="AE7:AG7"/>
    <mergeCell ref="AH7:AJ7"/>
    <mergeCell ref="C7:C8"/>
    <mergeCell ref="A5:A10"/>
    <mergeCell ref="D8:F8"/>
    <mergeCell ref="D5:R6"/>
    <mergeCell ref="V5:AJ6"/>
    <mergeCell ref="S5:S10"/>
    <mergeCell ref="T5:T6"/>
    <mergeCell ref="T7:T8"/>
    <mergeCell ref="U7:U8"/>
    <mergeCell ref="T9:T10"/>
    <mergeCell ref="U9:U10"/>
    <mergeCell ref="B9:B10"/>
    <mergeCell ref="C9:C10"/>
    <mergeCell ref="V8:X8"/>
    <mergeCell ref="Y8:AA8"/>
    <mergeCell ref="AB8:AD8"/>
    <mergeCell ref="B85:D85"/>
    <mergeCell ref="B86:D86"/>
    <mergeCell ref="B79:D79"/>
    <mergeCell ref="B80:D80"/>
    <mergeCell ref="B81:D81"/>
    <mergeCell ref="B82:D82"/>
    <mergeCell ref="B83:D83"/>
    <mergeCell ref="B84:D84"/>
    <mergeCell ref="A1:R1"/>
    <mergeCell ref="A2:R2"/>
    <mergeCell ref="A3:R3"/>
    <mergeCell ref="S2:AJ2"/>
    <mergeCell ref="S3:AJ3"/>
  </mergeCells>
  <printOptions horizontalCentered="1"/>
  <pageMargins left="0.59055118110236227" right="0.39370078740157483" top="0.19685039370078741" bottom="0.19685039370078741" header="0" footer="0"/>
  <pageSetup paperSize="9" scale="61" orientation="portrait" r:id="rId1"/>
  <colBreaks count="1" manualBreakCount="1">
    <brk id="18" max="8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Q84"/>
  <sheetViews>
    <sheetView view="pageBreakPreview" zoomScale="90" zoomScaleNormal="100" zoomScaleSheetLayoutView="90" workbookViewId="0">
      <selection activeCell="T69" sqref="T69"/>
    </sheetView>
  </sheetViews>
  <sheetFormatPr defaultRowHeight="12.75" x14ac:dyDescent="0.2"/>
  <cols>
    <col min="1" max="1" width="5.42578125" style="290" customWidth="1"/>
    <col min="2" max="2" width="9.140625" style="290"/>
    <col min="3" max="3" width="32.5703125" style="290" customWidth="1"/>
    <col min="4" max="8" width="8.28515625" style="290" bestFit="1" customWidth="1"/>
    <col min="9" max="9" width="9.5703125" style="290" customWidth="1"/>
    <col min="10" max="10" width="4.7109375" style="290" bestFit="1" customWidth="1"/>
    <col min="11" max="11" width="5.28515625" style="290" customWidth="1"/>
    <col min="12" max="13" width="5.7109375" style="290" bestFit="1" customWidth="1"/>
    <col min="14" max="15" width="7.28515625" style="290" bestFit="1" customWidth="1"/>
    <col min="16" max="257" width="9.140625" style="290"/>
    <col min="258" max="258" width="35.7109375" style="290" bestFit="1" customWidth="1"/>
    <col min="259" max="259" width="36.7109375" style="290" bestFit="1" customWidth="1"/>
    <col min="260" max="265" width="7.28515625" style="290" bestFit="1" customWidth="1"/>
    <col min="266" max="267" width="3.5703125" style="290" bestFit="1" customWidth="1"/>
    <col min="268" max="268" width="5" style="290" customWidth="1"/>
    <col min="269" max="269" width="4.7109375" style="290" bestFit="1" customWidth="1"/>
    <col min="270" max="271" width="6.28515625" style="290" bestFit="1" customWidth="1"/>
    <col min="272" max="513" width="9.140625" style="290"/>
    <col min="514" max="514" width="35.7109375" style="290" bestFit="1" customWidth="1"/>
    <col min="515" max="515" width="36.7109375" style="290" bestFit="1" customWidth="1"/>
    <col min="516" max="521" width="7.28515625" style="290" bestFit="1" customWidth="1"/>
    <col min="522" max="523" width="3.5703125" style="290" bestFit="1" customWidth="1"/>
    <col min="524" max="524" width="5" style="290" customWidth="1"/>
    <col min="525" max="525" width="4.7109375" style="290" bestFit="1" customWidth="1"/>
    <col min="526" max="527" width="6.28515625" style="290" bestFit="1" customWidth="1"/>
    <col min="528" max="769" width="9.140625" style="290"/>
    <col min="770" max="770" width="35.7109375" style="290" bestFit="1" customWidth="1"/>
    <col min="771" max="771" width="36.7109375" style="290" bestFit="1" customWidth="1"/>
    <col min="772" max="777" width="7.28515625" style="290" bestFit="1" customWidth="1"/>
    <col min="778" max="779" width="3.5703125" style="290" bestFit="1" customWidth="1"/>
    <col min="780" max="780" width="5" style="290" customWidth="1"/>
    <col min="781" max="781" width="4.7109375" style="290" bestFit="1" customWidth="1"/>
    <col min="782" max="783" width="6.28515625" style="290" bestFit="1" customWidth="1"/>
    <col min="784" max="1025" width="9.140625" style="290"/>
    <col min="1026" max="1026" width="35.7109375" style="290" bestFit="1" customWidth="1"/>
    <col min="1027" max="1027" width="36.7109375" style="290" bestFit="1" customWidth="1"/>
    <col min="1028" max="1033" width="7.28515625" style="290" bestFit="1" customWidth="1"/>
    <col min="1034" max="1035" width="3.5703125" style="290" bestFit="1" customWidth="1"/>
    <col min="1036" max="1036" width="5" style="290" customWidth="1"/>
    <col min="1037" max="1037" width="4.7109375" style="290" bestFit="1" customWidth="1"/>
    <col min="1038" max="1039" width="6.28515625" style="290" bestFit="1" customWidth="1"/>
    <col min="1040" max="1281" width="9.140625" style="290"/>
    <col min="1282" max="1282" width="35.7109375" style="290" bestFit="1" customWidth="1"/>
    <col min="1283" max="1283" width="36.7109375" style="290" bestFit="1" customWidth="1"/>
    <col min="1284" max="1289" width="7.28515625" style="290" bestFit="1" customWidth="1"/>
    <col min="1290" max="1291" width="3.5703125" style="290" bestFit="1" customWidth="1"/>
    <col min="1292" max="1292" width="5" style="290" customWidth="1"/>
    <col min="1293" max="1293" width="4.7109375" style="290" bestFit="1" customWidth="1"/>
    <col min="1294" max="1295" width="6.28515625" style="290" bestFit="1" customWidth="1"/>
    <col min="1296" max="1537" width="9.140625" style="290"/>
    <col min="1538" max="1538" width="35.7109375" style="290" bestFit="1" customWidth="1"/>
    <col min="1539" max="1539" width="36.7109375" style="290" bestFit="1" customWidth="1"/>
    <col min="1540" max="1545" width="7.28515625" style="290" bestFit="1" customWidth="1"/>
    <col min="1546" max="1547" width="3.5703125" style="290" bestFit="1" customWidth="1"/>
    <col min="1548" max="1548" width="5" style="290" customWidth="1"/>
    <col min="1549" max="1549" width="4.7109375" style="290" bestFit="1" customWidth="1"/>
    <col min="1550" max="1551" width="6.28515625" style="290" bestFit="1" customWidth="1"/>
    <col min="1552" max="1793" width="9.140625" style="290"/>
    <col min="1794" max="1794" width="35.7109375" style="290" bestFit="1" customWidth="1"/>
    <col min="1795" max="1795" width="36.7109375" style="290" bestFit="1" customWidth="1"/>
    <col min="1796" max="1801" width="7.28515625" style="290" bestFit="1" customWidth="1"/>
    <col min="1802" max="1803" width="3.5703125" style="290" bestFit="1" customWidth="1"/>
    <col min="1804" max="1804" width="5" style="290" customWidth="1"/>
    <col min="1805" max="1805" width="4.7109375" style="290" bestFit="1" customWidth="1"/>
    <col min="1806" max="1807" width="6.28515625" style="290" bestFit="1" customWidth="1"/>
    <col min="1808" max="2049" width="9.140625" style="290"/>
    <col min="2050" max="2050" width="35.7109375" style="290" bestFit="1" customWidth="1"/>
    <col min="2051" max="2051" width="36.7109375" style="290" bestFit="1" customWidth="1"/>
    <col min="2052" max="2057" width="7.28515625" style="290" bestFit="1" customWidth="1"/>
    <col min="2058" max="2059" width="3.5703125" style="290" bestFit="1" customWidth="1"/>
    <col min="2060" max="2060" width="5" style="290" customWidth="1"/>
    <col min="2061" max="2061" width="4.7109375" style="290" bestFit="1" customWidth="1"/>
    <col min="2062" max="2063" width="6.28515625" style="290" bestFit="1" customWidth="1"/>
    <col min="2064" max="2305" width="9.140625" style="290"/>
    <col min="2306" max="2306" width="35.7109375" style="290" bestFit="1" customWidth="1"/>
    <col min="2307" max="2307" width="36.7109375" style="290" bestFit="1" customWidth="1"/>
    <col min="2308" max="2313" width="7.28515625" style="290" bestFit="1" customWidth="1"/>
    <col min="2314" max="2315" width="3.5703125" style="290" bestFit="1" customWidth="1"/>
    <col min="2316" max="2316" width="5" style="290" customWidth="1"/>
    <col min="2317" max="2317" width="4.7109375" style="290" bestFit="1" customWidth="1"/>
    <col min="2318" max="2319" width="6.28515625" style="290" bestFit="1" customWidth="1"/>
    <col min="2320" max="2561" width="9.140625" style="290"/>
    <col min="2562" max="2562" width="35.7109375" style="290" bestFit="1" customWidth="1"/>
    <col min="2563" max="2563" width="36.7109375" style="290" bestFit="1" customWidth="1"/>
    <col min="2564" max="2569" width="7.28515625" style="290" bestFit="1" customWidth="1"/>
    <col min="2570" max="2571" width="3.5703125" style="290" bestFit="1" customWidth="1"/>
    <col min="2572" max="2572" width="5" style="290" customWidth="1"/>
    <col min="2573" max="2573" width="4.7109375" style="290" bestFit="1" customWidth="1"/>
    <col min="2574" max="2575" width="6.28515625" style="290" bestFit="1" customWidth="1"/>
    <col min="2576" max="2817" width="9.140625" style="290"/>
    <col min="2818" max="2818" width="35.7109375" style="290" bestFit="1" customWidth="1"/>
    <col min="2819" max="2819" width="36.7109375" style="290" bestFit="1" customWidth="1"/>
    <col min="2820" max="2825" width="7.28515625" style="290" bestFit="1" customWidth="1"/>
    <col min="2826" max="2827" width="3.5703125" style="290" bestFit="1" customWidth="1"/>
    <col min="2828" max="2828" width="5" style="290" customWidth="1"/>
    <col min="2829" max="2829" width="4.7109375" style="290" bestFit="1" customWidth="1"/>
    <col min="2830" max="2831" width="6.28515625" style="290" bestFit="1" customWidth="1"/>
    <col min="2832" max="3073" width="9.140625" style="290"/>
    <col min="3074" max="3074" width="35.7109375" style="290" bestFit="1" customWidth="1"/>
    <col min="3075" max="3075" width="36.7109375" style="290" bestFit="1" customWidth="1"/>
    <col min="3076" max="3081" width="7.28515625" style="290" bestFit="1" customWidth="1"/>
    <col min="3082" max="3083" width="3.5703125" style="290" bestFit="1" customWidth="1"/>
    <col min="3084" max="3084" width="5" style="290" customWidth="1"/>
    <col min="3085" max="3085" width="4.7109375" style="290" bestFit="1" customWidth="1"/>
    <col min="3086" max="3087" width="6.28515625" style="290" bestFit="1" customWidth="1"/>
    <col min="3088" max="3329" width="9.140625" style="290"/>
    <col min="3330" max="3330" width="35.7109375" style="290" bestFit="1" customWidth="1"/>
    <col min="3331" max="3331" width="36.7109375" style="290" bestFit="1" customWidth="1"/>
    <col min="3332" max="3337" width="7.28515625" style="290" bestFit="1" customWidth="1"/>
    <col min="3338" max="3339" width="3.5703125" style="290" bestFit="1" customWidth="1"/>
    <col min="3340" max="3340" width="5" style="290" customWidth="1"/>
    <col min="3341" max="3341" width="4.7109375" style="290" bestFit="1" customWidth="1"/>
    <col min="3342" max="3343" width="6.28515625" style="290" bestFit="1" customWidth="1"/>
    <col min="3344" max="3585" width="9.140625" style="290"/>
    <col min="3586" max="3586" width="35.7109375" style="290" bestFit="1" customWidth="1"/>
    <col min="3587" max="3587" width="36.7109375" style="290" bestFit="1" customWidth="1"/>
    <col min="3588" max="3593" width="7.28515625" style="290" bestFit="1" customWidth="1"/>
    <col min="3594" max="3595" width="3.5703125" style="290" bestFit="1" customWidth="1"/>
    <col min="3596" max="3596" width="5" style="290" customWidth="1"/>
    <col min="3597" max="3597" width="4.7109375" style="290" bestFit="1" customWidth="1"/>
    <col min="3598" max="3599" width="6.28515625" style="290" bestFit="1" customWidth="1"/>
    <col min="3600" max="3841" width="9.140625" style="290"/>
    <col min="3842" max="3842" width="35.7109375" style="290" bestFit="1" customWidth="1"/>
    <col min="3843" max="3843" width="36.7109375" style="290" bestFit="1" customWidth="1"/>
    <col min="3844" max="3849" width="7.28515625" style="290" bestFit="1" customWidth="1"/>
    <col min="3850" max="3851" width="3.5703125" style="290" bestFit="1" customWidth="1"/>
    <col min="3852" max="3852" width="5" style="290" customWidth="1"/>
    <col min="3853" max="3853" width="4.7109375" style="290" bestFit="1" customWidth="1"/>
    <col min="3854" max="3855" width="6.28515625" style="290" bestFit="1" customWidth="1"/>
    <col min="3856" max="4097" width="9.140625" style="290"/>
    <col min="4098" max="4098" width="35.7109375" style="290" bestFit="1" customWidth="1"/>
    <col min="4099" max="4099" width="36.7109375" style="290" bestFit="1" customWidth="1"/>
    <col min="4100" max="4105" width="7.28515625" style="290" bestFit="1" customWidth="1"/>
    <col min="4106" max="4107" width="3.5703125" style="290" bestFit="1" customWidth="1"/>
    <col min="4108" max="4108" width="5" style="290" customWidth="1"/>
    <col min="4109" max="4109" width="4.7109375" style="290" bestFit="1" customWidth="1"/>
    <col min="4110" max="4111" width="6.28515625" style="290" bestFit="1" customWidth="1"/>
    <col min="4112" max="4353" width="9.140625" style="290"/>
    <col min="4354" max="4354" width="35.7109375" style="290" bestFit="1" customWidth="1"/>
    <col min="4355" max="4355" width="36.7109375" style="290" bestFit="1" customWidth="1"/>
    <col min="4356" max="4361" width="7.28515625" style="290" bestFit="1" customWidth="1"/>
    <col min="4362" max="4363" width="3.5703125" style="290" bestFit="1" customWidth="1"/>
    <col min="4364" max="4364" width="5" style="290" customWidth="1"/>
    <col min="4365" max="4365" width="4.7109375" style="290" bestFit="1" customWidth="1"/>
    <col min="4366" max="4367" width="6.28515625" style="290" bestFit="1" customWidth="1"/>
    <col min="4368" max="4609" width="9.140625" style="290"/>
    <col min="4610" max="4610" width="35.7109375" style="290" bestFit="1" customWidth="1"/>
    <col min="4611" max="4611" width="36.7109375" style="290" bestFit="1" customWidth="1"/>
    <col min="4612" max="4617" width="7.28515625" style="290" bestFit="1" customWidth="1"/>
    <col min="4618" max="4619" width="3.5703125" style="290" bestFit="1" customWidth="1"/>
    <col min="4620" max="4620" width="5" style="290" customWidth="1"/>
    <col min="4621" max="4621" width="4.7109375" style="290" bestFit="1" customWidth="1"/>
    <col min="4622" max="4623" width="6.28515625" style="290" bestFit="1" customWidth="1"/>
    <col min="4624" max="4865" width="9.140625" style="290"/>
    <col min="4866" max="4866" width="35.7109375" style="290" bestFit="1" customWidth="1"/>
    <col min="4867" max="4867" width="36.7109375" style="290" bestFit="1" customWidth="1"/>
    <col min="4868" max="4873" width="7.28515625" style="290" bestFit="1" customWidth="1"/>
    <col min="4874" max="4875" width="3.5703125" style="290" bestFit="1" customWidth="1"/>
    <col min="4876" max="4876" width="5" style="290" customWidth="1"/>
    <col min="4877" max="4877" width="4.7109375" style="290" bestFit="1" customWidth="1"/>
    <col min="4878" max="4879" width="6.28515625" style="290" bestFit="1" customWidth="1"/>
    <col min="4880" max="5121" width="9.140625" style="290"/>
    <col min="5122" max="5122" width="35.7109375" style="290" bestFit="1" customWidth="1"/>
    <col min="5123" max="5123" width="36.7109375" style="290" bestFit="1" customWidth="1"/>
    <col min="5124" max="5129" width="7.28515625" style="290" bestFit="1" customWidth="1"/>
    <col min="5130" max="5131" width="3.5703125" style="290" bestFit="1" customWidth="1"/>
    <col min="5132" max="5132" width="5" style="290" customWidth="1"/>
    <col min="5133" max="5133" width="4.7109375" style="290" bestFit="1" customWidth="1"/>
    <col min="5134" max="5135" width="6.28515625" style="290" bestFit="1" customWidth="1"/>
    <col min="5136" max="5377" width="9.140625" style="290"/>
    <col min="5378" max="5378" width="35.7109375" style="290" bestFit="1" customWidth="1"/>
    <col min="5379" max="5379" width="36.7109375" style="290" bestFit="1" customWidth="1"/>
    <col min="5380" max="5385" width="7.28515625" style="290" bestFit="1" customWidth="1"/>
    <col min="5386" max="5387" width="3.5703125" style="290" bestFit="1" customWidth="1"/>
    <col min="5388" max="5388" width="5" style="290" customWidth="1"/>
    <col min="5389" max="5389" width="4.7109375" style="290" bestFit="1" customWidth="1"/>
    <col min="5390" max="5391" width="6.28515625" style="290" bestFit="1" customWidth="1"/>
    <col min="5392" max="5633" width="9.140625" style="290"/>
    <col min="5634" max="5634" width="35.7109375" style="290" bestFit="1" customWidth="1"/>
    <col min="5635" max="5635" width="36.7109375" style="290" bestFit="1" customWidth="1"/>
    <col min="5636" max="5641" width="7.28515625" style="290" bestFit="1" customWidth="1"/>
    <col min="5642" max="5643" width="3.5703125" style="290" bestFit="1" customWidth="1"/>
    <col min="5644" max="5644" width="5" style="290" customWidth="1"/>
    <col min="5645" max="5645" width="4.7109375" style="290" bestFit="1" customWidth="1"/>
    <col min="5646" max="5647" width="6.28515625" style="290" bestFit="1" customWidth="1"/>
    <col min="5648" max="5889" width="9.140625" style="290"/>
    <col min="5890" max="5890" width="35.7109375" style="290" bestFit="1" customWidth="1"/>
    <col min="5891" max="5891" width="36.7109375" style="290" bestFit="1" customWidth="1"/>
    <col min="5892" max="5897" width="7.28515625" style="290" bestFit="1" customWidth="1"/>
    <col min="5898" max="5899" width="3.5703125" style="290" bestFit="1" customWidth="1"/>
    <col min="5900" max="5900" width="5" style="290" customWidth="1"/>
    <col min="5901" max="5901" width="4.7109375" style="290" bestFit="1" customWidth="1"/>
    <col min="5902" max="5903" width="6.28515625" style="290" bestFit="1" customWidth="1"/>
    <col min="5904" max="6145" width="9.140625" style="290"/>
    <col min="6146" max="6146" width="35.7109375" style="290" bestFit="1" customWidth="1"/>
    <col min="6147" max="6147" width="36.7109375" style="290" bestFit="1" customWidth="1"/>
    <col min="6148" max="6153" width="7.28515625" style="290" bestFit="1" customWidth="1"/>
    <col min="6154" max="6155" width="3.5703125" style="290" bestFit="1" customWidth="1"/>
    <col min="6156" max="6156" width="5" style="290" customWidth="1"/>
    <col min="6157" max="6157" width="4.7109375" style="290" bestFit="1" customWidth="1"/>
    <col min="6158" max="6159" width="6.28515625" style="290" bestFit="1" customWidth="1"/>
    <col min="6160" max="6401" width="9.140625" style="290"/>
    <col min="6402" max="6402" width="35.7109375" style="290" bestFit="1" customWidth="1"/>
    <col min="6403" max="6403" width="36.7109375" style="290" bestFit="1" customWidth="1"/>
    <col min="6404" max="6409" width="7.28515625" style="290" bestFit="1" customWidth="1"/>
    <col min="6410" max="6411" width="3.5703125" style="290" bestFit="1" customWidth="1"/>
    <col min="6412" max="6412" width="5" style="290" customWidth="1"/>
    <col min="6413" max="6413" width="4.7109375" style="290" bestFit="1" customWidth="1"/>
    <col min="6414" max="6415" width="6.28515625" style="290" bestFit="1" customWidth="1"/>
    <col min="6416" max="6657" width="9.140625" style="290"/>
    <col min="6658" max="6658" width="35.7109375" style="290" bestFit="1" customWidth="1"/>
    <col min="6659" max="6659" width="36.7109375" style="290" bestFit="1" customWidth="1"/>
    <col min="6660" max="6665" width="7.28515625" style="290" bestFit="1" customWidth="1"/>
    <col min="6666" max="6667" width="3.5703125" style="290" bestFit="1" customWidth="1"/>
    <col min="6668" max="6668" width="5" style="290" customWidth="1"/>
    <col min="6669" max="6669" width="4.7109375" style="290" bestFit="1" customWidth="1"/>
    <col min="6670" max="6671" width="6.28515625" style="290" bestFit="1" customWidth="1"/>
    <col min="6672" max="6913" width="9.140625" style="290"/>
    <col min="6914" max="6914" width="35.7109375" style="290" bestFit="1" customWidth="1"/>
    <col min="6915" max="6915" width="36.7109375" style="290" bestFit="1" customWidth="1"/>
    <col min="6916" max="6921" width="7.28515625" style="290" bestFit="1" customWidth="1"/>
    <col min="6922" max="6923" width="3.5703125" style="290" bestFit="1" customWidth="1"/>
    <col min="6924" max="6924" width="5" style="290" customWidth="1"/>
    <col min="6925" max="6925" width="4.7109375" style="290" bestFit="1" customWidth="1"/>
    <col min="6926" max="6927" width="6.28515625" style="290" bestFit="1" customWidth="1"/>
    <col min="6928" max="7169" width="9.140625" style="290"/>
    <col min="7170" max="7170" width="35.7109375" style="290" bestFit="1" customWidth="1"/>
    <col min="7171" max="7171" width="36.7109375" style="290" bestFit="1" customWidth="1"/>
    <col min="7172" max="7177" width="7.28515625" style="290" bestFit="1" customWidth="1"/>
    <col min="7178" max="7179" width="3.5703125" style="290" bestFit="1" customWidth="1"/>
    <col min="7180" max="7180" width="5" style="290" customWidth="1"/>
    <col min="7181" max="7181" width="4.7109375" style="290" bestFit="1" customWidth="1"/>
    <col min="7182" max="7183" width="6.28515625" style="290" bestFit="1" customWidth="1"/>
    <col min="7184" max="7425" width="9.140625" style="290"/>
    <col min="7426" max="7426" width="35.7109375" style="290" bestFit="1" customWidth="1"/>
    <col min="7427" max="7427" width="36.7109375" style="290" bestFit="1" customWidth="1"/>
    <col min="7428" max="7433" width="7.28515625" style="290" bestFit="1" customWidth="1"/>
    <col min="7434" max="7435" width="3.5703125" style="290" bestFit="1" customWidth="1"/>
    <col min="7436" max="7436" width="5" style="290" customWidth="1"/>
    <col min="7437" max="7437" width="4.7109375" style="290" bestFit="1" customWidth="1"/>
    <col min="7438" max="7439" width="6.28515625" style="290" bestFit="1" customWidth="1"/>
    <col min="7440" max="7681" width="9.140625" style="290"/>
    <col min="7682" max="7682" width="35.7109375" style="290" bestFit="1" customWidth="1"/>
    <col min="7683" max="7683" width="36.7109375" style="290" bestFit="1" customWidth="1"/>
    <col min="7684" max="7689" width="7.28515625" style="290" bestFit="1" customWidth="1"/>
    <col min="7690" max="7691" width="3.5703125" style="290" bestFit="1" customWidth="1"/>
    <col min="7692" max="7692" width="5" style="290" customWidth="1"/>
    <col min="7693" max="7693" width="4.7109375" style="290" bestFit="1" customWidth="1"/>
    <col min="7694" max="7695" width="6.28515625" style="290" bestFit="1" customWidth="1"/>
    <col min="7696" max="7937" width="9.140625" style="290"/>
    <col min="7938" max="7938" width="35.7109375" style="290" bestFit="1" customWidth="1"/>
    <col min="7939" max="7939" width="36.7109375" style="290" bestFit="1" customWidth="1"/>
    <col min="7940" max="7945" width="7.28515625" style="290" bestFit="1" customWidth="1"/>
    <col min="7946" max="7947" width="3.5703125" style="290" bestFit="1" customWidth="1"/>
    <col min="7948" max="7948" width="5" style="290" customWidth="1"/>
    <col min="7949" max="7949" width="4.7109375" style="290" bestFit="1" customWidth="1"/>
    <col min="7950" max="7951" width="6.28515625" style="290" bestFit="1" customWidth="1"/>
    <col min="7952" max="8193" width="9.140625" style="290"/>
    <col min="8194" max="8194" width="35.7109375" style="290" bestFit="1" customWidth="1"/>
    <col min="8195" max="8195" width="36.7109375" style="290" bestFit="1" customWidth="1"/>
    <col min="8196" max="8201" width="7.28515625" style="290" bestFit="1" customWidth="1"/>
    <col min="8202" max="8203" width="3.5703125" style="290" bestFit="1" customWidth="1"/>
    <col min="8204" max="8204" width="5" style="290" customWidth="1"/>
    <col min="8205" max="8205" width="4.7109375" style="290" bestFit="1" customWidth="1"/>
    <col min="8206" max="8207" width="6.28515625" style="290" bestFit="1" customWidth="1"/>
    <col min="8208" max="8449" width="9.140625" style="290"/>
    <col min="8450" max="8450" width="35.7109375" style="290" bestFit="1" customWidth="1"/>
    <col min="8451" max="8451" width="36.7109375" style="290" bestFit="1" customWidth="1"/>
    <col min="8452" max="8457" width="7.28515625" style="290" bestFit="1" customWidth="1"/>
    <col min="8458" max="8459" width="3.5703125" style="290" bestFit="1" customWidth="1"/>
    <col min="8460" max="8460" width="5" style="290" customWidth="1"/>
    <col min="8461" max="8461" width="4.7109375" style="290" bestFit="1" customWidth="1"/>
    <col min="8462" max="8463" width="6.28515625" style="290" bestFit="1" customWidth="1"/>
    <col min="8464" max="8705" width="9.140625" style="290"/>
    <col min="8706" max="8706" width="35.7109375" style="290" bestFit="1" customWidth="1"/>
    <col min="8707" max="8707" width="36.7109375" style="290" bestFit="1" customWidth="1"/>
    <col min="8708" max="8713" width="7.28515625" style="290" bestFit="1" customWidth="1"/>
    <col min="8714" max="8715" width="3.5703125" style="290" bestFit="1" customWidth="1"/>
    <col min="8716" max="8716" width="5" style="290" customWidth="1"/>
    <col min="8717" max="8717" width="4.7109375" style="290" bestFit="1" customWidth="1"/>
    <col min="8718" max="8719" width="6.28515625" style="290" bestFit="1" customWidth="1"/>
    <col min="8720" max="8961" width="9.140625" style="290"/>
    <col min="8962" max="8962" width="35.7109375" style="290" bestFit="1" customWidth="1"/>
    <col min="8963" max="8963" width="36.7109375" style="290" bestFit="1" customWidth="1"/>
    <col min="8964" max="8969" width="7.28515625" style="290" bestFit="1" customWidth="1"/>
    <col min="8970" max="8971" width="3.5703125" style="290" bestFit="1" customWidth="1"/>
    <col min="8972" max="8972" width="5" style="290" customWidth="1"/>
    <col min="8973" max="8973" width="4.7109375" style="290" bestFit="1" customWidth="1"/>
    <col min="8974" max="8975" width="6.28515625" style="290" bestFit="1" customWidth="1"/>
    <col min="8976" max="9217" width="9.140625" style="290"/>
    <col min="9218" max="9218" width="35.7109375" style="290" bestFit="1" customWidth="1"/>
    <col min="9219" max="9219" width="36.7109375" style="290" bestFit="1" customWidth="1"/>
    <col min="9220" max="9225" width="7.28515625" style="290" bestFit="1" customWidth="1"/>
    <col min="9226" max="9227" width="3.5703125" style="290" bestFit="1" customWidth="1"/>
    <col min="9228" max="9228" width="5" style="290" customWidth="1"/>
    <col min="9229" max="9229" width="4.7109375" style="290" bestFit="1" customWidth="1"/>
    <col min="9230" max="9231" width="6.28515625" style="290" bestFit="1" customWidth="1"/>
    <col min="9232" max="9473" width="9.140625" style="290"/>
    <col min="9474" max="9474" width="35.7109375" style="290" bestFit="1" customWidth="1"/>
    <col min="9475" max="9475" width="36.7109375" style="290" bestFit="1" customWidth="1"/>
    <col min="9476" max="9481" width="7.28515625" style="290" bestFit="1" customWidth="1"/>
    <col min="9482" max="9483" width="3.5703125" style="290" bestFit="1" customWidth="1"/>
    <col min="9484" max="9484" width="5" style="290" customWidth="1"/>
    <col min="9485" max="9485" width="4.7109375" style="290" bestFit="1" customWidth="1"/>
    <col min="9486" max="9487" width="6.28515625" style="290" bestFit="1" customWidth="1"/>
    <col min="9488" max="9729" width="9.140625" style="290"/>
    <col min="9730" max="9730" width="35.7109375" style="290" bestFit="1" customWidth="1"/>
    <col min="9731" max="9731" width="36.7109375" style="290" bestFit="1" customWidth="1"/>
    <col min="9732" max="9737" width="7.28515625" style="290" bestFit="1" customWidth="1"/>
    <col min="9738" max="9739" width="3.5703125" style="290" bestFit="1" customWidth="1"/>
    <col min="9740" max="9740" width="5" style="290" customWidth="1"/>
    <col min="9741" max="9741" width="4.7109375" style="290" bestFit="1" customWidth="1"/>
    <col min="9742" max="9743" width="6.28515625" style="290" bestFit="1" customWidth="1"/>
    <col min="9744" max="9985" width="9.140625" style="290"/>
    <col min="9986" max="9986" width="35.7109375" style="290" bestFit="1" customWidth="1"/>
    <col min="9987" max="9987" width="36.7109375" style="290" bestFit="1" customWidth="1"/>
    <col min="9988" max="9993" width="7.28515625" style="290" bestFit="1" customWidth="1"/>
    <col min="9994" max="9995" width="3.5703125" style="290" bestFit="1" customWidth="1"/>
    <col min="9996" max="9996" width="5" style="290" customWidth="1"/>
    <col min="9997" max="9997" width="4.7109375" style="290" bestFit="1" customWidth="1"/>
    <col min="9998" max="9999" width="6.28515625" style="290" bestFit="1" customWidth="1"/>
    <col min="10000" max="10241" width="9.140625" style="290"/>
    <col min="10242" max="10242" width="35.7109375" style="290" bestFit="1" customWidth="1"/>
    <col min="10243" max="10243" width="36.7109375" style="290" bestFit="1" customWidth="1"/>
    <col min="10244" max="10249" width="7.28515625" style="290" bestFit="1" customWidth="1"/>
    <col min="10250" max="10251" width="3.5703125" style="290" bestFit="1" customWidth="1"/>
    <col min="10252" max="10252" width="5" style="290" customWidth="1"/>
    <col min="10253" max="10253" width="4.7109375" style="290" bestFit="1" customWidth="1"/>
    <col min="10254" max="10255" width="6.28515625" style="290" bestFit="1" customWidth="1"/>
    <col min="10256" max="10497" width="9.140625" style="290"/>
    <col min="10498" max="10498" width="35.7109375" style="290" bestFit="1" customWidth="1"/>
    <col min="10499" max="10499" width="36.7109375" style="290" bestFit="1" customWidth="1"/>
    <col min="10500" max="10505" width="7.28515625" style="290" bestFit="1" customWidth="1"/>
    <col min="10506" max="10507" width="3.5703125" style="290" bestFit="1" customWidth="1"/>
    <col min="10508" max="10508" width="5" style="290" customWidth="1"/>
    <col min="10509" max="10509" width="4.7109375" style="290" bestFit="1" customWidth="1"/>
    <col min="10510" max="10511" width="6.28515625" style="290" bestFit="1" customWidth="1"/>
    <col min="10512" max="10753" width="9.140625" style="290"/>
    <col min="10754" max="10754" width="35.7109375" style="290" bestFit="1" customWidth="1"/>
    <col min="10755" max="10755" width="36.7109375" style="290" bestFit="1" customWidth="1"/>
    <col min="10756" max="10761" width="7.28515625" style="290" bestFit="1" customWidth="1"/>
    <col min="10762" max="10763" width="3.5703125" style="290" bestFit="1" customWidth="1"/>
    <col min="10764" max="10764" width="5" style="290" customWidth="1"/>
    <col min="10765" max="10765" width="4.7109375" style="290" bestFit="1" customWidth="1"/>
    <col min="10766" max="10767" width="6.28515625" style="290" bestFit="1" customWidth="1"/>
    <col min="10768" max="11009" width="9.140625" style="290"/>
    <col min="11010" max="11010" width="35.7109375" style="290" bestFit="1" customWidth="1"/>
    <col min="11011" max="11011" width="36.7109375" style="290" bestFit="1" customWidth="1"/>
    <col min="11012" max="11017" width="7.28515625" style="290" bestFit="1" customWidth="1"/>
    <col min="11018" max="11019" width="3.5703125" style="290" bestFit="1" customWidth="1"/>
    <col min="11020" max="11020" width="5" style="290" customWidth="1"/>
    <col min="11021" max="11021" width="4.7109375" style="290" bestFit="1" customWidth="1"/>
    <col min="11022" max="11023" width="6.28515625" style="290" bestFit="1" customWidth="1"/>
    <col min="11024" max="11265" width="9.140625" style="290"/>
    <col min="11266" max="11266" width="35.7109375" style="290" bestFit="1" customWidth="1"/>
    <col min="11267" max="11267" width="36.7109375" style="290" bestFit="1" customWidth="1"/>
    <col min="11268" max="11273" width="7.28515625" style="290" bestFit="1" customWidth="1"/>
    <col min="11274" max="11275" width="3.5703125" style="290" bestFit="1" customWidth="1"/>
    <col min="11276" max="11276" width="5" style="290" customWidth="1"/>
    <col min="11277" max="11277" width="4.7109375" style="290" bestFit="1" customWidth="1"/>
    <col min="11278" max="11279" width="6.28515625" style="290" bestFit="1" customWidth="1"/>
    <col min="11280" max="11521" width="9.140625" style="290"/>
    <col min="11522" max="11522" width="35.7109375" style="290" bestFit="1" customWidth="1"/>
    <col min="11523" max="11523" width="36.7109375" style="290" bestFit="1" customWidth="1"/>
    <col min="11524" max="11529" width="7.28515625" style="290" bestFit="1" customWidth="1"/>
    <col min="11530" max="11531" width="3.5703125" style="290" bestFit="1" customWidth="1"/>
    <col min="11532" max="11532" width="5" style="290" customWidth="1"/>
    <col min="11533" max="11533" width="4.7109375" style="290" bestFit="1" customWidth="1"/>
    <col min="11534" max="11535" width="6.28515625" style="290" bestFit="1" customWidth="1"/>
    <col min="11536" max="11777" width="9.140625" style="290"/>
    <col min="11778" max="11778" width="35.7109375" style="290" bestFit="1" customWidth="1"/>
    <col min="11779" max="11779" width="36.7109375" style="290" bestFit="1" customWidth="1"/>
    <col min="11780" max="11785" width="7.28515625" style="290" bestFit="1" customWidth="1"/>
    <col min="11786" max="11787" width="3.5703125" style="290" bestFit="1" customWidth="1"/>
    <col min="11788" max="11788" width="5" style="290" customWidth="1"/>
    <col min="11789" max="11789" width="4.7109375" style="290" bestFit="1" customWidth="1"/>
    <col min="11790" max="11791" width="6.28515625" style="290" bestFit="1" customWidth="1"/>
    <col min="11792" max="12033" width="9.140625" style="290"/>
    <col min="12034" max="12034" width="35.7109375" style="290" bestFit="1" customWidth="1"/>
    <col min="12035" max="12035" width="36.7109375" style="290" bestFit="1" customWidth="1"/>
    <col min="12036" max="12041" width="7.28515625" style="290" bestFit="1" customWidth="1"/>
    <col min="12042" max="12043" width="3.5703125" style="290" bestFit="1" customWidth="1"/>
    <col min="12044" max="12044" width="5" style="290" customWidth="1"/>
    <col min="12045" max="12045" width="4.7109375" style="290" bestFit="1" customWidth="1"/>
    <col min="12046" max="12047" width="6.28515625" style="290" bestFit="1" customWidth="1"/>
    <col min="12048" max="12289" width="9.140625" style="290"/>
    <col min="12290" max="12290" width="35.7109375" style="290" bestFit="1" customWidth="1"/>
    <col min="12291" max="12291" width="36.7109375" style="290" bestFit="1" customWidth="1"/>
    <col min="12292" max="12297" width="7.28515625" style="290" bestFit="1" customWidth="1"/>
    <col min="12298" max="12299" width="3.5703125" style="290" bestFit="1" customWidth="1"/>
    <col min="12300" max="12300" width="5" style="290" customWidth="1"/>
    <col min="12301" max="12301" width="4.7109375" style="290" bestFit="1" customWidth="1"/>
    <col min="12302" max="12303" width="6.28515625" style="290" bestFit="1" customWidth="1"/>
    <col min="12304" max="12545" width="9.140625" style="290"/>
    <col min="12546" max="12546" width="35.7109375" style="290" bestFit="1" customWidth="1"/>
    <col min="12547" max="12547" width="36.7109375" style="290" bestFit="1" customWidth="1"/>
    <col min="12548" max="12553" width="7.28515625" style="290" bestFit="1" customWidth="1"/>
    <col min="12554" max="12555" width="3.5703125" style="290" bestFit="1" customWidth="1"/>
    <col min="12556" max="12556" width="5" style="290" customWidth="1"/>
    <col min="12557" max="12557" width="4.7109375" style="290" bestFit="1" customWidth="1"/>
    <col min="12558" max="12559" width="6.28515625" style="290" bestFit="1" customWidth="1"/>
    <col min="12560" max="12801" width="9.140625" style="290"/>
    <col min="12802" max="12802" width="35.7109375" style="290" bestFit="1" customWidth="1"/>
    <col min="12803" max="12803" width="36.7109375" style="290" bestFit="1" customWidth="1"/>
    <col min="12804" max="12809" width="7.28515625" style="290" bestFit="1" customWidth="1"/>
    <col min="12810" max="12811" width="3.5703125" style="290" bestFit="1" customWidth="1"/>
    <col min="12812" max="12812" width="5" style="290" customWidth="1"/>
    <col min="12813" max="12813" width="4.7109375" style="290" bestFit="1" customWidth="1"/>
    <col min="12814" max="12815" width="6.28515625" style="290" bestFit="1" customWidth="1"/>
    <col min="12816" max="13057" width="9.140625" style="290"/>
    <col min="13058" max="13058" width="35.7109375" style="290" bestFit="1" customWidth="1"/>
    <col min="13059" max="13059" width="36.7109375" style="290" bestFit="1" customWidth="1"/>
    <col min="13060" max="13065" width="7.28515625" style="290" bestFit="1" customWidth="1"/>
    <col min="13066" max="13067" width="3.5703125" style="290" bestFit="1" customWidth="1"/>
    <col min="13068" max="13068" width="5" style="290" customWidth="1"/>
    <col min="13069" max="13069" width="4.7109375" style="290" bestFit="1" customWidth="1"/>
    <col min="13070" max="13071" width="6.28515625" style="290" bestFit="1" customWidth="1"/>
    <col min="13072" max="13313" width="9.140625" style="290"/>
    <col min="13314" max="13314" width="35.7109375" style="290" bestFit="1" customWidth="1"/>
    <col min="13315" max="13315" width="36.7109375" style="290" bestFit="1" customWidth="1"/>
    <col min="13316" max="13321" width="7.28515625" style="290" bestFit="1" customWidth="1"/>
    <col min="13322" max="13323" width="3.5703125" style="290" bestFit="1" customWidth="1"/>
    <col min="13324" max="13324" width="5" style="290" customWidth="1"/>
    <col min="13325" max="13325" width="4.7109375" style="290" bestFit="1" customWidth="1"/>
    <col min="13326" max="13327" width="6.28515625" style="290" bestFit="1" customWidth="1"/>
    <col min="13328" max="13569" width="9.140625" style="290"/>
    <col min="13570" max="13570" width="35.7109375" style="290" bestFit="1" customWidth="1"/>
    <col min="13571" max="13571" width="36.7109375" style="290" bestFit="1" customWidth="1"/>
    <col min="13572" max="13577" width="7.28515625" style="290" bestFit="1" customWidth="1"/>
    <col min="13578" max="13579" width="3.5703125" style="290" bestFit="1" customWidth="1"/>
    <col min="13580" max="13580" width="5" style="290" customWidth="1"/>
    <col min="13581" max="13581" width="4.7109375" style="290" bestFit="1" customWidth="1"/>
    <col min="13582" max="13583" width="6.28515625" style="290" bestFit="1" customWidth="1"/>
    <col min="13584" max="13825" width="9.140625" style="290"/>
    <col min="13826" max="13826" width="35.7109375" style="290" bestFit="1" customWidth="1"/>
    <col min="13827" max="13827" width="36.7109375" style="290" bestFit="1" customWidth="1"/>
    <col min="13828" max="13833" width="7.28515625" style="290" bestFit="1" customWidth="1"/>
    <col min="13834" max="13835" width="3.5703125" style="290" bestFit="1" customWidth="1"/>
    <col min="13836" max="13836" width="5" style="290" customWidth="1"/>
    <col min="13837" max="13837" width="4.7109375" style="290" bestFit="1" customWidth="1"/>
    <col min="13838" max="13839" width="6.28515625" style="290" bestFit="1" customWidth="1"/>
    <col min="13840" max="14081" width="9.140625" style="290"/>
    <col min="14082" max="14082" width="35.7109375" style="290" bestFit="1" customWidth="1"/>
    <col min="14083" max="14083" width="36.7109375" style="290" bestFit="1" customWidth="1"/>
    <col min="14084" max="14089" width="7.28515625" style="290" bestFit="1" customWidth="1"/>
    <col min="14090" max="14091" width="3.5703125" style="290" bestFit="1" customWidth="1"/>
    <col min="14092" max="14092" width="5" style="290" customWidth="1"/>
    <col min="14093" max="14093" width="4.7109375" style="290" bestFit="1" customWidth="1"/>
    <col min="14094" max="14095" width="6.28515625" style="290" bestFit="1" customWidth="1"/>
    <col min="14096" max="14337" width="9.140625" style="290"/>
    <col min="14338" max="14338" width="35.7109375" style="290" bestFit="1" customWidth="1"/>
    <col min="14339" max="14339" width="36.7109375" style="290" bestFit="1" customWidth="1"/>
    <col min="14340" max="14345" width="7.28515625" style="290" bestFit="1" customWidth="1"/>
    <col min="14346" max="14347" width="3.5703125" style="290" bestFit="1" customWidth="1"/>
    <col min="14348" max="14348" width="5" style="290" customWidth="1"/>
    <col min="14349" max="14349" width="4.7109375" style="290" bestFit="1" customWidth="1"/>
    <col min="14350" max="14351" width="6.28515625" style="290" bestFit="1" customWidth="1"/>
    <col min="14352" max="14593" width="9.140625" style="290"/>
    <col min="14594" max="14594" width="35.7109375" style="290" bestFit="1" customWidth="1"/>
    <col min="14595" max="14595" width="36.7109375" style="290" bestFit="1" customWidth="1"/>
    <col min="14596" max="14601" width="7.28515625" style="290" bestFit="1" customWidth="1"/>
    <col min="14602" max="14603" width="3.5703125" style="290" bestFit="1" customWidth="1"/>
    <col min="14604" max="14604" width="5" style="290" customWidth="1"/>
    <col min="14605" max="14605" width="4.7109375" style="290" bestFit="1" customWidth="1"/>
    <col min="14606" max="14607" width="6.28515625" style="290" bestFit="1" customWidth="1"/>
    <col min="14608" max="14849" width="9.140625" style="290"/>
    <col min="14850" max="14850" width="35.7109375" style="290" bestFit="1" customWidth="1"/>
    <col min="14851" max="14851" width="36.7109375" style="290" bestFit="1" customWidth="1"/>
    <col min="14852" max="14857" width="7.28515625" style="290" bestFit="1" customWidth="1"/>
    <col min="14858" max="14859" width="3.5703125" style="290" bestFit="1" customWidth="1"/>
    <col min="14860" max="14860" width="5" style="290" customWidth="1"/>
    <col min="14861" max="14861" width="4.7109375" style="290" bestFit="1" customWidth="1"/>
    <col min="14862" max="14863" width="6.28515625" style="290" bestFit="1" customWidth="1"/>
    <col min="14864" max="15105" width="9.140625" style="290"/>
    <col min="15106" max="15106" width="35.7109375" style="290" bestFit="1" customWidth="1"/>
    <col min="15107" max="15107" width="36.7109375" style="290" bestFit="1" customWidth="1"/>
    <col min="15108" max="15113" width="7.28515625" style="290" bestFit="1" customWidth="1"/>
    <col min="15114" max="15115" width="3.5703125" style="290" bestFit="1" customWidth="1"/>
    <col min="15116" max="15116" width="5" style="290" customWidth="1"/>
    <col min="15117" max="15117" width="4.7109375" style="290" bestFit="1" customWidth="1"/>
    <col min="15118" max="15119" width="6.28515625" style="290" bestFit="1" customWidth="1"/>
    <col min="15120" max="15361" width="9.140625" style="290"/>
    <col min="15362" max="15362" width="35.7109375" style="290" bestFit="1" customWidth="1"/>
    <col min="15363" max="15363" width="36.7109375" style="290" bestFit="1" customWidth="1"/>
    <col min="15364" max="15369" width="7.28515625" style="290" bestFit="1" customWidth="1"/>
    <col min="15370" max="15371" width="3.5703125" style="290" bestFit="1" customWidth="1"/>
    <col min="15372" max="15372" width="5" style="290" customWidth="1"/>
    <col min="15373" max="15373" width="4.7109375" style="290" bestFit="1" customWidth="1"/>
    <col min="15374" max="15375" width="6.28515625" style="290" bestFit="1" customWidth="1"/>
    <col min="15376" max="15617" width="9.140625" style="290"/>
    <col min="15618" max="15618" width="35.7109375" style="290" bestFit="1" customWidth="1"/>
    <col min="15619" max="15619" width="36.7109375" style="290" bestFit="1" customWidth="1"/>
    <col min="15620" max="15625" width="7.28515625" style="290" bestFit="1" customWidth="1"/>
    <col min="15626" max="15627" width="3.5703125" style="290" bestFit="1" customWidth="1"/>
    <col min="15628" max="15628" width="5" style="290" customWidth="1"/>
    <col min="15629" max="15629" width="4.7109375" style="290" bestFit="1" customWidth="1"/>
    <col min="15630" max="15631" width="6.28515625" style="290" bestFit="1" customWidth="1"/>
    <col min="15632" max="15873" width="9.140625" style="290"/>
    <col min="15874" max="15874" width="35.7109375" style="290" bestFit="1" customWidth="1"/>
    <col min="15875" max="15875" width="36.7109375" style="290" bestFit="1" customWidth="1"/>
    <col min="15876" max="15881" width="7.28515625" style="290" bestFit="1" customWidth="1"/>
    <col min="15882" max="15883" width="3.5703125" style="290" bestFit="1" customWidth="1"/>
    <col min="15884" max="15884" width="5" style="290" customWidth="1"/>
    <col min="15885" max="15885" width="4.7109375" style="290" bestFit="1" customWidth="1"/>
    <col min="15886" max="15887" width="6.28515625" style="290" bestFit="1" customWidth="1"/>
    <col min="15888" max="16129" width="9.140625" style="290"/>
    <col min="16130" max="16130" width="35.7109375" style="290" bestFit="1" customWidth="1"/>
    <col min="16131" max="16131" width="36.7109375" style="290" bestFit="1" customWidth="1"/>
    <col min="16132" max="16137" width="7.28515625" style="290" bestFit="1" customWidth="1"/>
    <col min="16138" max="16139" width="3.5703125" style="290" bestFit="1" customWidth="1"/>
    <col min="16140" max="16140" width="5" style="290" customWidth="1"/>
    <col min="16141" max="16141" width="4.7109375" style="290" bestFit="1" customWidth="1"/>
    <col min="16142" max="16143" width="6.28515625" style="290" bestFit="1" customWidth="1"/>
    <col min="16144" max="16384" width="9.140625" style="290"/>
  </cols>
  <sheetData>
    <row r="1" spans="1:17" ht="18.75" x14ac:dyDescent="0.3">
      <c r="A1" s="551" t="str">
        <f>DKB!A1</f>
        <v>DATA KONSOLIDASI BERSIH (DKB) KABUPATEN PAKPAK BHARAT</v>
      </c>
      <c r="B1" s="551"/>
      <c r="C1" s="551"/>
      <c r="D1" s="551"/>
      <c r="E1" s="551"/>
      <c r="F1" s="551"/>
      <c r="G1" s="551"/>
      <c r="H1" s="551"/>
      <c r="I1" s="551"/>
      <c r="J1" s="551"/>
      <c r="K1" s="551"/>
      <c r="L1" s="551"/>
      <c r="M1" s="551"/>
      <c r="N1" s="551"/>
      <c r="O1" s="551"/>
    </row>
    <row r="2" spans="1:17" ht="18.75" x14ac:dyDescent="0.3">
      <c r="A2" s="551" t="s">
        <v>405</v>
      </c>
      <c r="B2" s="551"/>
      <c r="C2" s="551"/>
      <c r="D2" s="551"/>
      <c r="E2" s="551"/>
      <c r="F2" s="551"/>
      <c r="G2" s="551"/>
      <c r="H2" s="551"/>
      <c r="I2" s="551"/>
      <c r="J2" s="551"/>
      <c r="K2" s="551"/>
      <c r="L2" s="551"/>
      <c r="M2" s="551"/>
      <c r="N2" s="551"/>
      <c r="O2" s="551"/>
    </row>
    <row r="3" spans="1:17" ht="18.75" x14ac:dyDescent="0.3">
      <c r="A3" s="560" t="str">
        <f>DKB!A2</f>
        <v>SEMESTER II TAHUN 2023</v>
      </c>
      <c r="B3" s="551"/>
      <c r="C3" s="551"/>
      <c r="D3" s="551"/>
      <c r="E3" s="551"/>
      <c r="F3" s="551"/>
      <c r="G3" s="551"/>
      <c r="H3" s="551"/>
      <c r="I3" s="551"/>
      <c r="J3" s="551"/>
      <c r="K3" s="551"/>
      <c r="L3" s="551"/>
      <c r="M3" s="551"/>
      <c r="N3" s="551"/>
      <c r="O3" s="551"/>
    </row>
    <row r="4" spans="1:17" ht="13.5" thickBot="1" x14ac:dyDescent="0.25">
      <c r="C4" s="547"/>
      <c r="D4" s="547"/>
      <c r="E4" s="547"/>
      <c r="F4" s="547"/>
      <c r="G4" s="547"/>
      <c r="H4" s="547"/>
      <c r="I4" s="547"/>
      <c r="J4" s="547"/>
      <c r="K4" s="547"/>
      <c r="L4" s="547"/>
      <c r="M4" s="547"/>
      <c r="N4" s="547"/>
      <c r="O4" s="547"/>
    </row>
    <row r="5" spans="1:17" ht="15.75" customHeight="1" thickBot="1" x14ac:dyDescent="0.25">
      <c r="A5" s="554" t="s">
        <v>0</v>
      </c>
      <c r="B5" s="557" t="s">
        <v>64</v>
      </c>
      <c r="C5" s="554" t="s">
        <v>424</v>
      </c>
      <c r="D5" s="552" t="s">
        <v>404</v>
      </c>
      <c r="E5" s="552"/>
      <c r="F5" s="552"/>
      <c r="G5" s="552"/>
      <c r="H5" s="552"/>
      <c r="I5" s="552"/>
      <c r="J5" s="552"/>
      <c r="K5" s="552"/>
      <c r="L5" s="552"/>
      <c r="M5" s="552"/>
      <c r="N5" s="552"/>
      <c r="O5" s="553"/>
    </row>
    <row r="6" spans="1:17" ht="13.5" customHeight="1" thickBot="1" x14ac:dyDescent="0.25">
      <c r="A6" s="555"/>
      <c r="B6" s="558"/>
      <c r="C6" s="555"/>
      <c r="D6" s="548" t="s">
        <v>107</v>
      </c>
      <c r="E6" s="548"/>
      <c r="F6" s="549"/>
      <c r="G6" s="550" t="s">
        <v>425</v>
      </c>
      <c r="H6" s="548"/>
      <c r="I6" s="549"/>
      <c r="J6" s="550" t="s">
        <v>108</v>
      </c>
      <c r="K6" s="548"/>
      <c r="L6" s="549"/>
      <c r="M6" s="550" t="s">
        <v>426</v>
      </c>
      <c r="N6" s="548"/>
      <c r="O6" s="549"/>
    </row>
    <row r="7" spans="1:17" x14ac:dyDescent="0.2">
      <c r="A7" s="555"/>
      <c r="B7" s="558"/>
      <c r="C7" s="555"/>
      <c r="D7" s="297" t="s">
        <v>3</v>
      </c>
      <c r="E7" s="298" t="s">
        <v>4</v>
      </c>
      <c r="F7" s="298" t="s">
        <v>52</v>
      </c>
      <c r="G7" s="299" t="s">
        <v>3</v>
      </c>
      <c r="H7" s="298" t="s">
        <v>4</v>
      </c>
      <c r="I7" s="299" t="s">
        <v>52</v>
      </c>
      <c r="J7" s="298" t="s">
        <v>3</v>
      </c>
      <c r="K7" s="298" t="s">
        <v>4</v>
      </c>
      <c r="L7" s="298" t="s">
        <v>52</v>
      </c>
      <c r="M7" s="298" t="s">
        <v>3</v>
      </c>
      <c r="N7" s="298" t="s">
        <v>4</v>
      </c>
      <c r="O7" s="298" t="s">
        <v>52</v>
      </c>
    </row>
    <row r="8" spans="1:17" ht="13.5" thickBot="1" x14ac:dyDescent="0.25">
      <c r="A8" s="556"/>
      <c r="B8" s="559"/>
      <c r="C8" s="556"/>
      <c r="D8" s="300">
        <f>D9+D21+D33+D41+D48+D55+D61+D69</f>
        <v>17293</v>
      </c>
      <c r="E8" s="301">
        <f>E9+E21+E33+E41+E48+E55+E61+E69</f>
        <v>14861</v>
      </c>
      <c r="F8" s="301">
        <f>F9+F21+F33+F41+F48+F55+F61+F69</f>
        <v>32154</v>
      </c>
      <c r="G8" s="302">
        <f>SUM(G9,G21,G33,G41,G48,G55,G61,G69)</f>
        <v>10905</v>
      </c>
      <c r="H8" s="301">
        <f>SUM(H9,H21,H33,H41,H48,H55,H61,H69)</f>
        <v>10997</v>
      </c>
      <c r="I8" s="302">
        <f>G8+H8</f>
        <v>21902</v>
      </c>
      <c r="J8" s="301">
        <f t="shared" ref="J8:O8" si="0">J9+J21+J33+J41+J48+J55+J61+J69</f>
        <v>59</v>
      </c>
      <c r="K8" s="301">
        <f t="shared" si="0"/>
        <v>119</v>
      </c>
      <c r="L8" s="301">
        <f t="shared" si="0"/>
        <v>178</v>
      </c>
      <c r="M8" s="301">
        <f t="shared" si="0"/>
        <v>404</v>
      </c>
      <c r="N8" s="301">
        <f t="shared" si="0"/>
        <v>2091</v>
      </c>
      <c r="O8" s="301">
        <f t="shared" si="0"/>
        <v>2495</v>
      </c>
      <c r="P8" s="291"/>
      <c r="Q8" s="292">
        <f>F8+I8+L8+O8</f>
        <v>56729</v>
      </c>
    </row>
    <row r="9" spans="1:17" ht="15" x14ac:dyDescent="0.25">
      <c r="A9" s="303"/>
      <c r="B9" s="82" t="s">
        <v>56</v>
      </c>
      <c r="C9" s="81" t="s">
        <v>5</v>
      </c>
      <c r="D9" s="304">
        <f t="shared" ref="D9:K9" si="1">SUM(D10:D19)</f>
        <v>3877</v>
      </c>
      <c r="E9" s="304">
        <f t="shared" si="1"/>
        <v>3314</v>
      </c>
      <c r="F9" s="304">
        <f t="shared" si="1"/>
        <v>7191</v>
      </c>
      <c r="G9" s="305">
        <f t="shared" si="1"/>
        <v>2279</v>
      </c>
      <c r="H9" s="304">
        <f t="shared" si="1"/>
        <v>2301</v>
      </c>
      <c r="I9" s="305">
        <f t="shared" si="1"/>
        <v>4580</v>
      </c>
      <c r="J9" s="304">
        <f t="shared" si="1"/>
        <v>13</v>
      </c>
      <c r="K9" s="304">
        <f t="shared" si="1"/>
        <v>34</v>
      </c>
      <c r="L9" s="304">
        <f>SUM(J9:K9)</f>
        <v>47</v>
      </c>
      <c r="M9" s="304">
        <f>SUM(M10:M19)</f>
        <v>86</v>
      </c>
      <c r="N9" s="304">
        <f>SUM(N10:N19)</f>
        <v>426</v>
      </c>
      <c r="O9" s="304">
        <f>SUM(M9:N9)</f>
        <v>512</v>
      </c>
    </row>
    <row r="10" spans="1:17" ht="15" x14ac:dyDescent="0.25">
      <c r="A10" s="6">
        <v>1</v>
      </c>
      <c r="B10" s="6">
        <v>2001</v>
      </c>
      <c r="C10" s="83" t="s">
        <v>6</v>
      </c>
      <c r="D10" s="487">
        <v>559</v>
      </c>
      <c r="E10" s="487">
        <v>501</v>
      </c>
      <c r="F10" s="487">
        <f t="shared" ref="F10:F19" si="2">SUM(D10:E10)</f>
        <v>1060</v>
      </c>
      <c r="G10" s="487">
        <v>371</v>
      </c>
      <c r="H10" s="487">
        <v>378</v>
      </c>
      <c r="I10" s="487">
        <f t="shared" ref="I10:I19" si="3">SUM(G10:H10)</f>
        <v>749</v>
      </c>
      <c r="J10" s="487">
        <v>3</v>
      </c>
      <c r="K10" s="487">
        <v>6</v>
      </c>
      <c r="L10" s="487">
        <f t="shared" ref="L10:L19" si="4">SUM(J10:K10)</f>
        <v>9</v>
      </c>
      <c r="M10" s="487">
        <v>7</v>
      </c>
      <c r="N10" s="487">
        <v>57</v>
      </c>
      <c r="O10" s="487">
        <f t="shared" ref="O10:O19" si="5">SUM(M10:N10)</f>
        <v>64</v>
      </c>
    </row>
    <row r="11" spans="1:17" ht="15" x14ac:dyDescent="0.25">
      <c r="A11" s="6">
        <v>2</v>
      </c>
      <c r="B11" s="6">
        <v>2002</v>
      </c>
      <c r="C11" s="83" t="s">
        <v>7</v>
      </c>
      <c r="D11" s="487">
        <v>531</v>
      </c>
      <c r="E11" s="487">
        <v>450</v>
      </c>
      <c r="F11" s="487">
        <f t="shared" si="2"/>
        <v>981</v>
      </c>
      <c r="G11" s="487">
        <v>311</v>
      </c>
      <c r="H11" s="487">
        <v>309</v>
      </c>
      <c r="I11" s="487">
        <f t="shared" si="3"/>
        <v>620</v>
      </c>
      <c r="J11" s="487">
        <v>1</v>
      </c>
      <c r="K11" s="487">
        <v>10</v>
      </c>
      <c r="L11" s="487">
        <f t="shared" si="4"/>
        <v>11</v>
      </c>
      <c r="M11" s="487">
        <v>14</v>
      </c>
      <c r="N11" s="487">
        <v>46</v>
      </c>
      <c r="O11" s="487">
        <f t="shared" si="5"/>
        <v>60</v>
      </c>
    </row>
    <row r="12" spans="1:17" ht="15" x14ac:dyDescent="0.25">
      <c r="A12" s="6">
        <v>3</v>
      </c>
      <c r="B12" s="6">
        <v>2003</v>
      </c>
      <c r="C12" s="83" t="s">
        <v>8</v>
      </c>
      <c r="D12" s="487">
        <v>516</v>
      </c>
      <c r="E12" s="487">
        <v>441</v>
      </c>
      <c r="F12" s="487">
        <f t="shared" si="2"/>
        <v>957</v>
      </c>
      <c r="G12" s="487">
        <v>287</v>
      </c>
      <c r="H12" s="487">
        <v>296</v>
      </c>
      <c r="I12" s="487">
        <f t="shared" si="3"/>
        <v>583</v>
      </c>
      <c r="J12" s="487">
        <v>3</v>
      </c>
      <c r="K12" s="487">
        <v>3</v>
      </c>
      <c r="L12" s="487">
        <f t="shared" si="4"/>
        <v>6</v>
      </c>
      <c r="M12" s="487">
        <v>14</v>
      </c>
      <c r="N12" s="487">
        <v>52</v>
      </c>
      <c r="O12" s="487">
        <f t="shared" si="5"/>
        <v>66</v>
      </c>
    </row>
    <row r="13" spans="1:17" ht="15" x14ac:dyDescent="0.25">
      <c r="A13" s="6">
        <v>4</v>
      </c>
      <c r="B13" s="6">
        <v>2004</v>
      </c>
      <c r="C13" s="83" t="s">
        <v>9</v>
      </c>
      <c r="D13" s="487">
        <v>625</v>
      </c>
      <c r="E13" s="487">
        <v>506</v>
      </c>
      <c r="F13" s="487">
        <f t="shared" si="2"/>
        <v>1131</v>
      </c>
      <c r="G13" s="487">
        <v>318</v>
      </c>
      <c r="H13" s="487">
        <v>323</v>
      </c>
      <c r="I13" s="487">
        <f t="shared" si="3"/>
        <v>641</v>
      </c>
      <c r="J13" s="487">
        <v>1</v>
      </c>
      <c r="K13" s="487">
        <v>1</v>
      </c>
      <c r="L13" s="487">
        <f t="shared" si="4"/>
        <v>2</v>
      </c>
      <c r="M13" s="487">
        <v>15</v>
      </c>
      <c r="N13" s="487">
        <v>75</v>
      </c>
      <c r="O13" s="487">
        <f t="shared" si="5"/>
        <v>90</v>
      </c>
    </row>
    <row r="14" spans="1:17" ht="15" x14ac:dyDescent="0.25">
      <c r="A14" s="6">
        <v>5</v>
      </c>
      <c r="B14" s="6">
        <v>2005</v>
      </c>
      <c r="C14" s="83" t="s">
        <v>10</v>
      </c>
      <c r="D14" s="487">
        <v>227</v>
      </c>
      <c r="E14" s="487">
        <v>206</v>
      </c>
      <c r="F14" s="487">
        <f t="shared" si="2"/>
        <v>433</v>
      </c>
      <c r="G14" s="487">
        <v>145</v>
      </c>
      <c r="H14" s="487">
        <v>146</v>
      </c>
      <c r="I14" s="487">
        <f t="shared" si="3"/>
        <v>291</v>
      </c>
      <c r="J14" s="487">
        <v>1</v>
      </c>
      <c r="K14" s="487">
        <v>3</v>
      </c>
      <c r="L14" s="487">
        <f t="shared" si="4"/>
        <v>4</v>
      </c>
      <c r="M14" s="487">
        <v>7</v>
      </c>
      <c r="N14" s="487">
        <v>30</v>
      </c>
      <c r="O14" s="487">
        <f t="shared" si="5"/>
        <v>37</v>
      </c>
    </row>
    <row r="15" spans="1:17" ht="15" x14ac:dyDescent="0.25">
      <c r="A15" s="6">
        <v>6</v>
      </c>
      <c r="B15" s="6">
        <v>2006</v>
      </c>
      <c r="C15" s="83" t="s">
        <v>11</v>
      </c>
      <c r="D15" s="487">
        <v>336</v>
      </c>
      <c r="E15" s="487">
        <v>279</v>
      </c>
      <c r="F15" s="487">
        <f t="shared" si="2"/>
        <v>615</v>
      </c>
      <c r="G15" s="487">
        <v>191</v>
      </c>
      <c r="H15" s="487">
        <v>195</v>
      </c>
      <c r="I15" s="487">
        <f t="shared" si="3"/>
        <v>386</v>
      </c>
      <c r="J15" s="487">
        <v>1</v>
      </c>
      <c r="K15" s="487">
        <v>4</v>
      </c>
      <c r="L15" s="487">
        <f t="shared" si="4"/>
        <v>5</v>
      </c>
      <c r="M15" s="487">
        <v>2</v>
      </c>
      <c r="N15" s="487">
        <v>41</v>
      </c>
      <c r="O15" s="487">
        <f t="shared" si="5"/>
        <v>43</v>
      </c>
    </row>
    <row r="16" spans="1:17" ht="15" x14ac:dyDescent="0.25">
      <c r="A16" s="6">
        <v>7</v>
      </c>
      <c r="B16" s="6">
        <v>2007</v>
      </c>
      <c r="C16" s="83" t="s">
        <v>12</v>
      </c>
      <c r="D16" s="487">
        <v>257</v>
      </c>
      <c r="E16" s="487">
        <v>218</v>
      </c>
      <c r="F16" s="487">
        <f t="shared" si="2"/>
        <v>475</v>
      </c>
      <c r="G16" s="487">
        <v>144</v>
      </c>
      <c r="H16" s="487">
        <v>147</v>
      </c>
      <c r="I16" s="487">
        <f t="shared" si="3"/>
        <v>291</v>
      </c>
      <c r="J16" s="487">
        <v>2</v>
      </c>
      <c r="K16" s="487">
        <v>1</v>
      </c>
      <c r="L16" s="487">
        <f t="shared" si="4"/>
        <v>3</v>
      </c>
      <c r="M16" s="487">
        <v>9</v>
      </c>
      <c r="N16" s="487">
        <v>36</v>
      </c>
      <c r="O16" s="487">
        <f t="shared" si="5"/>
        <v>45</v>
      </c>
    </row>
    <row r="17" spans="1:15" ht="15" x14ac:dyDescent="0.25">
      <c r="A17" s="6">
        <v>8</v>
      </c>
      <c r="B17" s="6">
        <v>2008</v>
      </c>
      <c r="C17" s="83" t="s">
        <v>13</v>
      </c>
      <c r="D17" s="487">
        <v>163</v>
      </c>
      <c r="E17" s="487">
        <v>146</v>
      </c>
      <c r="F17" s="487">
        <f t="shared" si="2"/>
        <v>309</v>
      </c>
      <c r="G17" s="487">
        <v>107</v>
      </c>
      <c r="H17" s="487">
        <v>107</v>
      </c>
      <c r="I17" s="487">
        <f t="shared" si="3"/>
        <v>214</v>
      </c>
      <c r="J17" s="487">
        <v>0</v>
      </c>
      <c r="K17" s="487">
        <v>0</v>
      </c>
      <c r="L17" s="487">
        <f t="shared" si="4"/>
        <v>0</v>
      </c>
      <c r="M17" s="487">
        <v>4</v>
      </c>
      <c r="N17" s="487">
        <v>13</v>
      </c>
      <c r="O17" s="487">
        <f t="shared" si="5"/>
        <v>17</v>
      </c>
    </row>
    <row r="18" spans="1:15" ht="15" x14ac:dyDescent="0.25">
      <c r="A18" s="6">
        <v>9</v>
      </c>
      <c r="B18" s="6">
        <v>2009</v>
      </c>
      <c r="C18" s="83" t="s">
        <v>14</v>
      </c>
      <c r="D18" s="487">
        <v>203</v>
      </c>
      <c r="E18" s="487">
        <v>165</v>
      </c>
      <c r="F18" s="487">
        <f t="shared" si="2"/>
        <v>368</v>
      </c>
      <c r="G18" s="487">
        <v>124</v>
      </c>
      <c r="H18" s="487">
        <v>116</v>
      </c>
      <c r="I18" s="487">
        <f t="shared" si="3"/>
        <v>240</v>
      </c>
      <c r="J18" s="487">
        <v>1</v>
      </c>
      <c r="K18" s="487">
        <v>3</v>
      </c>
      <c r="L18" s="487">
        <f t="shared" si="4"/>
        <v>4</v>
      </c>
      <c r="M18" s="487">
        <v>3</v>
      </c>
      <c r="N18" s="487">
        <v>19</v>
      </c>
      <c r="O18" s="487">
        <f t="shared" si="5"/>
        <v>22</v>
      </c>
    </row>
    <row r="19" spans="1:15" ht="15" x14ac:dyDescent="0.25">
      <c r="A19" s="6">
        <v>10</v>
      </c>
      <c r="B19" s="6">
        <v>2010</v>
      </c>
      <c r="C19" s="83" t="s">
        <v>15</v>
      </c>
      <c r="D19" s="487">
        <v>460</v>
      </c>
      <c r="E19" s="487">
        <v>402</v>
      </c>
      <c r="F19" s="487">
        <f t="shared" si="2"/>
        <v>862</v>
      </c>
      <c r="G19" s="487">
        <v>281</v>
      </c>
      <c r="H19" s="487">
        <v>284</v>
      </c>
      <c r="I19" s="487">
        <f t="shared" si="3"/>
        <v>565</v>
      </c>
      <c r="J19" s="487">
        <v>0</v>
      </c>
      <c r="K19" s="487">
        <v>3</v>
      </c>
      <c r="L19" s="487">
        <f t="shared" si="4"/>
        <v>3</v>
      </c>
      <c r="M19" s="487">
        <v>11</v>
      </c>
      <c r="N19" s="487">
        <v>57</v>
      </c>
      <c r="O19" s="487">
        <f t="shared" si="5"/>
        <v>68</v>
      </c>
    </row>
    <row r="20" spans="1:15" ht="5.0999999999999996" customHeight="1" x14ac:dyDescent="0.25">
      <c r="A20" s="6"/>
      <c r="B20" s="3"/>
      <c r="C20" s="83"/>
      <c r="D20" s="135"/>
      <c r="E20" s="135"/>
      <c r="F20" s="135"/>
      <c r="G20" s="294"/>
      <c r="H20" s="135"/>
      <c r="I20" s="294"/>
      <c r="J20" s="135"/>
      <c r="K20" s="135"/>
      <c r="L20" s="135"/>
      <c r="M20" s="135"/>
      <c r="N20" s="135"/>
      <c r="O20" s="135"/>
    </row>
    <row r="21" spans="1:15" ht="15" x14ac:dyDescent="0.25">
      <c r="A21" s="303" t="s">
        <v>396</v>
      </c>
      <c r="B21" s="82" t="s">
        <v>57</v>
      </c>
      <c r="C21" s="81" t="s">
        <v>16</v>
      </c>
      <c r="D21" s="304">
        <f>SUM(D22:D31)</f>
        <v>3382</v>
      </c>
      <c r="E21" s="304">
        <f>SUM(E22:E31)</f>
        <v>2885</v>
      </c>
      <c r="F21" s="304">
        <f>SUM(D21:E21)</f>
        <v>6267</v>
      </c>
      <c r="G21" s="305">
        <f>SUM(G22:G31)</f>
        <v>2129</v>
      </c>
      <c r="H21" s="304">
        <f>SUM(H22:H31)</f>
        <v>2161</v>
      </c>
      <c r="I21" s="305">
        <f>SUM(I22:I31)</f>
        <v>4290</v>
      </c>
      <c r="J21" s="304">
        <f>SUM(J22:J31)</f>
        <v>7</v>
      </c>
      <c r="K21" s="304">
        <f>SUM(K22:K31)</f>
        <v>19</v>
      </c>
      <c r="L21" s="304">
        <f>SUM(J21:K21)</f>
        <v>26</v>
      </c>
      <c r="M21" s="304">
        <f>SUM(M22:M31)</f>
        <v>75</v>
      </c>
      <c r="N21" s="304">
        <f>SUM(N22:N31)</f>
        <v>453</v>
      </c>
      <c r="O21" s="304">
        <f>SUM(M21:N21)</f>
        <v>528</v>
      </c>
    </row>
    <row r="22" spans="1:15" ht="15" x14ac:dyDescent="0.25">
      <c r="A22" s="6">
        <v>11</v>
      </c>
      <c r="B22" s="6">
        <v>2001</v>
      </c>
      <c r="C22" s="83" t="s">
        <v>17</v>
      </c>
      <c r="D22" s="487">
        <v>492</v>
      </c>
      <c r="E22" s="487">
        <v>441</v>
      </c>
      <c r="F22" s="487">
        <f t="shared" ref="F22:F31" si="6">SUM(D22:E22)</f>
        <v>933</v>
      </c>
      <c r="G22" s="487">
        <v>320</v>
      </c>
      <c r="H22" s="487">
        <v>330</v>
      </c>
      <c r="I22" s="487">
        <f t="shared" ref="I22:I31" si="7">SUM(G22:H22)</f>
        <v>650</v>
      </c>
      <c r="J22" s="487">
        <v>2</v>
      </c>
      <c r="K22" s="487">
        <v>2</v>
      </c>
      <c r="L22" s="487">
        <f t="shared" ref="L22:L31" si="8">SUM(J22:K22)</f>
        <v>4</v>
      </c>
      <c r="M22" s="487">
        <v>13</v>
      </c>
      <c r="N22" s="487">
        <v>88</v>
      </c>
      <c r="O22" s="487">
        <f t="shared" ref="O22:O31" si="9">SUM(M22:N22)</f>
        <v>101</v>
      </c>
    </row>
    <row r="23" spans="1:15" ht="15" x14ac:dyDescent="0.25">
      <c r="A23" s="6">
        <v>12</v>
      </c>
      <c r="B23" s="6">
        <v>2002</v>
      </c>
      <c r="C23" s="83" t="s">
        <v>18</v>
      </c>
      <c r="D23" s="487">
        <v>305</v>
      </c>
      <c r="E23" s="487">
        <v>274</v>
      </c>
      <c r="F23" s="487">
        <f t="shared" si="6"/>
        <v>579</v>
      </c>
      <c r="G23" s="487">
        <v>199</v>
      </c>
      <c r="H23" s="487">
        <v>204</v>
      </c>
      <c r="I23" s="487">
        <f t="shared" si="7"/>
        <v>403</v>
      </c>
      <c r="J23" s="487">
        <v>2</v>
      </c>
      <c r="K23" s="487">
        <v>2</v>
      </c>
      <c r="L23" s="487">
        <f t="shared" si="8"/>
        <v>4</v>
      </c>
      <c r="M23" s="487">
        <v>11</v>
      </c>
      <c r="N23" s="487">
        <v>50</v>
      </c>
      <c r="O23" s="487">
        <f t="shared" si="9"/>
        <v>61</v>
      </c>
    </row>
    <row r="24" spans="1:15" ht="15" x14ac:dyDescent="0.25">
      <c r="A24" s="6">
        <v>13</v>
      </c>
      <c r="B24" s="6">
        <v>2003</v>
      </c>
      <c r="C24" s="83" t="s">
        <v>19</v>
      </c>
      <c r="D24" s="487">
        <v>277</v>
      </c>
      <c r="E24" s="487">
        <v>263</v>
      </c>
      <c r="F24" s="487">
        <f t="shared" si="6"/>
        <v>540</v>
      </c>
      <c r="G24" s="487">
        <v>202</v>
      </c>
      <c r="H24" s="487">
        <v>198</v>
      </c>
      <c r="I24" s="487">
        <f t="shared" si="7"/>
        <v>400</v>
      </c>
      <c r="J24" s="487">
        <v>0</v>
      </c>
      <c r="K24" s="487">
        <v>5</v>
      </c>
      <c r="L24" s="487">
        <f t="shared" si="8"/>
        <v>5</v>
      </c>
      <c r="M24" s="487">
        <v>6</v>
      </c>
      <c r="N24" s="487">
        <v>31</v>
      </c>
      <c r="O24" s="487">
        <f t="shared" si="9"/>
        <v>37</v>
      </c>
    </row>
    <row r="25" spans="1:15" ht="15" x14ac:dyDescent="0.25">
      <c r="A25" s="6">
        <v>14</v>
      </c>
      <c r="B25" s="6">
        <v>2004</v>
      </c>
      <c r="C25" s="83" t="s">
        <v>20</v>
      </c>
      <c r="D25" s="487">
        <v>867</v>
      </c>
      <c r="E25" s="487">
        <v>742</v>
      </c>
      <c r="F25" s="487">
        <f t="shared" si="6"/>
        <v>1609</v>
      </c>
      <c r="G25" s="487">
        <v>532</v>
      </c>
      <c r="H25" s="487">
        <v>550</v>
      </c>
      <c r="I25" s="487">
        <f t="shared" si="7"/>
        <v>1082</v>
      </c>
      <c r="J25" s="487">
        <v>2</v>
      </c>
      <c r="K25" s="487">
        <v>4</v>
      </c>
      <c r="L25" s="487">
        <f t="shared" si="8"/>
        <v>6</v>
      </c>
      <c r="M25" s="487">
        <v>17</v>
      </c>
      <c r="N25" s="487">
        <v>114</v>
      </c>
      <c r="O25" s="487">
        <f t="shared" si="9"/>
        <v>131</v>
      </c>
    </row>
    <row r="26" spans="1:15" ht="15" x14ac:dyDescent="0.25">
      <c r="A26" s="6">
        <v>15</v>
      </c>
      <c r="B26" s="6">
        <v>2005</v>
      </c>
      <c r="C26" s="83" t="s">
        <v>21</v>
      </c>
      <c r="D26" s="487">
        <v>616</v>
      </c>
      <c r="E26" s="487">
        <v>485</v>
      </c>
      <c r="F26" s="487">
        <f t="shared" si="6"/>
        <v>1101</v>
      </c>
      <c r="G26" s="487">
        <v>356</v>
      </c>
      <c r="H26" s="487">
        <v>353</v>
      </c>
      <c r="I26" s="487">
        <f t="shared" si="7"/>
        <v>709</v>
      </c>
      <c r="J26" s="487">
        <v>0</v>
      </c>
      <c r="K26" s="487">
        <v>1</v>
      </c>
      <c r="L26" s="487">
        <f t="shared" si="8"/>
        <v>1</v>
      </c>
      <c r="M26" s="487">
        <v>5</v>
      </c>
      <c r="N26" s="487">
        <v>74</v>
      </c>
      <c r="O26" s="487">
        <f t="shared" si="9"/>
        <v>79</v>
      </c>
    </row>
    <row r="27" spans="1:15" ht="15" x14ac:dyDescent="0.25">
      <c r="A27" s="6">
        <v>16</v>
      </c>
      <c r="B27" s="6">
        <v>2006</v>
      </c>
      <c r="C27" s="83" t="s">
        <v>22</v>
      </c>
      <c r="D27" s="487">
        <v>179</v>
      </c>
      <c r="E27" s="487">
        <v>150</v>
      </c>
      <c r="F27" s="487">
        <f t="shared" si="6"/>
        <v>329</v>
      </c>
      <c r="G27" s="487">
        <v>113</v>
      </c>
      <c r="H27" s="487">
        <v>111</v>
      </c>
      <c r="I27" s="487">
        <f t="shared" si="7"/>
        <v>224</v>
      </c>
      <c r="J27" s="487">
        <v>0</v>
      </c>
      <c r="K27" s="487">
        <v>1</v>
      </c>
      <c r="L27" s="487">
        <f t="shared" si="8"/>
        <v>1</v>
      </c>
      <c r="M27" s="487">
        <v>7</v>
      </c>
      <c r="N27" s="487">
        <v>20</v>
      </c>
      <c r="O27" s="487">
        <f t="shared" si="9"/>
        <v>27</v>
      </c>
    </row>
    <row r="28" spans="1:15" ht="15" x14ac:dyDescent="0.25">
      <c r="A28" s="6">
        <v>17</v>
      </c>
      <c r="B28" s="6">
        <v>2014</v>
      </c>
      <c r="C28" s="83" t="s">
        <v>65</v>
      </c>
      <c r="D28" s="487">
        <v>337</v>
      </c>
      <c r="E28" s="487">
        <v>287</v>
      </c>
      <c r="F28" s="487">
        <f t="shared" si="6"/>
        <v>624</v>
      </c>
      <c r="G28" s="487">
        <v>210</v>
      </c>
      <c r="H28" s="487">
        <v>215</v>
      </c>
      <c r="I28" s="487">
        <f t="shared" si="7"/>
        <v>425</v>
      </c>
      <c r="J28" s="487">
        <v>1</v>
      </c>
      <c r="K28" s="487">
        <v>1</v>
      </c>
      <c r="L28" s="487">
        <f t="shared" si="8"/>
        <v>2</v>
      </c>
      <c r="M28" s="487">
        <v>10</v>
      </c>
      <c r="N28" s="487">
        <v>48</v>
      </c>
      <c r="O28" s="487">
        <f t="shared" si="9"/>
        <v>58</v>
      </c>
    </row>
    <row r="29" spans="1:15" ht="15" x14ac:dyDescent="0.25">
      <c r="A29" s="6">
        <v>18</v>
      </c>
      <c r="B29" s="6">
        <v>2015</v>
      </c>
      <c r="C29" s="83" t="s">
        <v>66</v>
      </c>
      <c r="D29" s="487">
        <v>56</v>
      </c>
      <c r="E29" s="487">
        <v>42</v>
      </c>
      <c r="F29" s="487">
        <f t="shared" si="6"/>
        <v>98</v>
      </c>
      <c r="G29" s="487">
        <v>31</v>
      </c>
      <c r="H29" s="487">
        <v>31</v>
      </c>
      <c r="I29" s="487">
        <f t="shared" si="7"/>
        <v>62</v>
      </c>
      <c r="J29" s="487">
        <v>0</v>
      </c>
      <c r="K29" s="487">
        <v>0</v>
      </c>
      <c r="L29" s="487">
        <f t="shared" si="8"/>
        <v>0</v>
      </c>
      <c r="M29" s="487">
        <v>2</v>
      </c>
      <c r="N29" s="487">
        <v>1</v>
      </c>
      <c r="O29" s="487">
        <f t="shared" si="9"/>
        <v>3</v>
      </c>
    </row>
    <row r="30" spans="1:15" ht="15" x14ac:dyDescent="0.25">
      <c r="A30" s="6">
        <v>19</v>
      </c>
      <c r="B30" s="6">
        <v>2016</v>
      </c>
      <c r="C30" s="83" t="s">
        <v>23</v>
      </c>
      <c r="D30" s="487">
        <v>113</v>
      </c>
      <c r="E30" s="487">
        <v>100</v>
      </c>
      <c r="F30" s="487">
        <f t="shared" si="6"/>
        <v>213</v>
      </c>
      <c r="G30" s="487">
        <v>78</v>
      </c>
      <c r="H30" s="487">
        <v>79</v>
      </c>
      <c r="I30" s="487">
        <f t="shared" si="7"/>
        <v>157</v>
      </c>
      <c r="J30" s="487">
        <v>0</v>
      </c>
      <c r="K30" s="487">
        <v>1</v>
      </c>
      <c r="L30" s="487">
        <f t="shared" si="8"/>
        <v>1</v>
      </c>
      <c r="M30" s="487">
        <v>3</v>
      </c>
      <c r="N30" s="487">
        <v>13</v>
      </c>
      <c r="O30" s="487">
        <f t="shared" si="9"/>
        <v>16</v>
      </c>
    </row>
    <row r="31" spans="1:15" ht="15" x14ac:dyDescent="0.25">
      <c r="A31" s="6">
        <v>20</v>
      </c>
      <c r="B31" s="6">
        <v>2021</v>
      </c>
      <c r="C31" s="83" t="s">
        <v>24</v>
      </c>
      <c r="D31" s="487">
        <v>140</v>
      </c>
      <c r="E31" s="487">
        <v>101</v>
      </c>
      <c r="F31" s="487">
        <f t="shared" si="6"/>
        <v>241</v>
      </c>
      <c r="G31" s="487">
        <v>88</v>
      </c>
      <c r="H31" s="487">
        <v>90</v>
      </c>
      <c r="I31" s="487">
        <f t="shared" si="7"/>
        <v>178</v>
      </c>
      <c r="J31" s="487">
        <v>0</v>
      </c>
      <c r="K31" s="487">
        <v>2</v>
      </c>
      <c r="L31" s="487">
        <f t="shared" si="8"/>
        <v>2</v>
      </c>
      <c r="M31" s="487">
        <v>1</v>
      </c>
      <c r="N31" s="487">
        <v>14</v>
      </c>
      <c r="O31" s="487">
        <f t="shared" si="9"/>
        <v>15</v>
      </c>
    </row>
    <row r="32" spans="1:15" ht="5.0999999999999996" customHeight="1" x14ac:dyDescent="0.25">
      <c r="A32" s="6"/>
      <c r="B32" s="3"/>
      <c r="C32" s="83"/>
      <c r="D32" s="135"/>
      <c r="E32" s="135"/>
      <c r="F32" s="135"/>
      <c r="G32" s="294"/>
      <c r="H32" s="135"/>
      <c r="I32" s="294"/>
      <c r="J32" s="135"/>
      <c r="K32" s="135"/>
      <c r="L32" s="135"/>
      <c r="M32" s="135"/>
      <c r="N32" s="135"/>
      <c r="O32" s="135"/>
    </row>
    <row r="33" spans="1:15" ht="15" x14ac:dyDescent="0.25">
      <c r="A33" s="303"/>
      <c r="B33" s="82" t="s">
        <v>58</v>
      </c>
      <c r="C33" s="81" t="s">
        <v>25</v>
      </c>
      <c r="D33" s="304">
        <f>SUM(D34:D39)</f>
        <v>3219</v>
      </c>
      <c r="E33" s="304">
        <f>SUM(E34:E39)</f>
        <v>2885</v>
      </c>
      <c r="F33" s="304">
        <f>SUM(D33:E33)</f>
        <v>6104</v>
      </c>
      <c r="G33" s="305">
        <f>SUM(G34:G39)</f>
        <v>2098</v>
      </c>
      <c r="H33" s="304">
        <f>SUM(H34:H39)</f>
        <v>2133</v>
      </c>
      <c r="I33" s="305">
        <f>SUM(I34:I39)</f>
        <v>4231</v>
      </c>
      <c r="J33" s="304">
        <f>SUM(J34:J39)</f>
        <v>19</v>
      </c>
      <c r="K33" s="304">
        <f>SUM(K34:K39)</f>
        <v>31</v>
      </c>
      <c r="L33" s="304">
        <f>SUM(J33:K33)</f>
        <v>50</v>
      </c>
      <c r="M33" s="304">
        <f>SUM(M34:M39)</f>
        <v>71</v>
      </c>
      <c r="N33" s="304">
        <f>SUM(N34:N39)</f>
        <v>365</v>
      </c>
      <c r="O33" s="304">
        <f>SUM(M33:N33)</f>
        <v>436</v>
      </c>
    </row>
    <row r="34" spans="1:15" ht="15" x14ac:dyDescent="0.25">
      <c r="A34" s="6">
        <v>21</v>
      </c>
      <c r="B34" s="6">
        <v>2001</v>
      </c>
      <c r="C34" s="83" t="s">
        <v>67</v>
      </c>
      <c r="D34" s="487">
        <v>699</v>
      </c>
      <c r="E34" s="487">
        <v>615</v>
      </c>
      <c r="F34" s="487">
        <f t="shared" ref="F34:F39" si="10">SUM(D34:E34)</f>
        <v>1314</v>
      </c>
      <c r="G34" s="487">
        <v>461</v>
      </c>
      <c r="H34" s="487">
        <v>457</v>
      </c>
      <c r="I34" s="487">
        <f t="shared" ref="I34:I39" si="11">SUM(G34:H34)</f>
        <v>918</v>
      </c>
      <c r="J34" s="487">
        <v>6</v>
      </c>
      <c r="K34" s="487">
        <v>7</v>
      </c>
      <c r="L34" s="487">
        <f t="shared" ref="L34:L39" si="12">SUM(J34:K34)</f>
        <v>13</v>
      </c>
      <c r="M34" s="487">
        <v>12</v>
      </c>
      <c r="N34" s="487">
        <v>66</v>
      </c>
      <c r="O34" s="487">
        <f t="shared" ref="O34:O39" si="13">SUM(M34:N34)</f>
        <v>78</v>
      </c>
    </row>
    <row r="35" spans="1:15" ht="15" x14ac:dyDescent="0.25">
      <c r="A35" s="6">
        <v>22</v>
      </c>
      <c r="B35" s="6">
        <v>2002</v>
      </c>
      <c r="C35" s="83" t="s">
        <v>68</v>
      </c>
      <c r="D35" s="487">
        <v>712</v>
      </c>
      <c r="E35" s="487">
        <v>622</v>
      </c>
      <c r="F35" s="487">
        <f t="shared" si="10"/>
        <v>1334</v>
      </c>
      <c r="G35" s="487">
        <v>476</v>
      </c>
      <c r="H35" s="487">
        <v>501</v>
      </c>
      <c r="I35" s="487">
        <f t="shared" si="11"/>
        <v>977</v>
      </c>
      <c r="J35" s="487">
        <v>4</v>
      </c>
      <c r="K35" s="487">
        <v>8</v>
      </c>
      <c r="L35" s="487">
        <f t="shared" si="12"/>
        <v>12</v>
      </c>
      <c r="M35" s="487">
        <v>16</v>
      </c>
      <c r="N35" s="487">
        <v>100</v>
      </c>
      <c r="O35" s="487">
        <f t="shared" si="13"/>
        <v>116</v>
      </c>
    </row>
    <row r="36" spans="1:15" ht="15" x14ac:dyDescent="0.25">
      <c r="A36" s="6">
        <v>23</v>
      </c>
      <c r="B36" s="6">
        <v>2003</v>
      </c>
      <c r="C36" s="83" t="s">
        <v>26</v>
      </c>
      <c r="D36" s="487">
        <v>1023</v>
      </c>
      <c r="E36" s="487">
        <v>955</v>
      </c>
      <c r="F36" s="487">
        <f t="shared" si="10"/>
        <v>1978</v>
      </c>
      <c r="G36" s="487">
        <v>685</v>
      </c>
      <c r="H36" s="487">
        <v>689</v>
      </c>
      <c r="I36" s="487">
        <f t="shared" si="11"/>
        <v>1374</v>
      </c>
      <c r="J36" s="487">
        <v>6</v>
      </c>
      <c r="K36" s="487">
        <v>11</v>
      </c>
      <c r="L36" s="487">
        <f t="shared" si="12"/>
        <v>17</v>
      </c>
      <c r="M36" s="487">
        <v>23</v>
      </c>
      <c r="N36" s="487">
        <v>111</v>
      </c>
      <c r="O36" s="487">
        <f t="shared" si="13"/>
        <v>134</v>
      </c>
    </row>
    <row r="37" spans="1:15" ht="15" x14ac:dyDescent="0.25">
      <c r="A37" s="6">
        <v>24</v>
      </c>
      <c r="B37" s="6">
        <v>2009</v>
      </c>
      <c r="C37" s="83" t="s">
        <v>27</v>
      </c>
      <c r="D37" s="487">
        <v>150</v>
      </c>
      <c r="E37" s="487">
        <v>129</v>
      </c>
      <c r="F37" s="487">
        <f t="shared" si="10"/>
        <v>279</v>
      </c>
      <c r="G37" s="487">
        <v>86</v>
      </c>
      <c r="H37" s="487">
        <v>87</v>
      </c>
      <c r="I37" s="487">
        <f t="shared" si="11"/>
        <v>173</v>
      </c>
      <c r="J37" s="487">
        <v>0</v>
      </c>
      <c r="K37" s="487">
        <v>1</v>
      </c>
      <c r="L37" s="487">
        <f t="shared" si="12"/>
        <v>1</v>
      </c>
      <c r="M37" s="487">
        <v>2</v>
      </c>
      <c r="N37" s="487">
        <v>13</v>
      </c>
      <c r="O37" s="487">
        <f t="shared" si="13"/>
        <v>15</v>
      </c>
    </row>
    <row r="38" spans="1:15" ht="15" x14ac:dyDescent="0.25">
      <c r="A38" s="6">
        <v>25</v>
      </c>
      <c r="B38" s="6">
        <v>2013</v>
      </c>
      <c r="C38" s="83" t="s">
        <v>28</v>
      </c>
      <c r="D38" s="487">
        <v>316</v>
      </c>
      <c r="E38" s="487">
        <v>253</v>
      </c>
      <c r="F38" s="487">
        <f t="shared" si="10"/>
        <v>569</v>
      </c>
      <c r="G38" s="487">
        <v>175</v>
      </c>
      <c r="H38" s="487">
        <v>185</v>
      </c>
      <c r="I38" s="487">
        <f t="shared" si="11"/>
        <v>360</v>
      </c>
      <c r="J38" s="487">
        <v>0</v>
      </c>
      <c r="K38" s="487">
        <v>2</v>
      </c>
      <c r="L38" s="487">
        <f t="shared" si="12"/>
        <v>2</v>
      </c>
      <c r="M38" s="487">
        <v>7</v>
      </c>
      <c r="N38" s="487">
        <v>34</v>
      </c>
      <c r="O38" s="487">
        <f t="shared" si="13"/>
        <v>41</v>
      </c>
    </row>
    <row r="39" spans="1:15" ht="15" x14ac:dyDescent="0.25">
      <c r="A39" s="6">
        <v>26</v>
      </c>
      <c r="B39" s="6">
        <v>2014</v>
      </c>
      <c r="C39" s="83" t="s">
        <v>29</v>
      </c>
      <c r="D39" s="487">
        <v>319</v>
      </c>
      <c r="E39" s="487">
        <v>311</v>
      </c>
      <c r="F39" s="487">
        <f t="shared" si="10"/>
        <v>630</v>
      </c>
      <c r="G39" s="487">
        <v>215</v>
      </c>
      <c r="H39" s="487">
        <v>214</v>
      </c>
      <c r="I39" s="487">
        <f t="shared" si="11"/>
        <v>429</v>
      </c>
      <c r="J39" s="487">
        <v>3</v>
      </c>
      <c r="K39" s="487">
        <v>2</v>
      </c>
      <c r="L39" s="487">
        <f t="shared" si="12"/>
        <v>5</v>
      </c>
      <c r="M39" s="487">
        <v>11</v>
      </c>
      <c r="N39" s="487">
        <v>41</v>
      </c>
      <c r="O39" s="487">
        <f t="shared" si="13"/>
        <v>52</v>
      </c>
    </row>
    <row r="40" spans="1:15" ht="5.0999999999999996" customHeight="1" x14ac:dyDescent="0.25">
      <c r="A40" s="6"/>
      <c r="B40" s="3"/>
      <c r="C40" s="83"/>
      <c r="D40" s="135"/>
      <c r="E40" s="135"/>
      <c r="F40" s="135"/>
      <c r="G40" s="294"/>
      <c r="H40" s="135"/>
      <c r="I40" s="294"/>
      <c r="J40" s="135"/>
      <c r="K40" s="135"/>
      <c r="L40" s="135"/>
      <c r="M40" s="135"/>
      <c r="N40" s="135"/>
      <c r="O40" s="135"/>
    </row>
    <row r="41" spans="1:15" ht="15" x14ac:dyDescent="0.25">
      <c r="A41" s="303"/>
      <c r="B41" s="82" t="s">
        <v>59</v>
      </c>
      <c r="C41" s="81" t="s">
        <v>30</v>
      </c>
      <c r="D41" s="304">
        <f>SUM(D42:D46)</f>
        <v>1400</v>
      </c>
      <c r="E41" s="304">
        <f>SUM(E42:E46)</f>
        <v>1163</v>
      </c>
      <c r="F41" s="304">
        <f>SUM(D41:E41)</f>
        <v>2563</v>
      </c>
      <c r="G41" s="305">
        <f>SUM(G42:G46)</f>
        <v>910</v>
      </c>
      <c r="H41" s="304">
        <f>SUM(H42:H46)</f>
        <v>902</v>
      </c>
      <c r="I41" s="305">
        <f>SUM(I42:I46)</f>
        <v>1812</v>
      </c>
      <c r="J41" s="304">
        <f>SUM(J42:J46)</f>
        <v>4</v>
      </c>
      <c r="K41" s="304">
        <f>SUM(K42:K46)</f>
        <v>9</v>
      </c>
      <c r="L41" s="304">
        <f>SUM(J41:K41)</f>
        <v>13</v>
      </c>
      <c r="M41" s="304">
        <f>SUM(M42:M46)</f>
        <v>36</v>
      </c>
      <c r="N41" s="304">
        <f>SUM(N42:N46)</f>
        <v>191</v>
      </c>
      <c r="O41" s="304">
        <f>SUM(M41:N41)</f>
        <v>227</v>
      </c>
    </row>
    <row r="42" spans="1:15" ht="15" x14ac:dyDescent="0.25">
      <c r="A42" s="6">
        <v>27</v>
      </c>
      <c r="B42" s="6">
        <v>2001</v>
      </c>
      <c r="C42" s="83" t="s">
        <v>31</v>
      </c>
      <c r="D42" s="487">
        <v>260</v>
      </c>
      <c r="E42" s="487">
        <v>185</v>
      </c>
      <c r="F42" s="487">
        <f t="shared" ref="F42:F46" si="14">SUM(D42:E42)</f>
        <v>445</v>
      </c>
      <c r="G42" s="487">
        <v>161</v>
      </c>
      <c r="H42" s="487">
        <v>157</v>
      </c>
      <c r="I42" s="487">
        <f t="shared" ref="I42:I46" si="15">SUM(G42:H42)</f>
        <v>318</v>
      </c>
      <c r="J42" s="487">
        <v>1</v>
      </c>
      <c r="K42" s="487">
        <v>0</v>
      </c>
      <c r="L42" s="487">
        <f t="shared" ref="L42:L46" si="16">SUM(J42:K42)</f>
        <v>1</v>
      </c>
      <c r="M42" s="487">
        <v>7</v>
      </c>
      <c r="N42" s="487">
        <v>45</v>
      </c>
      <c r="O42" s="487">
        <f t="shared" ref="O42:O46" si="17">SUM(M42:N42)</f>
        <v>52</v>
      </c>
    </row>
    <row r="43" spans="1:15" ht="15" x14ac:dyDescent="0.25">
      <c r="A43" s="6">
        <v>28</v>
      </c>
      <c r="B43" s="6">
        <v>2002</v>
      </c>
      <c r="C43" s="83" t="s">
        <v>22</v>
      </c>
      <c r="D43" s="487">
        <v>353</v>
      </c>
      <c r="E43" s="487">
        <v>292</v>
      </c>
      <c r="F43" s="487">
        <f t="shared" si="14"/>
        <v>645</v>
      </c>
      <c r="G43" s="487">
        <v>225</v>
      </c>
      <c r="H43" s="487">
        <v>219</v>
      </c>
      <c r="I43" s="487">
        <f t="shared" si="15"/>
        <v>444</v>
      </c>
      <c r="J43" s="487">
        <v>1</v>
      </c>
      <c r="K43" s="487">
        <v>3</v>
      </c>
      <c r="L43" s="487">
        <f t="shared" si="16"/>
        <v>4</v>
      </c>
      <c r="M43" s="487">
        <v>5</v>
      </c>
      <c r="N43" s="487">
        <v>35</v>
      </c>
      <c r="O43" s="487">
        <f t="shared" si="17"/>
        <v>40</v>
      </c>
    </row>
    <row r="44" spans="1:15" ht="15" x14ac:dyDescent="0.25">
      <c r="A44" s="6">
        <v>29</v>
      </c>
      <c r="B44" s="6">
        <v>2003</v>
      </c>
      <c r="C44" s="83" t="s">
        <v>32</v>
      </c>
      <c r="D44" s="487">
        <v>346</v>
      </c>
      <c r="E44" s="487">
        <v>304</v>
      </c>
      <c r="F44" s="487">
        <f t="shared" si="14"/>
        <v>650</v>
      </c>
      <c r="G44" s="487">
        <v>234</v>
      </c>
      <c r="H44" s="487">
        <v>235</v>
      </c>
      <c r="I44" s="487">
        <f t="shared" si="15"/>
        <v>469</v>
      </c>
      <c r="J44" s="487">
        <v>1</v>
      </c>
      <c r="K44" s="487">
        <v>4</v>
      </c>
      <c r="L44" s="487">
        <f t="shared" si="16"/>
        <v>5</v>
      </c>
      <c r="M44" s="487">
        <v>11</v>
      </c>
      <c r="N44" s="487">
        <v>61</v>
      </c>
      <c r="O44" s="487">
        <f t="shared" si="17"/>
        <v>72</v>
      </c>
    </row>
    <row r="45" spans="1:15" ht="15" x14ac:dyDescent="0.25">
      <c r="A45" s="6">
        <v>30</v>
      </c>
      <c r="B45" s="6">
        <v>2004</v>
      </c>
      <c r="C45" s="83" t="s">
        <v>33</v>
      </c>
      <c r="D45" s="487">
        <v>258</v>
      </c>
      <c r="E45" s="487">
        <v>213</v>
      </c>
      <c r="F45" s="487">
        <f t="shared" si="14"/>
        <v>471</v>
      </c>
      <c r="G45" s="487">
        <v>162</v>
      </c>
      <c r="H45" s="487">
        <v>161</v>
      </c>
      <c r="I45" s="487">
        <f t="shared" si="15"/>
        <v>323</v>
      </c>
      <c r="J45" s="487">
        <v>0</v>
      </c>
      <c r="K45" s="487">
        <v>0</v>
      </c>
      <c r="L45" s="487">
        <f t="shared" si="16"/>
        <v>0</v>
      </c>
      <c r="M45" s="487">
        <v>8</v>
      </c>
      <c r="N45" s="487">
        <v>31</v>
      </c>
      <c r="O45" s="487">
        <f t="shared" si="17"/>
        <v>39</v>
      </c>
    </row>
    <row r="46" spans="1:15" ht="15" x14ac:dyDescent="0.25">
      <c r="A46" s="6">
        <v>31</v>
      </c>
      <c r="B46" s="6">
        <v>2005</v>
      </c>
      <c r="C46" s="83" t="s">
        <v>34</v>
      </c>
      <c r="D46" s="487">
        <v>183</v>
      </c>
      <c r="E46" s="487">
        <v>169</v>
      </c>
      <c r="F46" s="487">
        <f t="shared" si="14"/>
        <v>352</v>
      </c>
      <c r="G46" s="487">
        <v>128</v>
      </c>
      <c r="H46" s="487">
        <v>130</v>
      </c>
      <c r="I46" s="487">
        <f t="shared" si="15"/>
        <v>258</v>
      </c>
      <c r="J46" s="487">
        <v>1</v>
      </c>
      <c r="K46" s="487">
        <v>2</v>
      </c>
      <c r="L46" s="487">
        <f t="shared" si="16"/>
        <v>3</v>
      </c>
      <c r="M46" s="487">
        <v>5</v>
      </c>
      <c r="N46" s="487">
        <v>19</v>
      </c>
      <c r="O46" s="487">
        <f t="shared" si="17"/>
        <v>24</v>
      </c>
    </row>
    <row r="47" spans="1:15" ht="5.0999999999999996" customHeight="1" x14ac:dyDescent="0.25">
      <c r="A47" s="6"/>
      <c r="B47" s="3"/>
      <c r="C47" s="83"/>
      <c r="D47" s="135"/>
      <c r="E47" s="135"/>
      <c r="F47" s="135"/>
      <c r="G47" s="294"/>
      <c r="H47" s="135"/>
      <c r="I47" s="294"/>
      <c r="J47" s="135"/>
      <c r="K47" s="135"/>
      <c r="L47" s="135"/>
      <c r="M47" s="135"/>
      <c r="N47" s="135"/>
      <c r="O47" s="135"/>
    </row>
    <row r="48" spans="1:15" ht="15" x14ac:dyDescent="0.25">
      <c r="A48" s="303"/>
      <c r="B48" s="82" t="s">
        <v>60</v>
      </c>
      <c r="C48" s="81" t="s">
        <v>35</v>
      </c>
      <c r="D48" s="304">
        <f>SUM(D49:D53)</f>
        <v>1517</v>
      </c>
      <c r="E48" s="304">
        <f>SUM(E49:E53)</f>
        <v>1324</v>
      </c>
      <c r="F48" s="304">
        <f>SUM(D48:E48)</f>
        <v>2841</v>
      </c>
      <c r="G48" s="305">
        <f>SUM(G49:G53)</f>
        <v>1034</v>
      </c>
      <c r="H48" s="304">
        <f>SUM(H49:H53)</f>
        <v>1034</v>
      </c>
      <c r="I48" s="305">
        <f>SUM(I49:I53)</f>
        <v>2068</v>
      </c>
      <c r="J48" s="304">
        <f>SUM(J49:J53)</f>
        <v>6</v>
      </c>
      <c r="K48" s="304">
        <f>SUM(K49:K53)</f>
        <v>7</v>
      </c>
      <c r="L48" s="304">
        <f>SUM(J48:K48)</f>
        <v>13</v>
      </c>
      <c r="M48" s="304">
        <f>SUM(M49:M53)</f>
        <v>43</v>
      </c>
      <c r="N48" s="304">
        <f>SUM(N49:N53)</f>
        <v>180</v>
      </c>
      <c r="O48" s="304">
        <f>SUM(M48:N48)</f>
        <v>223</v>
      </c>
    </row>
    <row r="49" spans="1:15" ht="15" x14ac:dyDescent="0.25">
      <c r="A49" s="6">
        <v>32</v>
      </c>
      <c r="B49" s="6">
        <v>2001</v>
      </c>
      <c r="C49" s="83" t="s">
        <v>69</v>
      </c>
      <c r="D49" s="487">
        <v>240</v>
      </c>
      <c r="E49" s="487">
        <v>233</v>
      </c>
      <c r="F49" s="487">
        <f t="shared" ref="F49:F53" si="18">SUM(D49:E49)</f>
        <v>473</v>
      </c>
      <c r="G49" s="487">
        <v>178</v>
      </c>
      <c r="H49" s="487">
        <v>182</v>
      </c>
      <c r="I49" s="487">
        <f t="shared" ref="I49:I53" si="19">SUM(G49:H49)</f>
        <v>360</v>
      </c>
      <c r="J49" s="487">
        <v>0</v>
      </c>
      <c r="K49" s="487">
        <v>1</v>
      </c>
      <c r="L49" s="487">
        <f t="shared" ref="L49:L53" si="20">SUM(J49:K49)</f>
        <v>1</v>
      </c>
      <c r="M49" s="487">
        <v>7</v>
      </c>
      <c r="N49" s="487">
        <v>36</v>
      </c>
      <c r="O49" s="487">
        <f t="shared" ref="O49:O53" si="21">SUM(M49:N49)</f>
        <v>43</v>
      </c>
    </row>
    <row r="50" spans="1:15" ht="15" customHeight="1" x14ac:dyDescent="0.25">
      <c r="A50" s="6">
        <v>33</v>
      </c>
      <c r="B50" s="6">
        <v>2002</v>
      </c>
      <c r="C50" s="83" t="s">
        <v>70</v>
      </c>
      <c r="D50" s="487">
        <v>595</v>
      </c>
      <c r="E50" s="487">
        <v>483</v>
      </c>
      <c r="F50" s="487">
        <f t="shared" si="18"/>
        <v>1078</v>
      </c>
      <c r="G50" s="487">
        <v>396</v>
      </c>
      <c r="H50" s="487">
        <v>393</v>
      </c>
      <c r="I50" s="487">
        <f t="shared" si="19"/>
        <v>789</v>
      </c>
      <c r="J50" s="487">
        <v>4</v>
      </c>
      <c r="K50" s="487">
        <v>6</v>
      </c>
      <c r="L50" s="487">
        <f t="shared" si="20"/>
        <v>10</v>
      </c>
      <c r="M50" s="487">
        <v>18</v>
      </c>
      <c r="N50" s="487">
        <v>65</v>
      </c>
      <c r="O50" s="487">
        <f t="shared" si="21"/>
        <v>83</v>
      </c>
    </row>
    <row r="51" spans="1:15" ht="15" customHeight="1" x14ac:dyDescent="0.25">
      <c r="A51" s="6">
        <v>34</v>
      </c>
      <c r="B51" s="6">
        <v>2003</v>
      </c>
      <c r="C51" s="83" t="s">
        <v>71</v>
      </c>
      <c r="D51" s="487">
        <v>254</v>
      </c>
      <c r="E51" s="487">
        <v>238</v>
      </c>
      <c r="F51" s="487">
        <f t="shared" si="18"/>
        <v>492</v>
      </c>
      <c r="G51" s="487">
        <v>163</v>
      </c>
      <c r="H51" s="487">
        <v>163</v>
      </c>
      <c r="I51" s="487">
        <f t="shared" si="19"/>
        <v>326</v>
      </c>
      <c r="J51" s="487">
        <v>1</v>
      </c>
      <c r="K51" s="487">
        <v>0</v>
      </c>
      <c r="L51" s="487">
        <f t="shared" si="20"/>
        <v>1</v>
      </c>
      <c r="M51" s="487">
        <v>4</v>
      </c>
      <c r="N51" s="487">
        <v>31</v>
      </c>
      <c r="O51" s="487">
        <f t="shared" si="21"/>
        <v>35</v>
      </c>
    </row>
    <row r="52" spans="1:15" ht="15" customHeight="1" x14ac:dyDescent="0.25">
      <c r="A52" s="6">
        <v>35</v>
      </c>
      <c r="B52" s="6">
        <v>2004</v>
      </c>
      <c r="C52" s="83" t="s">
        <v>36</v>
      </c>
      <c r="D52" s="487">
        <v>147</v>
      </c>
      <c r="E52" s="487">
        <v>101</v>
      </c>
      <c r="F52" s="487">
        <f t="shared" si="18"/>
        <v>248</v>
      </c>
      <c r="G52" s="487">
        <v>94</v>
      </c>
      <c r="H52" s="487">
        <v>94</v>
      </c>
      <c r="I52" s="487">
        <f t="shared" si="19"/>
        <v>188</v>
      </c>
      <c r="J52" s="487">
        <v>0</v>
      </c>
      <c r="K52" s="487">
        <v>0</v>
      </c>
      <c r="L52" s="487">
        <f t="shared" si="20"/>
        <v>0</v>
      </c>
      <c r="M52" s="487">
        <v>4</v>
      </c>
      <c r="N52" s="487">
        <v>18</v>
      </c>
      <c r="O52" s="487">
        <f t="shared" si="21"/>
        <v>22</v>
      </c>
    </row>
    <row r="53" spans="1:15" ht="15.75" customHeight="1" x14ac:dyDescent="0.25">
      <c r="A53" s="6">
        <v>36</v>
      </c>
      <c r="B53" s="6">
        <v>2005</v>
      </c>
      <c r="C53" s="83" t="s">
        <v>72</v>
      </c>
      <c r="D53" s="487">
        <v>281</v>
      </c>
      <c r="E53" s="487">
        <v>269</v>
      </c>
      <c r="F53" s="487">
        <f t="shared" si="18"/>
        <v>550</v>
      </c>
      <c r="G53" s="487">
        <v>203</v>
      </c>
      <c r="H53" s="487">
        <v>202</v>
      </c>
      <c r="I53" s="487">
        <f t="shared" si="19"/>
        <v>405</v>
      </c>
      <c r="J53" s="487">
        <v>1</v>
      </c>
      <c r="K53" s="487">
        <v>0</v>
      </c>
      <c r="L53" s="487">
        <f t="shared" si="20"/>
        <v>1</v>
      </c>
      <c r="M53" s="487">
        <v>10</v>
      </c>
      <c r="N53" s="487">
        <v>30</v>
      </c>
      <c r="O53" s="487">
        <f t="shared" si="21"/>
        <v>40</v>
      </c>
    </row>
    <row r="54" spans="1:15" ht="5.0999999999999996" customHeight="1" x14ac:dyDescent="0.25">
      <c r="A54" s="6"/>
      <c r="B54" s="3"/>
      <c r="C54" s="83"/>
      <c r="D54" s="135"/>
      <c r="E54" s="135"/>
      <c r="F54" s="135"/>
      <c r="G54" s="294"/>
      <c r="H54" s="135"/>
      <c r="I54" s="294"/>
      <c r="J54" s="135"/>
      <c r="K54" s="135"/>
      <c r="L54" s="135"/>
      <c r="M54" s="135"/>
      <c r="N54" s="135"/>
      <c r="O54" s="135"/>
    </row>
    <row r="55" spans="1:15" ht="15" x14ac:dyDescent="0.25">
      <c r="A55" s="303"/>
      <c r="B55" s="82" t="s">
        <v>61</v>
      </c>
      <c r="C55" s="81" t="s">
        <v>37</v>
      </c>
      <c r="D55" s="304">
        <f>SUM(D56:D59)</f>
        <v>508</v>
      </c>
      <c r="E55" s="304">
        <f>SUM(E56:E59)</f>
        <v>385</v>
      </c>
      <c r="F55" s="304">
        <f>SUM(D55:E55)</f>
        <v>893</v>
      </c>
      <c r="G55" s="305">
        <f>SUM(G56:G59)</f>
        <v>306</v>
      </c>
      <c r="H55" s="304">
        <f>SUM(H56:H59)</f>
        <v>310</v>
      </c>
      <c r="I55" s="305">
        <f>SUM(I56:I59)</f>
        <v>616</v>
      </c>
      <c r="J55" s="304">
        <f>SUM(J56:J59)</f>
        <v>1</v>
      </c>
      <c r="K55" s="304">
        <f>SUM(K56:K59)</f>
        <v>2</v>
      </c>
      <c r="L55" s="304">
        <f>SUM(J55:K55)</f>
        <v>3</v>
      </c>
      <c r="M55" s="304">
        <f>SUM(M56:M59)</f>
        <v>13</v>
      </c>
      <c r="N55" s="304">
        <f>SUM(N56:N59)</f>
        <v>47</v>
      </c>
      <c r="O55" s="304">
        <f>SUM(M55:N55)</f>
        <v>60</v>
      </c>
    </row>
    <row r="56" spans="1:15" ht="15" x14ac:dyDescent="0.25">
      <c r="A56" s="6">
        <v>37</v>
      </c>
      <c r="B56" s="6">
        <v>2001</v>
      </c>
      <c r="C56" s="83" t="s">
        <v>38</v>
      </c>
      <c r="D56" s="487">
        <v>175</v>
      </c>
      <c r="E56" s="487">
        <v>120</v>
      </c>
      <c r="F56" s="487">
        <f t="shared" ref="F56:F59" si="22">SUM(D56:E56)</f>
        <v>295</v>
      </c>
      <c r="G56" s="487">
        <v>89</v>
      </c>
      <c r="H56" s="487">
        <v>88</v>
      </c>
      <c r="I56" s="487">
        <f t="shared" ref="I56:I59" si="23">SUM(G56:H56)</f>
        <v>177</v>
      </c>
      <c r="J56" s="487">
        <v>0</v>
      </c>
      <c r="K56" s="487">
        <v>2</v>
      </c>
      <c r="L56" s="487">
        <f t="shared" ref="L56:L59" si="24">SUM(J56:K56)</f>
        <v>2</v>
      </c>
      <c r="M56" s="487">
        <v>3</v>
      </c>
      <c r="N56" s="487">
        <v>20</v>
      </c>
      <c r="O56" s="487">
        <f t="shared" ref="O56:O59" si="25">SUM(M56:N56)</f>
        <v>23</v>
      </c>
    </row>
    <row r="57" spans="1:15" ht="15" x14ac:dyDescent="0.25">
      <c r="A57" s="6">
        <v>38</v>
      </c>
      <c r="B57" s="6">
        <v>2002</v>
      </c>
      <c r="C57" s="83" t="s">
        <v>39</v>
      </c>
      <c r="D57" s="487">
        <v>128</v>
      </c>
      <c r="E57" s="487">
        <v>104</v>
      </c>
      <c r="F57" s="487">
        <f t="shared" si="22"/>
        <v>232</v>
      </c>
      <c r="G57" s="487">
        <v>76</v>
      </c>
      <c r="H57" s="487">
        <v>78</v>
      </c>
      <c r="I57" s="487">
        <f t="shared" si="23"/>
        <v>154</v>
      </c>
      <c r="J57" s="487">
        <v>0</v>
      </c>
      <c r="K57" s="487">
        <v>0</v>
      </c>
      <c r="L57" s="487">
        <f t="shared" si="24"/>
        <v>0</v>
      </c>
      <c r="M57" s="487">
        <v>5</v>
      </c>
      <c r="N57" s="487">
        <v>12</v>
      </c>
      <c r="O57" s="487">
        <f t="shared" si="25"/>
        <v>17</v>
      </c>
    </row>
    <row r="58" spans="1:15" ht="15" x14ac:dyDescent="0.25">
      <c r="A58" s="6">
        <v>39</v>
      </c>
      <c r="B58" s="6">
        <v>2003</v>
      </c>
      <c r="C58" s="83" t="s">
        <v>40</v>
      </c>
      <c r="D58" s="487">
        <v>78</v>
      </c>
      <c r="E58" s="487">
        <v>69</v>
      </c>
      <c r="F58" s="487">
        <f t="shared" si="22"/>
        <v>147</v>
      </c>
      <c r="G58" s="487">
        <v>67</v>
      </c>
      <c r="H58" s="487">
        <v>68</v>
      </c>
      <c r="I58" s="487">
        <f t="shared" si="23"/>
        <v>135</v>
      </c>
      <c r="J58" s="487">
        <v>0</v>
      </c>
      <c r="K58" s="487">
        <v>0</v>
      </c>
      <c r="L58" s="487">
        <f t="shared" si="24"/>
        <v>0</v>
      </c>
      <c r="M58" s="487">
        <v>5</v>
      </c>
      <c r="N58" s="487">
        <v>5</v>
      </c>
      <c r="O58" s="487">
        <f t="shared" si="25"/>
        <v>10</v>
      </c>
    </row>
    <row r="59" spans="1:15" ht="15" x14ac:dyDescent="0.25">
      <c r="A59" s="6">
        <v>40</v>
      </c>
      <c r="B59" s="6">
        <v>2004</v>
      </c>
      <c r="C59" s="83" t="s">
        <v>41</v>
      </c>
      <c r="D59" s="487">
        <v>127</v>
      </c>
      <c r="E59" s="487">
        <v>92</v>
      </c>
      <c r="F59" s="487">
        <f t="shared" si="22"/>
        <v>219</v>
      </c>
      <c r="G59" s="487">
        <v>74</v>
      </c>
      <c r="H59" s="487">
        <v>76</v>
      </c>
      <c r="I59" s="487">
        <f t="shared" si="23"/>
        <v>150</v>
      </c>
      <c r="J59" s="487">
        <v>1</v>
      </c>
      <c r="K59" s="487">
        <v>0</v>
      </c>
      <c r="L59" s="487">
        <f t="shared" si="24"/>
        <v>1</v>
      </c>
      <c r="M59" s="487">
        <v>0</v>
      </c>
      <c r="N59" s="487">
        <v>10</v>
      </c>
      <c r="O59" s="487">
        <f t="shared" si="25"/>
        <v>10</v>
      </c>
    </row>
    <row r="60" spans="1:15" ht="5.0999999999999996" customHeight="1" x14ac:dyDescent="0.25">
      <c r="A60" s="6"/>
      <c r="B60" s="3"/>
      <c r="C60" s="83"/>
      <c r="D60" s="135"/>
      <c r="E60" s="135"/>
      <c r="F60" s="135"/>
      <c r="G60" s="294"/>
      <c r="H60" s="135"/>
      <c r="I60" s="294"/>
      <c r="J60" s="135"/>
      <c r="K60" s="135"/>
      <c r="L60" s="135"/>
      <c r="M60" s="135"/>
      <c r="N60" s="135"/>
      <c r="O60" s="135"/>
    </row>
    <row r="61" spans="1:15" ht="15" customHeight="1" x14ac:dyDescent="0.25">
      <c r="A61" s="303"/>
      <c r="B61" s="82" t="s">
        <v>62</v>
      </c>
      <c r="C61" s="81" t="s">
        <v>42</v>
      </c>
      <c r="D61" s="304">
        <f>SUM(D62:D67)</f>
        <v>1633</v>
      </c>
      <c r="E61" s="304">
        <f>SUM(E62:E67)</f>
        <v>1358</v>
      </c>
      <c r="F61" s="304">
        <f>SUM(D61:E61)</f>
        <v>2991</v>
      </c>
      <c r="G61" s="305">
        <f>SUM(G62:G67)</f>
        <v>992</v>
      </c>
      <c r="H61" s="304">
        <f>SUM(H62:H67)</f>
        <v>1003</v>
      </c>
      <c r="I61" s="305">
        <f>SUM(I62:I67)</f>
        <v>1995</v>
      </c>
      <c r="J61" s="304">
        <f>SUM(J62:J67)</f>
        <v>4</v>
      </c>
      <c r="K61" s="304">
        <f>SUM(K62:K67)</f>
        <v>6</v>
      </c>
      <c r="L61" s="304">
        <f>SUM(J61:K61)</f>
        <v>10</v>
      </c>
      <c r="M61" s="304">
        <f>SUM(M62:M67)</f>
        <v>39</v>
      </c>
      <c r="N61" s="304">
        <f>SUM(N62:N67)</f>
        <v>228</v>
      </c>
      <c r="O61" s="304">
        <f>SUM(M61:N61)</f>
        <v>267</v>
      </c>
    </row>
    <row r="62" spans="1:15" ht="15" x14ac:dyDescent="0.25">
      <c r="A62" s="6">
        <v>41</v>
      </c>
      <c r="B62" s="6">
        <v>2001</v>
      </c>
      <c r="C62" s="83" t="s">
        <v>43</v>
      </c>
      <c r="D62" s="487">
        <v>222</v>
      </c>
      <c r="E62" s="487">
        <v>192</v>
      </c>
      <c r="F62" s="487">
        <f t="shared" ref="F62:F67" si="26">SUM(D62:E62)</f>
        <v>414</v>
      </c>
      <c r="G62" s="487">
        <v>134</v>
      </c>
      <c r="H62" s="487">
        <v>138</v>
      </c>
      <c r="I62" s="487">
        <f t="shared" ref="I62:I67" si="27">SUM(G62:H62)</f>
        <v>272</v>
      </c>
      <c r="J62" s="487">
        <v>0</v>
      </c>
      <c r="K62" s="487">
        <v>0</v>
      </c>
      <c r="L62" s="487">
        <f t="shared" ref="L62:L67" si="28">SUM(J62:K62)</f>
        <v>0</v>
      </c>
      <c r="M62" s="487">
        <v>5</v>
      </c>
      <c r="N62" s="487">
        <v>27</v>
      </c>
      <c r="O62" s="487">
        <f t="shared" ref="O62:O67" si="29">SUM(M62:N62)</f>
        <v>32</v>
      </c>
    </row>
    <row r="63" spans="1:15" ht="15" customHeight="1" x14ac:dyDescent="0.25">
      <c r="A63" s="6">
        <v>42</v>
      </c>
      <c r="B63" s="6">
        <v>2002</v>
      </c>
      <c r="C63" s="83" t="s">
        <v>44</v>
      </c>
      <c r="D63" s="487">
        <v>359</v>
      </c>
      <c r="E63" s="487">
        <v>298</v>
      </c>
      <c r="F63" s="487">
        <f t="shared" si="26"/>
        <v>657</v>
      </c>
      <c r="G63" s="487">
        <v>216</v>
      </c>
      <c r="H63" s="487">
        <v>222</v>
      </c>
      <c r="I63" s="487">
        <f t="shared" si="27"/>
        <v>438</v>
      </c>
      <c r="J63" s="487">
        <v>3</v>
      </c>
      <c r="K63" s="487">
        <v>2</v>
      </c>
      <c r="L63" s="487">
        <f t="shared" si="28"/>
        <v>5</v>
      </c>
      <c r="M63" s="487">
        <v>10</v>
      </c>
      <c r="N63" s="487">
        <v>63</v>
      </c>
      <c r="O63" s="487">
        <f t="shared" si="29"/>
        <v>73</v>
      </c>
    </row>
    <row r="64" spans="1:15" ht="15" x14ac:dyDescent="0.25">
      <c r="A64" s="6">
        <v>43</v>
      </c>
      <c r="B64" s="6">
        <v>2003</v>
      </c>
      <c r="C64" s="83" t="s">
        <v>32</v>
      </c>
      <c r="D64" s="487">
        <v>328</v>
      </c>
      <c r="E64" s="487">
        <v>263</v>
      </c>
      <c r="F64" s="487">
        <f t="shared" si="26"/>
        <v>591</v>
      </c>
      <c r="G64" s="487">
        <v>202</v>
      </c>
      <c r="H64" s="487">
        <v>197</v>
      </c>
      <c r="I64" s="487">
        <f t="shared" si="27"/>
        <v>399</v>
      </c>
      <c r="J64" s="487">
        <v>0</v>
      </c>
      <c r="K64" s="487">
        <v>0</v>
      </c>
      <c r="L64" s="487">
        <f t="shared" si="28"/>
        <v>0</v>
      </c>
      <c r="M64" s="487">
        <v>6</v>
      </c>
      <c r="N64" s="487">
        <v>40</v>
      </c>
      <c r="O64" s="487">
        <f t="shared" si="29"/>
        <v>46</v>
      </c>
    </row>
    <row r="65" spans="1:15" ht="15" x14ac:dyDescent="0.25">
      <c r="A65" s="6">
        <v>44</v>
      </c>
      <c r="B65" s="6">
        <v>2004</v>
      </c>
      <c r="C65" s="83" t="s">
        <v>45</v>
      </c>
      <c r="D65" s="487">
        <v>283</v>
      </c>
      <c r="E65" s="487">
        <v>223</v>
      </c>
      <c r="F65" s="487">
        <f t="shared" si="26"/>
        <v>506</v>
      </c>
      <c r="G65" s="487">
        <v>162</v>
      </c>
      <c r="H65" s="487">
        <v>161</v>
      </c>
      <c r="I65" s="487">
        <f t="shared" si="27"/>
        <v>323</v>
      </c>
      <c r="J65" s="487">
        <v>1</v>
      </c>
      <c r="K65" s="487">
        <v>3</v>
      </c>
      <c r="L65" s="487">
        <f t="shared" si="28"/>
        <v>4</v>
      </c>
      <c r="M65" s="487">
        <v>5</v>
      </c>
      <c r="N65" s="487">
        <v>31</v>
      </c>
      <c r="O65" s="487">
        <f t="shared" si="29"/>
        <v>36</v>
      </c>
    </row>
    <row r="66" spans="1:15" ht="15" x14ac:dyDescent="0.25">
      <c r="A66" s="6">
        <v>45</v>
      </c>
      <c r="B66" s="6">
        <v>2005</v>
      </c>
      <c r="C66" s="83" t="s">
        <v>46</v>
      </c>
      <c r="D66" s="487">
        <v>270</v>
      </c>
      <c r="E66" s="487">
        <v>237</v>
      </c>
      <c r="F66" s="487">
        <f t="shared" si="26"/>
        <v>507</v>
      </c>
      <c r="G66" s="487">
        <v>174</v>
      </c>
      <c r="H66" s="487">
        <v>175</v>
      </c>
      <c r="I66" s="487">
        <f t="shared" si="27"/>
        <v>349</v>
      </c>
      <c r="J66" s="487">
        <v>0</v>
      </c>
      <c r="K66" s="487">
        <v>1</v>
      </c>
      <c r="L66" s="487">
        <f t="shared" si="28"/>
        <v>1</v>
      </c>
      <c r="M66" s="487">
        <v>9</v>
      </c>
      <c r="N66" s="487">
        <v>39</v>
      </c>
      <c r="O66" s="487">
        <f t="shared" si="29"/>
        <v>48</v>
      </c>
    </row>
    <row r="67" spans="1:15" ht="15" x14ac:dyDescent="0.25">
      <c r="A67" s="6">
        <v>46</v>
      </c>
      <c r="B67" s="6">
        <v>2006</v>
      </c>
      <c r="C67" s="83" t="s">
        <v>47</v>
      </c>
      <c r="D67" s="487">
        <v>171</v>
      </c>
      <c r="E67" s="487">
        <v>145</v>
      </c>
      <c r="F67" s="487">
        <f t="shared" si="26"/>
        <v>316</v>
      </c>
      <c r="G67" s="487">
        <v>104</v>
      </c>
      <c r="H67" s="487">
        <v>110</v>
      </c>
      <c r="I67" s="487">
        <f t="shared" si="27"/>
        <v>214</v>
      </c>
      <c r="J67" s="487">
        <v>0</v>
      </c>
      <c r="K67" s="487">
        <v>0</v>
      </c>
      <c r="L67" s="487">
        <f t="shared" si="28"/>
        <v>0</v>
      </c>
      <c r="M67" s="487">
        <v>4</v>
      </c>
      <c r="N67" s="487">
        <v>28</v>
      </c>
      <c r="O67" s="487">
        <f t="shared" si="29"/>
        <v>32</v>
      </c>
    </row>
    <row r="68" spans="1:15" s="52" customFormat="1" ht="5.0999999999999996" customHeight="1" x14ac:dyDescent="0.25">
      <c r="A68" s="6"/>
      <c r="B68" s="3"/>
      <c r="C68" s="3"/>
      <c r="D68" s="5"/>
      <c r="E68" s="16"/>
      <c r="F68" s="16"/>
      <c r="G68" s="295"/>
      <c r="H68" s="16"/>
      <c r="I68" s="295"/>
      <c r="J68" s="16"/>
      <c r="K68" s="16"/>
      <c r="L68" s="16"/>
      <c r="M68" s="16"/>
      <c r="N68" s="16"/>
      <c r="O68" s="296"/>
    </row>
    <row r="69" spans="1:15" ht="15" x14ac:dyDescent="0.25">
      <c r="A69" s="303"/>
      <c r="B69" s="82" t="s">
        <v>63</v>
      </c>
      <c r="C69" s="81" t="s">
        <v>48</v>
      </c>
      <c r="D69" s="304">
        <f>SUM(D70:D75)</f>
        <v>1757</v>
      </c>
      <c r="E69" s="304">
        <f>SUM(E70:E75)</f>
        <v>1547</v>
      </c>
      <c r="F69" s="304">
        <f>SUM(D69:E69)</f>
        <v>3304</v>
      </c>
      <c r="G69" s="305">
        <f>SUM(G70:G75)</f>
        <v>1157</v>
      </c>
      <c r="H69" s="304">
        <f>SUM(H70:H75)</f>
        <v>1153</v>
      </c>
      <c r="I69" s="305">
        <f>SUM(I70:I75)</f>
        <v>2310</v>
      </c>
      <c r="J69" s="304">
        <f>SUM(J70:J75)</f>
        <v>5</v>
      </c>
      <c r="K69" s="304">
        <f>SUM(K70:K75)</f>
        <v>11</v>
      </c>
      <c r="L69" s="304">
        <f>SUM(J69:K69)</f>
        <v>16</v>
      </c>
      <c r="M69" s="304">
        <f>SUM(M70:M75)</f>
        <v>41</v>
      </c>
      <c r="N69" s="304">
        <f>SUM(N70:N75)</f>
        <v>201</v>
      </c>
      <c r="O69" s="304">
        <f>SUM(M69:N69)</f>
        <v>242</v>
      </c>
    </row>
    <row r="70" spans="1:15" ht="15" x14ac:dyDescent="0.25">
      <c r="A70" s="6">
        <v>47</v>
      </c>
      <c r="B70" s="6">
        <v>2001</v>
      </c>
      <c r="C70" s="83" t="s">
        <v>73</v>
      </c>
      <c r="D70" s="487">
        <v>298</v>
      </c>
      <c r="E70" s="487">
        <v>290</v>
      </c>
      <c r="F70" s="487">
        <f t="shared" ref="F70:F75" si="30">SUM(D70:E70)</f>
        <v>588</v>
      </c>
      <c r="G70" s="487">
        <v>200</v>
      </c>
      <c r="H70" s="487">
        <v>194</v>
      </c>
      <c r="I70" s="487">
        <f t="shared" ref="I70:I75" si="31">SUM(G70:H70)</f>
        <v>394</v>
      </c>
      <c r="J70" s="487">
        <v>1</v>
      </c>
      <c r="K70" s="487">
        <v>2</v>
      </c>
      <c r="L70" s="487">
        <f t="shared" ref="L70:L75" si="32">SUM(J70:K70)</f>
        <v>3</v>
      </c>
      <c r="M70" s="487">
        <v>8</v>
      </c>
      <c r="N70" s="487">
        <v>46</v>
      </c>
      <c r="O70" s="487">
        <f t="shared" ref="O70:O75" si="33">SUM(M70:N70)</f>
        <v>54</v>
      </c>
    </row>
    <row r="71" spans="1:15" ht="15" x14ac:dyDescent="0.25">
      <c r="A71" s="6">
        <v>48</v>
      </c>
      <c r="B71" s="6">
        <v>2002</v>
      </c>
      <c r="C71" s="83" t="s">
        <v>74</v>
      </c>
      <c r="D71" s="487">
        <v>425</v>
      </c>
      <c r="E71" s="487">
        <v>353</v>
      </c>
      <c r="F71" s="487">
        <f t="shared" si="30"/>
        <v>778</v>
      </c>
      <c r="G71" s="487">
        <v>282</v>
      </c>
      <c r="H71" s="487">
        <v>285</v>
      </c>
      <c r="I71" s="487">
        <f t="shared" si="31"/>
        <v>567</v>
      </c>
      <c r="J71" s="487">
        <v>0</v>
      </c>
      <c r="K71" s="487">
        <v>2</v>
      </c>
      <c r="L71" s="487">
        <f t="shared" si="32"/>
        <v>2</v>
      </c>
      <c r="M71" s="487">
        <v>13</v>
      </c>
      <c r="N71" s="487">
        <v>37</v>
      </c>
      <c r="O71" s="487">
        <f t="shared" si="33"/>
        <v>50</v>
      </c>
    </row>
    <row r="72" spans="1:15" ht="15" x14ac:dyDescent="0.25">
      <c r="A72" s="6">
        <v>49</v>
      </c>
      <c r="B72" s="6">
        <v>2003</v>
      </c>
      <c r="C72" s="83" t="s">
        <v>49</v>
      </c>
      <c r="D72" s="487">
        <v>215</v>
      </c>
      <c r="E72" s="487">
        <v>182</v>
      </c>
      <c r="F72" s="487">
        <f t="shared" si="30"/>
        <v>397</v>
      </c>
      <c r="G72" s="487">
        <v>136</v>
      </c>
      <c r="H72" s="487">
        <v>134</v>
      </c>
      <c r="I72" s="487">
        <f t="shared" si="31"/>
        <v>270</v>
      </c>
      <c r="J72" s="487">
        <v>1</v>
      </c>
      <c r="K72" s="487">
        <v>1</v>
      </c>
      <c r="L72" s="487">
        <f t="shared" si="32"/>
        <v>2</v>
      </c>
      <c r="M72" s="487">
        <v>4</v>
      </c>
      <c r="N72" s="487">
        <v>31</v>
      </c>
      <c r="O72" s="487">
        <f t="shared" si="33"/>
        <v>35</v>
      </c>
    </row>
    <row r="73" spans="1:15" ht="15" x14ac:dyDescent="0.25">
      <c r="A73" s="6">
        <v>50</v>
      </c>
      <c r="B73" s="6">
        <v>2004</v>
      </c>
      <c r="C73" s="83" t="s">
        <v>75</v>
      </c>
      <c r="D73" s="487">
        <v>450</v>
      </c>
      <c r="E73" s="487">
        <v>404</v>
      </c>
      <c r="F73" s="487">
        <f t="shared" si="30"/>
        <v>854</v>
      </c>
      <c r="G73" s="487">
        <v>292</v>
      </c>
      <c r="H73" s="487">
        <v>298</v>
      </c>
      <c r="I73" s="487">
        <f t="shared" si="31"/>
        <v>590</v>
      </c>
      <c r="J73" s="487">
        <v>0</v>
      </c>
      <c r="K73" s="487">
        <v>1</v>
      </c>
      <c r="L73" s="487">
        <f t="shared" si="32"/>
        <v>1</v>
      </c>
      <c r="M73" s="487">
        <v>12</v>
      </c>
      <c r="N73" s="487">
        <v>49</v>
      </c>
      <c r="O73" s="487">
        <f t="shared" si="33"/>
        <v>61</v>
      </c>
    </row>
    <row r="74" spans="1:15" ht="15" x14ac:dyDescent="0.25">
      <c r="A74" s="6">
        <v>51</v>
      </c>
      <c r="B74" s="6">
        <v>2005</v>
      </c>
      <c r="C74" s="83" t="s">
        <v>50</v>
      </c>
      <c r="D74" s="487">
        <v>190</v>
      </c>
      <c r="E74" s="487">
        <v>160</v>
      </c>
      <c r="F74" s="487">
        <f t="shared" si="30"/>
        <v>350</v>
      </c>
      <c r="G74" s="487">
        <v>123</v>
      </c>
      <c r="H74" s="487">
        <v>121</v>
      </c>
      <c r="I74" s="487">
        <f t="shared" si="31"/>
        <v>244</v>
      </c>
      <c r="J74" s="487">
        <v>2</v>
      </c>
      <c r="K74" s="487">
        <v>1</v>
      </c>
      <c r="L74" s="487">
        <f t="shared" si="32"/>
        <v>3</v>
      </c>
      <c r="M74" s="487">
        <v>1</v>
      </c>
      <c r="N74" s="487">
        <v>13</v>
      </c>
      <c r="O74" s="487">
        <f t="shared" si="33"/>
        <v>14</v>
      </c>
    </row>
    <row r="75" spans="1:15" ht="15.75" thickBot="1" x14ac:dyDescent="0.3">
      <c r="A75" s="7">
        <v>52</v>
      </c>
      <c r="B75" s="15">
        <v>2006</v>
      </c>
      <c r="C75" s="84" t="s">
        <v>51</v>
      </c>
      <c r="D75" s="488">
        <v>179</v>
      </c>
      <c r="E75" s="488">
        <v>158</v>
      </c>
      <c r="F75" s="488">
        <f t="shared" si="30"/>
        <v>337</v>
      </c>
      <c r="G75" s="488">
        <v>124</v>
      </c>
      <c r="H75" s="488">
        <v>121</v>
      </c>
      <c r="I75" s="488">
        <f t="shared" si="31"/>
        <v>245</v>
      </c>
      <c r="J75" s="488">
        <v>1</v>
      </c>
      <c r="K75" s="488">
        <v>4</v>
      </c>
      <c r="L75" s="488">
        <f t="shared" si="32"/>
        <v>5</v>
      </c>
      <c r="M75" s="488">
        <v>3</v>
      </c>
      <c r="N75" s="488">
        <v>25</v>
      </c>
      <c r="O75" s="488">
        <f t="shared" si="33"/>
        <v>28</v>
      </c>
    </row>
    <row r="76" spans="1:15" x14ac:dyDescent="0.2">
      <c r="A76" s="412" t="str">
        <f>PENDIDIKAN!A78</f>
        <v>Sumber : PDAK - Kementerian Dalam Negeri RI</v>
      </c>
    </row>
    <row r="77" spans="1:15" ht="15" x14ac:dyDescent="0.2">
      <c r="H77" s="293"/>
      <c r="I77" s="546" t="str">
        <f>[1]KIA!H80</f>
        <v>Kepala Dinas</v>
      </c>
      <c r="J77" s="546"/>
      <c r="K77" s="546"/>
      <c r="L77" s="546"/>
      <c r="M77" s="546"/>
      <c r="N77" s="546"/>
      <c r="O77" s="546"/>
    </row>
    <row r="78" spans="1:15" ht="15" customHeight="1" x14ac:dyDescent="0.2">
      <c r="H78" s="293"/>
      <c r="I78" s="546" t="str">
        <f>[1]KIA!H81</f>
        <v>Kependudukan dan Pencatatan Sipil</v>
      </c>
      <c r="J78" s="546"/>
      <c r="K78" s="546"/>
      <c r="L78" s="546"/>
      <c r="M78" s="546"/>
      <c r="N78" s="546"/>
      <c r="O78" s="546"/>
    </row>
    <row r="79" spans="1:15" ht="15" x14ac:dyDescent="0.2">
      <c r="H79" s="293"/>
      <c r="I79" s="546" t="str">
        <f>[1]KIA!H82</f>
        <v>Kabupaten Pakpak Bharat</v>
      </c>
      <c r="J79" s="546"/>
      <c r="K79" s="546"/>
      <c r="L79" s="546"/>
      <c r="M79" s="546"/>
      <c r="N79" s="546"/>
      <c r="O79" s="546"/>
    </row>
    <row r="80" spans="1:15" ht="15" x14ac:dyDescent="0.2">
      <c r="H80" s="293"/>
      <c r="I80" s="546"/>
      <c r="J80" s="546"/>
      <c r="K80" s="546"/>
      <c r="L80" s="546"/>
      <c r="M80" s="546"/>
      <c r="N80" s="546"/>
      <c r="O80" s="546"/>
    </row>
    <row r="81" spans="8:15" ht="15" x14ac:dyDescent="0.2">
      <c r="H81" s="293"/>
      <c r="I81" s="546"/>
      <c r="J81" s="546"/>
      <c r="K81" s="546"/>
      <c r="L81" s="546"/>
      <c r="M81" s="546"/>
      <c r="N81" s="546"/>
      <c r="O81" s="546"/>
    </row>
    <row r="82" spans="8:15" ht="15" x14ac:dyDescent="0.2">
      <c r="H82" s="293"/>
    </row>
    <row r="83" spans="8:15" ht="15" customHeight="1" x14ac:dyDescent="0.2">
      <c r="H83" s="293"/>
      <c r="I83" s="546" t="str">
        <f>[1]KIA!H85</f>
        <v>Petrus Saragih, SE, MM</v>
      </c>
      <c r="J83" s="546"/>
      <c r="K83" s="546"/>
      <c r="L83" s="546"/>
      <c r="M83" s="546"/>
      <c r="N83" s="546"/>
      <c r="O83" s="546"/>
    </row>
    <row r="84" spans="8:15" ht="15" customHeight="1" x14ac:dyDescent="0.2">
      <c r="H84" s="293"/>
      <c r="I84" s="546" t="str">
        <f>[1]KIA!H86</f>
        <v>NIP. 196907271990111002</v>
      </c>
      <c r="J84" s="546"/>
      <c r="K84" s="546"/>
      <c r="L84" s="546"/>
      <c r="M84" s="546"/>
      <c r="N84" s="546"/>
      <c r="O84" s="546"/>
    </row>
  </sheetData>
  <mergeCells count="19">
    <mergeCell ref="A1:O1"/>
    <mergeCell ref="A2:O2"/>
    <mergeCell ref="I78:O78"/>
    <mergeCell ref="I79:O79"/>
    <mergeCell ref="I80:O80"/>
    <mergeCell ref="D5:O5"/>
    <mergeCell ref="C5:C8"/>
    <mergeCell ref="B5:B8"/>
    <mergeCell ref="A5:A8"/>
    <mergeCell ref="A3:O3"/>
    <mergeCell ref="I81:O81"/>
    <mergeCell ref="I83:O83"/>
    <mergeCell ref="I84:O84"/>
    <mergeCell ref="I77:O77"/>
    <mergeCell ref="C4:O4"/>
    <mergeCell ref="D6:F6"/>
    <mergeCell ref="G6:I6"/>
    <mergeCell ref="J6:L6"/>
    <mergeCell ref="M6:O6"/>
  </mergeCells>
  <printOptions horizontalCentered="1"/>
  <pageMargins left="0.59055118110236227" right="0.39370078740157483" top="0.19685039370078741" bottom="0.19685039370078741" header="0" footer="0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AU86"/>
  <sheetViews>
    <sheetView view="pageBreakPreview" zoomScaleSheetLayoutView="100" workbookViewId="0">
      <selection activeCell="AT3" sqref="AT3"/>
    </sheetView>
  </sheetViews>
  <sheetFormatPr defaultRowHeight="15" x14ac:dyDescent="0.25"/>
  <cols>
    <col min="1" max="1" width="4.7109375" customWidth="1"/>
    <col min="2" max="2" width="10" customWidth="1"/>
    <col min="3" max="3" width="27.7109375" customWidth="1"/>
    <col min="4" max="5" width="5.7109375" customWidth="1"/>
    <col min="6" max="6" width="5.7109375" style="2" customWidth="1"/>
    <col min="7" max="8" width="5.7109375" customWidth="1"/>
    <col min="9" max="9" width="5.7109375" style="2" customWidth="1"/>
    <col min="10" max="11" width="5.7109375" customWidth="1"/>
    <col min="12" max="12" width="5.7109375" style="2" customWidth="1"/>
    <col min="13" max="14" width="6.7109375" customWidth="1"/>
    <col min="15" max="15" width="6.7109375" style="2" customWidth="1"/>
    <col min="16" max="17" width="5.7109375" customWidth="1"/>
    <col min="18" max="18" width="5.7109375" style="2" customWidth="1"/>
    <col min="19" max="20" width="4.7109375" customWidth="1"/>
    <col min="21" max="21" width="4.7109375" style="2" customWidth="1"/>
    <col min="22" max="22" width="4.7109375" style="13" customWidth="1"/>
    <col min="23" max="23" width="8.7109375" style="13" customWidth="1"/>
    <col min="24" max="24" width="28.5703125" style="13" customWidth="1"/>
    <col min="25" max="26" width="4.28515625" customWidth="1"/>
    <col min="27" max="27" width="4.28515625" style="2" customWidth="1"/>
    <col min="28" max="29" width="4.28515625" customWidth="1"/>
    <col min="30" max="30" width="4.28515625" style="2" customWidth="1"/>
    <col min="31" max="32" width="4.28515625" customWidth="1"/>
    <col min="33" max="33" width="4.28515625" style="2" customWidth="1"/>
    <col min="34" max="35" width="4.28515625" customWidth="1"/>
    <col min="36" max="36" width="4.28515625" style="2" customWidth="1"/>
    <col min="37" max="38" width="4.28515625" customWidth="1"/>
    <col min="39" max="39" width="4.28515625" style="2" customWidth="1"/>
    <col min="40" max="41" width="4.7109375" customWidth="1"/>
    <col min="42" max="42" width="4.7109375" style="2" customWidth="1"/>
    <col min="43" max="44" width="7.5703125" customWidth="1"/>
    <col min="45" max="45" width="7.28515625" style="2" customWidth="1"/>
  </cols>
  <sheetData>
    <row r="1" spans="1:46" ht="18.75" customHeight="1" x14ac:dyDescent="0.25">
      <c r="A1" s="518" t="str">
        <f>DKB!A1</f>
        <v>DATA KONSOLIDASI BERSIH (DKB) KABUPATEN PAKPAK BHARAT</v>
      </c>
      <c r="B1" s="518"/>
      <c r="C1" s="518"/>
      <c r="D1" s="518"/>
      <c r="E1" s="518"/>
      <c r="F1" s="518"/>
      <c r="G1" s="518"/>
      <c r="H1" s="518"/>
      <c r="I1" s="518"/>
      <c r="J1" s="518"/>
      <c r="K1" s="518"/>
      <c r="L1" s="518"/>
      <c r="M1" s="518"/>
      <c r="N1" s="518"/>
      <c r="O1" s="518"/>
      <c r="P1" s="518"/>
      <c r="Q1" s="518"/>
      <c r="R1" s="518"/>
      <c r="S1" s="518"/>
      <c r="T1" s="518"/>
      <c r="U1" s="518"/>
      <c r="V1" s="408"/>
      <c r="W1" s="408"/>
      <c r="X1" s="408"/>
      <c r="Y1" s="408"/>
      <c r="Z1" s="408"/>
      <c r="AA1" s="408"/>
      <c r="AB1" s="408"/>
      <c r="AC1" s="408"/>
      <c r="AD1" s="408"/>
      <c r="AE1" s="408"/>
      <c r="AF1" s="408"/>
      <c r="AG1" s="408"/>
      <c r="AH1" s="408"/>
      <c r="AI1" s="408"/>
      <c r="AJ1" s="408"/>
      <c r="AK1" s="408"/>
      <c r="AL1" s="408"/>
      <c r="AM1" s="408"/>
      <c r="AN1" s="408"/>
      <c r="AO1" s="408"/>
      <c r="AP1" s="408"/>
      <c r="AQ1" s="408"/>
      <c r="AR1" s="408"/>
      <c r="AS1" s="408"/>
    </row>
    <row r="2" spans="1:46" ht="18.75" customHeight="1" x14ac:dyDescent="0.25">
      <c r="A2" s="518" t="s">
        <v>556</v>
      </c>
      <c r="B2" s="518"/>
      <c r="C2" s="518"/>
      <c r="D2" s="518"/>
      <c r="E2" s="518"/>
      <c r="F2" s="518"/>
      <c r="G2" s="518"/>
      <c r="H2" s="518"/>
      <c r="I2" s="518"/>
      <c r="J2" s="518"/>
      <c r="K2" s="518"/>
      <c r="L2" s="518"/>
      <c r="M2" s="518"/>
      <c r="N2" s="518"/>
      <c r="O2" s="518"/>
      <c r="P2" s="518"/>
      <c r="Q2" s="518"/>
      <c r="R2" s="518"/>
      <c r="S2" s="518"/>
      <c r="T2" s="518"/>
      <c r="U2" s="518"/>
      <c r="V2" s="518" t="s">
        <v>557</v>
      </c>
      <c r="W2" s="518"/>
      <c r="X2" s="518"/>
      <c r="Y2" s="518"/>
      <c r="Z2" s="518"/>
      <c r="AA2" s="518"/>
      <c r="AB2" s="518"/>
      <c r="AC2" s="518"/>
      <c r="AD2" s="518"/>
      <c r="AE2" s="518"/>
      <c r="AF2" s="518"/>
      <c r="AG2" s="518"/>
      <c r="AH2" s="518"/>
      <c r="AI2" s="518"/>
      <c r="AJ2" s="518"/>
      <c r="AK2" s="518"/>
      <c r="AL2" s="518"/>
      <c r="AM2" s="518"/>
      <c r="AN2" s="518"/>
      <c r="AO2" s="518"/>
      <c r="AP2" s="518"/>
      <c r="AQ2" s="518"/>
      <c r="AR2" s="518"/>
      <c r="AS2" s="518"/>
    </row>
    <row r="3" spans="1:46" ht="18.75" customHeight="1" x14ac:dyDescent="0.25">
      <c r="A3" s="519" t="str">
        <f>DKB!A2</f>
        <v>SEMESTER II TAHUN 2023</v>
      </c>
      <c r="B3" s="519"/>
      <c r="C3" s="519"/>
      <c r="D3" s="519"/>
      <c r="E3" s="519"/>
      <c r="F3" s="519"/>
      <c r="G3" s="519"/>
      <c r="H3" s="519"/>
      <c r="I3" s="519"/>
      <c r="J3" s="519"/>
      <c r="K3" s="519"/>
      <c r="L3" s="519"/>
      <c r="M3" s="519"/>
      <c r="N3" s="519"/>
      <c r="O3" s="519"/>
      <c r="P3" s="519"/>
      <c r="Q3" s="519"/>
      <c r="R3" s="519"/>
      <c r="S3" s="519"/>
      <c r="T3" s="519"/>
      <c r="U3" s="519"/>
      <c r="V3" s="519" t="str">
        <f>A3</f>
        <v>SEMESTER II TAHUN 2023</v>
      </c>
      <c r="W3" s="519"/>
      <c r="X3" s="519"/>
      <c r="Y3" s="519"/>
      <c r="Z3" s="519"/>
      <c r="AA3" s="519"/>
      <c r="AB3" s="519"/>
      <c r="AC3" s="519"/>
      <c r="AD3" s="519"/>
      <c r="AE3" s="519"/>
      <c r="AF3" s="519"/>
      <c r="AG3" s="519"/>
      <c r="AH3" s="519"/>
      <c r="AI3" s="519"/>
      <c r="AJ3" s="519"/>
      <c r="AK3" s="519"/>
      <c r="AL3" s="519"/>
      <c r="AM3" s="519"/>
      <c r="AN3" s="519"/>
      <c r="AO3" s="519"/>
      <c r="AP3" s="519"/>
      <c r="AQ3" s="519"/>
      <c r="AR3" s="519"/>
      <c r="AS3" s="519"/>
    </row>
    <row r="4" spans="1:46" ht="15.75" thickBot="1" x14ac:dyDescent="0.3"/>
    <row r="5" spans="1:46" ht="15" customHeight="1" x14ac:dyDescent="0.25">
      <c r="A5" s="564" t="s">
        <v>0</v>
      </c>
      <c r="B5" s="562" t="s">
        <v>64</v>
      </c>
      <c r="C5" s="197" t="s">
        <v>53</v>
      </c>
      <c r="D5" s="568" t="s">
        <v>106</v>
      </c>
      <c r="E5" s="569"/>
      <c r="F5" s="569"/>
      <c r="G5" s="569"/>
      <c r="H5" s="569"/>
      <c r="I5" s="569"/>
      <c r="J5" s="569"/>
      <c r="K5" s="569"/>
      <c r="L5" s="569"/>
      <c r="M5" s="569"/>
      <c r="N5" s="569"/>
      <c r="O5" s="569"/>
      <c r="P5" s="569"/>
      <c r="Q5" s="569"/>
      <c r="R5" s="569"/>
      <c r="S5" s="569"/>
      <c r="T5" s="569"/>
      <c r="U5" s="570"/>
      <c r="V5" s="564" t="s">
        <v>0</v>
      </c>
      <c r="W5" s="562" t="s">
        <v>64</v>
      </c>
      <c r="X5" s="197" t="s">
        <v>53</v>
      </c>
      <c r="Y5" s="568" t="s">
        <v>106</v>
      </c>
      <c r="Z5" s="569"/>
      <c r="AA5" s="569"/>
      <c r="AB5" s="569"/>
      <c r="AC5" s="569"/>
      <c r="AD5" s="569"/>
      <c r="AE5" s="569"/>
      <c r="AF5" s="569"/>
      <c r="AG5" s="569"/>
      <c r="AH5" s="569"/>
      <c r="AI5" s="569"/>
      <c r="AJ5" s="569"/>
      <c r="AK5" s="569"/>
      <c r="AL5" s="569"/>
      <c r="AM5" s="569"/>
      <c r="AN5" s="569"/>
      <c r="AO5" s="569"/>
      <c r="AP5" s="569"/>
      <c r="AQ5" s="569"/>
      <c r="AR5" s="569"/>
      <c r="AS5" s="570"/>
    </row>
    <row r="6" spans="1:46" ht="15" customHeight="1" thickBot="1" x14ac:dyDescent="0.3">
      <c r="A6" s="565"/>
      <c r="B6" s="563"/>
      <c r="C6" s="198" t="s">
        <v>1</v>
      </c>
      <c r="D6" s="571"/>
      <c r="E6" s="572"/>
      <c r="F6" s="572"/>
      <c r="G6" s="572"/>
      <c r="H6" s="572"/>
      <c r="I6" s="572"/>
      <c r="J6" s="572"/>
      <c r="K6" s="572"/>
      <c r="L6" s="572"/>
      <c r="M6" s="572"/>
      <c r="N6" s="572"/>
      <c r="O6" s="572"/>
      <c r="P6" s="572"/>
      <c r="Q6" s="572"/>
      <c r="R6" s="572"/>
      <c r="S6" s="572"/>
      <c r="T6" s="572"/>
      <c r="U6" s="573"/>
      <c r="V6" s="565"/>
      <c r="W6" s="563"/>
      <c r="X6" s="405" t="s">
        <v>1</v>
      </c>
      <c r="Y6" s="571"/>
      <c r="Z6" s="572"/>
      <c r="AA6" s="572"/>
      <c r="AB6" s="572"/>
      <c r="AC6" s="572"/>
      <c r="AD6" s="572"/>
      <c r="AE6" s="572"/>
      <c r="AF6" s="572"/>
      <c r="AG6" s="572"/>
      <c r="AH6" s="572"/>
      <c r="AI6" s="572"/>
      <c r="AJ6" s="572"/>
      <c r="AK6" s="572"/>
      <c r="AL6" s="572"/>
      <c r="AM6" s="572"/>
      <c r="AN6" s="572"/>
      <c r="AO6" s="572"/>
      <c r="AP6" s="572"/>
      <c r="AQ6" s="572"/>
      <c r="AR6" s="572"/>
      <c r="AS6" s="573"/>
    </row>
    <row r="7" spans="1:46" ht="17.25" customHeight="1" thickBot="1" x14ac:dyDescent="0.3">
      <c r="A7" s="565"/>
      <c r="B7" s="199">
        <v>12</v>
      </c>
      <c r="C7" s="199" t="s">
        <v>54</v>
      </c>
      <c r="D7" s="567" t="s">
        <v>93</v>
      </c>
      <c r="E7" s="567"/>
      <c r="F7" s="567"/>
      <c r="G7" s="567" t="s">
        <v>94</v>
      </c>
      <c r="H7" s="567"/>
      <c r="I7" s="567"/>
      <c r="J7" s="567" t="s">
        <v>95</v>
      </c>
      <c r="K7" s="567"/>
      <c r="L7" s="567"/>
      <c r="M7" s="567" t="s">
        <v>96</v>
      </c>
      <c r="N7" s="567"/>
      <c r="O7" s="567"/>
      <c r="P7" s="567" t="s">
        <v>97</v>
      </c>
      <c r="Q7" s="567"/>
      <c r="R7" s="567"/>
      <c r="S7" s="567" t="s">
        <v>98</v>
      </c>
      <c r="T7" s="567"/>
      <c r="U7" s="567"/>
      <c r="V7" s="565"/>
      <c r="W7" s="199">
        <v>12</v>
      </c>
      <c r="X7" s="199" t="s">
        <v>54</v>
      </c>
      <c r="Y7" s="567" t="s">
        <v>99</v>
      </c>
      <c r="Z7" s="567"/>
      <c r="AA7" s="567"/>
      <c r="AB7" s="567" t="s">
        <v>100</v>
      </c>
      <c r="AC7" s="567"/>
      <c r="AD7" s="567"/>
      <c r="AE7" s="567" t="s">
        <v>101</v>
      </c>
      <c r="AF7" s="567"/>
      <c r="AG7" s="567"/>
      <c r="AH7" s="567" t="s">
        <v>102</v>
      </c>
      <c r="AI7" s="567"/>
      <c r="AJ7" s="567"/>
      <c r="AK7" s="567" t="s">
        <v>103</v>
      </c>
      <c r="AL7" s="567"/>
      <c r="AM7" s="567"/>
      <c r="AN7" s="567" t="s">
        <v>104</v>
      </c>
      <c r="AO7" s="567"/>
      <c r="AP7" s="567"/>
      <c r="AQ7" s="567" t="s">
        <v>105</v>
      </c>
      <c r="AR7" s="567"/>
      <c r="AS7" s="567"/>
    </row>
    <row r="8" spans="1:46" ht="15.75" thickBot="1" x14ac:dyDescent="0.3">
      <c r="A8" s="565"/>
      <c r="B8" s="200">
        <v>15</v>
      </c>
      <c r="C8" s="308" t="s">
        <v>55</v>
      </c>
      <c r="D8" s="561">
        <f>F10</f>
        <v>587</v>
      </c>
      <c r="E8" s="561"/>
      <c r="F8" s="561"/>
      <c r="G8" s="561">
        <f>I10</f>
        <v>927</v>
      </c>
      <c r="H8" s="561"/>
      <c r="I8" s="561"/>
      <c r="J8" s="561">
        <f>L10</f>
        <v>301</v>
      </c>
      <c r="K8" s="561"/>
      <c r="L8" s="561"/>
      <c r="M8" s="561">
        <f>O10</f>
        <v>2358</v>
      </c>
      <c r="N8" s="561"/>
      <c r="O8" s="561"/>
      <c r="P8" s="561">
        <f>R10</f>
        <v>27</v>
      </c>
      <c r="Q8" s="561"/>
      <c r="R8" s="561"/>
      <c r="S8" s="561">
        <f>U10</f>
        <v>1</v>
      </c>
      <c r="T8" s="561"/>
      <c r="U8" s="561"/>
      <c r="V8" s="565"/>
      <c r="W8" s="200">
        <v>15</v>
      </c>
      <c r="X8" s="308" t="s">
        <v>55</v>
      </c>
      <c r="Y8" s="561">
        <f>AA10</f>
        <v>11</v>
      </c>
      <c r="Z8" s="561"/>
      <c r="AA8" s="561"/>
      <c r="AB8" s="561">
        <f>AD10</f>
        <v>2</v>
      </c>
      <c r="AC8" s="561"/>
      <c r="AD8" s="561"/>
      <c r="AE8" s="561">
        <f>AG10</f>
        <v>5</v>
      </c>
      <c r="AF8" s="561"/>
      <c r="AG8" s="561"/>
      <c r="AH8" s="561">
        <f>AJ10</f>
        <v>5</v>
      </c>
      <c r="AI8" s="561"/>
      <c r="AJ8" s="561"/>
      <c r="AK8" s="561">
        <f>AM10</f>
        <v>10</v>
      </c>
      <c r="AL8" s="561"/>
      <c r="AM8" s="561"/>
      <c r="AN8" s="561">
        <f>AP10</f>
        <v>35</v>
      </c>
      <c r="AO8" s="561"/>
      <c r="AP8" s="561"/>
      <c r="AQ8" s="561">
        <f>AS10</f>
        <v>52460</v>
      </c>
      <c r="AR8" s="561"/>
      <c r="AS8" s="561"/>
      <c r="AT8" s="69">
        <f>AQ8+AN8+AK8+AH8+AE8+AB8+Y8+S8+P8+M8+J8+G8+D8</f>
        <v>56729</v>
      </c>
    </row>
    <row r="9" spans="1:46" ht="15.75" thickBot="1" x14ac:dyDescent="0.3">
      <c r="A9" s="565"/>
      <c r="B9" s="200"/>
      <c r="C9" s="201"/>
      <c r="D9" s="202" t="s">
        <v>3</v>
      </c>
      <c r="E9" s="203" t="s">
        <v>4</v>
      </c>
      <c r="F9" s="202" t="s">
        <v>52</v>
      </c>
      <c r="G9" s="202" t="s">
        <v>3</v>
      </c>
      <c r="H9" s="203" t="s">
        <v>4</v>
      </c>
      <c r="I9" s="202" t="s">
        <v>52</v>
      </c>
      <c r="J9" s="202" t="s">
        <v>3</v>
      </c>
      <c r="K9" s="203" t="s">
        <v>4</v>
      </c>
      <c r="L9" s="202" t="s">
        <v>52</v>
      </c>
      <c r="M9" s="202" t="s">
        <v>3</v>
      </c>
      <c r="N9" s="203" t="s">
        <v>4</v>
      </c>
      <c r="O9" s="202" t="s">
        <v>52</v>
      </c>
      <c r="P9" s="202" t="s">
        <v>3</v>
      </c>
      <c r="Q9" s="203" t="s">
        <v>4</v>
      </c>
      <c r="R9" s="202" t="s">
        <v>52</v>
      </c>
      <c r="S9" s="202" t="s">
        <v>3</v>
      </c>
      <c r="T9" s="202" t="s">
        <v>4</v>
      </c>
      <c r="U9" s="202" t="s">
        <v>52</v>
      </c>
      <c r="V9" s="565"/>
      <c r="W9" s="200"/>
      <c r="X9" s="201"/>
      <c r="Y9" s="202" t="s">
        <v>3</v>
      </c>
      <c r="Z9" s="202" t="s">
        <v>4</v>
      </c>
      <c r="AA9" s="202" t="s">
        <v>52</v>
      </c>
      <c r="AB9" s="202" t="s">
        <v>3</v>
      </c>
      <c r="AC9" s="203" t="s">
        <v>4</v>
      </c>
      <c r="AD9" s="202" t="s">
        <v>52</v>
      </c>
      <c r="AE9" s="202" t="s">
        <v>3</v>
      </c>
      <c r="AF9" s="202" t="s">
        <v>4</v>
      </c>
      <c r="AG9" s="202" t="s">
        <v>52</v>
      </c>
      <c r="AH9" s="202" t="s">
        <v>3</v>
      </c>
      <c r="AI9" s="202" t="s">
        <v>4</v>
      </c>
      <c r="AJ9" s="202" t="s">
        <v>52</v>
      </c>
      <c r="AK9" s="202" t="s">
        <v>3</v>
      </c>
      <c r="AL9" s="202" t="s">
        <v>4</v>
      </c>
      <c r="AM9" s="202" t="s">
        <v>52</v>
      </c>
      <c r="AN9" s="202" t="s">
        <v>3</v>
      </c>
      <c r="AO9" s="203" t="s">
        <v>4</v>
      </c>
      <c r="AP9" s="202" t="s">
        <v>52</v>
      </c>
      <c r="AQ9" s="202" t="s">
        <v>3</v>
      </c>
      <c r="AR9" s="203" t="s">
        <v>4</v>
      </c>
      <c r="AS9" s="202" t="s">
        <v>52</v>
      </c>
    </row>
    <row r="10" spans="1:46" s="67" customFormat="1" ht="15.75" thickBot="1" x14ac:dyDescent="0.3">
      <c r="A10" s="566"/>
      <c r="B10" s="204"/>
      <c r="C10" s="205"/>
      <c r="D10" s="206">
        <f>D11+D23+D35+D43+D50+D57+D63+D71</f>
        <v>267</v>
      </c>
      <c r="E10" s="207">
        <f>E11+E23+E35+E43+E50+E57+E63+E71</f>
        <v>320</v>
      </c>
      <c r="F10" s="208">
        <f>D10+E10</f>
        <v>587</v>
      </c>
      <c r="G10" s="206">
        <f>G11+G23+G35+G43+G50+G57+G63+G71</f>
        <v>434</v>
      </c>
      <c r="H10" s="207">
        <f>H11+H23+H35+H43+H50+H57+H63+H71</f>
        <v>493</v>
      </c>
      <c r="I10" s="208">
        <f>G10+H10</f>
        <v>927</v>
      </c>
      <c r="J10" s="206">
        <f>J11+J23+J35+J43+J50+J57+J63+J71</f>
        <v>141</v>
      </c>
      <c r="K10" s="207">
        <f>K11+K23+K35+K43+K50+K57+K63+K71</f>
        <v>160</v>
      </c>
      <c r="L10" s="208">
        <f>J10+K10</f>
        <v>301</v>
      </c>
      <c r="M10" s="206">
        <f>M11+M23+M35+M43+M50+M57+M63+M71</f>
        <v>1272</v>
      </c>
      <c r="N10" s="207">
        <f>N11+N23+N35+N43+N50+N57+N63+N71</f>
        <v>1086</v>
      </c>
      <c r="O10" s="208">
        <f>M10+N10</f>
        <v>2358</v>
      </c>
      <c r="P10" s="206">
        <f>P11+P23+P35+P43+P50+P57+P63+P71</f>
        <v>12</v>
      </c>
      <c r="Q10" s="207">
        <f>Q11+Q23+Q35+Q43+Q50+Q57+Q63+Q71</f>
        <v>15</v>
      </c>
      <c r="R10" s="208">
        <f>P10+Q10</f>
        <v>27</v>
      </c>
      <c r="S10" s="206">
        <f>S11+S23+S35+S43+S50+S57+S63+S71</f>
        <v>1</v>
      </c>
      <c r="T10" s="207">
        <f>T11+T23+T35+T43+T50+T57+T63+T71</f>
        <v>0</v>
      </c>
      <c r="U10" s="208">
        <f>S10+T10</f>
        <v>1</v>
      </c>
      <c r="V10" s="566"/>
      <c r="W10" s="204"/>
      <c r="X10" s="205"/>
      <c r="Y10" s="462">
        <f>Y11+Y23+Y35+Y43+Y50+Y57+Y63+Y71</f>
        <v>5</v>
      </c>
      <c r="Z10" s="463">
        <f>Z11+Z23+Z35+Z43+Z50+Z57+Z63+Z71</f>
        <v>6</v>
      </c>
      <c r="AA10" s="462">
        <f>Y10+Z10</f>
        <v>11</v>
      </c>
      <c r="AB10" s="462">
        <f>AB11+AB23+AB35+AB43+AB50+AB57+AB63+AB71</f>
        <v>0</v>
      </c>
      <c r="AC10" s="463">
        <f>AC11+AC23+AC35+AC43+AC50+AC57+AC63+AC71</f>
        <v>2</v>
      </c>
      <c r="AD10" s="462">
        <f>AB10+AC10</f>
        <v>2</v>
      </c>
      <c r="AE10" s="462">
        <f>AE11+AE23+AE35+AE43+AE50+AE57+AE63+AE71</f>
        <v>2</v>
      </c>
      <c r="AF10" s="463">
        <f>AF11+AF23+AF35+AF43+AF50+AF57+AF63+AF71</f>
        <v>3</v>
      </c>
      <c r="AG10" s="462">
        <f>AE10+AF10</f>
        <v>5</v>
      </c>
      <c r="AH10" s="462">
        <f>AH11+AH23+AH35+AH43+AH50+AH57+AH63+AH71</f>
        <v>3</v>
      </c>
      <c r="AI10" s="463">
        <f>AI11+AI23+AI35+AI43+AI50+AI57+AI63+AI71</f>
        <v>2</v>
      </c>
      <c r="AJ10" s="462">
        <f>AH10+AI10</f>
        <v>5</v>
      </c>
      <c r="AK10" s="462">
        <f>AK11+AK23+AK35+AK43+AK50+AK57+AK63+AK71</f>
        <v>9</v>
      </c>
      <c r="AL10" s="463">
        <f>AL11+AL23+AL35+AL43+AL50+AL57+AL63+AL71</f>
        <v>1</v>
      </c>
      <c r="AM10" s="462">
        <f>AK10+AL10</f>
        <v>10</v>
      </c>
      <c r="AN10" s="462">
        <f>AN11+AN23+AN35+AN43+AN50+AN57+AN63+AN71</f>
        <v>20</v>
      </c>
      <c r="AO10" s="463">
        <f>AO11+AO23+AO35+AO43+AO50+AO57+AO63+AO71</f>
        <v>15</v>
      </c>
      <c r="AP10" s="462">
        <f>AN10+AO10</f>
        <v>35</v>
      </c>
      <c r="AQ10" s="462">
        <f>AQ11+AQ23+AQ35+AQ43+AQ50+AQ57+AQ63+AQ71</f>
        <v>26495</v>
      </c>
      <c r="AR10" s="463">
        <f>AR11+AR23+AR35+AR43+AR50+AR57+AR63+AR71</f>
        <v>25965</v>
      </c>
      <c r="AS10" s="462">
        <f>AQ10+AR10</f>
        <v>52460</v>
      </c>
    </row>
    <row r="11" spans="1:46" s="68" customFormat="1" x14ac:dyDescent="0.25">
      <c r="A11" s="38"/>
      <c r="B11" s="116" t="s">
        <v>56</v>
      </c>
      <c r="C11" s="119" t="s">
        <v>5</v>
      </c>
      <c r="D11" s="75">
        <f>SUM(D12:D21)</f>
        <v>59</v>
      </c>
      <c r="E11" s="76">
        <f>SUM(E12:E21)</f>
        <v>55</v>
      </c>
      <c r="F11" s="75">
        <f>D11+E11</f>
        <v>114</v>
      </c>
      <c r="G11" s="75">
        <f>SUM(G12:G21)</f>
        <v>63</v>
      </c>
      <c r="H11" s="76">
        <f>SUM(H12:H21)</f>
        <v>79</v>
      </c>
      <c r="I11" s="75">
        <f>G11+H11</f>
        <v>142</v>
      </c>
      <c r="J11" s="75">
        <f>SUM(J12:J21)</f>
        <v>29</v>
      </c>
      <c r="K11" s="76">
        <f>SUM(K12:K21)</f>
        <v>29</v>
      </c>
      <c r="L11" s="75">
        <f>J11+K11</f>
        <v>58</v>
      </c>
      <c r="M11" s="75">
        <f>SUM(M12:M21)</f>
        <v>189</v>
      </c>
      <c r="N11" s="76">
        <f>SUM(N12:N21)</f>
        <v>156</v>
      </c>
      <c r="O11" s="75">
        <f>M11+N11</f>
        <v>345</v>
      </c>
      <c r="P11" s="75">
        <f>SUM(P12:P21)</f>
        <v>9</v>
      </c>
      <c r="Q11" s="76">
        <f>SUM(Q12:Q21)</f>
        <v>10</v>
      </c>
      <c r="R11" s="75">
        <f>P11+Q11</f>
        <v>19</v>
      </c>
      <c r="S11" s="75">
        <f>SUM(S12:S21)</f>
        <v>0</v>
      </c>
      <c r="T11" s="76">
        <f>SUM(T12:T21)</f>
        <v>0</v>
      </c>
      <c r="U11" s="75">
        <f>S11+T11</f>
        <v>0</v>
      </c>
      <c r="V11" s="38"/>
      <c r="W11" s="116" t="s">
        <v>56</v>
      </c>
      <c r="X11" s="119" t="s">
        <v>5</v>
      </c>
      <c r="Y11" s="75">
        <f>SUM(Y12:Y21)</f>
        <v>1</v>
      </c>
      <c r="Z11" s="76">
        <f>SUM(Z12:Z21)</f>
        <v>3</v>
      </c>
      <c r="AA11" s="75">
        <f>Y11+Z11</f>
        <v>4</v>
      </c>
      <c r="AB11" s="75">
        <f>SUM(AB12:AB21)</f>
        <v>0</v>
      </c>
      <c r="AC11" s="76">
        <f>SUM(AC12:AC21)</f>
        <v>0</v>
      </c>
      <c r="AD11" s="75">
        <f>AB11+AC11</f>
        <v>0</v>
      </c>
      <c r="AE11" s="75">
        <f>SUM(AE12:AE21)</f>
        <v>0</v>
      </c>
      <c r="AF11" s="76">
        <f>SUM(AF12:AF21)</f>
        <v>0</v>
      </c>
      <c r="AG11" s="75">
        <f>AE11+AF11</f>
        <v>0</v>
      </c>
      <c r="AH11" s="75">
        <f>SUM(AH12:AH21)</f>
        <v>1</v>
      </c>
      <c r="AI11" s="76">
        <f>SUM(AI12:AI21)</f>
        <v>1</v>
      </c>
      <c r="AJ11" s="75">
        <f>AH11+AI11</f>
        <v>2</v>
      </c>
      <c r="AK11" s="75">
        <f>SUM(AK12:AK21)</f>
        <v>2</v>
      </c>
      <c r="AL11" s="76">
        <f>SUM(AL12:AL21)</f>
        <v>0</v>
      </c>
      <c r="AM11" s="75">
        <f>AK11+AL11</f>
        <v>2</v>
      </c>
      <c r="AN11" s="75">
        <f>SUM(AN12:AN21)</f>
        <v>4</v>
      </c>
      <c r="AO11" s="76">
        <f>SUM(AO12:AO21)</f>
        <v>5</v>
      </c>
      <c r="AP11" s="75">
        <f>AN11+AO11</f>
        <v>9</v>
      </c>
      <c r="AQ11" s="75">
        <f>SUM(AQ12:AQ21)</f>
        <v>5898</v>
      </c>
      <c r="AR11" s="76">
        <f>SUM(AR12:AR21)</f>
        <v>5737</v>
      </c>
      <c r="AS11" s="75">
        <f>AQ11+AR11</f>
        <v>11635</v>
      </c>
      <c r="AT11" s="134">
        <f t="shared" ref="AT11:AT42" si="0">AS11+AP11+AM11+AJ11+AG11+AD11+AA11+U11+R11+O11+L11+I11+F11</f>
        <v>12330</v>
      </c>
    </row>
    <row r="12" spans="1:46" x14ac:dyDescent="0.25">
      <c r="A12" s="41">
        <v>1</v>
      </c>
      <c r="B12" s="120">
        <v>2001</v>
      </c>
      <c r="C12" s="100" t="s">
        <v>6</v>
      </c>
      <c r="D12" s="487">
        <v>9</v>
      </c>
      <c r="E12" s="487">
        <v>19</v>
      </c>
      <c r="F12" s="487">
        <f t="shared" ref="F12:F21" si="1">SUM(D12:E12)</f>
        <v>28</v>
      </c>
      <c r="G12" s="487">
        <v>14</v>
      </c>
      <c r="H12" s="487">
        <v>17</v>
      </c>
      <c r="I12" s="487">
        <f t="shared" ref="I12:I21" si="2">SUM(G12:H12)</f>
        <v>31</v>
      </c>
      <c r="J12" s="487">
        <v>9</v>
      </c>
      <c r="K12" s="487">
        <v>4</v>
      </c>
      <c r="L12" s="487">
        <f t="shared" ref="L12:L21" si="3">SUM(J12:K12)</f>
        <v>13</v>
      </c>
      <c r="M12" s="487">
        <v>48</v>
      </c>
      <c r="N12" s="487">
        <v>41</v>
      </c>
      <c r="O12" s="487">
        <f t="shared" ref="O12:O21" si="4">SUM(M12:N12)</f>
        <v>89</v>
      </c>
      <c r="P12" s="487">
        <v>0</v>
      </c>
      <c r="Q12" s="487">
        <v>0</v>
      </c>
      <c r="R12" s="487">
        <f t="shared" ref="R12:R21" si="5">SUM(P12:Q12)</f>
        <v>0</v>
      </c>
      <c r="S12" s="487">
        <v>0</v>
      </c>
      <c r="T12" s="487">
        <v>0</v>
      </c>
      <c r="U12" s="487">
        <f t="shared" ref="U12:U21" si="6">SUM(S12:T12)</f>
        <v>0</v>
      </c>
      <c r="V12" s="41">
        <v>1</v>
      </c>
      <c r="W12" s="120">
        <v>2001</v>
      </c>
      <c r="X12" s="100" t="s">
        <v>6</v>
      </c>
      <c r="Y12" s="487">
        <v>1</v>
      </c>
      <c r="Z12" s="487">
        <v>2</v>
      </c>
      <c r="AA12" s="487">
        <f t="shared" ref="AA12:AA21" si="7">SUM(Y12:Z12)</f>
        <v>3</v>
      </c>
      <c r="AB12" s="487">
        <v>0</v>
      </c>
      <c r="AC12" s="487">
        <v>0</v>
      </c>
      <c r="AD12" s="487">
        <f t="shared" ref="AD12:AD21" si="8">SUM(AB12:AC12)</f>
        <v>0</v>
      </c>
      <c r="AE12" s="487">
        <v>0</v>
      </c>
      <c r="AF12" s="487">
        <v>0</v>
      </c>
      <c r="AG12" s="487">
        <f t="shared" ref="AG12:AG21" si="9">SUM(AE12:AF12)</f>
        <v>0</v>
      </c>
      <c r="AH12" s="487">
        <v>0</v>
      </c>
      <c r="AI12" s="487">
        <v>0</v>
      </c>
      <c r="AJ12" s="487">
        <f t="shared" ref="AJ12:AJ21" si="10">SUM(AH12:AI12)</f>
        <v>0</v>
      </c>
      <c r="AK12" s="487">
        <v>1</v>
      </c>
      <c r="AL12" s="487">
        <v>0</v>
      </c>
      <c r="AM12" s="487">
        <f t="shared" ref="AM12:AM21" si="11">SUM(AK12:AL12)</f>
        <v>1</v>
      </c>
      <c r="AN12" s="487">
        <v>0</v>
      </c>
      <c r="AO12" s="487">
        <v>1</v>
      </c>
      <c r="AP12" s="487">
        <f t="shared" ref="AP12:AP21" si="12">SUM(AN12:AO12)</f>
        <v>1</v>
      </c>
      <c r="AQ12" s="487">
        <v>858</v>
      </c>
      <c r="AR12" s="487">
        <v>858</v>
      </c>
      <c r="AS12" s="487">
        <f t="shared" ref="AS12:AS21" si="13">SUM(AQ12:AR12)</f>
        <v>1716</v>
      </c>
      <c r="AT12" s="133">
        <f t="shared" si="0"/>
        <v>1882</v>
      </c>
    </row>
    <row r="13" spans="1:46" x14ac:dyDescent="0.25">
      <c r="A13" s="41">
        <v>2</v>
      </c>
      <c r="B13" s="41">
        <v>2002</v>
      </c>
      <c r="C13" s="100" t="s">
        <v>7</v>
      </c>
      <c r="D13" s="487">
        <v>2</v>
      </c>
      <c r="E13" s="487">
        <v>4</v>
      </c>
      <c r="F13" s="487">
        <f t="shared" si="1"/>
        <v>6</v>
      </c>
      <c r="G13" s="487">
        <v>8</v>
      </c>
      <c r="H13" s="487">
        <v>9</v>
      </c>
      <c r="I13" s="487">
        <f t="shared" si="2"/>
        <v>17</v>
      </c>
      <c r="J13" s="487">
        <v>1</v>
      </c>
      <c r="K13" s="487">
        <v>2</v>
      </c>
      <c r="L13" s="487">
        <f t="shared" si="3"/>
        <v>3</v>
      </c>
      <c r="M13" s="487">
        <v>22</v>
      </c>
      <c r="N13" s="487">
        <v>21</v>
      </c>
      <c r="O13" s="487">
        <f t="shared" si="4"/>
        <v>43</v>
      </c>
      <c r="P13" s="487">
        <v>1</v>
      </c>
      <c r="Q13" s="487">
        <v>0</v>
      </c>
      <c r="R13" s="487">
        <f t="shared" si="5"/>
        <v>1</v>
      </c>
      <c r="S13" s="487">
        <v>0</v>
      </c>
      <c r="T13" s="487">
        <v>0</v>
      </c>
      <c r="U13" s="487">
        <f t="shared" si="6"/>
        <v>0</v>
      </c>
      <c r="V13" s="41">
        <v>2</v>
      </c>
      <c r="W13" s="41">
        <v>2002</v>
      </c>
      <c r="X13" s="100" t="s">
        <v>7</v>
      </c>
      <c r="Y13" s="487">
        <v>0</v>
      </c>
      <c r="Z13" s="487">
        <v>0</v>
      </c>
      <c r="AA13" s="487">
        <f t="shared" si="7"/>
        <v>0</v>
      </c>
      <c r="AB13" s="487">
        <v>0</v>
      </c>
      <c r="AC13" s="487">
        <v>0</v>
      </c>
      <c r="AD13" s="487">
        <f t="shared" si="8"/>
        <v>0</v>
      </c>
      <c r="AE13" s="487">
        <v>0</v>
      </c>
      <c r="AF13" s="487">
        <v>0</v>
      </c>
      <c r="AG13" s="487">
        <f t="shared" si="9"/>
        <v>0</v>
      </c>
      <c r="AH13" s="487">
        <v>0</v>
      </c>
      <c r="AI13" s="487">
        <v>0</v>
      </c>
      <c r="AJ13" s="487">
        <f t="shared" si="10"/>
        <v>0</v>
      </c>
      <c r="AK13" s="487">
        <v>0</v>
      </c>
      <c r="AL13" s="487">
        <v>0</v>
      </c>
      <c r="AM13" s="487">
        <f t="shared" si="11"/>
        <v>0</v>
      </c>
      <c r="AN13" s="487">
        <v>0</v>
      </c>
      <c r="AO13" s="487">
        <v>2</v>
      </c>
      <c r="AP13" s="487">
        <f t="shared" si="12"/>
        <v>2</v>
      </c>
      <c r="AQ13" s="487">
        <v>823</v>
      </c>
      <c r="AR13" s="487">
        <v>777</v>
      </c>
      <c r="AS13" s="487">
        <f t="shared" si="13"/>
        <v>1600</v>
      </c>
      <c r="AT13" s="133">
        <f t="shared" si="0"/>
        <v>1672</v>
      </c>
    </row>
    <row r="14" spans="1:46" x14ac:dyDescent="0.25">
      <c r="A14" s="41">
        <v>3</v>
      </c>
      <c r="B14" s="41">
        <v>2003</v>
      </c>
      <c r="C14" s="100" t="s">
        <v>8</v>
      </c>
      <c r="D14" s="487">
        <v>6</v>
      </c>
      <c r="E14" s="487">
        <v>7</v>
      </c>
      <c r="F14" s="487">
        <f t="shared" si="1"/>
        <v>13</v>
      </c>
      <c r="G14" s="487">
        <v>8</v>
      </c>
      <c r="H14" s="487">
        <v>6</v>
      </c>
      <c r="I14" s="487">
        <f t="shared" si="2"/>
        <v>14</v>
      </c>
      <c r="J14" s="487">
        <v>5</v>
      </c>
      <c r="K14" s="487">
        <v>4</v>
      </c>
      <c r="L14" s="487">
        <f t="shared" si="3"/>
        <v>9</v>
      </c>
      <c r="M14" s="487">
        <v>41</v>
      </c>
      <c r="N14" s="487">
        <v>23</v>
      </c>
      <c r="O14" s="487">
        <f t="shared" si="4"/>
        <v>64</v>
      </c>
      <c r="P14" s="487">
        <v>0</v>
      </c>
      <c r="Q14" s="487">
        <v>0</v>
      </c>
      <c r="R14" s="487">
        <f t="shared" si="5"/>
        <v>0</v>
      </c>
      <c r="S14" s="487">
        <v>0</v>
      </c>
      <c r="T14" s="487">
        <v>0</v>
      </c>
      <c r="U14" s="487">
        <f t="shared" si="6"/>
        <v>0</v>
      </c>
      <c r="V14" s="41">
        <v>3</v>
      </c>
      <c r="W14" s="41">
        <v>2003</v>
      </c>
      <c r="X14" s="100" t="s">
        <v>8</v>
      </c>
      <c r="Y14" s="487">
        <v>0</v>
      </c>
      <c r="Z14" s="487">
        <v>0</v>
      </c>
      <c r="AA14" s="487">
        <f t="shared" si="7"/>
        <v>0</v>
      </c>
      <c r="AB14" s="487">
        <v>0</v>
      </c>
      <c r="AC14" s="487">
        <v>0</v>
      </c>
      <c r="AD14" s="487">
        <f t="shared" si="8"/>
        <v>0</v>
      </c>
      <c r="AE14" s="487">
        <v>0</v>
      </c>
      <c r="AF14" s="487">
        <v>0</v>
      </c>
      <c r="AG14" s="487">
        <f t="shared" si="9"/>
        <v>0</v>
      </c>
      <c r="AH14" s="487">
        <v>0</v>
      </c>
      <c r="AI14" s="487">
        <v>0</v>
      </c>
      <c r="AJ14" s="487">
        <f t="shared" si="10"/>
        <v>0</v>
      </c>
      <c r="AK14" s="487">
        <v>0</v>
      </c>
      <c r="AL14" s="487">
        <v>0</v>
      </c>
      <c r="AM14" s="487">
        <f t="shared" si="11"/>
        <v>0</v>
      </c>
      <c r="AN14" s="487">
        <v>1</v>
      </c>
      <c r="AO14" s="487">
        <v>0</v>
      </c>
      <c r="AP14" s="487">
        <f t="shared" si="12"/>
        <v>1</v>
      </c>
      <c r="AQ14" s="487">
        <v>759</v>
      </c>
      <c r="AR14" s="487">
        <v>752</v>
      </c>
      <c r="AS14" s="487">
        <f t="shared" si="13"/>
        <v>1511</v>
      </c>
      <c r="AT14" s="133">
        <f t="shared" si="0"/>
        <v>1612</v>
      </c>
    </row>
    <row r="15" spans="1:46" x14ac:dyDescent="0.25">
      <c r="A15" s="41">
        <v>4</v>
      </c>
      <c r="B15" s="41">
        <v>2004</v>
      </c>
      <c r="C15" s="100" t="s">
        <v>9</v>
      </c>
      <c r="D15" s="487">
        <v>11</v>
      </c>
      <c r="E15" s="487">
        <v>3</v>
      </c>
      <c r="F15" s="487">
        <f t="shared" si="1"/>
        <v>14</v>
      </c>
      <c r="G15" s="487">
        <v>15</v>
      </c>
      <c r="H15" s="487">
        <v>22</v>
      </c>
      <c r="I15" s="487">
        <f t="shared" si="2"/>
        <v>37</v>
      </c>
      <c r="J15" s="487">
        <v>8</v>
      </c>
      <c r="K15" s="487">
        <v>9</v>
      </c>
      <c r="L15" s="487">
        <f t="shared" si="3"/>
        <v>17</v>
      </c>
      <c r="M15" s="487">
        <v>11</v>
      </c>
      <c r="N15" s="487">
        <v>10</v>
      </c>
      <c r="O15" s="487">
        <f t="shared" si="4"/>
        <v>21</v>
      </c>
      <c r="P15" s="487">
        <v>7</v>
      </c>
      <c r="Q15" s="487">
        <v>10</v>
      </c>
      <c r="R15" s="487">
        <f t="shared" si="5"/>
        <v>17</v>
      </c>
      <c r="S15" s="487">
        <v>0</v>
      </c>
      <c r="T15" s="487">
        <v>0</v>
      </c>
      <c r="U15" s="487">
        <f t="shared" si="6"/>
        <v>0</v>
      </c>
      <c r="V15" s="41">
        <v>4</v>
      </c>
      <c r="W15" s="41">
        <v>2004</v>
      </c>
      <c r="X15" s="100" t="s">
        <v>9</v>
      </c>
      <c r="Y15" s="487">
        <v>0</v>
      </c>
      <c r="Z15" s="487">
        <v>0</v>
      </c>
      <c r="AA15" s="487">
        <f t="shared" si="7"/>
        <v>0</v>
      </c>
      <c r="AB15" s="487">
        <v>0</v>
      </c>
      <c r="AC15" s="487">
        <v>0</v>
      </c>
      <c r="AD15" s="487">
        <f t="shared" si="8"/>
        <v>0</v>
      </c>
      <c r="AE15" s="487">
        <v>0</v>
      </c>
      <c r="AF15" s="487">
        <v>0</v>
      </c>
      <c r="AG15" s="487">
        <f t="shared" si="9"/>
        <v>0</v>
      </c>
      <c r="AH15" s="487">
        <v>1</v>
      </c>
      <c r="AI15" s="487">
        <v>0</v>
      </c>
      <c r="AJ15" s="487">
        <f t="shared" si="10"/>
        <v>1</v>
      </c>
      <c r="AK15" s="487">
        <v>0</v>
      </c>
      <c r="AL15" s="487">
        <v>0</v>
      </c>
      <c r="AM15" s="487">
        <f t="shared" si="11"/>
        <v>0</v>
      </c>
      <c r="AN15" s="487">
        <v>0</v>
      </c>
      <c r="AO15" s="487">
        <v>1</v>
      </c>
      <c r="AP15" s="487">
        <f t="shared" si="12"/>
        <v>1</v>
      </c>
      <c r="AQ15" s="487">
        <v>906</v>
      </c>
      <c r="AR15" s="487">
        <v>850</v>
      </c>
      <c r="AS15" s="487">
        <f t="shared" si="13"/>
        <v>1756</v>
      </c>
      <c r="AT15" s="133">
        <f t="shared" si="0"/>
        <v>1864</v>
      </c>
    </row>
    <row r="16" spans="1:46" x14ac:dyDescent="0.25">
      <c r="A16" s="41">
        <v>5</v>
      </c>
      <c r="B16" s="41">
        <v>2005</v>
      </c>
      <c r="C16" s="100" t="s">
        <v>10</v>
      </c>
      <c r="D16" s="487">
        <v>7</v>
      </c>
      <c r="E16" s="487">
        <v>3</v>
      </c>
      <c r="F16" s="487">
        <f t="shared" si="1"/>
        <v>10</v>
      </c>
      <c r="G16" s="487">
        <v>4</v>
      </c>
      <c r="H16" s="487">
        <v>4</v>
      </c>
      <c r="I16" s="487">
        <f t="shared" si="2"/>
        <v>8</v>
      </c>
      <c r="J16" s="487">
        <v>0</v>
      </c>
      <c r="K16" s="487">
        <v>0</v>
      </c>
      <c r="L16" s="487">
        <f t="shared" si="3"/>
        <v>0</v>
      </c>
      <c r="M16" s="487">
        <v>16</v>
      </c>
      <c r="N16" s="487">
        <v>10</v>
      </c>
      <c r="O16" s="487">
        <f t="shared" si="4"/>
        <v>26</v>
      </c>
      <c r="P16" s="487">
        <v>0</v>
      </c>
      <c r="Q16" s="487">
        <v>0</v>
      </c>
      <c r="R16" s="487">
        <f t="shared" si="5"/>
        <v>0</v>
      </c>
      <c r="S16" s="487">
        <v>0</v>
      </c>
      <c r="T16" s="487">
        <v>0</v>
      </c>
      <c r="U16" s="487">
        <f t="shared" si="6"/>
        <v>0</v>
      </c>
      <c r="V16" s="41">
        <v>5</v>
      </c>
      <c r="W16" s="41">
        <v>2005</v>
      </c>
      <c r="X16" s="100" t="s">
        <v>10</v>
      </c>
      <c r="Y16" s="487">
        <v>0</v>
      </c>
      <c r="Z16" s="487">
        <v>0</v>
      </c>
      <c r="AA16" s="487">
        <f t="shared" si="7"/>
        <v>0</v>
      </c>
      <c r="AB16" s="487">
        <v>0</v>
      </c>
      <c r="AC16" s="487">
        <v>0</v>
      </c>
      <c r="AD16" s="487">
        <f t="shared" si="8"/>
        <v>0</v>
      </c>
      <c r="AE16" s="487">
        <v>0</v>
      </c>
      <c r="AF16" s="487">
        <v>0</v>
      </c>
      <c r="AG16" s="487">
        <f t="shared" si="9"/>
        <v>0</v>
      </c>
      <c r="AH16" s="487">
        <v>0</v>
      </c>
      <c r="AI16" s="487">
        <v>0</v>
      </c>
      <c r="AJ16" s="487">
        <f t="shared" si="10"/>
        <v>0</v>
      </c>
      <c r="AK16" s="487">
        <v>0</v>
      </c>
      <c r="AL16" s="487">
        <v>0</v>
      </c>
      <c r="AM16" s="487">
        <f t="shared" si="11"/>
        <v>0</v>
      </c>
      <c r="AN16" s="487">
        <v>0</v>
      </c>
      <c r="AO16" s="487">
        <v>0</v>
      </c>
      <c r="AP16" s="487">
        <f t="shared" si="12"/>
        <v>0</v>
      </c>
      <c r="AQ16" s="487">
        <v>353</v>
      </c>
      <c r="AR16" s="487">
        <v>368</v>
      </c>
      <c r="AS16" s="487">
        <f t="shared" si="13"/>
        <v>721</v>
      </c>
      <c r="AT16" s="133">
        <f t="shared" si="0"/>
        <v>765</v>
      </c>
    </row>
    <row r="17" spans="1:46" x14ac:dyDescent="0.25">
      <c r="A17" s="41">
        <v>6</v>
      </c>
      <c r="B17" s="41">
        <v>2006</v>
      </c>
      <c r="C17" s="100" t="s">
        <v>11</v>
      </c>
      <c r="D17" s="487">
        <v>6</v>
      </c>
      <c r="E17" s="487">
        <v>1</v>
      </c>
      <c r="F17" s="487">
        <f t="shared" si="1"/>
        <v>7</v>
      </c>
      <c r="G17" s="487">
        <v>3</v>
      </c>
      <c r="H17" s="487">
        <v>2</v>
      </c>
      <c r="I17" s="487">
        <f t="shared" si="2"/>
        <v>5</v>
      </c>
      <c r="J17" s="487">
        <v>2</v>
      </c>
      <c r="K17" s="487">
        <v>0</v>
      </c>
      <c r="L17" s="487">
        <f t="shared" si="3"/>
        <v>2</v>
      </c>
      <c r="M17" s="487">
        <v>17</v>
      </c>
      <c r="N17" s="487">
        <v>18</v>
      </c>
      <c r="O17" s="487">
        <f t="shared" si="4"/>
        <v>35</v>
      </c>
      <c r="P17" s="487">
        <v>0</v>
      </c>
      <c r="Q17" s="487">
        <v>0</v>
      </c>
      <c r="R17" s="487">
        <f t="shared" si="5"/>
        <v>0</v>
      </c>
      <c r="S17" s="487">
        <v>0</v>
      </c>
      <c r="T17" s="487">
        <v>0</v>
      </c>
      <c r="U17" s="487">
        <f t="shared" si="6"/>
        <v>0</v>
      </c>
      <c r="V17" s="41">
        <v>6</v>
      </c>
      <c r="W17" s="41">
        <v>2006</v>
      </c>
      <c r="X17" s="100" t="s">
        <v>11</v>
      </c>
      <c r="Y17" s="487">
        <v>0</v>
      </c>
      <c r="Z17" s="487">
        <v>1</v>
      </c>
      <c r="AA17" s="487">
        <f t="shared" si="7"/>
        <v>1</v>
      </c>
      <c r="AB17" s="487">
        <v>0</v>
      </c>
      <c r="AC17" s="487">
        <v>0</v>
      </c>
      <c r="AD17" s="487">
        <f t="shared" si="8"/>
        <v>0</v>
      </c>
      <c r="AE17" s="487">
        <v>0</v>
      </c>
      <c r="AF17" s="487">
        <v>0</v>
      </c>
      <c r="AG17" s="487">
        <f t="shared" si="9"/>
        <v>0</v>
      </c>
      <c r="AH17" s="487">
        <v>0</v>
      </c>
      <c r="AI17" s="487">
        <v>0</v>
      </c>
      <c r="AJ17" s="487">
        <f t="shared" si="10"/>
        <v>0</v>
      </c>
      <c r="AK17" s="487">
        <v>1</v>
      </c>
      <c r="AL17" s="487">
        <v>0</v>
      </c>
      <c r="AM17" s="487">
        <f t="shared" si="11"/>
        <v>1</v>
      </c>
      <c r="AN17" s="487">
        <v>0</v>
      </c>
      <c r="AO17" s="487">
        <v>0</v>
      </c>
      <c r="AP17" s="487">
        <f t="shared" si="12"/>
        <v>0</v>
      </c>
      <c r="AQ17" s="487">
        <v>501</v>
      </c>
      <c r="AR17" s="487">
        <v>497</v>
      </c>
      <c r="AS17" s="487">
        <f t="shared" si="13"/>
        <v>998</v>
      </c>
      <c r="AT17" s="133">
        <f t="shared" si="0"/>
        <v>1049</v>
      </c>
    </row>
    <row r="18" spans="1:46" x14ac:dyDescent="0.25">
      <c r="A18" s="41">
        <v>7</v>
      </c>
      <c r="B18" s="41">
        <v>2007</v>
      </c>
      <c r="C18" s="100" t="s">
        <v>12</v>
      </c>
      <c r="D18" s="487">
        <v>4</v>
      </c>
      <c r="E18" s="487">
        <v>6</v>
      </c>
      <c r="F18" s="487">
        <f t="shared" si="1"/>
        <v>10</v>
      </c>
      <c r="G18" s="487">
        <v>1</v>
      </c>
      <c r="H18" s="487">
        <v>5</v>
      </c>
      <c r="I18" s="487">
        <f t="shared" si="2"/>
        <v>6</v>
      </c>
      <c r="J18" s="487">
        <v>0</v>
      </c>
      <c r="K18" s="487">
        <v>1</v>
      </c>
      <c r="L18" s="487">
        <f t="shared" si="3"/>
        <v>1</v>
      </c>
      <c r="M18" s="487">
        <v>11</v>
      </c>
      <c r="N18" s="487">
        <v>13</v>
      </c>
      <c r="O18" s="487">
        <f t="shared" si="4"/>
        <v>24</v>
      </c>
      <c r="P18" s="487">
        <v>0</v>
      </c>
      <c r="Q18" s="487">
        <v>0</v>
      </c>
      <c r="R18" s="487">
        <f t="shared" si="5"/>
        <v>0</v>
      </c>
      <c r="S18" s="487">
        <v>0</v>
      </c>
      <c r="T18" s="487">
        <v>0</v>
      </c>
      <c r="U18" s="487">
        <f t="shared" si="6"/>
        <v>0</v>
      </c>
      <c r="V18" s="41">
        <v>7</v>
      </c>
      <c r="W18" s="41">
        <v>2007</v>
      </c>
      <c r="X18" s="100" t="s">
        <v>12</v>
      </c>
      <c r="Y18" s="487">
        <v>0</v>
      </c>
      <c r="Z18" s="487">
        <v>0</v>
      </c>
      <c r="AA18" s="487">
        <f t="shared" si="7"/>
        <v>0</v>
      </c>
      <c r="AB18" s="487">
        <v>0</v>
      </c>
      <c r="AC18" s="487">
        <v>0</v>
      </c>
      <c r="AD18" s="487">
        <f t="shared" si="8"/>
        <v>0</v>
      </c>
      <c r="AE18" s="487">
        <v>0</v>
      </c>
      <c r="AF18" s="487">
        <v>0</v>
      </c>
      <c r="AG18" s="487">
        <f t="shared" si="9"/>
        <v>0</v>
      </c>
      <c r="AH18" s="487">
        <v>0</v>
      </c>
      <c r="AI18" s="487">
        <v>0</v>
      </c>
      <c r="AJ18" s="487">
        <f t="shared" si="10"/>
        <v>0</v>
      </c>
      <c r="AK18" s="487">
        <v>0</v>
      </c>
      <c r="AL18" s="487">
        <v>0</v>
      </c>
      <c r="AM18" s="487">
        <f t="shared" si="11"/>
        <v>0</v>
      </c>
      <c r="AN18" s="487">
        <v>1</v>
      </c>
      <c r="AO18" s="487">
        <v>0</v>
      </c>
      <c r="AP18" s="487">
        <f t="shared" si="12"/>
        <v>1</v>
      </c>
      <c r="AQ18" s="487">
        <v>395</v>
      </c>
      <c r="AR18" s="487">
        <v>377</v>
      </c>
      <c r="AS18" s="487">
        <f t="shared" si="13"/>
        <v>772</v>
      </c>
      <c r="AT18" s="133">
        <f t="shared" si="0"/>
        <v>814</v>
      </c>
    </row>
    <row r="19" spans="1:46" x14ac:dyDescent="0.25">
      <c r="A19" s="41">
        <v>8</v>
      </c>
      <c r="B19" s="41">
        <v>2008</v>
      </c>
      <c r="C19" s="100" t="s">
        <v>13</v>
      </c>
      <c r="D19" s="487">
        <v>1</v>
      </c>
      <c r="E19" s="487">
        <v>1</v>
      </c>
      <c r="F19" s="487">
        <f t="shared" si="1"/>
        <v>2</v>
      </c>
      <c r="G19" s="487">
        <v>0</v>
      </c>
      <c r="H19" s="487">
        <v>1</v>
      </c>
      <c r="I19" s="487">
        <f t="shared" si="2"/>
        <v>1</v>
      </c>
      <c r="J19" s="487">
        <v>0</v>
      </c>
      <c r="K19" s="487">
        <v>0</v>
      </c>
      <c r="L19" s="487">
        <f t="shared" si="3"/>
        <v>0</v>
      </c>
      <c r="M19" s="487">
        <v>2</v>
      </c>
      <c r="N19" s="487">
        <v>5</v>
      </c>
      <c r="O19" s="487">
        <f t="shared" si="4"/>
        <v>7</v>
      </c>
      <c r="P19" s="487">
        <v>0</v>
      </c>
      <c r="Q19" s="487">
        <v>0</v>
      </c>
      <c r="R19" s="487">
        <f t="shared" si="5"/>
        <v>0</v>
      </c>
      <c r="S19" s="487">
        <v>0</v>
      </c>
      <c r="T19" s="487">
        <v>0</v>
      </c>
      <c r="U19" s="487">
        <f t="shared" si="6"/>
        <v>0</v>
      </c>
      <c r="V19" s="41">
        <v>8</v>
      </c>
      <c r="W19" s="41">
        <v>2008</v>
      </c>
      <c r="X19" s="100" t="s">
        <v>13</v>
      </c>
      <c r="Y19" s="487">
        <v>0</v>
      </c>
      <c r="Z19" s="487">
        <v>0</v>
      </c>
      <c r="AA19" s="487">
        <f t="shared" si="7"/>
        <v>0</v>
      </c>
      <c r="AB19" s="487">
        <v>0</v>
      </c>
      <c r="AC19" s="487">
        <v>0</v>
      </c>
      <c r="AD19" s="487">
        <f t="shared" si="8"/>
        <v>0</v>
      </c>
      <c r="AE19" s="487">
        <v>0</v>
      </c>
      <c r="AF19" s="487">
        <v>0</v>
      </c>
      <c r="AG19" s="487">
        <f t="shared" si="9"/>
        <v>0</v>
      </c>
      <c r="AH19" s="487">
        <v>0</v>
      </c>
      <c r="AI19" s="487">
        <v>0</v>
      </c>
      <c r="AJ19" s="487">
        <f t="shared" si="10"/>
        <v>0</v>
      </c>
      <c r="AK19" s="487">
        <v>0</v>
      </c>
      <c r="AL19" s="487">
        <v>0</v>
      </c>
      <c r="AM19" s="487">
        <f t="shared" si="11"/>
        <v>0</v>
      </c>
      <c r="AN19" s="487">
        <v>1</v>
      </c>
      <c r="AO19" s="487">
        <v>0</v>
      </c>
      <c r="AP19" s="487">
        <f t="shared" si="12"/>
        <v>1</v>
      </c>
      <c r="AQ19" s="487">
        <v>270</v>
      </c>
      <c r="AR19" s="487">
        <v>259</v>
      </c>
      <c r="AS19" s="487">
        <f t="shared" si="13"/>
        <v>529</v>
      </c>
      <c r="AT19" s="133">
        <f t="shared" si="0"/>
        <v>540</v>
      </c>
    </row>
    <row r="20" spans="1:46" x14ac:dyDescent="0.25">
      <c r="A20" s="41">
        <v>9</v>
      </c>
      <c r="B20" s="41">
        <v>2009</v>
      </c>
      <c r="C20" s="100" t="s">
        <v>14</v>
      </c>
      <c r="D20" s="487">
        <v>9</v>
      </c>
      <c r="E20" s="487">
        <v>7</v>
      </c>
      <c r="F20" s="487">
        <f t="shared" si="1"/>
        <v>16</v>
      </c>
      <c r="G20" s="487">
        <v>4</v>
      </c>
      <c r="H20" s="487">
        <v>6</v>
      </c>
      <c r="I20" s="487">
        <f t="shared" si="2"/>
        <v>10</v>
      </c>
      <c r="J20" s="487">
        <v>2</v>
      </c>
      <c r="K20" s="487">
        <v>6</v>
      </c>
      <c r="L20" s="487">
        <f t="shared" si="3"/>
        <v>8</v>
      </c>
      <c r="M20" s="487">
        <v>8</v>
      </c>
      <c r="N20" s="487">
        <v>4</v>
      </c>
      <c r="O20" s="487">
        <f t="shared" si="4"/>
        <v>12</v>
      </c>
      <c r="P20" s="487">
        <v>1</v>
      </c>
      <c r="Q20" s="487">
        <v>0</v>
      </c>
      <c r="R20" s="487">
        <f t="shared" si="5"/>
        <v>1</v>
      </c>
      <c r="S20" s="487">
        <v>0</v>
      </c>
      <c r="T20" s="487">
        <v>0</v>
      </c>
      <c r="U20" s="487">
        <f t="shared" si="6"/>
        <v>0</v>
      </c>
      <c r="V20" s="41">
        <v>9</v>
      </c>
      <c r="W20" s="41">
        <v>2009</v>
      </c>
      <c r="X20" s="100" t="s">
        <v>14</v>
      </c>
      <c r="Y20" s="487">
        <v>0</v>
      </c>
      <c r="Z20" s="487">
        <v>0</v>
      </c>
      <c r="AA20" s="487">
        <f t="shared" si="7"/>
        <v>0</v>
      </c>
      <c r="AB20" s="487">
        <v>0</v>
      </c>
      <c r="AC20" s="487">
        <v>0</v>
      </c>
      <c r="AD20" s="487">
        <f t="shared" si="8"/>
        <v>0</v>
      </c>
      <c r="AE20" s="487">
        <v>0</v>
      </c>
      <c r="AF20" s="487">
        <v>0</v>
      </c>
      <c r="AG20" s="487">
        <f t="shared" si="9"/>
        <v>0</v>
      </c>
      <c r="AH20" s="487">
        <v>0</v>
      </c>
      <c r="AI20" s="487">
        <v>0</v>
      </c>
      <c r="AJ20" s="487">
        <f t="shared" si="10"/>
        <v>0</v>
      </c>
      <c r="AK20" s="487">
        <v>0</v>
      </c>
      <c r="AL20" s="487">
        <v>0</v>
      </c>
      <c r="AM20" s="487">
        <f t="shared" si="11"/>
        <v>0</v>
      </c>
      <c r="AN20" s="487">
        <v>0</v>
      </c>
      <c r="AO20" s="487">
        <v>0</v>
      </c>
      <c r="AP20" s="487">
        <f t="shared" si="12"/>
        <v>0</v>
      </c>
      <c r="AQ20" s="487">
        <v>307</v>
      </c>
      <c r="AR20" s="487">
        <v>280</v>
      </c>
      <c r="AS20" s="487">
        <f t="shared" si="13"/>
        <v>587</v>
      </c>
      <c r="AT20" s="133">
        <f t="shared" si="0"/>
        <v>634</v>
      </c>
    </row>
    <row r="21" spans="1:46" x14ac:dyDescent="0.25">
      <c r="A21" s="41">
        <v>10</v>
      </c>
      <c r="B21" s="41">
        <v>2010</v>
      </c>
      <c r="C21" s="100" t="s">
        <v>15</v>
      </c>
      <c r="D21" s="487">
        <v>4</v>
      </c>
      <c r="E21" s="487">
        <v>4</v>
      </c>
      <c r="F21" s="487">
        <f t="shared" si="1"/>
        <v>8</v>
      </c>
      <c r="G21" s="487">
        <v>6</v>
      </c>
      <c r="H21" s="487">
        <v>7</v>
      </c>
      <c r="I21" s="487">
        <f t="shared" si="2"/>
        <v>13</v>
      </c>
      <c r="J21" s="487">
        <v>2</v>
      </c>
      <c r="K21" s="487">
        <v>3</v>
      </c>
      <c r="L21" s="487">
        <f t="shared" si="3"/>
        <v>5</v>
      </c>
      <c r="M21" s="487">
        <v>13</v>
      </c>
      <c r="N21" s="487">
        <v>11</v>
      </c>
      <c r="O21" s="487">
        <f t="shared" si="4"/>
        <v>24</v>
      </c>
      <c r="P21" s="487">
        <v>0</v>
      </c>
      <c r="Q21" s="487">
        <v>0</v>
      </c>
      <c r="R21" s="487">
        <f t="shared" si="5"/>
        <v>0</v>
      </c>
      <c r="S21" s="487">
        <v>0</v>
      </c>
      <c r="T21" s="487">
        <v>0</v>
      </c>
      <c r="U21" s="487">
        <f t="shared" si="6"/>
        <v>0</v>
      </c>
      <c r="V21" s="41">
        <v>10</v>
      </c>
      <c r="W21" s="41">
        <v>2010</v>
      </c>
      <c r="X21" s="100" t="s">
        <v>15</v>
      </c>
      <c r="Y21" s="487">
        <v>0</v>
      </c>
      <c r="Z21" s="487">
        <v>0</v>
      </c>
      <c r="AA21" s="487">
        <f t="shared" si="7"/>
        <v>0</v>
      </c>
      <c r="AB21" s="487">
        <v>0</v>
      </c>
      <c r="AC21" s="487">
        <v>0</v>
      </c>
      <c r="AD21" s="487">
        <f t="shared" si="8"/>
        <v>0</v>
      </c>
      <c r="AE21" s="487">
        <v>0</v>
      </c>
      <c r="AF21" s="487">
        <v>0</v>
      </c>
      <c r="AG21" s="487">
        <f t="shared" si="9"/>
        <v>0</v>
      </c>
      <c r="AH21" s="487">
        <v>0</v>
      </c>
      <c r="AI21" s="487">
        <v>1</v>
      </c>
      <c r="AJ21" s="487">
        <f t="shared" si="10"/>
        <v>1</v>
      </c>
      <c r="AK21" s="487">
        <v>0</v>
      </c>
      <c r="AL21" s="487">
        <v>0</v>
      </c>
      <c r="AM21" s="487">
        <f t="shared" si="11"/>
        <v>0</v>
      </c>
      <c r="AN21" s="487">
        <v>1</v>
      </c>
      <c r="AO21" s="487">
        <v>1</v>
      </c>
      <c r="AP21" s="487">
        <f t="shared" si="12"/>
        <v>2</v>
      </c>
      <c r="AQ21" s="487">
        <v>726</v>
      </c>
      <c r="AR21" s="487">
        <v>719</v>
      </c>
      <c r="AS21" s="487">
        <f t="shared" si="13"/>
        <v>1445</v>
      </c>
      <c r="AT21" s="133">
        <f t="shared" si="0"/>
        <v>1498</v>
      </c>
    </row>
    <row r="22" spans="1:46" ht="5.25" customHeight="1" x14ac:dyDescent="0.25">
      <c r="A22" s="41"/>
      <c r="B22" s="38"/>
      <c r="C22" s="40"/>
      <c r="D22" s="71"/>
      <c r="E22" s="79"/>
      <c r="F22" s="115"/>
      <c r="G22" s="71"/>
      <c r="H22" s="79"/>
      <c r="I22" s="115"/>
      <c r="J22" s="71"/>
      <c r="K22" s="79"/>
      <c r="L22" s="115"/>
      <c r="M22" s="71"/>
      <c r="N22" s="79"/>
      <c r="O22" s="115"/>
      <c r="P22" s="71"/>
      <c r="Q22" s="79"/>
      <c r="R22" s="115"/>
      <c r="S22" s="71"/>
      <c r="T22" s="79"/>
      <c r="U22" s="115"/>
      <c r="V22" s="41"/>
      <c r="W22" s="38"/>
      <c r="X22" s="40"/>
      <c r="Y22" s="71"/>
      <c r="Z22" s="79"/>
      <c r="AA22" s="115"/>
      <c r="AB22" s="71"/>
      <c r="AC22" s="79"/>
      <c r="AD22" s="115"/>
      <c r="AE22" s="71"/>
      <c r="AF22" s="79"/>
      <c r="AG22" s="115"/>
      <c r="AH22" s="71"/>
      <c r="AI22" s="79"/>
      <c r="AJ22" s="115"/>
      <c r="AK22" s="71"/>
      <c r="AL22" s="79"/>
      <c r="AM22" s="115"/>
      <c r="AN22" s="71"/>
      <c r="AO22" s="79"/>
      <c r="AP22" s="115"/>
      <c r="AQ22" s="71"/>
      <c r="AR22" s="79"/>
      <c r="AS22" s="115"/>
      <c r="AT22" s="133">
        <f t="shared" si="0"/>
        <v>0</v>
      </c>
    </row>
    <row r="23" spans="1:46" x14ac:dyDescent="0.25">
      <c r="A23" s="38"/>
      <c r="B23" s="118" t="s">
        <v>57</v>
      </c>
      <c r="C23" s="117" t="s">
        <v>16</v>
      </c>
      <c r="D23" s="72">
        <f>SUM(D24:D33)</f>
        <v>62</v>
      </c>
      <c r="E23" s="77">
        <f>SUM(E24:E33)</f>
        <v>64</v>
      </c>
      <c r="F23" s="72">
        <f>D23+E23</f>
        <v>126</v>
      </c>
      <c r="G23" s="72">
        <f>SUM(G24:G33)</f>
        <v>78</v>
      </c>
      <c r="H23" s="77">
        <f>SUM(H24:H33)</f>
        <v>95</v>
      </c>
      <c r="I23" s="72">
        <f>G23+H23</f>
        <v>173</v>
      </c>
      <c r="J23" s="72">
        <f>SUM(J24:J33)</f>
        <v>21</v>
      </c>
      <c r="K23" s="77">
        <f>SUM(K24:K33)</f>
        <v>33</v>
      </c>
      <c r="L23" s="72">
        <f>J23+K23</f>
        <v>54</v>
      </c>
      <c r="M23" s="72">
        <f>SUM(M24:M33)</f>
        <v>264</v>
      </c>
      <c r="N23" s="77">
        <f>SUM(N24:N33)</f>
        <v>221</v>
      </c>
      <c r="O23" s="72">
        <f>M23+N23</f>
        <v>485</v>
      </c>
      <c r="P23" s="72">
        <f>SUM(P24:P33)</f>
        <v>1</v>
      </c>
      <c r="Q23" s="77">
        <f>SUM(Q24:Q33)</f>
        <v>1</v>
      </c>
      <c r="R23" s="72">
        <f>P23+Q23</f>
        <v>2</v>
      </c>
      <c r="S23" s="72">
        <f>SUM(S24:S33)</f>
        <v>1</v>
      </c>
      <c r="T23" s="77">
        <f>SUM(T24:T33)</f>
        <v>0</v>
      </c>
      <c r="U23" s="72">
        <f>S23+T23</f>
        <v>1</v>
      </c>
      <c r="V23" s="38"/>
      <c r="W23" s="118" t="s">
        <v>57</v>
      </c>
      <c r="X23" s="117" t="s">
        <v>16</v>
      </c>
      <c r="Y23" s="72">
        <f>SUM(Y24:Y33)</f>
        <v>0</v>
      </c>
      <c r="Z23" s="77">
        <f>SUM(Z24:Z33)</f>
        <v>1</v>
      </c>
      <c r="AA23" s="72">
        <f>Y23+Z23</f>
        <v>1</v>
      </c>
      <c r="AB23" s="72">
        <f>SUM(AB24:AB33)</f>
        <v>0</v>
      </c>
      <c r="AC23" s="77">
        <f>SUM(AC24:AC33)</f>
        <v>1</v>
      </c>
      <c r="AD23" s="72">
        <f>AB23+AC23</f>
        <v>1</v>
      </c>
      <c r="AE23" s="72">
        <f>SUM(AE24:AE33)</f>
        <v>1</v>
      </c>
      <c r="AF23" s="77">
        <f>SUM(AF24:AF33)</f>
        <v>2</v>
      </c>
      <c r="AG23" s="72">
        <f>AE23+AF23</f>
        <v>3</v>
      </c>
      <c r="AH23" s="72">
        <f>SUM(AH24:AH33)</f>
        <v>1</v>
      </c>
      <c r="AI23" s="77">
        <f>SUM(AI24:AI33)</f>
        <v>0</v>
      </c>
      <c r="AJ23" s="72">
        <f>AH23+AI23</f>
        <v>1</v>
      </c>
      <c r="AK23" s="72">
        <f>SUM(AK24:AK33)</f>
        <v>2</v>
      </c>
      <c r="AL23" s="77">
        <f>SUM(AL24:AL33)</f>
        <v>0</v>
      </c>
      <c r="AM23" s="72">
        <f>AK23+AL23</f>
        <v>2</v>
      </c>
      <c r="AN23" s="72">
        <f>SUM(AN24:AN33)</f>
        <v>4</v>
      </c>
      <c r="AO23" s="77">
        <f>SUM(AO24:AO33)</f>
        <v>3</v>
      </c>
      <c r="AP23" s="72">
        <f>AN23+AO23</f>
        <v>7</v>
      </c>
      <c r="AQ23" s="72">
        <f>SUM(AQ24:AQ33)</f>
        <v>5158</v>
      </c>
      <c r="AR23" s="77">
        <f>SUM(AR24:AR33)</f>
        <v>5097</v>
      </c>
      <c r="AS23" s="72">
        <f>AQ23+AR23</f>
        <v>10255</v>
      </c>
      <c r="AT23" s="134">
        <f t="shared" si="0"/>
        <v>11111</v>
      </c>
    </row>
    <row r="24" spans="1:46" x14ac:dyDescent="0.25">
      <c r="A24" s="41">
        <v>11</v>
      </c>
      <c r="B24" s="41">
        <v>2001</v>
      </c>
      <c r="C24" s="100" t="s">
        <v>17</v>
      </c>
      <c r="D24" s="487">
        <v>7</v>
      </c>
      <c r="E24" s="487">
        <v>9</v>
      </c>
      <c r="F24" s="487">
        <f t="shared" ref="F24:F33" si="14">SUM(D24:E24)</f>
        <v>16</v>
      </c>
      <c r="G24" s="487">
        <v>9</v>
      </c>
      <c r="H24" s="487">
        <v>26</v>
      </c>
      <c r="I24" s="487">
        <f t="shared" ref="I24:I33" si="15">SUM(G24:H24)</f>
        <v>35</v>
      </c>
      <c r="J24" s="487">
        <v>9</v>
      </c>
      <c r="K24" s="487">
        <v>9</v>
      </c>
      <c r="L24" s="487">
        <f t="shared" ref="L24:L33" si="16">SUM(J24:K24)</f>
        <v>18</v>
      </c>
      <c r="M24" s="487">
        <v>48</v>
      </c>
      <c r="N24" s="487">
        <v>44</v>
      </c>
      <c r="O24" s="487">
        <f t="shared" ref="O24:O33" si="17">SUM(M24:N24)</f>
        <v>92</v>
      </c>
      <c r="P24" s="487">
        <v>0</v>
      </c>
      <c r="Q24" s="487">
        <v>0</v>
      </c>
      <c r="R24" s="487">
        <f t="shared" ref="R24:R33" si="18">SUM(P24:Q24)</f>
        <v>0</v>
      </c>
      <c r="S24" s="487">
        <v>0</v>
      </c>
      <c r="T24" s="487">
        <v>0</v>
      </c>
      <c r="U24" s="487">
        <f t="shared" ref="U24:U33" si="19">SUM(S24:T24)</f>
        <v>0</v>
      </c>
      <c r="V24" s="41">
        <v>11</v>
      </c>
      <c r="W24" s="41">
        <v>2001</v>
      </c>
      <c r="X24" s="100" t="s">
        <v>17</v>
      </c>
      <c r="Y24" s="487">
        <v>0</v>
      </c>
      <c r="Z24" s="487">
        <v>0</v>
      </c>
      <c r="AA24" s="487">
        <f t="shared" ref="AA24:AA33" si="20">SUM(Y24:Z24)</f>
        <v>0</v>
      </c>
      <c r="AB24" s="487">
        <v>0</v>
      </c>
      <c r="AC24" s="487">
        <v>0</v>
      </c>
      <c r="AD24" s="487">
        <f t="shared" ref="AD24:AD33" si="21">SUM(AB24:AC24)</f>
        <v>0</v>
      </c>
      <c r="AE24" s="487">
        <v>0</v>
      </c>
      <c r="AF24" s="487">
        <v>0</v>
      </c>
      <c r="AG24" s="487">
        <f t="shared" ref="AG24:AG33" si="22">SUM(AE24:AF24)</f>
        <v>0</v>
      </c>
      <c r="AH24" s="487">
        <v>0</v>
      </c>
      <c r="AI24" s="487">
        <v>0</v>
      </c>
      <c r="AJ24" s="487">
        <f t="shared" ref="AJ24:AJ33" si="23">SUM(AH24:AI24)</f>
        <v>0</v>
      </c>
      <c r="AK24" s="487">
        <v>1</v>
      </c>
      <c r="AL24" s="487">
        <v>0</v>
      </c>
      <c r="AM24" s="487">
        <f t="shared" ref="AM24:AM33" si="24">SUM(AK24:AL24)</f>
        <v>1</v>
      </c>
      <c r="AN24" s="487">
        <v>1</v>
      </c>
      <c r="AO24" s="487">
        <v>1</v>
      </c>
      <c r="AP24" s="487">
        <f t="shared" ref="AP24:AP33" si="25">SUM(AN24:AO24)</f>
        <v>2</v>
      </c>
      <c r="AQ24" s="487">
        <v>752</v>
      </c>
      <c r="AR24" s="487">
        <v>772</v>
      </c>
      <c r="AS24" s="487">
        <f t="shared" ref="AS24:AS33" si="26">SUM(AQ24:AR24)</f>
        <v>1524</v>
      </c>
      <c r="AT24" s="133">
        <f t="shared" si="0"/>
        <v>1688</v>
      </c>
    </row>
    <row r="25" spans="1:46" x14ac:dyDescent="0.25">
      <c r="A25" s="41">
        <v>12</v>
      </c>
      <c r="B25" s="41">
        <v>2002</v>
      </c>
      <c r="C25" s="100" t="s">
        <v>18</v>
      </c>
      <c r="D25" s="487">
        <v>11</v>
      </c>
      <c r="E25" s="487">
        <v>11</v>
      </c>
      <c r="F25" s="487">
        <f t="shared" si="14"/>
        <v>22</v>
      </c>
      <c r="G25" s="487">
        <v>14</v>
      </c>
      <c r="H25" s="487">
        <v>14</v>
      </c>
      <c r="I25" s="487">
        <f t="shared" si="15"/>
        <v>28</v>
      </c>
      <c r="J25" s="487">
        <v>2</v>
      </c>
      <c r="K25" s="487">
        <v>7</v>
      </c>
      <c r="L25" s="487">
        <f t="shared" si="16"/>
        <v>9</v>
      </c>
      <c r="M25" s="487">
        <v>59</v>
      </c>
      <c r="N25" s="487">
        <v>45</v>
      </c>
      <c r="O25" s="487">
        <f t="shared" si="17"/>
        <v>104</v>
      </c>
      <c r="P25" s="487">
        <v>0</v>
      </c>
      <c r="Q25" s="487">
        <v>0</v>
      </c>
      <c r="R25" s="487">
        <f t="shared" si="18"/>
        <v>0</v>
      </c>
      <c r="S25" s="487">
        <v>0</v>
      </c>
      <c r="T25" s="487">
        <v>0</v>
      </c>
      <c r="U25" s="487">
        <f t="shared" si="19"/>
        <v>0</v>
      </c>
      <c r="V25" s="41">
        <v>12</v>
      </c>
      <c r="W25" s="41">
        <v>2002</v>
      </c>
      <c r="X25" s="100" t="s">
        <v>18</v>
      </c>
      <c r="Y25" s="487">
        <v>0</v>
      </c>
      <c r="Z25" s="487">
        <v>0</v>
      </c>
      <c r="AA25" s="487">
        <f t="shared" si="20"/>
        <v>0</v>
      </c>
      <c r="AB25" s="487">
        <v>0</v>
      </c>
      <c r="AC25" s="487">
        <v>0</v>
      </c>
      <c r="AD25" s="487">
        <f t="shared" si="21"/>
        <v>0</v>
      </c>
      <c r="AE25" s="487">
        <v>1</v>
      </c>
      <c r="AF25" s="487">
        <v>1</v>
      </c>
      <c r="AG25" s="487">
        <f t="shared" si="22"/>
        <v>2</v>
      </c>
      <c r="AH25" s="487">
        <v>0</v>
      </c>
      <c r="AI25" s="487">
        <v>0</v>
      </c>
      <c r="AJ25" s="487">
        <f t="shared" si="23"/>
        <v>0</v>
      </c>
      <c r="AK25" s="487">
        <v>0</v>
      </c>
      <c r="AL25" s="487">
        <v>0</v>
      </c>
      <c r="AM25" s="487">
        <f t="shared" si="24"/>
        <v>0</v>
      </c>
      <c r="AN25" s="487">
        <v>1</v>
      </c>
      <c r="AO25" s="487">
        <v>0</v>
      </c>
      <c r="AP25" s="487">
        <f t="shared" si="25"/>
        <v>1</v>
      </c>
      <c r="AQ25" s="487">
        <v>429</v>
      </c>
      <c r="AR25" s="487">
        <v>452</v>
      </c>
      <c r="AS25" s="487">
        <f t="shared" si="26"/>
        <v>881</v>
      </c>
      <c r="AT25" s="133">
        <f t="shared" si="0"/>
        <v>1047</v>
      </c>
    </row>
    <row r="26" spans="1:46" x14ac:dyDescent="0.25">
      <c r="A26" s="41">
        <v>13</v>
      </c>
      <c r="B26" s="41">
        <v>2003</v>
      </c>
      <c r="C26" s="100" t="s">
        <v>19</v>
      </c>
      <c r="D26" s="487">
        <v>4</v>
      </c>
      <c r="E26" s="487">
        <v>6</v>
      </c>
      <c r="F26" s="487">
        <f t="shared" si="14"/>
        <v>10</v>
      </c>
      <c r="G26" s="487">
        <v>5</v>
      </c>
      <c r="H26" s="487">
        <v>7</v>
      </c>
      <c r="I26" s="487">
        <f t="shared" si="15"/>
        <v>12</v>
      </c>
      <c r="J26" s="487">
        <v>1</v>
      </c>
      <c r="K26" s="487">
        <v>5</v>
      </c>
      <c r="L26" s="487">
        <f t="shared" si="16"/>
        <v>6</v>
      </c>
      <c r="M26" s="487">
        <v>14</v>
      </c>
      <c r="N26" s="487">
        <v>14</v>
      </c>
      <c r="O26" s="487">
        <f t="shared" si="17"/>
        <v>28</v>
      </c>
      <c r="P26" s="487">
        <v>0</v>
      </c>
      <c r="Q26" s="487">
        <v>0</v>
      </c>
      <c r="R26" s="487">
        <f t="shared" si="18"/>
        <v>0</v>
      </c>
      <c r="S26" s="487">
        <v>0</v>
      </c>
      <c r="T26" s="487">
        <v>0</v>
      </c>
      <c r="U26" s="487">
        <f t="shared" si="19"/>
        <v>0</v>
      </c>
      <c r="V26" s="41">
        <v>13</v>
      </c>
      <c r="W26" s="41">
        <v>2003</v>
      </c>
      <c r="X26" s="100" t="s">
        <v>19</v>
      </c>
      <c r="Y26" s="487">
        <v>0</v>
      </c>
      <c r="Z26" s="487">
        <v>0</v>
      </c>
      <c r="AA26" s="487">
        <f t="shared" si="20"/>
        <v>0</v>
      </c>
      <c r="AB26" s="487">
        <v>0</v>
      </c>
      <c r="AC26" s="487">
        <v>0</v>
      </c>
      <c r="AD26" s="487">
        <f t="shared" si="21"/>
        <v>0</v>
      </c>
      <c r="AE26" s="487">
        <v>0</v>
      </c>
      <c r="AF26" s="487">
        <v>1</v>
      </c>
      <c r="AG26" s="487">
        <f t="shared" si="22"/>
        <v>1</v>
      </c>
      <c r="AH26" s="487">
        <v>0</v>
      </c>
      <c r="AI26" s="487">
        <v>0</v>
      </c>
      <c r="AJ26" s="487">
        <f t="shared" si="23"/>
        <v>0</v>
      </c>
      <c r="AK26" s="487">
        <v>0</v>
      </c>
      <c r="AL26" s="487">
        <v>0</v>
      </c>
      <c r="AM26" s="487">
        <f t="shared" si="24"/>
        <v>0</v>
      </c>
      <c r="AN26" s="487">
        <v>0</v>
      </c>
      <c r="AO26" s="487">
        <v>0</v>
      </c>
      <c r="AP26" s="487">
        <f t="shared" si="25"/>
        <v>0</v>
      </c>
      <c r="AQ26" s="487">
        <v>461</v>
      </c>
      <c r="AR26" s="487">
        <v>464</v>
      </c>
      <c r="AS26" s="487">
        <f t="shared" si="26"/>
        <v>925</v>
      </c>
      <c r="AT26" s="133">
        <f t="shared" si="0"/>
        <v>982</v>
      </c>
    </row>
    <row r="27" spans="1:46" x14ac:dyDescent="0.25">
      <c r="A27" s="41">
        <v>14</v>
      </c>
      <c r="B27" s="41">
        <v>2004</v>
      </c>
      <c r="C27" s="100" t="s">
        <v>20</v>
      </c>
      <c r="D27" s="487">
        <v>14</v>
      </c>
      <c r="E27" s="487">
        <v>17</v>
      </c>
      <c r="F27" s="487">
        <f t="shared" si="14"/>
        <v>31</v>
      </c>
      <c r="G27" s="487">
        <v>18</v>
      </c>
      <c r="H27" s="487">
        <v>17</v>
      </c>
      <c r="I27" s="487">
        <f t="shared" si="15"/>
        <v>35</v>
      </c>
      <c r="J27" s="487">
        <v>4</v>
      </c>
      <c r="K27" s="487">
        <v>5</v>
      </c>
      <c r="L27" s="487">
        <f t="shared" si="16"/>
        <v>9</v>
      </c>
      <c r="M27" s="487">
        <v>71</v>
      </c>
      <c r="N27" s="487">
        <v>67</v>
      </c>
      <c r="O27" s="487">
        <f t="shared" si="17"/>
        <v>138</v>
      </c>
      <c r="P27" s="487">
        <v>1</v>
      </c>
      <c r="Q27" s="487">
        <v>0</v>
      </c>
      <c r="R27" s="487">
        <f t="shared" si="18"/>
        <v>1</v>
      </c>
      <c r="S27" s="487">
        <v>1</v>
      </c>
      <c r="T27" s="487">
        <v>0</v>
      </c>
      <c r="U27" s="487">
        <f t="shared" si="19"/>
        <v>1</v>
      </c>
      <c r="V27" s="41">
        <v>14</v>
      </c>
      <c r="W27" s="41">
        <v>2004</v>
      </c>
      <c r="X27" s="100" t="s">
        <v>20</v>
      </c>
      <c r="Y27" s="487">
        <v>0</v>
      </c>
      <c r="Z27" s="487">
        <v>0</v>
      </c>
      <c r="AA27" s="487">
        <f t="shared" si="20"/>
        <v>0</v>
      </c>
      <c r="AB27" s="487">
        <v>0</v>
      </c>
      <c r="AC27" s="487">
        <v>1</v>
      </c>
      <c r="AD27" s="487">
        <f t="shared" si="21"/>
        <v>1</v>
      </c>
      <c r="AE27" s="487">
        <v>0</v>
      </c>
      <c r="AF27" s="487">
        <v>0</v>
      </c>
      <c r="AG27" s="487">
        <f t="shared" si="22"/>
        <v>0</v>
      </c>
      <c r="AH27" s="487">
        <v>1</v>
      </c>
      <c r="AI27" s="487">
        <v>0</v>
      </c>
      <c r="AJ27" s="487">
        <f t="shared" si="23"/>
        <v>1</v>
      </c>
      <c r="AK27" s="487">
        <v>1</v>
      </c>
      <c r="AL27" s="487">
        <v>0</v>
      </c>
      <c r="AM27" s="487">
        <f t="shared" si="24"/>
        <v>1</v>
      </c>
      <c r="AN27" s="487">
        <v>0</v>
      </c>
      <c r="AO27" s="487">
        <v>1</v>
      </c>
      <c r="AP27" s="487">
        <f t="shared" si="25"/>
        <v>1</v>
      </c>
      <c r="AQ27" s="487">
        <v>1307</v>
      </c>
      <c r="AR27" s="487">
        <v>1302</v>
      </c>
      <c r="AS27" s="487">
        <f t="shared" si="26"/>
        <v>2609</v>
      </c>
      <c r="AT27" s="133">
        <f t="shared" si="0"/>
        <v>2828</v>
      </c>
    </row>
    <row r="28" spans="1:46" x14ac:dyDescent="0.25">
      <c r="A28" s="41">
        <v>15</v>
      </c>
      <c r="B28" s="41">
        <v>2005</v>
      </c>
      <c r="C28" s="100" t="s">
        <v>21</v>
      </c>
      <c r="D28" s="487">
        <v>15</v>
      </c>
      <c r="E28" s="487">
        <v>7</v>
      </c>
      <c r="F28" s="487">
        <f t="shared" si="14"/>
        <v>22</v>
      </c>
      <c r="G28" s="487">
        <v>12</v>
      </c>
      <c r="H28" s="487">
        <v>11</v>
      </c>
      <c r="I28" s="487">
        <f t="shared" si="15"/>
        <v>23</v>
      </c>
      <c r="J28" s="487">
        <v>1</v>
      </c>
      <c r="K28" s="487">
        <v>1</v>
      </c>
      <c r="L28" s="487">
        <f t="shared" si="16"/>
        <v>2</v>
      </c>
      <c r="M28" s="487">
        <v>31</v>
      </c>
      <c r="N28" s="487">
        <v>24</v>
      </c>
      <c r="O28" s="487">
        <f t="shared" si="17"/>
        <v>55</v>
      </c>
      <c r="P28" s="487">
        <v>0</v>
      </c>
      <c r="Q28" s="487">
        <v>0</v>
      </c>
      <c r="R28" s="487">
        <f t="shared" si="18"/>
        <v>0</v>
      </c>
      <c r="S28" s="487">
        <v>0</v>
      </c>
      <c r="T28" s="487">
        <v>0</v>
      </c>
      <c r="U28" s="487">
        <f t="shared" si="19"/>
        <v>0</v>
      </c>
      <c r="V28" s="41">
        <v>15</v>
      </c>
      <c r="W28" s="41">
        <v>2005</v>
      </c>
      <c r="X28" s="100" t="s">
        <v>21</v>
      </c>
      <c r="Y28" s="487">
        <v>0</v>
      </c>
      <c r="Z28" s="487">
        <v>1</v>
      </c>
      <c r="AA28" s="487">
        <f t="shared" si="20"/>
        <v>1</v>
      </c>
      <c r="AB28" s="487">
        <v>0</v>
      </c>
      <c r="AC28" s="487">
        <v>0</v>
      </c>
      <c r="AD28" s="487">
        <f t="shared" si="21"/>
        <v>0</v>
      </c>
      <c r="AE28" s="487">
        <v>0</v>
      </c>
      <c r="AF28" s="487">
        <v>0</v>
      </c>
      <c r="AG28" s="487">
        <f t="shared" si="22"/>
        <v>0</v>
      </c>
      <c r="AH28" s="487">
        <v>0</v>
      </c>
      <c r="AI28" s="487">
        <v>0</v>
      </c>
      <c r="AJ28" s="487">
        <f t="shared" si="23"/>
        <v>0</v>
      </c>
      <c r="AK28" s="487">
        <v>0</v>
      </c>
      <c r="AL28" s="487">
        <v>0</v>
      </c>
      <c r="AM28" s="487">
        <f t="shared" si="24"/>
        <v>0</v>
      </c>
      <c r="AN28" s="487">
        <v>0</v>
      </c>
      <c r="AO28" s="487">
        <v>0</v>
      </c>
      <c r="AP28" s="487">
        <f t="shared" si="25"/>
        <v>0</v>
      </c>
      <c r="AQ28" s="487">
        <v>918</v>
      </c>
      <c r="AR28" s="487">
        <v>869</v>
      </c>
      <c r="AS28" s="487">
        <f t="shared" si="26"/>
        <v>1787</v>
      </c>
      <c r="AT28" s="133">
        <f t="shared" si="0"/>
        <v>1890</v>
      </c>
    </row>
    <row r="29" spans="1:46" x14ac:dyDescent="0.25">
      <c r="A29" s="41">
        <v>16</v>
      </c>
      <c r="B29" s="41">
        <v>2006</v>
      </c>
      <c r="C29" s="100" t="s">
        <v>22</v>
      </c>
      <c r="D29" s="487">
        <v>2</v>
      </c>
      <c r="E29" s="487">
        <v>5</v>
      </c>
      <c r="F29" s="487">
        <f t="shared" si="14"/>
        <v>7</v>
      </c>
      <c r="G29" s="487">
        <v>10</v>
      </c>
      <c r="H29" s="487">
        <v>9</v>
      </c>
      <c r="I29" s="487">
        <f t="shared" si="15"/>
        <v>19</v>
      </c>
      <c r="J29" s="487">
        <v>0</v>
      </c>
      <c r="K29" s="487">
        <v>1</v>
      </c>
      <c r="L29" s="487">
        <f t="shared" si="16"/>
        <v>1</v>
      </c>
      <c r="M29" s="487">
        <v>6</v>
      </c>
      <c r="N29" s="487">
        <v>7</v>
      </c>
      <c r="O29" s="487">
        <f t="shared" si="17"/>
        <v>13</v>
      </c>
      <c r="P29" s="487">
        <v>0</v>
      </c>
      <c r="Q29" s="487">
        <v>0</v>
      </c>
      <c r="R29" s="487">
        <f t="shared" si="18"/>
        <v>0</v>
      </c>
      <c r="S29" s="487">
        <v>0</v>
      </c>
      <c r="T29" s="487">
        <v>0</v>
      </c>
      <c r="U29" s="487">
        <f t="shared" si="19"/>
        <v>0</v>
      </c>
      <c r="V29" s="41">
        <v>16</v>
      </c>
      <c r="W29" s="41">
        <v>2006</v>
      </c>
      <c r="X29" s="100" t="s">
        <v>22</v>
      </c>
      <c r="Y29" s="487">
        <v>0</v>
      </c>
      <c r="Z29" s="487">
        <v>0</v>
      </c>
      <c r="AA29" s="487">
        <f t="shared" si="20"/>
        <v>0</v>
      </c>
      <c r="AB29" s="487">
        <v>0</v>
      </c>
      <c r="AC29" s="487">
        <v>0</v>
      </c>
      <c r="AD29" s="487">
        <f t="shared" si="21"/>
        <v>0</v>
      </c>
      <c r="AE29" s="487">
        <v>0</v>
      </c>
      <c r="AF29" s="487">
        <v>0</v>
      </c>
      <c r="AG29" s="487">
        <f t="shared" si="22"/>
        <v>0</v>
      </c>
      <c r="AH29" s="487">
        <v>0</v>
      </c>
      <c r="AI29" s="487">
        <v>0</v>
      </c>
      <c r="AJ29" s="487">
        <f t="shared" si="23"/>
        <v>0</v>
      </c>
      <c r="AK29" s="487">
        <v>0</v>
      </c>
      <c r="AL29" s="487">
        <v>0</v>
      </c>
      <c r="AM29" s="487">
        <f t="shared" si="24"/>
        <v>0</v>
      </c>
      <c r="AN29" s="487">
        <v>0</v>
      </c>
      <c r="AO29" s="487">
        <v>0</v>
      </c>
      <c r="AP29" s="487">
        <f t="shared" si="25"/>
        <v>0</v>
      </c>
      <c r="AQ29" s="487">
        <v>281</v>
      </c>
      <c r="AR29" s="487">
        <v>260</v>
      </c>
      <c r="AS29" s="487">
        <f t="shared" si="26"/>
        <v>541</v>
      </c>
      <c r="AT29" s="133">
        <f t="shared" si="0"/>
        <v>581</v>
      </c>
    </row>
    <row r="30" spans="1:46" x14ac:dyDescent="0.25">
      <c r="A30" s="41">
        <v>17</v>
      </c>
      <c r="B30" s="41">
        <v>2014</v>
      </c>
      <c r="C30" s="100" t="s">
        <v>65</v>
      </c>
      <c r="D30" s="487">
        <v>6</v>
      </c>
      <c r="E30" s="487">
        <v>3</v>
      </c>
      <c r="F30" s="487">
        <f t="shared" si="14"/>
        <v>9</v>
      </c>
      <c r="G30" s="487">
        <v>3</v>
      </c>
      <c r="H30" s="487">
        <v>3</v>
      </c>
      <c r="I30" s="487">
        <f t="shared" si="15"/>
        <v>6</v>
      </c>
      <c r="J30" s="487">
        <v>3</v>
      </c>
      <c r="K30" s="487">
        <v>4</v>
      </c>
      <c r="L30" s="487">
        <f t="shared" si="16"/>
        <v>7</v>
      </c>
      <c r="M30" s="487">
        <v>16</v>
      </c>
      <c r="N30" s="487">
        <v>12</v>
      </c>
      <c r="O30" s="487">
        <f t="shared" si="17"/>
        <v>28</v>
      </c>
      <c r="P30" s="487">
        <v>0</v>
      </c>
      <c r="Q30" s="487">
        <v>0</v>
      </c>
      <c r="R30" s="487">
        <f t="shared" si="18"/>
        <v>0</v>
      </c>
      <c r="S30" s="487">
        <v>0</v>
      </c>
      <c r="T30" s="487">
        <v>0</v>
      </c>
      <c r="U30" s="487">
        <f t="shared" si="19"/>
        <v>0</v>
      </c>
      <c r="V30" s="41">
        <v>17</v>
      </c>
      <c r="W30" s="41">
        <v>2014</v>
      </c>
      <c r="X30" s="100" t="s">
        <v>65</v>
      </c>
      <c r="Y30" s="487">
        <v>0</v>
      </c>
      <c r="Z30" s="487">
        <v>0</v>
      </c>
      <c r="AA30" s="487">
        <f t="shared" si="20"/>
        <v>0</v>
      </c>
      <c r="AB30" s="487">
        <v>0</v>
      </c>
      <c r="AC30" s="487">
        <v>0</v>
      </c>
      <c r="AD30" s="487">
        <f t="shared" si="21"/>
        <v>0</v>
      </c>
      <c r="AE30" s="487">
        <v>0</v>
      </c>
      <c r="AF30" s="487">
        <v>0</v>
      </c>
      <c r="AG30" s="487">
        <f t="shared" si="22"/>
        <v>0</v>
      </c>
      <c r="AH30" s="487">
        <v>0</v>
      </c>
      <c r="AI30" s="487">
        <v>0</v>
      </c>
      <c r="AJ30" s="487">
        <f t="shared" si="23"/>
        <v>0</v>
      </c>
      <c r="AK30" s="487">
        <v>0</v>
      </c>
      <c r="AL30" s="487">
        <v>0</v>
      </c>
      <c r="AM30" s="487">
        <f t="shared" si="24"/>
        <v>0</v>
      </c>
      <c r="AN30" s="487">
        <v>0</v>
      </c>
      <c r="AO30" s="487">
        <v>1</v>
      </c>
      <c r="AP30" s="487">
        <f t="shared" si="25"/>
        <v>1</v>
      </c>
      <c r="AQ30" s="487">
        <v>530</v>
      </c>
      <c r="AR30" s="487">
        <v>528</v>
      </c>
      <c r="AS30" s="487">
        <f t="shared" si="26"/>
        <v>1058</v>
      </c>
      <c r="AT30" s="133">
        <f t="shared" si="0"/>
        <v>1109</v>
      </c>
    </row>
    <row r="31" spans="1:46" x14ac:dyDescent="0.25">
      <c r="A31" s="41">
        <v>18</v>
      </c>
      <c r="B31" s="41">
        <v>2015</v>
      </c>
      <c r="C31" s="100" t="s">
        <v>66</v>
      </c>
      <c r="D31" s="487">
        <v>0</v>
      </c>
      <c r="E31" s="487">
        <v>1</v>
      </c>
      <c r="F31" s="487">
        <f t="shared" si="14"/>
        <v>1</v>
      </c>
      <c r="G31" s="487">
        <v>0</v>
      </c>
      <c r="H31" s="487">
        <v>1</v>
      </c>
      <c r="I31" s="487">
        <f t="shared" si="15"/>
        <v>1</v>
      </c>
      <c r="J31" s="487">
        <v>0</v>
      </c>
      <c r="K31" s="487">
        <v>1</v>
      </c>
      <c r="L31" s="487">
        <f t="shared" si="16"/>
        <v>1</v>
      </c>
      <c r="M31" s="487">
        <v>7</v>
      </c>
      <c r="N31" s="487">
        <v>2</v>
      </c>
      <c r="O31" s="487">
        <f t="shared" si="17"/>
        <v>9</v>
      </c>
      <c r="P31" s="487">
        <v>0</v>
      </c>
      <c r="Q31" s="487">
        <v>0</v>
      </c>
      <c r="R31" s="487">
        <f t="shared" si="18"/>
        <v>0</v>
      </c>
      <c r="S31" s="487">
        <v>0</v>
      </c>
      <c r="T31" s="487">
        <v>0</v>
      </c>
      <c r="U31" s="487">
        <f t="shared" si="19"/>
        <v>0</v>
      </c>
      <c r="V31" s="41">
        <v>18</v>
      </c>
      <c r="W31" s="41">
        <v>2015</v>
      </c>
      <c r="X31" s="100" t="s">
        <v>66</v>
      </c>
      <c r="Y31" s="487">
        <v>0</v>
      </c>
      <c r="Z31" s="487">
        <v>0</v>
      </c>
      <c r="AA31" s="487">
        <f t="shared" si="20"/>
        <v>0</v>
      </c>
      <c r="AB31" s="487">
        <v>0</v>
      </c>
      <c r="AC31" s="487">
        <v>0</v>
      </c>
      <c r="AD31" s="487">
        <f t="shared" si="21"/>
        <v>0</v>
      </c>
      <c r="AE31" s="487">
        <v>0</v>
      </c>
      <c r="AF31" s="487">
        <v>0</v>
      </c>
      <c r="AG31" s="487">
        <f t="shared" si="22"/>
        <v>0</v>
      </c>
      <c r="AH31" s="487">
        <v>0</v>
      </c>
      <c r="AI31" s="487">
        <v>0</v>
      </c>
      <c r="AJ31" s="487">
        <f t="shared" si="23"/>
        <v>0</v>
      </c>
      <c r="AK31" s="487">
        <v>0</v>
      </c>
      <c r="AL31" s="487">
        <v>0</v>
      </c>
      <c r="AM31" s="487">
        <f t="shared" si="24"/>
        <v>0</v>
      </c>
      <c r="AN31" s="487">
        <v>1</v>
      </c>
      <c r="AO31" s="487">
        <v>0</v>
      </c>
      <c r="AP31" s="487">
        <f t="shared" si="25"/>
        <v>1</v>
      </c>
      <c r="AQ31" s="487">
        <v>81</v>
      </c>
      <c r="AR31" s="487">
        <v>69</v>
      </c>
      <c r="AS31" s="487">
        <f t="shared" si="26"/>
        <v>150</v>
      </c>
      <c r="AT31" s="133">
        <f t="shared" si="0"/>
        <v>163</v>
      </c>
    </row>
    <row r="32" spans="1:46" x14ac:dyDescent="0.25">
      <c r="A32" s="41">
        <v>19</v>
      </c>
      <c r="B32" s="41">
        <v>2016</v>
      </c>
      <c r="C32" s="100" t="s">
        <v>23</v>
      </c>
      <c r="D32" s="487">
        <v>3</v>
      </c>
      <c r="E32" s="487">
        <v>0</v>
      </c>
      <c r="F32" s="487">
        <f t="shared" si="14"/>
        <v>3</v>
      </c>
      <c r="G32" s="487">
        <v>5</v>
      </c>
      <c r="H32" s="487">
        <v>5</v>
      </c>
      <c r="I32" s="487">
        <f t="shared" si="15"/>
        <v>10</v>
      </c>
      <c r="J32" s="487">
        <v>1</v>
      </c>
      <c r="K32" s="487">
        <v>0</v>
      </c>
      <c r="L32" s="487">
        <f t="shared" si="16"/>
        <v>1</v>
      </c>
      <c r="M32" s="487">
        <v>6</v>
      </c>
      <c r="N32" s="487">
        <v>1</v>
      </c>
      <c r="O32" s="487">
        <f t="shared" si="17"/>
        <v>7</v>
      </c>
      <c r="P32" s="487">
        <v>0</v>
      </c>
      <c r="Q32" s="487">
        <v>1</v>
      </c>
      <c r="R32" s="487">
        <f t="shared" si="18"/>
        <v>1</v>
      </c>
      <c r="S32" s="487">
        <v>0</v>
      </c>
      <c r="T32" s="487">
        <v>0</v>
      </c>
      <c r="U32" s="487">
        <f t="shared" si="19"/>
        <v>0</v>
      </c>
      <c r="V32" s="41">
        <v>19</v>
      </c>
      <c r="W32" s="41">
        <v>2016</v>
      </c>
      <c r="X32" s="100" t="s">
        <v>23</v>
      </c>
      <c r="Y32" s="487">
        <v>0</v>
      </c>
      <c r="Z32" s="487">
        <v>0</v>
      </c>
      <c r="AA32" s="487">
        <f t="shared" si="20"/>
        <v>0</v>
      </c>
      <c r="AB32" s="487">
        <v>0</v>
      </c>
      <c r="AC32" s="487">
        <v>0</v>
      </c>
      <c r="AD32" s="487">
        <f t="shared" si="21"/>
        <v>0</v>
      </c>
      <c r="AE32" s="487">
        <v>0</v>
      </c>
      <c r="AF32" s="487">
        <v>0</v>
      </c>
      <c r="AG32" s="487">
        <f t="shared" si="22"/>
        <v>0</v>
      </c>
      <c r="AH32" s="487">
        <v>0</v>
      </c>
      <c r="AI32" s="487">
        <v>0</v>
      </c>
      <c r="AJ32" s="487">
        <f t="shared" si="23"/>
        <v>0</v>
      </c>
      <c r="AK32" s="487">
        <v>0</v>
      </c>
      <c r="AL32" s="487">
        <v>0</v>
      </c>
      <c r="AM32" s="487">
        <f t="shared" si="24"/>
        <v>0</v>
      </c>
      <c r="AN32" s="487">
        <v>1</v>
      </c>
      <c r="AO32" s="487">
        <v>0</v>
      </c>
      <c r="AP32" s="487">
        <f t="shared" si="25"/>
        <v>1</v>
      </c>
      <c r="AQ32" s="487">
        <v>178</v>
      </c>
      <c r="AR32" s="487">
        <v>186</v>
      </c>
      <c r="AS32" s="487">
        <f t="shared" si="26"/>
        <v>364</v>
      </c>
      <c r="AT32" s="133">
        <f t="shared" si="0"/>
        <v>387</v>
      </c>
    </row>
    <row r="33" spans="1:47" x14ac:dyDescent="0.25">
      <c r="A33" s="41">
        <v>20</v>
      </c>
      <c r="B33" s="41">
        <v>2021</v>
      </c>
      <c r="C33" s="100" t="s">
        <v>24</v>
      </c>
      <c r="D33" s="487">
        <v>0</v>
      </c>
      <c r="E33" s="487">
        <v>5</v>
      </c>
      <c r="F33" s="487">
        <f t="shared" si="14"/>
        <v>5</v>
      </c>
      <c r="G33" s="487">
        <v>2</v>
      </c>
      <c r="H33" s="487">
        <v>2</v>
      </c>
      <c r="I33" s="487">
        <f t="shared" si="15"/>
        <v>4</v>
      </c>
      <c r="J33" s="487">
        <v>0</v>
      </c>
      <c r="K33" s="487">
        <v>0</v>
      </c>
      <c r="L33" s="487">
        <f t="shared" si="16"/>
        <v>0</v>
      </c>
      <c r="M33" s="487">
        <v>6</v>
      </c>
      <c r="N33" s="487">
        <v>5</v>
      </c>
      <c r="O33" s="487">
        <f t="shared" si="17"/>
        <v>11</v>
      </c>
      <c r="P33" s="487">
        <v>0</v>
      </c>
      <c r="Q33" s="487">
        <v>0</v>
      </c>
      <c r="R33" s="487">
        <f t="shared" si="18"/>
        <v>0</v>
      </c>
      <c r="S33" s="487">
        <v>0</v>
      </c>
      <c r="T33" s="487">
        <v>0</v>
      </c>
      <c r="U33" s="487">
        <f t="shared" si="19"/>
        <v>0</v>
      </c>
      <c r="V33" s="41">
        <v>20</v>
      </c>
      <c r="W33" s="41">
        <v>2021</v>
      </c>
      <c r="X33" s="100" t="s">
        <v>24</v>
      </c>
      <c r="Y33" s="487">
        <v>0</v>
      </c>
      <c r="Z33" s="487">
        <v>0</v>
      </c>
      <c r="AA33" s="487">
        <f t="shared" si="20"/>
        <v>0</v>
      </c>
      <c r="AB33" s="487">
        <v>0</v>
      </c>
      <c r="AC33" s="487">
        <v>0</v>
      </c>
      <c r="AD33" s="487">
        <f t="shared" si="21"/>
        <v>0</v>
      </c>
      <c r="AE33" s="487">
        <v>0</v>
      </c>
      <c r="AF33" s="487">
        <v>0</v>
      </c>
      <c r="AG33" s="487">
        <f t="shared" si="22"/>
        <v>0</v>
      </c>
      <c r="AH33" s="487">
        <v>0</v>
      </c>
      <c r="AI33" s="487">
        <v>0</v>
      </c>
      <c r="AJ33" s="487">
        <f t="shared" si="23"/>
        <v>0</v>
      </c>
      <c r="AK33" s="487">
        <v>0</v>
      </c>
      <c r="AL33" s="487">
        <v>0</v>
      </c>
      <c r="AM33" s="487">
        <f t="shared" si="24"/>
        <v>0</v>
      </c>
      <c r="AN33" s="487">
        <v>0</v>
      </c>
      <c r="AO33" s="487">
        <v>0</v>
      </c>
      <c r="AP33" s="487">
        <f t="shared" si="25"/>
        <v>0</v>
      </c>
      <c r="AQ33" s="487">
        <v>221</v>
      </c>
      <c r="AR33" s="487">
        <v>195</v>
      </c>
      <c r="AS33" s="487">
        <f t="shared" si="26"/>
        <v>416</v>
      </c>
      <c r="AT33" s="133">
        <f t="shared" si="0"/>
        <v>436</v>
      </c>
    </row>
    <row r="34" spans="1:47" ht="5.25" customHeight="1" x14ac:dyDescent="0.25">
      <c r="A34" s="41"/>
      <c r="B34" s="38"/>
      <c r="C34" s="40"/>
      <c r="D34" s="71"/>
      <c r="E34" s="79"/>
      <c r="F34" s="115"/>
      <c r="G34" s="71"/>
      <c r="H34" s="79"/>
      <c r="I34" s="115"/>
      <c r="J34" s="71"/>
      <c r="K34" s="79"/>
      <c r="L34" s="115"/>
      <c r="M34" s="71"/>
      <c r="N34" s="79"/>
      <c r="O34" s="115"/>
      <c r="P34" s="71"/>
      <c r="Q34" s="79"/>
      <c r="R34" s="115"/>
      <c r="S34" s="71"/>
      <c r="T34" s="79"/>
      <c r="U34" s="115"/>
      <c r="V34" s="41"/>
      <c r="W34" s="38"/>
      <c r="X34" s="40"/>
      <c r="Y34" s="71"/>
      <c r="Z34" s="79"/>
      <c r="AA34" s="115"/>
      <c r="AB34" s="71"/>
      <c r="AC34" s="79"/>
      <c r="AD34" s="115"/>
      <c r="AE34" s="71"/>
      <c r="AF34" s="79"/>
      <c r="AG34" s="115"/>
      <c r="AH34" s="71"/>
      <c r="AI34" s="79"/>
      <c r="AJ34" s="115"/>
      <c r="AK34" s="71"/>
      <c r="AL34" s="79"/>
      <c r="AM34" s="115"/>
      <c r="AN34" s="71"/>
      <c r="AO34" s="79"/>
      <c r="AP34" s="115"/>
      <c r="AQ34" s="71"/>
      <c r="AR34" s="79"/>
      <c r="AS34" s="115"/>
      <c r="AT34" s="133">
        <f t="shared" si="0"/>
        <v>0</v>
      </c>
    </row>
    <row r="35" spans="1:47" x14ac:dyDescent="0.25">
      <c r="A35" s="38"/>
      <c r="B35" s="39" t="s">
        <v>58</v>
      </c>
      <c r="C35" s="40" t="s">
        <v>25</v>
      </c>
      <c r="D35" s="72">
        <f>SUM(D36:D41)</f>
        <v>69</v>
      </c>
      <c r="E35" s="77">
        <f>SUM(E36:E41)</f>
        <v>101</v>
      </c>
      <c r="F35" s="72">
        <f>D35+E35</f>
        <v>170</v>
      </c>
      <c r="G35" s="72">
        <f>SUM(G36:G41)</f>
        <v>138</v>
      </c>
      <c r="H35" s="77">
        <f>SUM(H36:H41)</f>
        <v>137</v>
      </c>
      <c r="I35" s="72">
        <f>G35+H35</f>
        <v>275</v>
      </c>
      <c r="J35" s="72">
        <f>SUM(J36:J41)</f>
        <v>43</v>
      </c>
      <c r="K35" s="77">
        <f>SUM(K36:K41)</f>
        <v>36</v>
      </c>
      <c r="L35" s="72">
        <f>J35+K35</f>
        <v>79</v>
      </c>
      <c r="M35" s="72">
        <f>SUM(M36:M41)</f>
        <v>371</v>
      </c>
      <c r="N35" s="77">
        <f>SUM(N36:N41)</f>
        <v>328</v>
      </c>
      <c r="O35" s="72">
        <f>M35+N35</f>
        <v>699</v>
      </c>
      <c r="P35" s="72">
        <f>SUM(P36:P41)</f>
        <v>0</v>
      </c>
      <c r="Q35" s="77">
        <f>SUM(Q36:Q41)</f>
        <v>1</v>
      </c>
      <c r="R35" s="72">
        <f>P35+Q35</f>
        <v>1</v>
      </c>
      <c r="S35" s="72">
        <f>SUM(S36:S41)</f>
        <v>0</v>
      </c>
      <c r="T35" s="77">
        <f>SUM(T36:T41)</f>
        <v>0</v>
      </c>
      <c r="U35" s="72">
        <f>S35+T35</f>
        <v>0</v>
      </c>
      <c r="V35" s="38"/>
      <c r="W35" s="39" t="s">
        <v>58</v>
      </c>
      <c r="X35" s="40" t="s">
        <v>25</v>
      </c>
      <c r="Y35" s="72">
        <f>SUM(Y36:Y41)</f>
        <v>1</v>
      </c>
      <c r="Z35" s="77">
        <f>SUM(Z36:Z41)</f>
        <v>1</v>
      </c>
      <c r="AA35" s="72">
        <f>Y35+Z35</f>
        <v>2</v>
      </c>
      <c r="AB35" s="72">
        <f>SUM(AB36:AB41)</f>
        <v>0</v>
      </c>
      <c r="AC35" s="77">
        <f>SUM(AC36:AC41)</f>
        <v>0</v>
      </c>
      <c r="AD35" s="72">
        <f>AB35+AC35</f>
        <v>0</v>
      </c>
      <c r="AE35" s="72">
        <f>SUM(AE36:AE41)</f>
        <v>0</v>
      </c>
      <c r="AF35" s="77">
        <f>SUM(AF36:AF41)</f>
        <v>0</v>
      </c>
      <c r="AG35" s="72">
        <f>AE35+AF35</f>
        <v>0</v>
      </c>
      <c r="AH35" s="72">
        <f>SUM(AH36:AH41)</f>
        <v>0</v>
      </c>
      <c r="AI35" s="77">
        <f>SUM(AI36:AI41)</f>
        <v>1</v>
      </c>
      <c r="AJ35" s="72">
        <f>AH35+AI35</f>
        <v>1</v>
      </c>
      <c r="AK35" s="72">
        <f>SUM(AK36:AK41)</f>
        <v>2</v>
      </c>
      <c r="AL35" s="77">
        <f>SUM(AL36:AL41)</f>
        <v>0</v>
      </c>
      <c r="AM35" s="72">
        <f>AK35+AL35</f>
        <v>2</v>
      </c>
      <c r="AN35" s="72">
        <f>SUM(AN36:AN41)</f>
        <v>4</v>
      </c>
      <c r="AO35" s="77">
        <f>SUM(AO36:AO41)</f>
        <v>1</v>
      </c>
      <c r="AP35" s="72">
        <f>AN35+AO35</f>
        <v>5</v>
      </c>
      <c r="AQ35" s="72">
        <f>SUM(AQ36:AQ41)</f>
        <v>4779</v>
      </c>
      <c r="AR35" s="77">
        <f>SUM(AR36:AR41)</f>
        <v>4808</v>
      </c>
      <c r="AS35" s="72">
        <f>AQ35+AR35</f>
        <v>9587</v>
      </c>
      <c r="AT35" s="134">
        <f t="shared" si="0"/>
        <v>10821</v>
      </c>
    </row>
    <row r="36" spans="1:47" x14ac:dyDescent="0.25">
      <c r="A36" s="41">
        <v>21</v>
      </c>
      <c r="B36" s="120">
        <v>2001</v>
      </c>
      <c r="C36" s="121" t="s">
        <v>67</v>
      </c>
      <c r="D36" s="487">
        <v>12</v>
      </c>
      <c r="E36" s="487">
        <v>14</v>
      </c>
      <c r="F36" s="487">
        <f t="shared" ref="F36:F41" si="27">SUM(D36:E36)</f>
        <v>26</v>
      </c>
      <c r="G36" s="487">
        <v>40</v>
      </c>
      <c r="H36" s="487">
        <v>27</v>
      </c>
      <c r="I36" s="487">
        <f t="shared" ref="I36:I41" si="28">SUM(G36:H36)</f>
        <v>67</v>
      </c>
      <c r="J36" s="487">
        <v>6</v>
      </c>
      <c r="K36" s="487">
        <v>5</v>
      </c>
      <c r="L36" s="487">
        <f t="shared" ref="L36:L41" si="29">SUM(J36:K36)</f>
        <v>11</v>
      </c>
      <c r="M36" s="487">
        <v>71</v>
      </c>
      <c r="N36" s="487">
        <v>70</v>
      </c>
      <c r="O36" s="487">
        <f t="shared" ref="O36:O41" si="30">SUM(M36:N36)</f>
        <v>141</v>
      </c>
      <c r="P36" s="487">
        <v>0</v>
      </c>
      <c r="Q36" s="487">
        <v>0</v>
      </c>
      <c r="R36" s="487">
        <f t="shared" ref="R36:R41" si="31">SUM(P36:Q36)</f>
        <v>0</v>
      </c>
      <c r="S36" s="487">
        <v>0</v>
      </c>
      <c r="T36" s="487">
        <v>0</v>
      </c>
      <c r="U36" s="487">
        <f t="shared" ref="U36:U41" si="32">SUM(S36:T36)</f>
        <v>0</v>
      </c>
      <c r="V36" s="41">
        <v>21</v>
      </c>
      <c r="W36" s="120">
        <v>2001</v>
      </c>
      <c r="X36" s="121" t="s">
        <v>67</v>
      </c>
      <c r="Y36" s="487">
        <v>0</v>
      </c>
      <c r="Z36" s="487">
        <v>0</v>
      </c>
      <c r="AA36" s="487">
        <f t="shared" ref="AA36:AA41" si="33">SUM(Y36:Z36)</f>
        <v>0</v>
      </c>
      <c r="AB36" s="487">
        <v>0</v>
      </c>
      <c r="AC36" s="487">
        <v>0</v>
      </c>
      <c r="AD36" s="487">
        <f t="shared" ref="AD36:AD41" si="34">SUM(AB36:AC36)</f>
        <v>0</v>
      </c>
      <c r="AE36" s="487">
        <v>0</v>
      </c>
      <c r="AF36" s="487">
        <v>0</v>
      </c>
      <c r="AG36" s="487">
        <f t="shared" ref="AG36:AG41" si="35">SUM(AE36:AF36)</f>
        <v>0</v>
      </c>
      <c r="AH36" s="487">
        <v>0</v>
      </c>
      <c r="AI36" s="487">
        <v>0</v>
      </c>
      <c r="AJ36" s="487">
        <f t="shared" ref="AJ36:AJ41" si="36">SUM(AH36:AI36)</f>
        <v>0</v>
      </c>
      <c r="AK36" s="487">
        <v>1</v>
      </c>
      <c r="AL36" s="487">
        <v>0</v>
      </c>
      <c r="AM36" s="487">
        <f t="shared" ref="AM36:AM41" si="37">SUM(AK36:AL36)</f>
        <v>1</v>
      </c>
      <c r="AN36" s="487">
        <v>1</v>
      </c>
      <c r="AO36" s="487">
        <v>0</v>
      </c>
      <c r="AP36" s="487">
        <f t="shared" ref="AP36:AP41" si="38">SUM(AN36:AO36)</f>
        <v>1</v>
      </c>
      <c r="AQ36" s="487">
        <v>1047</v>
      </c>
      <c r="AR36" s="487">
        <v>1029</v>
      </c>
      <c r="AS36" s="487">
        <f t="shared" ref="AS36:AS41" si="39">SUM(AQ36:AR36)</f>
        <v>2076</v>
      </c>
      <c r="AT36" s="133">
        <f t="shared" si="0"/>
        <v>2323</v>
      </c>
    </row>
    <row r="37" spans="1:47" x14ac:dyDescent="0.25">
      <c r="A37" s="41">
        <v>22</v>
      </c>
      <c r="B37" s="41">
        <v>2002</v>
      </c>
      <c r="C37" s="100" t="s">
        <v>68</v>
      </c>
      <c r="D37" s="487">
        <v>32</v>
      </c>
      <c r="E37" s="487">
        <v>40</v>
      </c>
      <c r="F37" s="487">
        <f t="shared" si="27"/>
        <v>72</v>
      </c>
      <c r="G37" s="487">
        <v>40</v>
      </c>
      <c r="H37" s="487">
        <v>54</v>
      </c>
      <c r="I37" s="487">
        <f t="shared" si="28"/>
        <v>94</v>
      </c>
      <c r="J37" s="487">
        <v>20</v>
      </c>
      <c r="K37" s="487">
        <v>11</v>
      </c>
      <c r="L37" s="487">
        <f t="shared" si="29"/>
        <v>31</v>
      </c>
      <c r="M37" s="487">
        <v>116</v>
      </c>
      <c r="N37" s="487">
        <v>98</v>
      </c>
      <c r="O37" s="487">
        <f t="shared" si="30"/>
        <v>214</v>
      </c>
      <c r="P37" s="487">
        <v>0</v>
      </c>
      <c r="Q37" s="487">
        <v>0</v>
      </c>
      <c r="R37" s="487">
        <f t="shared" si="31"/>
        <v>0</v>
      </c>
      <c r="S37" s="487">
        <v>0</v>
      </c>
      <c r="T37" s="487">
        <v>0</v>
      </c>
      <c r="U37" s="487">
        <f t="shared" si="32"/>
        <v>0</v>
      </c>
      <c r="V37" s="41">
        <v>22</v>
      </c>
      <c r="W37" s="41">
        <v>2002</v>
      </c>
      <c r="X37" s="100" t="s">
        <v>68</v>
      </c>
      <c r="Y37" s="487">
        <v>1</v>
      </c>
      <c r="Z37" s="487">
        <v>0</v>
      </c>
      <c r="AA37" s="487">
        <f t="shared" si="33"/>
        <v>1</v>
      </c>
      <c r="AB37" s="487">
        <v>0</v>
      </c>
      <c r="AC37" s="487">
        <v>0</v>
      </c>
      <c r="AD37" s="487">
        <f t="shared" si="34"/>
        <v>0</v>
      </c>
      <c r="AE37" s="487">
        <v>0</v>
      </c>
      <c r="AF37" s="487">
        <v>0</v>
      </c>
      <c r="AG37" s="487">
        <f t="shared" si="35"/>
        <v>0</v>
      </c>
      <c r="AH37" s="487">
        <v>0</v>
      </c>
      <c r="AI37" s="487">
        <v>0</v>
      </c>
      <c r="AJ37" s="487">
        <f t="shared" si="36"/>
        <v>0</v>
      </c>
      <c r="AK37" s="487">
        <v>0</v>
      </c>
      <c r="AL37" s="487">
        <v>0</v>
      </c>
      <c r="AM37" s="487">
        <f t="shared" si="37"/>
        <v>0</v>
      </c>
      <c r="AN37" s="487">
        <v>1</v>
      </c>
      <c r="AO37" s="487">
        <v>0</v>
      </c>
      <c r="AP37" s="487">
        <f t="shared" si="38"/>
        <v>1</v>
      </c>
      <c r="AQ37" s="487">
        <v>998</v>
      </c>
      <c r="AR37" s="487">
        <v>1028</v>
      </c>
      <c r="AS37" s="487">
        <f t="shared" si="39"/>
        <v>2026</v>
      </c>
      <c r="AT37" s="133">
        <f t="shared" si="0"/>
        <v>2439</v>
      </c>
      <c r="AU37">
        <v>2</v>
      </c>
    </row>
    <row r="38" spans="1:47" x14ac:dyDescent="0.25">
      <c r="A38" s="41">
        <v>23</v>
      </c>
      <c r="B38" s="41">
        <v>2003</v>
      </c>
      <c r="C38" s="100" t="s">
        <v>26</v>
      </c>
      <c r="D38" s="487">
        <v>16</v>
      </c>
      <c r="E38" s="487">
        <v>37</v>
      </c>
      <c r="F38" s="487">
        <f t="shared" si="27"/>
        <v>53</v>
      </c>
      <c r="G38" s="487">
        <v>50</v>
      </c>
      <c r="H38" s="487">
        <v>45</v>
      </c>
      <c r="I38" s="487">
        <f t="shared" si="28"/>
        <v>95</v>
      </c>
      <c r="J38" s="487">
        <v>16</v>
      </c>
      <c r="K38" s="487">
        <v>17</v>
      </c>
      <c r="L38" s="487">
        <f t="shared" si="29"/>
        <v>33</v>
      </c>
      <c r="M38" s="487">
        <v>149</v>
      </c>
      <c r="N38" s="487">
        <v>134</v>
      </c>
      <c r="O38" s="487">
        <f t="shared" si="30"/>
        <v>283</v>
      </c>
      <c r="P38" s="487">
        <v>0</v>
      </c>
      <c r="Q38" s="487">
        <v>1</v>
      </c>
      <c r="R38" s="487">
        <f t="shared" si="31"/>
        <v>1</v>
      </c>
      <c r="S38" s="487">
        <v>0</v>
      </c>
      <c r="T38" s="487">
        <v>0</v>
      </c>
      <c r="U38" s="487">
        <f t="shared" si="32"/>
        <v>0</v>
      </c>
      <c r="V38" s="41">
        <v>23</v>
      </c>
      <c r="W38" s="41">
        <v>2003</v>
      </c>
      <c r="X38" s="100" t="s">
        <v>26</v>
      </c>
      <c r="Y38" s="487">
        <v>0</v>
      </c>
      <c r="Z38" s="487">
        <v>1</v>
      </c>
      <c r="AA38" s="487">
        <f t="shared" si="33"/>
        <v>1</v>
      </c>
      <c r="AB38" s="487">
        <v>0</v>
      </c>
      <c r="AC38" s="487">
        <v>0</v>
      </c>
      <c r="AD38" s="487">
        <f t="shared" si="34"/>
        <v>0</v>
      </c>
      <c r="AE38" s="487">
        <v>0</v>
      </c>
      <c r="AF38" s="487">
        <v>0</v>
      </c>
      <c r="AG38" s="487">
        <f t="shared" si="35"/>
        <v>0</v>
      </c>
      <c r="AH38" s="487">
        <v>0</v>
      </c>
      <c r="AI38" s="487">
        <v>0</v>
      </c>
      <c r="AJ38" s="487">
        <f t="shared" si="36"/>
        <v>0</v>
      </c>
      <c r="AK38" s="487">
        <v>1</v>
      </c>
      <c r="AL38" s="487">
        <v>0</v>
      </c>
      <c r="AM38" s="487">
        <f t="shared" si="37"/>
        <v>1</v>
      </c>
      <c r="AN38" s="487">
        <v>1</v>
      </c>
      <c r="AO38" s="487">
        <v>1</v>
      </c>
      <c r="AP38" s="487">
        <f t="shared" si="38"/>
        <v>2</v>
      </c>
      <c r="AQ38" s="487">
        <v>1504</v>
      </c>
      <c r="AR38" s="487">
        <v>1530</v>
      </c>
      <c r="AS38" s="487">
        <f t="shared" si="39"/>
        <v>3034</v>
      </c>
      <c r="AT38" s="133">
        <f t="shared" si="0"/>
        <v>3503</v>
      </c>
    </row>
    <row r="39" spans="1:47" x14ac:dyDescent="0.25">
      <c r="A39" s="41">
        <v>24</v>
      </c>
      <c r="B39" s="41">
        <v>2009</v>
      </c>
      <c r="C39" s="100" t="s">
        <v>27</v>
      </c>
      <c r="D39" s="487">
        <v>1</v>
      </c>
      <c r="E39" s="487">
        <v>4</v>
      </c>
      <c r="F39" s="487">
        <f t="shared" si="27"/>
        <v>5</v>
      </c>
      <c r="G39" s="487">
        <v>3</v>
      </c>
      <c r="H39" s="487">
        <v>1</v>
      </c>
      <c r="I39" s="487">
        <f t="shared" si="28"/>
        <v>4</v>
      </c>
      <c r="J39" s="487">
        <v>1</v>
      </c>
      <c r="K39" s="487">
        <v>1</v>
      </c>
      <c r="L39" s="487">
        <f t="shared" si="29"/>
        <v>2</v>
      </c>
      <c r="M39" s="487">
        <v>3</v>
      </c>
      <c r="N39" s="487">
        <v>5</v>
      </c>
      <c r="O39" s="487">
        <f t="shared" si="30"/>
        <v>8</v>
      </c>
      <c r="P39" s="487">
        <v>0</v>
      </c>
      <c r="Q39" s="487">
        <v>0</v>
      </c>
      <c r="R39" s="487">
        <f t="shared" si="31"/>
        <v>0</v>
      </c>
      <c r="S39" s="487">
        <v>0</v>
      </c>
      <c r="T39" s="487">
        <v>0</v>
      </c>
      <c r="U39" s="487">
        <f t="shared" si="32"/>
        <v>0</v>
      </c>
      <c r="V39" s="41">
        <v>24</v>
      </c>
      <c r="W39" s="41">
        <v>2009</v>
      </c>
      <c r="X39" s="100" t="s">
        <v>27</v>
      </c>
      <c r="Y39" s="487">
        <v>0</v>
      </c>
      <c r="Z39" s="487">
        <v>0</v>
      </c>
      <c r="AA39" s="487">
        <f t="shared" si="33"/>
        <v>0</v>
      </c>
      <c r="AB39" s="487">
        <v>0</v>
      </c>
      <c r="AC39" s="487">
        <v>0</v>
      </c>
      <c r="AD39" s="487">
        <f t="shared" si="34"/>
        <v>0</v>
      </c>
      <c r="AE39" s="487">
        <v>0</v>
      </c>
      <c r="AF39" s="487">
        <v>0</v>
      </c>
      <c r="AG39" s="487">
        <f t="shared" si="35"/>
        <v>0</v>
      </c>
      <c r="AH39" s="487">
        <v>0</v>
      </c>
      <c r="AI39" s="487">
        <v>1</v>
      </c>
      <c r="AJ39" s="487">
        <f t="shared" si="36"/>
        <v>1</v>
      </c>
      <c r="AK39" s="487">
        <v>0</v>
      </c>
      <c r="AL39" s="487">
        <v>0</v>
      </c>
      <c r="AM39" s="487">
        <f t="shared" si="37"/>
        <v>0</v>
      </c>
      <c r="AN39" s="487">
        <v>1</v>
      </c>
      <c r="AO39" s="487">
        <v>0</v>
      </c>
      <c r="AP39" s="487">
        <f t="shared" si="38"/>
        <v>1</v>
      </c>
      <c r="AQ39" s="487">
        <v>229</v>
      </c>
      <c r="AR39" s="487">
        <v>218</v>
      </c>
      <c r="AS39" s="487">
        <f t="shared" si="39"/>
        <v>447</v>
      </c>
      <c r="AT39" s="133">
        <f t="shared" si="0"/>
        <v>468</v>
      </c>
    </row>
    <row r="40" spans="1:47" x14ac:dyDescent="0.25">
      <c r="A40" s="41">
        <v>25</v>
      </c>
      <c r="B40" s="41">
        <v>2013</v>
      </c>
      <c r="C40" s="100" t="s">
        <v>28</v>
      </c>
      <c r="D40" s="487">
        <v>2</v>
      </c>
      <c r="E40" s="487">
        <v>3</v>
      </c>
      <c r="F40" s="487">
        <f t="shared" si="27"/>
        <v>5</v>
      </c>
      <c r="G40" s="487">
        <v>2</v>
      </c>
      <c r="H40" s="487">
        <v>5</v>
      </c>
      <c r="I40" s="487">
        <f t="shared" si="28"/>
        <v>7</v>
      </c>
      <c r="J40" s="487">
        <v>0</v>
      </c>
      <c r="K40" s="487">
        <v>0</v>
      </c>
      <c r="L40" s="487">
        <f t="shared" si="29"/>
        <v>0</v>
      </c>
      <c r="M40" s="487">
        <v>13</v>
      </c>
      <c r="N40" s="487">
        <v>13</v>
      </c>
      <c r="O40" s="487">
        <f t="shared" si="30"/>
        <v>26</v>
      </c>
      <c r="P40" s="487">
        <v>0</v>
      </c>
      <c r="Q40" s="487">
        <v>0</v>
      </c>
      <c r="R40" s="487">
        <f t="shared" si="31"/>
        <v>0</v>
      </c>
      <c r="S40" s="487">
        <v>0</v>
      </c>
      <c r="T40" s="487">
        <v>0</v>
      </c>
      <c r="U40" s="487">
        <f t="shared" si="32"/>
        <v>0</v>
      </c>
      <c r="V40" s="41">
        <v>25</v>
      </c>
      <c r="W40" s="41">
        <v>2013</v>
      </c>
      <c r="X40" s="100" t="s">
        <v>28</v>
      </c>
      <c r="Y40" s="487">
        <v>0</v>
      </c>
      <c r="Z40" s="487">
        <v>0</v>
      </c>
      <c r="AA40" s="487">
        <f t="shared" si="33"/>
        <v>0</v>
      </c>
      <c r="AB40" s="487">
        <v>0</v>
      </c>
      <c r="AC40" s="487">
        <v>0</v>
      </c>
      <c r="AD40" s="487">
        <f t="shared" si="34"/>
        <v>0</v>
      </c>
      <c r="AE40" s="487">
        <v>0</v>
      </c>
      <c r="AF40" s="487">
        <v>0</v>
      </c>
      <c r="AG40" s="487">
        <f t="shared" si="35"/>
        <v>0</v>
      </c>
      <c r="AH40" s="487">
        <v>0</v>
      </c>
      <c r="AI40" s="487">
        <v>0</v>
      </c>
      <c r="AJ40" s="487">
        <f t="shared" si="36"/>
        <v>0</v>
      </c>
      <c r="AK40" s="487">
        <v>0</v>
      </c>
      <c r="AL40" s="487">
        <v>0</v>
      </c>
      <c r="AM40" s="487">
        <f t="shared" si="37"/>
        <v>0</v>
      </c>
      <c r="AN40" s="487">
        <v>0</v>
      </c>
      <c r="AO40" s="487">
        <v>0</v>
      </c>
      <c r="AP40" s="487">
        <f t="shared" si="38"/>
        <v>0</v>
      </c>
      <c r="AQ40" s="487">
        <v>481</v>
      </c>
      <c r="AR40" s="487">
        <v>453</v>
      </c>
      <c r="AS40" s="487">
        <f t="shared" si="39"/>
        <v>934</v>
      </c>
      <c r="AT40" s="133">
        <f t="shared" si="0"/>
        <v>972</v>
      </c>
    </row>
    <row r="41" spans="1:47" x14ac:dyDescent="0.25">
      <c r="A41" s="41">
        <v>26</v>
      </c>
      <c r="B41" s="41">
        <v>2014</v>
      </c>
      <c r="C41" s="100" t="s">
        <v>29</v>
      </c>
      <c r="D41" s="487">
        <v>6</v>
      </c>
      <c r="E41" s="487">
        <v>3</v>
      </c>
      <c r="F41" s="487">
        <f t="shared" si="27"/>
        <v>9</v>
      </c>
      <c r="G41" s="487">
        <v>3</v>
      </c>
      <c r="H41" s="487">
        <v>5</v>
      </c>
      <c r="I41" s="487">
        <f t="shared" si="28"/>
        <v>8</v>
      </c>
      <c r="J41" s="487">
        <v>0</v>
      </c>
      <c r="K41" s="487">
        <v>2</v>
      </c>
      <c r="L41" s="487">
        <f t="shared" si="29"/>
        <v>2</v>
      </c>
      <c r="M41" s="487">
        <v>19</v>
      </c>
      <c r="N41" s="487">
        <v>8</v>
      </c>
      <c r="O41" s="487">
        <f t="shared" si="30"/>
        <v>27</v>
      </c>
      <c r="P41" s="487">
        <v>0</v>
      </c>
      <c r="Q41" s="487">
        <v>0</v>
      </c>
      <c r="R41" s="487">
        <f t="shared" si="31"/>
        <v>0</v>
      </c>
      <c r="S41" s="487">
        <v>0</v>
      </c>
      <c r="T41" s="487">
        <v>0</v>
      </c>
      <c r="U41" s="487">
        <f t="shared" si="32"/>
        <v>0</v>
      </c>
      <c r="V41" s="41">
        <v>26</v>
      </c>
      <c r="W41" s="41">
        <v>2014</v>
      </c>
      <c r="X41" s="100" t="s">
        <v>29</v>
      </c>
      <c r="Y41" s="487">
        <v>0</v>
      </c>
      <c r="Z41" s="487">
        <v>0</v>
      </c>
      <c r="AA41" s="487">
        <f t="shared" si="33"/>
        <v>0</v>
      </c>
      <c r="AB41" s="487">
        <v>0</v>
      </c>
      <c r="AC41" s="487">
        <v>0</v>
      </c>
      <c r="AD41" s="487">
        <f t="shared" si="34"/>
        <v>0</v>
      </c>
      <c r="AE41" s="487">
        <v>0</v>
      </c>
      <c r="AF41" s="487">
        <v>0</v>
      </c>
      <c r="AG41" s="487">
        <f t="shared" si="35"/>
        <v>0</v>
      </c>
      <c r="AH41" s="487">
        <v>0</v>
      </c>
      <c r="AI41" s="487">
        <v>0</v>
      </c>
      <c r="AJ41" s="487">
        <f t="shared" si="36"/>
        <v>0</v>
      </c>
      <c r="AK41" s="487">
        <v>0</v>
      </c>
      <c r="AL41" s="487">
        <v>0</v>
      </c>
      <c r="AM41" s="487">
        <f t="shared" si="37"/>
        <v>0</v>
      </c>
      <c r="AN41" s="487">
        <v>0</v>
      </c>
      <c r="AO41" s="487">
        <v>0</v>
      </c>
      <c r="AP41" s="487">
        <f t="shared" si="38"/>
        <v>0</v>
      </c>
      <c r="AQ41" s="487">
        <v>520</v>
      </c>
      <c r="AR41" s="487">
        <v>550</v>
      </c>
      <c r="AS41" s="487">
        <f t="shared" si="39"/>
        <v>1070</v>
      </c>
      <c r="AT41" s="133">
        <f t="shared" si="0"/>
        <v>1116</v>
      </c>
      <c r="AU41">
        <v>1</v>
      </c>
    </row>
    <row r="42" spans="1:47" ht="5.25" customHeight="1" x14ac:dyDescent="0.25">
      <c r="A42" s="41"/>
      <c r="B42" s="38"/>
      <c r="C42" s="40"/>
      <c r="D42" s="71"/>
      <c r="E42" s="79"/>
      <c r="F42" s="115"/>
      <c r="G42" s="71"/>
      <c r="H42" s="79"/>
      <c r="I42" s="115"/>
      <c r="J42" s="71"/>
      <c r="K42" s="79"/>
      <c r="L42" s="115"/>
      <c r="M42" s="71"/>
      <c r="N42" s="79"/>
      <c r="O42" s="115"/>
      <c r="P42" s="71"/>
      <c r="Q42" s="79"/>
      <c r="R42" s="115"/>
      <c r="S42" s="71"/>
      <c r="T42" s="79"/>
      <c r="U42" s="115"/>
      <c r="V42" s="41"/>
      <c r="W42" s="38"/>
      <c r="X42" s="40"/>
      <c r="Y42" s="71"/>
      <c r="Z42" s="79"/>
      <c r="AA42" s="115"/>
      <c r="AB42" s="71"/>
      <c r="AC42" s="79"/>
      <c r="AD42" s="115"/>
      <c r="AE42" s="71"/>
      <c r="AF42" s="79"/>
      <c r="AG42" s="115"/>
      <c r="AH42" s="71"/>
      <c r="AI42" s="79"/>
      <c r="AJ42" s="115"/>
      <c r="AK42" s="71"/>
      <c r="AL42" s="79"/>
      <c r="AM42" s="115"/>
      <c r="AN42" s="71"/>
      <c r="AO42" s="79"/>
      <c r="AP42" s="115"/>
      <c r="AQ42" s="71"/>
      <c r="AR42" s="79"/>
      <c r="AS42" s="115"/>
      <c r="AT42" s="133">
        <f t="shared" si="0"/>
        <v>0</v>
      </c>
    </row>
    <row r="43" spans="1:47" x14ac:dyDescent="0.25">
      <c r="A43" s="38"/>
      <c r="B43" s="118" t="s">
        <v>59</v>
      </c>
      <c r="C43" s="40" t="s">
        <v>30</v>
      </c>
      <c r="D43" s="72">
        <f>SUM(D44:D48)</f>
        <v>16</v>
      </c>
      <c r="E43" s="77">
        <f>SUM(E44:E48)</f>
        <v>20</v>
      </c>
      <c r="F43" s="72">
        <f>D43+E43</f>
        <v>36</v>
      </c>
      <c r="G43" s="72">
        <f>SUM(G44:G48)</f>
        <v>47</v>
      </c>
      <c r="H43" s="77">
        <f>SUM(H44:H48)</f>
        <v>47</v>
      </c>
      <c r="I43" s="72">
        <f>G43+H43</f>
        <v>94</v>
      </c>
      <c r="J43" s="72">
        <f>SUM(J44:J48)</f>
        <v>16</v>
      </c>
      <c r="K43" s="77">
        <f>SUM(K44:K48)</f>
        <v>20</v>
      </c>
      <c r="L43" s="72">
        <f>J43+K43</f>
        <v>36</v>
      </c>
      <c r="M43" s="72">
        <f>SUM(M44:M48)</f>
        <v>107</v>
      </c>
      <c r="N43" s="77">
        <f>SUM(N44:N48)</f>
        <v>101</v>
      </c>
      <c r="O43" s="72">
        <f>M43+N43</f>
        <v>208</v>
      </c>
      <c r="P43" s="72">
        <f>SUM(P44:P48)</f>
        <v>1</v>
      </c>
      <c r="Q43" s="77">
        <f>SUM(Q44:Q48)</f>
        <v>2</v>
      </c>
      <c r="R43" s="72">
        <f>P43+Q43</f>
        <v>3</v>
      </c>
      <c r="S43" s="72">
        <f>SUM(S44:S48)</f>
        <v>0</v>
      </c>
      <c r="T43" s="77">
        <f>SUM(T44:T48)</f>
        <v>0</v>
      </c>
      <c r="U43" s="72">
        <f>S43+T43</f>
        <v>0</v>
      </c>
      <c r="V43" s="38"/>
      <c r="W43" s="118" t="s">
        <v>59</v>
      </c>
      <c r="X43" s="40" t="s">
        <v>30</v>
      </c>
      <c r="Y43" s="72">
        <f>SUM(Y44:Y48)</f>
        <v>0</v>
      </c>
      <c r="Z43" s="77">
        <f>SUM(Z44:Z48)</f>
        <v>0</v>
      </c>
      <c r="AA43" s="72">
        <f>Y43+Z43</f>
        <v>0</v>
      </c>
      <c r="AB43" s="72">
        <f>SUM(AB44:AB48)</f>
        <v>0</v>
      </c>
      <c r="AC43" s="77">
        <f>SUM(AC44:AC48)</f>
        <v>0</v>
      </c>
      <c r="AD43" s="72">
        <f>AB43+AC43</f>
        <v>0</v>
      </c>
      <c r="AE43" s="72">
        <f>SUM(AE44:AE48)</f>
        <v>1</v>
      </c>
      <c r="AF43" s="77">
        <f>SUM(AF44:AF48)</f>
        <v>0</v>
      </c>
      <c r="AG43" s="72">
        <f>AE43+AF43</f>
        <v>1</v>
      </c>
      <c r="AH43" s="72">
        <f>SUM(AH44:AH48)</f>
        <v>1</v>
      </c>
      <c r="AI43" s="77">
        <f>SUM(AI44:AI48)</f>
        <v>0</v>
      </c>
      <c r="AJ43" s="72">
        <f>AH43+AI43</f>
        <v>1</v>
      </c>
      <c r="AK43" s="72">
        <f>SUM(AK44:AK48)</f>
        <v>0</v>
      </c>
      <c r="AL43" s="77">
        <f>SUM(AL44:AL48)</f>
        <v>0</v>
      </c>
      <c r="AM43" s="72">
        <f>AK43+AL43</f>
        <v>0</v>
      </c>
      <c r="AN43" s="72">
        <f>SUM(AN44:AN48)</f>
        <v>2</v>
      </c>
      <c r="AO43" s="77">
        <f>SUM(AO44:AO48)</f>
        <v>2</v>
      </c>
      <c r="AP43" s="72">
        <f>AN43+AO43</f>
        <v>4</v>
      </c>
      <c r="AQ43" s="72">
        <f>SUM(AQ44:AQ48)</f>
        <v>2159</v>
      </c>
      <c r="AR43" s="77">
        <f>SUM(AR44:AR48)</f>
        <v>2073</v>
      </c>
      <c r="AS43" s="72">
        <f>AQ43+AR43</f>
        <v>4232</v>
      </c>
      <c r="AT43" s="134">
        <f t="shared" ref="AT43:AT74" si="40">AS43+AP43+AM43+AJ43+AG43+AD43+AA43+U43+R43+O43+L43+I43+F43</f>
        <v>4615</v>
      </c>
    </row>
    <row r="44" spans="1:47" x14ac:dyDescent="0.25">
      <c r="A44" s="41">
        <v>27</v>
      </c>
      <c r="B44" s="41">
        <v>2001</v>
      </c>
      <c r="C44" s="121" t="s">
        <v>31</v>
      </c>
      <c r="D44" s="487">
        <v>4</v>
      </c>
      <c r="E44" s="487">
        <v>6</v>
      </c>
      <c r="F44" s="487">
        <f t="shared" ref="F44:F48" si="41">SUM(D44:E44)</f>
        <v>10</v>
      </c>
      <c r="G44" s="487">
        <v>4</v>
      </c>
      <c r="H44" s="487">
        <v>8</v>
      </c>
      <c r="I44" s="487">
        <f t="shared" ref="I44:I48" si="42">SUM(G44:H44)</f>
        <v>12</v>
      </c>
      <c r="J44" s="487">
        <v>2</v>
      </c>
      <c r="K44" s="487">
        <v>4</v>
      </c>
      <c r="L44" s="487">
        <f t="shared" ref="L44:L48" si="43">SUM(J44:K44)</f>
        <v>6</v>
      </c>
      <c r="M44" s="487">
        <v>26</v>
      </c>
      <c r="N44" s="487">
        <v>18</v>
      </c>
      <c r="O44" s="487">
        <f t="shared" ref="O44:O48" si="44">SUM(M44:N44)</f>
        <v>44</v>
      </c>
      <c r="P44" s="487">
        <v>0</v>
      </c>
      <c r="Q44" s="487">
        <v>0</v>
      </c>
      <c r="R44" s="487">
        <f t="shared" ref="R44:R48" si="45">SUM(P44:Q44)</f>
        <v>0</v>
      </c>
      <c r="S44" s="487">
        <v>0</v>
      </c>
      <c r="T44" s="487">
        <v>0</v>
      </c>
      <c r="U44" s="487">
        <f t="shared" ref="U44:U48" si="46">SUM(S44:T44)</f>
        <v>0</v>
      </c>
      <c r="V44" s="41">
        <v>27</v>
      </c>
      <c r="W44" s="41">
        <v>2001</v>
      </c>
      <c r="X44" s="121" t="s">
        <v>31</v>
      </c>
      <c r="Y44" s="487">
        <v>0</v>
      </c>
      <c r="Z44" s="487">
        <v>0</v>
      </c>
      <c r="AA44" s="487">
        <f t="shared" ref="AA44:AA48" si="47">SUM(Y44:Z44)</f>
        <v>0</v>
      </c>
      <c r="AB44" s="487">
        <v>0</v>
      </c>
      <c r="AC44" s="487">
        <v>0</v>
      </c>
      <c r="AD44" s="487">
        <f t="shared" ref="AD44:AD48" si="48">SUM(AB44:AC44)</f>
        <v>0</v>
      </c>
      <c r="AE44" s="487">
        <v>0</v>
      </c>
      <c r="AF44" s="487">
        <v>0</v>
      </c>
      <c r="AG44" s="487">
        <f t="shared" ref="AG44:AG48" si="49">SUM(AE44:AF44)</f>
        <v>0</v>
      </c>
      <c r="AH44" s="487">
        <v>0</v>
      </c>
      <c r="AI44" s="487">
        <v>0</v>
      </c>
      <c r="AJ44" s="487">
        <f t="shared" ref="AJ44:AJ48" si="50">SUM(AH44:AI44)</f>
        <v>0</v>
      </c>
      <c r="AK44" s="487">
        <v>0</v>
      </c>
      <c r="AL44" s="487">
        <v>0</v>
      </c>
      <c r="AM44" s="487">
        <f t="shared" ref="AM44:AM48" si="51">SUM(AK44:AL44)</f>
        <v>0</v>
      </c>
      <c r="AN44" s="487">
        <v>1</v>
      </c>
      <c r="AO44" s="487">
        <v>1</v>
      </c>
      <c r="AP44" s="487">
        <f t="shared" ref="AP44:AP48" si="52">SUM(AN44:AO44)</f>
        <v>2</v>
      </c>
      <c r="AQ44" s="487">
        <v>392</v>
      </c>
      <c r="AR44" s="487">
        <v>350</v>
      </c>
      <c r="AS44" s="487">
        <f t="shared" ref="AS44:AS48" si="53">SUM(AQ44:AR44)</f>
        <v>742</v>
      </c>
      <c r="AT44" s="133">
        <f t="shared" si="40"/>
        <v>816</v>
      </c>
    </row>
    <row r="45" spans="1:47" x14ac:dyDescent="0.25">
      <c r="A45" s="41">
        <v>28</v>
      </c>
      <c r="B45" s="41">
        <v>2002</v>
      </c>
      <c r="C45" s="100" t="s">
        <v>22</v>
      </c>
      <c r="D45" s="487">
        <v>6</v>
      </c>
      <c r="E45" s="487">
        <v>2</v>
      </c>
      <c r="F45" s="487">
        <f t="shared" si="41"/>
        <v>8</v>
      </c>
      <c r="G45" s="487">
        <v>8</v>
      </c>
      <c r="H45" s="487">
        <v>8</v>
      </c>
      <c r="I45" s="487">
        <f t="shared" si="42"/>
        <v>16</v>
      </c>
      <c r="J45" s="487">
        <v>4</v>
      </c>
      <c r="K45" s="487">
        <v>1</v>
      </c>
      <c r="L45" s="487">
        <f t="shared" si="43"/>
        <v>5</v>
      </c>
      <c r="M45" s="487">
        <v>15</v>
      </c>
      <c r="N45" s="487">
        <v>16</v>
      </c>
      <c r="O45" s="487">
        <f t="shared" si="44"/>
        <v>31</v>
      </c>
      <c r="P45" s="487">
        <v>0</v>
      </c>
      <c r="Q45" s="487">
        <v>0</v>
      </c>
      <c r="R45" s="487">
        <f t="shared" si="45"/>
        <v>0</v>
      </c>
      <c r="S45" s="487">
        <v>0</v>
      </c>
      <c r="T45" s="487">
        <v>0</v>
      </c>
      <c r="U45" s="487">
        <f t="shared" si="46"/>
        <v>0</v>
      </c>
      <c r="V45" s="41">
        <v>28</v>
      </c>
      <c r="W45" s="41">
        <v>2002</v>
      </c>
      <c r="X45" s="100" t="s">
        <v>22</v>
      </c>
      <c r="Y45" s="487">
        <v>0</v>
      </c>
      <c r="Z45" s="487">
        <v>0</v>
      </c>
      <c r="AA45" s="487">
        <f t="shared" si="47"/>
        <v>0</v>
      </c>
      <c r="AB45" s="487">
        <v>0</v>
      </c>
      <c r="AC45" s="487">
        <v>0</v>
      </c>
      <c r="AD45" s="487">
        <f t="shared" si="48"/>
        <v>0</v>
      </c>
      <c r="AE45" s="487">
        <v>0</v>
      </c>
      <c r="AF45" s="487">
        <v>0</v>
      </c>
      <c r="AG45" s="487">
        <f t="shared" si="49"/>
        <v>0</v>
      </c>
      <c r="AH45" s="487">
        <v>0</v>
      </c>
      <c r="AI45" s="487">
        <v>0</v>
      </c>
      <c r="AJ45" s="487">
        <f t="shared" si="50"/>
        <v>0</v>
      </c>
      <c r="AK45" s="487">
        <v>0</v>
      </c>
      <c r="AL45" s="487">
        <v>0</v>
      </c>
      <c r="AM45" s="487">
        <f t="shared" si="51"/>
        <v>0</v>
      </c>
      <c r="AN45" s="487">
        <v>1</v>
      </c>
      <c r="AO45" s="487">
        <v>0</v>
      </c>
      <c r="AP45" s="487">
        <f t="shared" si="52"/>
        <v>1</v>
      </c>
      <c r="AQ45" s="487">
        <v>550</v>
      </c>
      <c r="AR45" s="487">
        <v>522</v>
      </c>
      <c r="AS45" s="487">
        <f t="shared" si="53"/>
        <v>1072</v>
      </c>
      <c r="AT45" s="133">
        <f t="shared" si="40"/>
        <v>1133</v>
      </c>
    </row>
    <row r="46" spans="1:47" x14ac:dyDescent="0.25">
      <c r="A46" s="41">
        <v>29</v>
      </c>
      <c r="B46" s="41">
        <v>2003</v>
      </c>
      <c r="C46" s="100" t="s">
        <v>32</v>
      </c>
      <c r="D46" s="487">
        <v>4</v>
      </c>
      <c r="E46" s="487">
        <v>6</v>
      </c>
      <c r="F46" s="487">
        <f t="shared" si="41"/>
        <v>10</v>
      </c>
      <c r="G46" s="487">
        <v>13</v>
      </c>
      <c r="H46" s="487">
        <v>16</v>
      </c>
      <c r="I46" s="487">
        <f t="shared" si="42"/>
        <v>29</v>
      </c>
      <c r="J46" s="487">
        <v>9</v>
      </c>
      <c r="K46" s="487">
        <v>12</v>
      </c>
      <c r="L46" s="487">
        <f t="shared" si="43"/>
        <v>21</v>
      </c>
      <c r="M46" s="487">
        <v>37</v>
      </c>
      <c r="N46" s="487">
        <v>37</v>
      </c>
      <c r="O46" s="487">
        <f t="shared" si="44"/>
        <v>74</v>
      </c>
      <c r="P46" s="487">
        <v>1</v>
      </c>
      <c r="Q46" s="487">
        <v>2</v>
      </c>
      <c r="R46" s="487">
        <f t="shared" si="45"/>
        <v>3</v>
      </c>
      <c r="S46" s="487">
        <v>0</v>
      </c>
      <c r="T46" s="487">
        <v>0</v>
      </c>
      <c r="U46" s="487">
        <f t="shared" si="46"/>
        <v>0</v>
      </c>
      <c r="V46" s="41">
        <v>29</v>
      </c>
      <c r="W46" s="41">
        <v>2003</v>
      </c>
      <c r="X46" s="100" t="s">
        <v>32</v>
      </c>
      <c r="Y46" s="487">
        <v>0</v>
      </c>
      <c r="Z46" s="487">
        <v>0</v>
      </c>
      <c r="AA46" s="487">
        <f t="shared" si="47"/>
        <v>0</v>
      </c>
      <c r="AB46" s="487">
        <v>0</v>
      </c>
      <c r="AC46" s="487">
        <v>0</v>
      </c>
      <c r="AD46" s="487">
        <f t="shared" si="48"/>
        <v>0</v>
      </c>
      <c r="AE46" s="487">
        <v>1</v>
      </c>
      <c r="AF46" s="487">
        <v>0</v>
      </c>
      <c r="AG46" s="487">
        <f t="shared" si="49"/>
        <v>1</v>
      </c>
      <c r="AH46" s="487">
        <v>0</v>
      </c>
      <c r="AI46" s="487">
        <v>0</v>
      </c>
      <c r="AJ46" s="487">
        <f t="shared" si="50"/>
        <v>0</v>
      </c>
      <c r="AK46" s="487">
        <v>0</v>
      </c>
      <c r="AL46" s="487">
        <v>0</v>
      </c>
      <c r="AM46" s="487">
        <f t="shared" si="51"/>
        <v>0</v>
      </c>
      <c r="AN46" s="487">
        <v>0</v>
      </c>
      <c r="AO46" s="487">
        <v>1</v>
      </c>
      <c r="AP46" s="487">
        <f t="shared" si="52"/>
        <v>1</v>
      </c>
      <c r="AQ46" s="487">
        <v>527</v>
      </c>
      <c r="AR46" s="487">
        <v>530</v>
      </c>
      <c r="AS46" s="487">
        <f t="shared" si="53"/>
        <v>1057</v>
      </c>
      <c r="AT46" s="133">
        <f t="shared" si="40"/>
        <v>1196</v>
      </c>
    </row>
    <row r="47" spans="1:47" x14ac:dyDescent="0.25">
      <c r="A47" s="41">
        <v>30</v>
      </c>
      <c r="B47" s="41">
        <v>2004</v>
      </c>
      <c r="C47" s="100" t="s">
        <v>33</v>
      </c>
      <c r="D47" s="487">
        <v>1</v>
      </c>
      <c r="E47" s="487">
        <v>3</v>
      </c>
      <c r="F47" s="487">
        <f t="shared" si="41"/>
        <v>4</v>
      </c>
      <c r="G47" s="487">
        <v>16</v>
      </c>
      <c r="H47" s="487">
        <v>9</v>
      </c>
      <c r="I47" s="487">
        <f t="shared" si="42"/>
        <v>25</v>
      </c>
      <c r="J47" s="487">
        <v>1</v>
      </c>
      <c r="K47" s="487">
        <v>1</v>
      </c>
      <c r="L47" s="487">
        <f t="shared" si="43"/>
        <v>2</v>
      </c>
      <c r="M47" s="487">
        <v>9</v>
      </c>
      <c r="N47" s="487">
        <v>16</v>
      </c>
      <c r="O47" s="487">
        <f t="shared" si="44"/>
        <v>25</v>
      </c>
      <c r="P47" s="487">
        <v>0</v>
      </c>
      <c r="Q47" s="487">
        <v>0</v>
      </c>
      <c r="R47" s="487">
        <f t="shared" si="45"/>
        <v>0</v>
      </c>
      <c r="S47" s="487">
        <v>0</v>
      </c>
      <c r="T47" s="487">
        <v>0</v>
      </c>
      <c r="U47" s="487">
        <f t="shared" si="46"/>
        <v>0</v>
      </c>
      <c r="V47" s="41">
        <v>30</v>
      </c>
      <c r="W47" s="41">
        <v>2004</v>
      </c>
      <c r="X47" s="100" t="s">
        <v>33</v>
      </c>
      <c r="Y47" s="487">
        <v>0</v>
      </c>
      <c r="Z47" s="487">
        <v>0</v>
      </c>
      <c r="AA47" s="487">
        <f t="shared" si="47"/>
        <v>0</v>
      </c>
      <c r="AB47" s="487">
        <v>0</v>
      </c>
      <c r="AC47" s="487">
        <v>0</v>
      </c>
      <c r="AD47" s="487">
        <f t="shared" si="48"/>
        <v>0</v>
      </c>
      <c r="AE47" s="487">
        <v>0</v>
      </c>
      <c r="AF47" s="487">
        <v>0</v>
      </c>
      <c r="AG47" s="487">
        <f t="shared" si="49"/>
        <v>0</v>
      </c>
      <c r="AH47" s="487">
        <v>0</v>
      </c>
      <c r="AI47" s="487">
        <v>0</v>
      </c>
      <c r="AJ47" s="487">
        <f t="shared" si="50"/>
        <v>0</v>
      </c>
      <c r="AK47" s="487">
        <v>0</v>
      </c>
      <c r="AL47" s="487">
        <v>0</v>
      </c>
      <c r="AM47" s="487">
        <f t="shared" si="51"/>
        <v>0</v>
      </c>
      <c r="AN47" s="487">
        <v>0</v>
      </c>
      <c r="AO47" s="487">
        <v>0</v>
      </c>
      <c r="AP47" s="487">
        <f t="shared" si="52"/>
        <v>0</v>
      </c>
      <c r="AQ47" s="487">
        <v>401</v>
      </c>
      <c r="AR47" s="487">
        <v>376</v>
      </c>
      <c r="AS47" s="487">
        <f t="shared" si="53"/>
        <v>777</v>
      </c>
      <c r="AT47" s="133">
        <f t="shared" si="40"/>
        <v>833</v>
      </c>
    </row>
    <row r="48" spans="1:47" x14ac:dyDescent="0.25">
      <c r="A48" s="41">
        <v>31</v>
      </c>
      <c r="B48" s="41">
        <v>2005</v>
      </c>
      <c r="C48" s="100" t="s">
        <v>34</v>
      </c>
      <c r="D48" s="487">
        <v>1</v>
      </c>
      <c r="E48" s="487">
        <v>3</v>
      </c>
      <c r="F48" s="487">
        <f t="shared" si="41"/>
        <v>4</v>
      </c>
      <c r="G48" s="487">
        <v>6</v>
      </c>
      <c r="H48" s="487">
        <v>6</v>
      </c>
      <c r="I48" s="487">
        <f t="shared" si="42"/>
        <v>12</v>
      </c>
      <c r="J48" s="487">
        <v>0</v>
      </c>
      <c r="K48" s="487">
        <v>2</v>
      </c>
      <c r="L48" s="487">
        <f t="shared" si="43"/>
        <v>2</v>
      </c>
      <c r="M48" s="487">
        <v>20</v>
      </c>
      <c r="N48" s="487">
        <v>14</v>
      </c>
      <c r="O48" s="487">
        <f t="shared" si="44"/>
        <v>34</v>
      </c>
      <c r="P48" s="487">
        <v>0</v>
      </c>
      <c r="Q48" s="487">
        <v>0</v>
      </c>
      <c r="R48" s="487">
        <f t="shared" si="45"/>
        <v>0</v>
      </c>
      <c r="S48" s="487">
        <v>0</v>
      </c>
      <c r="T48" s="487">
        <v>0</v>
      </c>
      <c r="U48" s="487">
        <f t="shared" si="46"/>
        <v>0</v>
      </c>
      <c r="V48" s="41">
        <v>31</v>
      </c>
      <c r="W48" s="41">
        <v>2005</v>
      </c>
      <c r="X48" s="100" t="s">
        <v>34</v>
      </c>
      <c r="Y48" s="487">
        <v>0</v>
      </c>
      <c r="Z48" s="487">
        <v>0</v>
      </c>
      <c r="AA48" s="487">
        <f t="shared" si="47"/>
        <v>0</v>
      </c>
      <c r="AB48" s="487">
        <v>0</v>
      </c>
      <c r="AC48" s="487">
        <v>0</v>
      </c>
      <c r="AD48" s="487">
        <f t="shared" si="48"/>
        <v>0</v>
      </c>
      <c r="AE48" s="487">
        <v>0</v>
      </c>
      <c r="AF48" s="487">
        <v>0</v>
      </c>
      <c r="AG48" s="487">
        <f t="shared" si="49"/>
        <v>0</v>
      </c>
      <c r="AH48" s="487">
        <v>1</v>
      </c>
      <c r="AI48" s="487">
        <v>0</v>
      </c>
      <c r="AJ48" s="487">
        <f t="shared" si="50"/>
        <v>1</v>
      </c>
      <c r="AK48" s="487">
        <v>0</v>
      </c>
      <c r="AL48" s="487">
        <v>0</v>
      </c>
      <c r="AM48" s="487">
        <f t="shared" si="51"/>
        <v>0</v>
      </c>
      <c r="AN48" s="487">
        <v>0</v>
      </c>
      <c r="AO48" s="487">
        <v>0</v>
      </c>
      <c r="AP48" s="487">
        <f t="shared" si="52"/>
        <v>0</v>
      </c>
      <c r="AQ48" s="487">
        <v>289</v>
      </c>
      <c r="AR48" s="487">
        <v>295</v>
      </c>
      <c r="AS48" s="487">
        <f t="shared" si="53"/>
        <v>584</v>
      </c>
      <c r="AT48" s="133">
        <f t="shared" si="40"/>
        <v>637</v>
      </c>
    </row>
    <row r="49" spans="1:46" ht="5.25" customHeight="1" x14ac:dyDescent="0.25">
      <c r="A49" s="41"/>
      <c r="B49" s="38"/>
      <c r="C49" s="40"/>
      <c r="D49" s="71"/>
      <c r="E49" s="79"/>
      <c r="F49" s="115"/>
      <c r="G49" s="71"/>
      <c r="H49" s="79"/>
      <c r="I49" s="115"/>
      <c r="J49" s="71"/>
      <c r="K49" s="79"/>
      <c r="L49" s="115"/>
      <c r="M49" s="71"/>
      <c r="N49" s="79"/>
      <c r="O49" s="115"/>
      <c r="P49" s="71"/>
      <c r="Q49" s="79"/>
      <c r="R49" s="115"/>
      <c r="S49" s="71"/>
      <c r="T49" s="79"/>
      <c r="U49" s="115"/>
      <c r="V49" s="41"/>
      <c r="W49" s="38"/>
      <c r="X49" s="40"/>
      <c r="Y49" s="71"/>
      <c r="Z49" s="79"/>
      <c r="AA49" s="115"/>
      <c r="AB49" s="71"/>
      <c r="AC49" s="79"/>
      <c r="AD49" s="115"/>
      <c r="AE49" s="71"/>
      <c r="AF49" s="79"/>
      <c r="AG49" s="115"/>
      <c r="AH49" s="71"/>
      <c r="AI49" s="79"/>
      <c r="AJ49" s="115"/>
      <c r="AK49" s="71"/>
      <c r="AL49" s="79"/>
      <c r="AM49" s="115"/>
      <c r="AN49" s="71"/>
      <c r="AO49" s="79"/>
      <c r="AP49" s="115"/>
      <c r="AQ49" s="71"/>
      <c r="AR49" s="79"/>
      <c r="AS49" s="115"/>
      <c r="AT49" s="133">
        <f t="shared" si="40"/>
        <v>0</v>
      </c>
    </row>
    <row r="50" spans="1:46" x14ac:dyDescent="0.25">
      <c r="A50" s="38"/>
      <c r="B50" s="39" t="s">
        <v>60</v>
      </c>
      <c r="C50" s="117" t="s">
        <v>35</v>
      </c>
      <c r="D50" s="72">
        <f>SUM(D51:D55)</f>
        <v>22</v>
      </c>
      <c r="E50" s="77">
        <f>SUM(E51:E55)</f>
        <v>33</v>
      </c>
      <c r="F50" s="72">
        <f>D50+E50</f>
        <v>55</v>
      </c>
      <c r="G50" s="72">
        <f>SUM(G51:G55)</f>
        <v>35</v>
      </c>
      <c r="H50" s="77">
        <f>SUM(H51:H55)</f>
        <v>33</v>
      </c>
      <c r="I50" s="72">
        <f>G50+H50</f>
        <v>68</v>
      </c>
      <c r="J50" s="72">
        <f>SUM(J51:J55)</f>
        <v>10</v>
      </c>
      <c r="K50" s="77">
        <f>SUM(K51:K55)</f>
        <v>13</v>
      </c>
      <c r="L50" s="72">
        <f>J50+K50</f>
        <v>23</v>
      </c>
      <c r="M50" s="72">
        <f>SUM(M51:M55)</f>
        <v>94</v>
      </c>
      <c r="N50" s="77">
        <f>SUM(N51:N55)</f>
        <v>80</v>
      </c>
      <c r="O50" s="72">
        <f>M50+N50</f>
        <v>174</v>
      </c>
      <c r="P50" s="72">
        <f>SUM(P51:P55)</f>
        <v>0</v>
      </c>
      <c r="Q50" s="77">
        <f>SUM(Q51:Q55)</f>
        <v>0</v>
      </c>
      <c r="R50" s="72">
        <f>P50+Q50</f>
        <v>0</v>
      </c>
      <c r="S50" s="72">
        <f>SUM(S51:S55)</f>
        <v>0</v>
      </c>
      <c r="T50" s="77">
        <f>SUM(T51:T55)</f>
        <v>0</v>
      </c>
      <c r="U50" s="72">
        <f>S50+T50</f>
        <v>0</v>
      </c>
      <c r="V50" s="38"/>
      <c r="W50" s="39" t="s">
        <v>60</v>
      </c>
      <c r="X50" s="117" t="s">
        <v>35</v>
      </c>
      <c r="Y50" s="72">
        <f>SUM(Y51:Y55)</f>
        <v>2</v>
      </c>
      <c r="Z50" s="77">
        <f>SUM(Z51:Z55)</f>
        <v>1</v>
      </c>
      <c r="AA50" s="72">
        <f>Y50+Z50</f>
        <v>3</v>
      </c>
      <c r="AB50" s="72">
        <f>SUM(AB51:AB55)</f>
        <v>0</v>
      </c>
      <c r="AC50" s="77">
        <f>SUM(AC51:AC55)</f>
        <v>0</v>
      </c>
      <c r="AD50" s="72">
        <f>AB50+AC50</f>
        <v>0</v>
      </c>
      <c r="AE50" s="72">
        <f>SUM(AE51:AE55)</f>
        <v>0</v>
      </c>
      <c r="AF50" s="77">
        <f>SUM(AF51:AF55)</f>
        <v>1</v>
      </c>
      <c r="AG50" s="72">
        <f>AE50+AF50</f>
        <v>1</v>
      </c>
      <c r="AH50" s="72">
        <f>SUM(AH51:AH55)</f>
        <v>0</v>
      </c>
      <c r="AI50" s="77">
        <f>SUM(AI51:AI55)</f>
        <v>0</v>
      </c>
      <c r="AJ50" s="72">
        <f>AH50+AI50</f>
        <v>0</v>
      </c>
      <c r="AK50" s="72">
        <f>SUM(AK51:AK55)</f>
        <v>1</v>
      </c>
      <c r="AL50" s="77">
        <f>SUM(AL51:AL55)</f>
        <v>1</v>
      </c>
      <c r="AM50" s="72">
        <f>AK50+AL50</f>
        <v>2</v>
      </c>
      <c r="AN50" s="72">
        <f>SUM(AN51:AN55)</f>
        <v>0</v>
      </c>
      <c r="AO50" s="77">
        <f>SUM(AO51:AO55)</f>
        <v>2</v>
      </c>
      <c r="AP50" s="72">
        <f>AN50+AO50</f>
        <v>2</v>
      </c>
      <c r="AQ50" s="72">
        <f>SUM(AQ51:AQ55)</f>
        <v>2436</v>
      </c>
      <c r="AR50" s="77">
        <f>SUM(AR51:AR55)</f>
        <v>2381</v>
      </c>
      <c r="AS50" s="72">
        <f>AQ50+AR50</f>
        <v>4817</v>
      </c>
      <c r="AT50" s="134">
        <f t="shared" si="40"/>
        <v>5145</v>
      </c>
    </row>
    <row r="51" spans="1:46" x14ac:dyDescent="0.25">
      <c r="A51" s="41">
        <v>32</v>
      </c>
      <c r="B51" s="120">
        <v>2001</v>
      </c>
      <c r="C51" s="100" t="s">
        <v>69</v>
      </c>
      <c r="D51" s="487">
        <v>2</v>
      </c>
      <c r="E51" s="487">
        <v>2</v>
      </c>
      <c r="F51" s="487">
        <f t="shared" ref="F51:F55" si="54">SUM(D51:E51)</f>
        <v>4</v>
      </c>
      <c r="G51" s="487">
        <v>4</v>
      </c>
      <c r="H51" s="487">
        <v>7</v>
      </c>
      <c r="I51" s="487">
        <f t="shared" ref="I51:I55" si="55">SUM(G51:H51)</f>
        <v>11</v>
      </c>
      <c r="J51" s="487">
        <v>0</v>
      </c>
      <c r="K51" s="487">
        <v>1</v>
      </c>
      <c r="L51" s="487">
        <f t="shared" ref="L51:L55" si="56">SUM(J51:K51)</f>
        <v>1</v>
      </c>
      <c r="M51" s="487">
        <v>7</v>
      </c>
      <c r="N51" s="487">
        <v>11</v>
      </c>
      <c r="O51" s="487">
        <f t="shared" ref="O51:O55" si="57">SUM(M51:N51)</f>
        <v>18</v>
      </c>
      <c r="P51" s="487">
        <v>0</v>
      </c>
      <c r="Q51" s="487">
        <v>0</v>
      </c>
      <c r="R51" s="487">
        <f t="shared" ref="R51:R55" si="58">SUM(P51:Q51)</f>
        <v>0</v>
      </c>
      <c r="S51" s="487">
        <v>0</v>
      </c>
      <c r="T51" s="487">
        <v>0</v>
      </c>
      <c r="U51" s="487">
        <f t="shared" ref="U51:U55" si="59">SUM(S51:T51)</f>
        <v>0</v>
      </c>
      <c r="V51" s="41">
        <v>32</v>
      </c>
      <c r="W51" s="120">
        <v>2001</v>
      </c>
      <c r="X51" s="100" t="s">
        <v>69</v>
      </c>
      <c r="Y51" s="487">
        <v>0</v>
      </c>
      <c r="Z51" s="487">
        <v>0</v>
      </c>
      <c r="AA51" s="487">
        <f t="shared" ref="AA51:AA55" si="60">SUM(Y51:Z51)</f>
        <v>0</v>
      </c>
      <c r="AB51" s="487">
        <v>0</v>
      </c>
      <c r="AC51" s="487">
        <v>0</v>
      </c>
      <c r="AD51" s="487">
        <f t="shared" ref="AD51:AD55" si="61">SUM(AB51:AC51)</f>
        <v>0</v>
      </c>
      <c r="AE51" s="487">
        <v>0</v>
      </c>
      <c r="AF51" s="487">
        <v>0</v>
      </c>
      <c r="AG51" s="487">
        <f t="shared" ref="AG51:AG55" si="62">SUM(AE51:AF51)</f>
        <v>0</v>
      </c>
      <c r="AH51" s="487">
        <v>0</v>
      </c>
      <c r="AI51" s="487">
        <v>0</v>
      </c>
      <c r="AJ51" s="487">
        <f t="shared" ref="AJ51:AJ55" si="63">SUM(AH51:AI51)</f>
        <v>0</v>
      </c>
      <c r="AK51" s="487">
        <v>0</v>
      </c>
      <c r="AL51" s="487">
        <v>0</v>
      </c>
      <c r="AM51" s="487">
        <f t="shared" ref="AM51:AM55" si="64">SUM(AK51:AL51)</f>
        <v>0</v>
      </c>
      <c r="AN51" s="487">
        <v>0</v>
      </c>
      <c r="AO51" s="487">
        <v>0</v>
      </c>
      <c r="AP51" s="487">
        <f t="shared" ref="AP51:AP55" si="65">SUM(AN51:AO51)</f>
        <v>0</v>
      </c>
      <c r="AQ51" s="487">
        <v>412</v>
      </c>
      <c r="AR51" s="487">
        <v>431</v>
      </c>
      <c r="AS51" s="487">
        <f t="shared" ref="AS51:AS55" si="66">SUM(AQ51:AR51)</f>
        <v>843</v>
      </c>
      <c r="AT51" s="133">
        <f t="shared" si="40"/>
        <v>877</v>
      </c>
    </row>
    <row r="52" spans="1:46" x14ac:dyDescent="0.25">
      <c r="A52" s="41">
        <v>33</v>
      </c>
      <c r="B52" s="41">
        <v>2002</v>
      </c>
      <c r="C52" s="100" t="s">
        <v>70</v>
      </c>
      <c r="D52" s="487">
        <v>12</v>
      </c>
      <c r="E52" s="487">
        <v>10</v>
      </c>
      <c r="F52" s="487">
        <f t="shared" si="54"/>
        <v>22</v>
      </c>
      <c r="G52" s="487">
        <v>17</v>
      </c>
      <c r="H52" s="487">
        <v>14</v>
      </c>
      <c r="I52" s="487">
        <f t="shared" si="55"/>
        <v>31</v>
      </c>
      <c r="J52" s="487">
        <v>8</v>
      </c>
      <c r="K52" s="487">
        <v>9</v>
      </c>
      <c r="L52" s="487">
        <f t="shared" si="56"/>
        <v>17</v>
      </c>
      <c r="M52" s="487">
        <v>51</v>
      </c>
      <c r="N52" s="487">
        <v>37</v>
      </c>
      <c r="O52" s="487">
        <f t="shared" si="57"/>
        <v>88</v>
      </c>
      <c r="P52" s="487">
        <v>0</v>
      </c>
      <c r="Q52" s="487">
        <v>0</v>
      </c>
      <c r="R52" s="487">
        <f t="shared" si="58"/>
        <v>0</v>
      </c>
      <c r="S52" s="487">
        <v>0</v>
      </c>
      <c r="T52" s="487">
        <v>0</v>
      </c>
      <c r="U52" s="487">
        <f t="shared" si="59"/>
        <v>0</v>
      </c>
      <c r="V52" s="41">
        <v>33</v>
      </c>
      <c r="W52" s="41">
        <v>2002</v>
      </c>
      <c r="X52" s="100" t="s">
        <v>70</v>
      </c>
      <c r="Y52" s="487">
        <v>0</v>
      </c>
      <c r="Z52" s="487">
        <v>1</v>
      </c>
      <c r="AA52" s="487">
        <f t="shared" si="60"/>
        <v>1</v>
      </c>
      <c r="AB52" s="487">
        <v>0</v>
      </c>
      <c r="AC52" s="487">
        <v>0</v>
      </c>
      <c r="AD52" s="487">
        <f t="shared" si="61"/>
        <v>0</v>
      </c>
      <c r="AE52" s="487">
        <v>0</v>
      </c>
      <c r="AF52" s="487">
        <v>1</v>
      </c>
      <c r="AG52" s="487">
        <f t="shared" si="62"/>
        <v>1</v>
      </c>
      <c r="AH52" s="487">
        <v>0</v>
      </c>
      <c r="AI52" s="487">
        <v>0</v>
      </c>
      <c r="AJ52" s="487">
        <f t="shared" si="63"/>
        <v>0</v>
      </c>
      <c r="AK52" s="487">
        <v>1</v>
      </c>
      <c r="AL52" s="487">
        <v>1</v>
      </c>
      <c r="AM52" s="487">
        <f t="shared" si="64"/>
        <v>2</v>
      </c>
      <c r="AN52" s="487">
        <v>0</v>
      </c>
      <c r="AO52" s="487">
        <v>1</v>
      </c>
      <c r="AP52" s="487">
        <f t="shared" si="65"/>
        <v>1</v>
      </c>
      <c r="AQ52" s="487">
        <v>924</v>
      </c>
      <c r="AR52" s="487">
        <v>873</v>
      </c>
      <c r="AS52" s="487">
        <f t="shared" si="66"/>
        <v>1797</v>
      </c>
      <c r="AT52" s="133">
        <f t="shared" si="40"/>
        <v>1960</v>
      </c>
    </row>
    <row r="53" spans="1:46" x14ac:dyDescent="0.25">
      <c r="A53" s="41">
        <v>34</v>
      </c>
      <c r="B53" s="41">
        <v>2003</v>
      </c>
      <c r="C53" s="100" t="s">
        <v>71</v>
      </c>
      <c r="D53" s="487">
        <v>3</v>
      </c>
      <c r="E53" s="487">
        <v>9</v>
      </c>
      <c r="F53" s="487">
        <f t="shared" si="54"/>
        <v>12</v>
      </c>
      <c r="G53" s="487">
        <v>6</v>
      </c>
      <c r="H53" s="487">
        <v>3</v>
      </c>
      <c r="I53" s="487">
        <f t="shared" si="55"/>
        <v>9</v>
      </c>
      <c r="J53" s="487">
        <v>1</v>
      </c>
      <c r="K53" s="487">
        <v>3</v>
      </c>
      <c r="L53" s="487">
        <f t="shared" si="56"/>
        <v>4</v>
      </c>
      <c r="M53" s="487">
        <v>11</v>
      </c>
      <c r="N53" s="487">
        <v>12</v>
      </c>
      <c r="O53" s="487">
        <f t="shared" si="57"/>
        <v>23</v>
      </c>
      <c r="P53" s="487">
        <v>0</v>
      </c>
      <c r="Q53" s="487">
        <v>0</v>
      </c>
      <c r="R53" s="487">
        <f t="shared" si="58"/>
        <v>0</v>
      </c>
      <c r="S53" s="487">
        <v>0</v>
      </c>
      <c r="T53" s="487">
        <v>0</v>
      </c>
      <c r="U53" s="487">
        <f t="shared" si="59"/>
        <v>0</v>
      </c>
      <c r="V53" s="41">
        <v>34</v>
      </c>
      <c r="W53" s="41">
        <v>2003</v>
      </c>
      <c r="X53" s="100" t="s">
        <v>71</v>
      </c>
      <c r="Y53" s="487">
        <v>0</v>
      </c>
      <c r="Z53" s="487">
        <v>0</v>
      </c>
      <c r="AA53" s="487">
        <f t="shared" si="60"/>
        <v>0</v>
      </c>
      <c r="AB53" s="487">
        <v>0</v>
      </c>
      <c r="AC53" s="487">
        <v>0</v>
      </c>
      <c r="AD53" s="487">
        <f t="shared" si="61"/>
        <v>0</v>
      </c>
      <c r="AE53" s="487">
        <v>0</v>
      </c>
      <c r="AF53" s="487">
        <v>0</v>
      </c>
      <c r="AG53" s="487">
        <f t="shared" si="62"/>
        <v>0</v>
      </c>
      <c r="AH53" s="487">
        <v>0</v>
      </c>
      <c r="AI53" s="487">
        <v>0</v>
      </c>
      <c r="AJ53" s="487">
        <f t="shared" si="63"/>
        <v>0</v>
      </c>
      <c r="AK53" s="487">
        <v>0</v>
      </c>
      <c r="AL53" s="487">
        <v>0</v>
      </c>
      <c r="AM53" s="487">
        <f t="shared" si="64"/>
        <v>0</v>
      </c>
      <c r="AN53" s="487">
        <v>0</v>
      </c>
      <c r="AO53" s="487">
        <v>0</v>
      </c>
      <c r="AP53" s="487">
        <f t="shared" si="65"/>
        <v>0</v>
      </c>
      <c r="AQ53" s="487">
        <v>401</v>
      </c>
      <c r="AR53" s="487">
        <v>405</v>
      </c>
      <c r="AS53" s="487">
        <f t="shared" si="66"/>
        <v>806</v>
      </c>
      <c r="AT53" s="133">
        <f t="shared" si="40"/>
        <v>854</v>
      </c>
    </row>
    <row r="54" spans="1:46" x14ac:dyDescent="0.25">
      <c r="A54" s="41">
        <v>35</v>
      </c>
      <c r="B54" s="41">
        <v>2004</v>
      </c>
      <c r="C54" s="100" t="s">
        <v>36</v>
      </c>
      <c r="D54" s="487">
        <v>0</v>
      </c>
      <c r="E54" s="487">
        <v>2</v>
      </c>
      <c r="F54" s="487">
        <f t="shared" si="54"/>
        <v>2</v>
      </c>
      <c r="G54" s="487">
        <v>1</v>
      </c>
      <c r="H54" s="487">
        <v>0</v>
      </c>
      <c r="I54" s="487">
        <f t="shared" si="55"/>
        <v>1</v>
      </c>
      <c r="J54" s="487">
        <v>0</v>
      </c>
      <c r="K54" s="487">
        <v>0</v>
      </c>
      <c r="L54" s="487">
        <f t="shared" si="56"/>
        <v>0</v>
      </c>
      <c r="M54" s="487">
        <v>8</v>
      </c>
      <c r="N54" s="487">
        <v>2</v>
      </c>
      <c r="O54" s="487">
        <f t="shared" si="57"/>
        <v>10</v>
      </c>
      <c r="P54" s="487">
        <v>0</v>
      </c>
      <c r="Q54" s="487">
        <v>0</v>
      </c>
      <c r="R54" s="487">
        <f t="shared" si="58"/>
        <v>0</v>
      </c>
      <c r="S54" s="487">
        <v>0</v>
      </c>
      <c r="T54" s="487">
        <v>0</v>
      </c>
      <c r="U54" s="487">
        <f t="shared" si="59"/>
        <v>0</v>
      </c>
      <c r="V54" s="41">
        <v>35</v>
      </c>
      <c r="W54" s="41">
        <v>2004</v>
      </c>
      <c r="X54" s="100" t="s">
        <v>36</v>
      </c>
      <c r="Y54" s="487">
        <v>0</v>
      </c>
      <c r="Z54" s="487">
        <v>0</v>
      </c>
      <c r="AA54" s="487">
        <f t="shared" si="60"/>
        <v>0</v>
      </c>
      <c r="AB54" s="487">
        <v>0</v>
      </c>
      <c r="AC54" s="487">
        <v>0</v>
      </c>
      <c r="AD54" s="487">
        <f t="shared" si="61"/>
        <v>0</v>
      </c>
      <c r="AE54" s="487">
        <v>0</v>
      </c>
      <c r="AF54" s="487">
        <v>0</v>
      </c>
      <c r="AG54" s="487">
        <f t="shared" si="62"/>
        <v>0</v>
      </c>
      <c r="AH54" s="487">
        <v>0</v>
      </c>
      <c r="AI54" s="487">
        <v>0</v>
      </c>
      <c r="AJ54" s="487">
        <f t="shared" si="63"/>
        <v>0</v>
      </c>
      <c r="AK54" s="487">
        <v>0</v>
      </c>
      <c r="AL54" s="487">
        <v>0</v>
      </c>
      <c r="AM54" s="487">
        <f t="shared" si="64"/>
        <v>0</v>
      </c>
      <c r="AN54" s="487">
        <v>0</v>
      </c>
      <c r="AO54" s="487">
        <v>1</v>
      </c>
      <c r="AP54" s="487">
        <f t="shared" si="65"/>
        <v>1</v>
      </c>
      <c r="AQ54" s="487">
        <v>236</v>
      </c>
      <c r="AR54" s="487">
        <v>208</v>
      </c>
      <c r="AS54" s="487">
        <f t="shared" si="66"/>
        <v>444</v>
      </c>
      <c r="AT54" s="133">
        <f t="shared" si="40"/>
        <v>458</v>
      </c>
    </row>
    <row r="55" spans="1:46" x14ac:dyDescent="0.25">
      <c r="A55" s="41">
        <v>36</v>
      </c>
      <c r="B55" s="41">
        <v>2005</v>
      </c>
      <c r="C55" s="100" t="s">
        <v>72</v>
      </c>
      <c r="D55" s="487">
        <v>5</v>
      </c>
      <c r="E55" s="487">
        <v>10</v>
      </c>
      <c r="F55" s="487">
        <f t="shared" si="54"/>
        <v>15</v>
      </c>
      <c r="G55" s="487">
        <v>7</v>
      </c>
      <c r="H55" s="487">
        <v>9</v>
      </c>
      <c r="I55" s="487">
        <f t="shared" si="55"/>
        <v>16</v>
      </c>
      <c r="J55" s="487">
        <v>1</v>
      </c>
      <c r="K55" s="487">
        <v>0</v>
      </c>
      <c r="L55" s="487">
        <f t="shared" si="56"/>
        <v>1</v>
      </c>
      <c r="M55" s="487">
        <v>17</v>
      </c>
      <c r="N55" s="487">
        <v>18</v>
      </c>
      <c r="O55" s="487">
        <f t="shared" si="57"/>
        <v>35</v>
      </c>
      <c r="P55" s="487">
        <v>0</v>
      </c>
      <c r="Q55" s="487">
        <v>0</v>
      </c>
      <c r="R55" s="487">
        <f t="shared" si="58"/>
        <v>0</v>
      </c>
      <c r="S55" s="487">
        <v>0</v>
      </c>
      <c r="T55" s="487">
        <v>0</v>
      </c>
      <c r="U55" s="487">
        <f t="shared" si="59"/>
        <v>0</v>
      </c>
      <c r="V55" s="41">
        <v>36</v>
      </c>
      <c r="W55" s="41">
        <v>2005</v>
      </c>
      <c r="X55" s="100" t="s">
        <v>72</v>
      </c>
      <c r="Y55" s="487">
        <v>2</v>
      </c>
      <c r="Z55" s="487">
        <v>0</v>
      </c>
      <c r="AA55" s="487">
        <f t="shared" si="60"/>
        <v>2</v>
      </c>
      <c r="AB55" s="487">
        <v>0</v>
      </c>
      <c r="AC55" s="487">
        <v>0</v>
      </c>
      <c r="AD55" s="487">
        <f t="shared" si="61"/>
        <v>0</v>
      </c>
      <c r="AE55" s="487">
        <v>0</v>
      </c>
      <c r="AF55" s="487">
        <v>0</v>
      </c>
      <c r="AG55" s="487">
        <f t="shared" si="62"/>
        <v>0</v>
      </c>
      <c r="AH55" s="487">
        <v>0</v>
      </c>
      <c r="AI55" s="487">
        <v>0</v>
      </c>
      <c r="AJ55" s="487">
        <f t="shared" si="63"/>
        <v>0</v>
      </c>
      <c r="AK55" s="487">
        <v>0</v>
      </c>
      <c r="AL55" s="487">
        <v>0</v>
      </c>
      <c r="AM55" s="487">
        <f t="shared" si="64"/>
        <v>0</v>
      </c>
      <c r="AN55" s="487">
        <v>0</v>
      </c>
      <c r="AO55" s="487">
        <v>0</v>
      </c>
      <c r="AP55" s="487">
        <f t="shared" si="65"/>
        <v>0</v>
      </c>
      <c r="AQ55" s="487">
        <v>463</v>
      </c>
      <c r="AR55" s="487">
        <v>464</v>
      </c>
      <c r="AS55" s="487">
        <f t="shared" si="66"/>
        <v>927</v>
      </c>
      <c r="AT55" s="133">
        <f t="shared" si="40"/>
        <v>996</v>
      </c>
    </row>
    <row r="56" spans="1:46" s="62" customFormat="1" ht="5.25" customHeight="1" thickBot="1" x14ac:dyDescent="0.3">
      <c r="A56" s="41"/>
      <c r="B56" s="38"/>
      <c r="C56" s="40"/>
      <c r="D56" s="71"/>
      <c r="E56" s="79"/>
      <c r="F56" s="115"/>
      <c r="G56" s="71"/>
      <c r="H56" s="71"/>
      <c r="I56" s="115"/>
      <c r="J56" s="71"/>
      <c r="K56" s="71"/>
      <c r="L56" s="115"/>
      <c r="M56" s="71"/>
      <c r="N56" s="79"/>
      <c r="O56" s="115"/>
      <c r="P56" s="71"/>
      <c r="Q56" s="79"/>
      <c r="R56" s="115"/>
      <c r="S56" s="71"/>
      <c r="T56" s="79"/>
      <c r="U56" s="115"/>
      <c r="V56" s="41"/>
      <c r="W56" s="38"/>
      <c r="X56" s="414"/>
      <c r="Y56" s="71"/>
      <c r="Z56" s="79"/>
      <c r="AA56" s="115"/>
      <c r="AB56" s="71"/>
      <c r="AC56" s="79"/>
      <c r="AD56" s="115"/>
      <c r="AE56" s="71"/>
      <c r="AF56" s="79"/>
      <c r="AG56" s="115"/>
      <c r="AH56" s="71"/>
      <c r="AI56" s="79"/>
      <c r="AJ56" s="115"/>
      <c r="AK56" s="71"/>
      <c r="AL56" s="79"/>
      <c r="AM56" s="115"/>
      <c r="AN56" s="415">
        <v>0</v>
      </c>
      <c r="AO56" s="415">
        <v>0</v>
      </c>
      <c r="AP56" s="115"/>
      <c r="AQ56" s="71"/>
      <c r="AR56" s="79"/>
      <c r="AS56" s="115"/>
      <c r="AT56" s="138">
        <f t="shared" si="40"/>
        <v>0</v>
      </c>
    </row>
    <row r="57" spans="1:46" x14ac:dyDescent="0.25">
      <c r="A57" s="38"/>
      <c r="B57" s="118" t="s">
        <v>61</v>
      </c>
      <c r="C57" s="117" t="s">
        <v>37</v>
      </c>
      <c r="D57" s="72">
        <f>SUM(D58:D61)</f>
        <v>5</v>
      </c>
      <c r="E57" s="72">
        <f>SUM(E58:E61)</f>
        <v>4</v>
      </c>
      <c r="F57" s="72">
        <f>D57+E57</f>
        <v>9</v>
      </c>
      <c r="G57" s="72">
        <f>SUM(G58:G61)</f>
        <v>5</v>
      </c>
      <c r="H57" s="77">
        <f>SUM(H58:H61)</f>
        <v>6</v>
      </c>
      <c r="I57" s="72">
        <f>G57+H57</f>
        <v>11</v>
      </c>
      <c r="J57" s="72">
        <f>SUM(J58:J61)</f>
        <v>1</v>
      </c>
      <c r="K57" s="77">
        <f>SUM(K58:K61)</f>
        <v>2</v>
      </c>
      <c r="L57" s="72">
        <f>J57+K57</f>
        <v>3</v>
      </c>
      <c r="M57" s="72">
        <f>SUM(M58:M61)</f>
        <v>25</v>
      </c>
      <c r="N57" s="72">
        <f>SUM(N58:N61)</f>
        <v>16</v>
      </c>
      <c r="O57" s="72">
        <f>M57+N57</f>
        <v>41</v>
      </c>
      <c r="P57" s="72">
        <f>SUM(P58:P61)</f>
        <v>0</v>
      </c>
      <c r="Q57" s="72">
        <f>SUM(Q58:Q61)</f>
        <v>0</v>
      </c>
      <c r="R57" s="72">
        <f>P57+Q57</f>
        <v>0</v>
      </c>
      <c r="S57" s="72">
        <f>SUM(S58:S61)</f>
        <v>0</v>
      </c>
      <c r="T57" s="72">
        <f>SUM(T58:T61)</f>
        <v>0</v>
      </c>
      <c r="U57" s="72">
        <f>S57+T57</f>
        <v>0</v>
      </c>
      <c r="V57" s="38"/>
      <c r="W57" s="118" t="s">
        <v>61</v>
      </c>
      <c r="X57" s="117" t="s">
        <v>37</v>
      </c>
      <c r="Y57" s="72">
        <f>SUM(Y58:Y61)</f>
        <v>0</v>
      </c>
      <c r="Z57" s="72">
        <f>SUM(Z58:Z61)</f>
        <v>0</v>
      </c>
      <c r="AA57" s="72">
        <f>Y57+Z57</f>
        <v>0</v>
      </c>
      <c r="AB57" s="72">
        <f>SUM(AB58:AB61)</f>
        <v>0</v>
      </c>
      <c r="AC57" s="72">
        <f>SUM(AC58:AC61)</f>
        <v>0</v>
      </c>
      <c r="AD57" s="72">
        <f>AB57+AC57</f>
        <v>0</v>
      </c>
      <c r="AE57" s="72">
        <f>SUM(AE58:AE61)</f>
        <v>0</v>
      </c>
      <c r="AF57" s="72">
        <f>SUM(AF58:AF61)</f>
        <v>0</v>
      </c>
      <c r="AG57" s="72">
        <f>AE57+AF57</f>
        <v>0</v>
      </c>
      <c r="AH57" s="72">
        <f>SUM(AH58:AH61)</f>
        <v>0</v>
      </c>
      <c r="AI57" s="72">
        <f>SUM(AI58:AI61)</f>
        <v>0</v>
      </c>
      <c r="AJ57" s="72">
        <f>AH57+AI57</f>
        <v>0</v>
      </c>
      <c r="AK57" s="72">
        <f>SUM(AK58:AK61)</f>
        <v>0</v>
      </c>
      <c r="AL57" s="72">
        <f>SUM(AL58:AL61)</f>
        <v>0</v>
      </c>
      <c r="AM57" s="72">
        <f>AK57+AL57</f>
        <v>0</v>
      </c>
      <c r="AN57" s="72">
        <f>SUM(AN58:AN61)</f>
        <v>1</v>
      </c>
      <c r="AO57" s="72">
        <f>SUM(AO58:AO61)</f>
        <v>0</v>
      </c>
      <c r="AP57" s="72">
        <f>AN57+AO57</f>
        <v>1</v>
      </c>
      <c r="AQ57" s="72">
        <f>SUM(AQ58:AQ61)</f>
        <v>791</v>
      </c>
      <c r="AR57" s="72">
        <f>SUM(AR58:AR61)</f>
        <v>716</v>
      </c>
      <c r="AS57" s="72">
        <f>AQ57+AR57</f>
        <v>1507</v>
      </c>
      <c r="AT57" s="134">
        <f t="shared" si="40"/>
        <v>1572</v>
      </c>
    </row>
    <row r="58" spans="1:46" x14ac:dyDescent="0.25">
      <c r="A58" s="41">
        <v>37</v>
      </c>
      <c r="B58" s="120">
        <v>2001</v>
      </c>
      <c r="C58" s="100" t="s">
        <v>38</v>
      </c>
      <c r="D58" s="487">
        <v>2</v>
      </c>
      <c r="E58" s="487">
        <v>1</v>
      </c>
      <c r="F58" s="487">
        <f t="shared" ref="F58:F61" si="67">SUM(D58:E58)</f>
        <v>3</v>
      </c>
      <c r="G58" s="487">
        <v>3</v>
      </c>
      <c r="H58" s="487">
        <v>2</v>
      </c>
      <c r="I58" s="487">
        <f t="shared" ref="I58:I61" si="68">SUM(G58:H58)</f>
        <v>5</v>
      </c>
      <c r="J58" s="487">
        <v>1</v>
      </c>
      <c r="K58" s="487">
        <v>2</v>
      </c>
      <c r="L58" s="487">
        <f t="shared" ref="L58:L61" si="69">SUM(J58:K58)</f>
        <v>3</v>
      </c>
      <c r="M58" s="487">
        <v>11</v>
      </c>
      <c r="N58" s="487">
        <v>9</v>
      </c>
      <c r="O58" s="487">
        <f t="shared" ref="O58:O61" si="70">SUM(M58:N58)</f>
        <v>20</v>
      </c>
      <c r="P58" s="487">
        <v>0</v>
      </c>
      <c r="Q58" s="487">
        <v>0</v>
      </c>
      <c r="R58" s="487">
        <f t="shared" ref="R58:R61" si="71">SUM(P58:Q58)</f>
        <v>0</v>
      </c>
      <c r="S58" s="487">
        <v>0</v>
      </c>
      <c r="T58" s="487">
        <v>0</v>
      </c>
      <c r="U58" s="487">
        <f t="shared" ref="U58:U61" si="72">SUM(S58:T58)</f>
        <v>0</v>
      </c>
      <c r="V58" s="41">
        <v>37</v>
      </c>
      <c r="W58" s="120">
        <v>2001</v>
      </c>
      <c r="X58" s="100" t="s">
        <v>38</v>
      </c>
      <c r="Y58" s="487">
        <v>0</v>
      </c>
      <c r="Z58" s="487">
        <v>0</v>
      </c>
      <c r="AA58" s="487">
        <f t="shared" ref="AA58:AA61" si="73">SUM(Y58:Z58)</f>
        <v>0</v>
      </c>
      <c r="AB58" s="487">
        <v>0</v>
      </c>
      <c r="AC58" s="487">
        <v>0</v>
      </c>
      <c r="AD58" s="487">
        <f t="shared" ref="AD58:AD61" si="74">SUM(AB58:AC58)</f>
        <v>0</v>
      </c>
      <c r="AE58" s="487">
        <v>0</v>
      </c>
      <c r="AF58" s="487">
        <v>0</v>
      </c>
      <c r="AG58" s="487">
        <f t="shared" ref="AG58:AG61" si="75">SUM(AE58:AF58)</f>
        <v>0</v>
      </c>
      <c r="AH58" s="487">
        <v>0</v>
      </c>
      <c r="AI58" s="487">
        <v>0</v>
      </c>
      <c r="AJ58" s="487">
        <f t="shared" ref="AJ58:AJ61" si="76">SUM(AH58:AI58)</f>
        <v>0</v>
      </c>
      <c r="AK58" s="487">
        <v>0</v>
      </c>
      <c r="AL58" s="487">
        <v>0</v>
      </c>
      <c r="AM58" s="487">
        <f t="shared" ref="AM58:AM61" si="77">SUM(AK58:AL58)</f>
        <v>0</v>
      </c>
      <c r="AN58" s="487">
        <v>0</v>
      </c>
      <c r="AO58" s="487">
        <v>0</v>
      </c>
      <c r="AP58" s="487">
        <f t="shared" ref="AP58:AP61" si="78">SUM(AN58:AO58)</f>
        <v>0</v>
      </c>
      <c r="AQ58" s="487">
        <v>250</v>
      </c>
      <c r="AR58" s="487">
        <v>216</v>
      </c>
      <c r="AS58" s="487">
        <f t="shared" ref="AS58:AS61" si="79">SUM(AQ58:AR58)</f>
        <v>466</v>
      </c>
      <c r="AT58" s="133">
        <f t="shared" si="40"/>
        <v>497</v>
      </c>
    </row>
    <row r="59" spans="1:46" x14ac:dyDescent="0.25">
      <c r="A59" s="41">
        <v>38</v>
      </c>
      <c r="B59" s="41">
        <v>2002</v>
      </c>
      <c r="C59" s="100" t="s">
        <v>39</v>
      </c>
      <c r="D59" s="487">
        <v>1</v>
      </c>
      <c r="E59" s="487">
        <v>2</v>
      </c>
      <c r="F59" s="487">
        <f t="shared" si="67"/>
        <v>3</v>
      </c>
      <c r="G59" s="487">
        <v>2</v>
      </c>
      <c r="H59" s="487">
        <v>1</v>
      </c>
      <c r="I59" s="487">
        <f t="shared" si="68"/>
        <v>3</v>
      </c>
      <c r="J59" s="487">
        <v>0</v>
      </c>
      <c r="K59" s="487">
        <v>0</v>
      </c>
      <c r="L59" s="487">
        <f t="shared" si="69"/>
        <v>0</v>
      </c>
      <c r="M59" s="487">
        <v>4</v>
      </c>
      <c r="N59" s="487">
        <v>4</v>
      </c>
      <c r="O59" s="487">
        <f t="shared" si="70"/>
        <v>8</v>
      </c>
      <c r="P59" s="487">
        <v>0</v>
      </c>
      <c r="Q59" s="487">
        <v>0</v>
      </c>
      <c r="R59" s="487">
        <f t="shared" si="71"/>
        <v>0</v>
      </c>
      <c r="S59" s="487">
        <v>0</v>
      </c>
      <c r="T59" s="487">
        <v>0</v>
      </c>
      <c r="U59" s="487">
        <f t="shared" si="72"/>
        <v>0</v>
      </c>
      <c r="V59" s="41">
        <v>38</v>
      </c>
      <c r="W59" s="41">
        <v>2002</v>
      </c>
      <c r="X59" s="100" t="s">
        <v>39</v>
      </c>
      <c r="Y59" s="487">
        <v>0</v>
      </c>
      <c r="Z59" s="487">
        <v>0</v>
      </c>
      <c r="AA59" s="487">
        <f t="shared" si="73"/>
        <v>0</v>
      </c>
      <c r="AB59" s="487">
        <v>0</v>
      </c>
      <c r="AC59" s="487">
        <v>0</v>
      </c>
      <c r="AD59" s="487">
        <f t="shared" si="74"/>
        <v>0</v>
      </c>
      <c r="AE59" s="487">
        <v>0</v>
      </c>
      <c r="AF59" s="487">
        <v>0</v>
      </c>
      <c r="AG59" s="487">
        <f t="shared" si="75"/>
        <v>0</v>
      </c>
      <c r="AH59" s="487">
        <v>0</v>
      </c>
      <c r="AI59" s="487">
        <v>0</v>
      </c>
      <c r="AJ59" s="487">
        <f t="shared" si="76"/>
        <v>0</v>
      </c>
      <c r="AK59" s="487">
        <v>0</v>
      </c>
      <c r="AL59" s="487">
        <v>0</v>
      </c>
      <c r="AM59" s="487">
        <f t="shared" si="77"/>
        <v>0</v>
      </c>
      <c r="AN59" s="487">
        <v>1</v>
      </c>
      <c r="AO59" s="487">
        <v>0</v>
      </c>
      <c r="AP59" s="487">
        <f t="shared" si="78"/>
        <v>1</v>
      </c>
      <c r="AQ59" s="487">
        <v>201</v>
      </c>
      <c r="AR59" s="487">
        <v>187</v>
      </c>
      <c r="AS59" s="487">
        <f t="shared" si="79"/>
        <v>388</v>
      </c>
      <c r="AT59" s="133">
        <f t="shared" si="40"/>
        <v>403</v>
      </c>
    </row>
    <row r="60" spans="1:46" x14ac:dyDescent="0.25">
      <c r="A60" s="41">
        <v>39</v>
      </c>
      <c r="B60" s="41">
        <v>2003</v>
      </c>
      <c r="C60" s="100" t="s">
        <v>40</v>
      </c>
      <c r="D60" s="487">
        <v>0</v>
      </c>
      <c r="E60" s="487">
        <v>0</v>
      </c>
      <c r="F60" s="487">
        <f t="shared" si="67"/>
        <v>0</v>
      </c>
      <c r="G60" s="487">
        <v>0</v>
      </c>
      <c r="H60" s="487">
        <v>2</v>
      </c>
      <c r="I60" s="487">
        <f t="shared" si="68"/>
        <v>2</v>
      </c>
      <c r="J60" s="487">
        <v>0</v>
      </c>
      <c r="K60" s="487">
        <v>0</v>
      </c>
      <c r="L60" s="487">
        <f t="shared" si="69"/>
        <v>0</v>
      </c>
      <c r="M60" s="487">
        <v>4</v>
      </c>
      <c r="N60" s="487">
        <v>0</v>
      </c>
      <c r="O60" s="487">
        <f t="shared" si="70"/>
        <v>4</v>
      </c>
      <c r="P60" s="487">
        <v>0</v>
      </c>
      <c r="Q60" s="487">
        <v>0</v>
      </c>
      <c r="R60" s="487">
        <f t="shared" si="71"/>
        <v>0</v>
      </c>
      <c r="S60" s="487">
        <v>0</v>
      </c>
      <c r="T60" s="487">
        <v>0</v>
      </c>
      <c r="U60" s="487">
        <f t="shared" si="72"/>
        <v>0</v>
      </c>
      <c r="V60" s="41">
        <v>39</v>
      </c>
      <c r="W60" s="41">
        <v>2003</v>
      </c>
      <c r="X60" s="100" t="s">
        <v>40</v>
      </c>
      <c r="Y60" s="487">
        <v>0</v>
      </c>
      <c r="Z60" s="487">
        <v>0</v>
      </c>
      <c r="AA60" s="487">
        <f t="shared" si="73"/>
        <v>0</v>
      </c>
      <c r="AB60" s="487">
        <v>0</v>
      </c>
      <c r="AC60" s="487">
        <v>0</v>
      </c>
      <c r="AD60" s="487">
        <f t="shared" si="74"/>
        <v>0</v>
      </c>
      <c r="AE60" s="487">
        <v>0</v>
      </c>
      <c r="AF60" s="487">
        <v>0</v>
      </c>
      <c r="AG60" s="487">
        <f t="shared" si="75"/>
        <v>0</v>
      </c>
      <c r="AH60" s="487">
        <v>0</v>
      </c>
      <c r="AI60" s="487">
        <v>0</v>
      </c>
      <c r="AJ60" s="487">
        <f t="shared" si="76"/>
        <v>0</v>
      </c>
      <c r="AK60" s="487">
        <v>0</v>
      </c>
      <c r="AL60" s="487">
        <v>0</v>
      </c>
      <c r="AM60" s="487">
        <f t="shared" si="77"/>
        <v>0</v>
      </c>
      <c r="AN60" s="487">
        <v>0</v>
      </c>
      <c r="AO60" s="487">
        <v>0</v>
      </c>
      <c r="AP60" s="487">
        <f t="shared" si="78"/>
        <v>0</v>
      </c>
      <c r="AQ60" s="487">
        <v>146</v>
      </c>
      <c r="AR60" s="487">
        <v>140</v>
      </c>
      <c r="AS60" s="487">
        <f t="shared" si="79"/>
        <v>286</v>
      </c>
      <c r="AT60" s="133">
        <f t="shared" si="40"/>
        <v>292</v>
      </c>
    </row>
    <row r="61" spans="1:46" x14ac:dyDescent="0.25">
      <c r="A61" s="41">
        <v>40</v>
      </c>
      <c r="B61" s="41">
        <v>2004</v>
      </c>
      <c r="C61" s="100" t="s">
        <v>41</v>
      </c>
      <c r="D61" s="487">
        <v>2</v>
      </c>
      <c r="E61" s="487">
        <v>1</v>
      </c>
      <c r="F61" s="487">
        <f t="shared" si="67"/>
        <v>3</v>
      </c>
      <c r="G61" s="487">
        <v>0</v>
      </c>
      <c r="H61" s="487">
        <v>1</v>
      </c>
      <c r="I61" s="487">
        <f t="shared" si="68"/>
        <v>1</v>
      </c>
      <c r="J61" s="487">
        <v>0</v>
      </c>
      <c r="K61" s="487">
        <v>0</v>
      </c>
      <c r="L61" s="487">
        <f t="shared" si="69"/>
        <v>0</v>
      </c>
      <c r="M61" s="487">
        <v>6</v>
      </c>
      <c r="N61" s="487">
        <v>3</v>
      </c>
      <c r="O61" s="487">
        <f t="shared" si="70"/>
        <v>9</v>
      </c>
      <c r="P61" s="487">
        <v>0</v>
      </c>
      <c r="Q61" s="487">
        <v>0</v>
      </c>
      <c r="R61" s="487">
        <f t="shared" si="71"/>
        <v>0</v>
      </c>
      <c r="S61" s="487">
        <v>0</v>
      </c>
      <c r="T61" s="487">
        <v>0</v>
      </c>
      <c r="U61" s="487">
        <f t="shared" si="72"/>
        <v>0</v>
      </c>
      <c r="V61" s="41">
        <v>40</v>
      </c>
      <c r="W61" s="41">
        <v>2004</v>
      </c>
      <c r="X61" s="100" t="s">
        <v>41</v>
      </c>
      <c r="Y61" s="487">
        <v>0</v>
      </c>
      <c r="Z61" s="487">
        <v>0</v>
      </c>
      <c r="AA61" s="487">
        <f t="shared" si="73"/>
        <v>0</v>
      </c>
      <c r="AB61" s="487">
        <v>0</v>
      </c>
      <c r="AC61" s="487">
        <v>0</v>
      </c>
      <c r="AD61" s="487">
        <f t="shared" si="74"/>
        <v>0</v>
      </c>
      <c r="AE61" s="487">
        <v>0</v>
      </c>
      <c r="AF61" s="487">
        <v>0</v>
      </c>
      <c r="AG61" s="487">
        <f t="shared" si="75"/>
        <v>0</v>
      </c>
      <c r="AH61" s="487">
        <v>0</v>
      </c>
      <c r="AI61" s="487">
        <v>0</v>
      </c>
      <c r="AJ61" s="487">
        <f t="shared" si="76"/>
        <v>0</v>
      </c>
      <c r="AK61" s="487">
        <v>0</v>
      </c>
      <c r="AL61" s="487">
        <v>0</v>
      </c>
      <c r="AM61" s="487">
        <f t="shared" si="77"/>
        <v>0</v>
      </c>
      <c r="AN61" s="487">
        <v>0</v>
      </c>
      <c r="AO61" s="487">
        <v>0</v>
      </c>
      <c r="AP61" s="487">
        <f t="shared" si="78"/>
        <v>0</v>
      </c>
      <c r="AQ61" s="487">
        <v>194</v>
      </c>
      <c r="AR61" s="487">
        <v>173</v>
      </c>
      <c r="AS61" s="487">
        <f t="shared" si="79"/>
        <v>367</v>
      </c>
      <c r="AT61" s="133">
        <f t="shared" si="40"/>
        <v>380</v>
      </c>
    </row>
    <row r="62" spans="1:46" ht="5.25" customHeight="1" x14ac:dyDescent="0.25">
      <c r="A62" s="41"/>
      <c r="B62" s="38"/>
      <c r="C62" s="40"/>
      <c r="D62" s="71"/>
      <c r="E62" s="79"/>
      <c r="F62" s="115"/>
      <c r="G62" s="71"/>
      <c r="H62" s="79"/>
      <c r="I62" s="115"/>
      <c r="J62" s="71"/>
      <c r="K62" s="79"/>
      <c r="L62" s="115"/>
      <c r="M62" s="71"/>
      <c r="N62" s="79"/>
      <c r="O62" s="115"/>
      <c r="P62" s="71"/>
      <c r="Q62" s="79"/>
      <c r="R62" s="115"/>
      <c r="S62" s="71"/>
      <c r="T62" s="79"/>
      <c r="U62" s="115"/>
      <c r="V62" s="41"/>
      <c r="W62" s="38"/>
      <c r="X62" s="40"/>
      <c r="Y62" s="71"/>
      <c r="Z62" s="79"/>
      <c r="AA62" s="115"/>
      <c r="AB62" s="71"/>
      <c r="AC62" s="79"/>
      <c r="AD62" s="115"/>
      <c r="AE62" s="71"/>
      <c r="AF62" s="79"/>
      <c r="AG62" s="115"/>
      <c r="AH62" s="71"/>
      <c r="AI62" s="79"/>
      <c r="AJ62" s="115"/>
      <c r="AK62" s="71"/>
      <c r="AL62" s="79"/>
      <c r="AM62" s="115"/>
      <c r="AN62" s="71"/>
      <c r="AO62" s="79"/>
      <c r="AP62" s="115"/>
      <c r="AQ62" s="71"/>
      <c r="AR62" s="79"/>
      <c r="AS62" s="115"/>
      <c r="AT62" s="133">
        <f t="shared" si="40"/>
        <v>0</v>
      </c>
    </row>
    <row r="63" spans="1:46" x14ac:dyDescent="0.25">
      <c r="A63" s="38"/>
      <c r="B63" s="118" t="s">
        <v>62</v>
      </c>
      <c r="C63" s="117" t="s">
        <v>42</v>
      </c>
      <c r="D63" s="72">
        <f>SUM(D64:D69)</f>
        <v>19</v>
      </c>
      <c r="E63" s="77">
        <f>SUM(E64:E69)</f>
        <v>20</v>
      </c>
      <c r="F63" s="72">
        <f>D63+E63</f>
        <v>39</v>
      </c>
      <c r="G63" s="72">
        <f>SUM(G64:G69)</f>
        <v>32</v>
      </c>
      <c r="H63" s="77">
        <f>SUM(H64:H69)</f>
        <v>40</v>
      </c>
      <c r="I63" s="72">
        <f>G63+H63</f>
        <v>72</v>
      </c>
      <c r="J63" s="72">
        <f>SUM(J64:J69)</f>
        <v>13</v>
      </c>
      <c r="K63" s="77">
        <f>SUM(K64:K69)</f>
        <v>14</v>
      </c>
      <c r="L63" s="72">
        <f>J63+K63</f>
        <v>27</v>
      </c>
      <c r="M63" s="72">
        <f>SUM(M64:M69)</f>
        <v>120</v>
      </c>
      <c r="N63" s="77">
        <f>SUM(N64:N69)</f>
        <v>90</v>
      </c>
      <c r="O63" s="72">
        <f>M63+N63</f>
        <v>210</v>
      </c>
      <c r="P63" s="72">
        <f>SUM(P64:P69)</f>
        <v>0</v>
      </c>
      <c r="Q63" s="77">
        <f>SUM(Q64:Q69)</f>
        <v>1</v>
      </c>
      <c r="R63" s="72">
        <f>P63+Q63</f>
        <v>1</v>
      </c>
      <c r="S63" s="72">
        <f>SUM(S64:S69)</f>
        <v>0</v>
      </c>
      <c r="T63" s="77">
        <f>SUM(T64:T69)</f>
        <v>0</v>
      </c>
      <c r="U63" s="72">
        <f>S63+T63</f>
        <v>0</v>
      </c>
      <c r="V63" s="38"/>
      <c r="W63" s="118" t="s">
        <v>62</v>
      </c>
      <c r="X63" s="117" t="s">
        <v>42</v>
      </c>
      <c r="Y63" s="72">
        <f>SUM(Y64:Y69)</f>
        <v>1</v>
      </c>
      <c r="Z63" s="77">
        <f>SUM(Z64:Z69)</f>
        <v>0</v>
      </c>
      <c r="AA63" s="72">
        <f>Y63+Z63</f>
        <v>1</v>
      </c>
      <c r="AB63" s="72">
        <f>SUM(AB64:AB69)</f>
        <v>0</v>
      </c>
      <c r="AC63" s="77">
        <f>SUM(AC64:AC69)</f>
        <v>0</v>
      </c>
      <c r="AD63" s="72">
        <f>AB63+AC63</f>
        <v>0</v>
      </c>
      <c r="AE63" s="72">
        <f>SUM(AE64:AE69)</f>
        <v>0</v>
      </c>
      <c r="AF63" s="77">
        <f>SUM(AF64:AF69)</f>
        <v>0</v>
      </c>
      <c r="AG63" s="72">
        <f>AE63+AF63</f>
        <v>0</v>
      </c>
      <c r="AH63" s="72">
        <f>SUM(AH64:AH69)</f>
        <v>0</v>
      </c>
      <c r="AI63" s="77">
        <f>SUM(AI64:AI69)</f>
        <v>0</v>
      </c>
      <c r="AJ63" s="72">
        <f>AH63+AI63</f>
        <v>0</v>
      </c>
      <c r="AK63" s="72">
        <f>SUM(AK64:AK69)</f>
        <v>1</v>
      </c>
      <c r="AL63" s="77">
        <f>SUM(AL64:AL69)</f>
        <v>0</v>
      </c>
      <c r="AM63" s="72">
        <f>AK63+AL63</f>
        <v>1</v>
      </c>
      <c r="AN63" s="72">
        <f>SUM(AN64:AN69)</f>
        <v>3</v>
      </c>
      <c r="AO63" s="77">
        <f>SUM(AO64:AO69)</f>
        <v>0</v>
      </c>
      <c r="AP63" s="72">
        <f>AN63+AO63</f>
        <v>3</v>
      </c>
      <c r="AQ63" s="72">
        <f>SUM(AQ64:AQ69)</f>
        <v>2479</v>
      </c>
      <c r="AR63" s="77">
        <f>SUM(AR64:AR69)</f>
        <v>2430</v>
      </c>
      <c r="AS63" s="72">
        <f>AQ63+AR63</f>
        <v>4909</v>
      </c>
      <c r="AT63" s="134">
        <f t="shared" si="40"/>
        <v>5263</v>
      </c>
    </row>
    <row r="64" spans="1:46" x14ac:dyDescent="0.25">
      <c r="A64" s="41">
        <v>41</v>
      </c>
      <c r="B64" s="41">
        <v>2001</v>
      </c>
      <c r="C64" s="100" t="s">
        <v>43</v>
      </c>
      <c r="D64" s="487">
        <v>2</v>
      </c>
      <c r="E64" s="487">
        <v>0</v>
      </c>
      <c r="F64" s="487">
        <f t="shared" ref="F64:F69" si="80">SUM(D64:E64)</f>
        <v>2</v>
      </c>
      <c r="G64" s="487">
        <v>6</v>
      </c>
      <c r="H64" s="487">
        <v>4</v>
      </c>
      <c r="I64" s="487">
        <f t="shared" ref="I64:I69" si="81">SUM(G64:H64)</f>
        <v>10</v>
      </c>
      <c r="J64" s="487">
        <v>2</v>
      </c>
      <c r="K64" s="487">
        <v>1</v>
      </c>
      <c r="L64" s="487">
        <f t="shared" ref="L64:L69" si="82">SUM(J64:K64)</f>
        <v>3</v>
      </c>
      <c r="M64" s="487">
        <v>15</v>
      </c>
      <c r="N64" s="487">
        <v>9</v>
      </c>
      <c r="O64" s="487">
        <f t="shared" ref="O64:O69" si="83">SUM(M64:N64)</f>
        <v>24</v>
      </c>
      <c r="P64" s="487">
        <v>0</v>
      </c>
      <c r="Q64" s="487">
        <v>0</v>
      </c>
      <c r="R64" s="487">
        <f t="shared" ref="R64:R69" si="84">SUM(P64:Q64)</f>
        <v>0</v>
      </c>
      <c r="S64" s="487">
        <v>0</v>
      </c>
      <c r="T64" s="487">
        <v>0</v>
      </c>
      <c r="U64" s="487">
        <f t="shared" ref="U64:U69" si="85">SUM(S64:T64)</f>
        <v>0</v>
      </c>
      <c r="V64" s="41">
        <v>41</v>
      </c>
      <c r="W64" s="41">
        <v>2001</v>
      </c>
      <c r="X64" s="100" t="s">
        <v>43</v>
      </c>
      <c r="Y64" s="487">
        <v>0</v>
      </c>
      <c r="Z64" s="487">
        <v>0</v>
      </c>
      <c r="AA64" s="487">
        <f t="shared" ref="AA64:AA69" si="86">SUM(Y64:Z64)</f>
        <v>0</v>
      </c>
      <c r="AB64" s="487">
        <v>0</v>
      </c>
      <c r="AC64" s="487">
        <v>0</v>
      </c>
      <c r="AD64" s="487">
        <f t="shared" ref="AD64:AD69" si="87">SUM(AB64:AC64)</f>
        <v>0</v>
      </c>
      <c r="AE64" s="487">
        <v>0</v>
      </c>
      <c r="AF64" s="487">
        <v>0</v>
      </c>
      <c r="AG64" s="487">
        <f t="shared" ref="AG64:AG69" si="88">SUM(AE64:AF64)</f>
        <v>0</v>
      </c>
      <c r="AH64" s="487">
        <v>0</v>
      </c>
      <c r="AI64" s="487">
        <v>0</v>
      </c>
      <c r="AJ64" s="487">
        <f t="shared" ref="AJ64:AJ69" si="89">SUM(AH64:AI64)</f>
        <v>0</v>
      </c>
      <c r="AK64" s="487">
        <v>0</v>
      </c>
      <c r="AL64" s="487">
        <v>0</v>
      </c>
      <c r="AM64" s="487">
        <f t="shared" ref="AM64:AM69" si="90">SUM(AK64:AL64)</f>
        <v>0</v>
      </c>
      <c r="AN64" s="487">
        <v>0</v>
      </c>
      <c r="AO64" s="487">
        <v>0</v>
      </c>
      <c r="AP64" s="487">
        <f t="shared" ref="AP64:AP69" si="91">SUM(AN64:AO64)</f>
        <v>0</v>
      </c>
      <c r="AQ64" s="487">
        <v>336</v>
      </c>
      <c r="AR64" s="487">
        <v>343</v>
      </c>
      <c r="AS64" s="487">
        <f t="shared" ref="AS64:AS69" si="92">SUM(AQ64:AR64)</f>
        <v>679</v>
      </c>
      <c r="AT64" s="133">
        <f t="shared" si="40"/>
        <v>718</v>
      </c>
    </row>
    <row r="65" spans="1:46" x14ac:dyDescent="0.25">
      <c r="A65" s="41">
        <v>42</v>
      </c>
      <c r="B65" s="41">
        <v>2002</v>
      </c>
      <c r="C65" s="100" t="s">
        <v>44</v>
      </c>
      <c r="D65" s="487">
        <v>5</v>
      </c>
      <c r="E65" s="487">
        <v>5</v>
      </c>
      <c r="F65" s="487">
        <f t="shared" si="80"/>
        <v>10</v>
      </c>
      <c r="G65" s="487">
        <v>9</v>
      </c>
      <c r="H65" s="487">
        <v>20</v>
      </c>
      <c r="I65" s="487">
        <f t="shared" si="81"/>
        <v>29</v>
      </c>
      <c r="J65" s="487">
        <v>5</v>
      </c>
      <c r="K65" s="487">
        <v>6</v>
      </c>
      <c r="L65" s="487">
        <f t="shared" si="82"/>
        <v>11</v>
      </c>
      <c r="M65" s="487">
        <v>34</v>
      </c>
      <c r="N65" s="487">
        <v>38</v>
      </c>
      <c r="O65" s="487">
        <f t="shared" si="83"/>
        <v>72</v>
      </c>
      <c r="P65" s="487">
        <v>0</v>
      </c>
      <c r="Q65" s="487">
        <v>1</v>
      </c>
      <c r="R65" s="487">
        <f t="shared" si="84"/>
        <v>1</v>
      </c>
      <c r="S65" s="487">
        <v>0</v>
      </c>
      <c r="T65" s="487">
        <v>0</v>
      </c>
      <c r="U65" s="487">
        <f t="shared" si="85"/>
        <v>0</v>
      </c>
      <c r="V65" s="41">
        <v>42</v>
      </c>
      <c r="W65" s="41">
        <v>2002</v>
      </c>
      <c r="X65" s="100" t="s">
        <v>44</v>
      </c>
      <c r="Y65" s="487">
        <v>1</v>
      </c>
      <c r="Z65" s="487">
        <v>0</v>
      </c>
      <c r="AA65" s="487">
        <f t="shared" si="86"/>
        <v>1</v>
      </c>
      <c r="AB65" s="487">
        <v>0</v>
      </c>
      <c r="AC65" s="487">
        <v>0</v>
      </c>
      <c r="AD65" s="487">
        <f t="shared" si="87"/>
        <v>0</v>
      </c>
      <c r="AE65" s="487">
        <v>0</v>
      </c>
      <c r="AF65" s="487">
        <v>0</v>
      </c>
      <c r="AG65" s="487">
        <f t="shared" si="88"/>
        <v>0</v>
      </c>
      <c r="AH65" s="487">
        <v>0</v>
      </c>
      <c r="AI65" s="487">
        <v>0</v>
      </c>
      <c r="AJ65" s="487">
        <f t="shared" si="89"/>
        <v>0</v>
      </c>
      <c r="AK65" s="487">
        <v>0</v>
      </c>
      <c r="AL65" s="487">
        <v>0</v>
      </c>
      <c r="AM65" s="487">
        <f t="shared" si="90"/>
        <v>0</v>
      </c>
      <c r="AN65" s="487">
        <v>2</v>
      </c>
      <c r="AO65" s="487">
        <v>0</v>
      </c>
      <c r="AP65" s="487">
        <f t="shared" si="91"/>
        <v>2</v>
      </c>
      <c r="AQ65" s="487">
        <v>532</v>
      </c>
      <c r="AR65" s="487">
        <v>515</v>
      </c>
      <c r="AS65" s="487">
        <f t="shared" si="92"/>
        <v>1047</v>
      </c>
      <c r="AT65" s="133">
        <f t="shared" si="40"/>
        <v>1173</v>
      </c>
    </row>
    <row r="66" spans="1:46" x14ac:dyDescent="0.25">
      <c r="A66" s="41">
        <v>43</v>
      </c>
      <c r="B66" s="41">
        <v>2003</v>
      </c>
      <c r="C66" s="100" t="s">
        <v>32</v>
      </c>
      <c r="D66" s="487">
        <v>1</v>
      </c>
      <c r="E66" s="487">
        <v>5</v>
      </c>
      <c r="F66" s="487">
        <f t="shared" si="80"/>
        <v>6</v>
      </c>
      <c r="G66" s="487">
        <v>7</v>
      </c>
      <c r="H66" s="487">
        <v>4</v>
      </c>
      <c r="I66" s="487">
        <f t="shared" si="81"/>
        <v>11</v>
      </c>
      <c r="J66" s="487">
        <v>1</v>
      </c>
      <c r="K66" s="487">
        <v>3</v>
      </c>
      <c r="L66" s="487">
        <f t="shared" si="82"/>
        <v>4</v>
      </c>
      <c r="M66" s="487">
        <v>17</v>
      </c>
      <c r="N66" s="487">
        <v>16</v>
      </c>
      <c r="O66" s="487">
        <f t="shared" si="83"/>
        <v>33</v>
      </c>
      <c r="P66" s="487">
        <v>0</v>
      </c>
      <c r="Q66" s="487">
        <v>0</v>
      </c>
      <c r="R66" s="487">
        <f t="shared" si="84"/>
        <v>0</v>
      </c>
      <c r="S66" s="487">
        <v>0</v>
      </c>
      <c r="T66" s="487">
        <v>0</v>
      </c>
      <c r="U66" s="487">
        <f t="shared" si="85"/>
        <v>0</v>
      </c>
      <c r="V66" s="41">
        <v>43</v>
      </c>
      <c r="W66" s="41">
        <v>2003</v>
      </c>
      <c r="X66" s="100" t="s">
        <v>32</v>
      </c>
      <c r="Y66" s="487">
        <v>0</v>
      </c>
      <c r="Z66" s="487">
        <v>0</v>
      </c>
      <c r="AA66" s="487">
        <f t="shared" si="86"/>
        <v>0</v>
      </c>
      <c r="AB66" s="487">
        <v>0</v>
      </c>
      <c r="AC66" s="487">
        <v>0</v>
      </c>
      <c r="AD66" s="487">
        <f t="shared" si="87"/>
        <v>0</v>
      </c>
      <c r="AE66" s="487">
        <v>0</v>
      </c>
      <c r="AF66" s="487">
        <v>0</v>
      </c>
      <c r="AG66" s="487">
        <f t="shared" si="88"/>
        <v>0</v>
      </c>
      <c r="AH66" s="487">
        <v>0</v>
      </c>
      <c r="AI66" s="487">
        <v>0</v>
      </c>
      <c r="AJ66" s="487">
        <f t="shared" si="89"/>
        <v>0</v>
      </c>
      <c r="AK66" s="487">
        <v>1</v>
      </c>
      <c r="AL66" s="487">
        <v>0</v>
      </c>
      <c r="AM66" s="487">
        <f t="shared" si="90"/>
        <v>1</v>
      </c>
      <c r="AN66" s="487">
        <v>0</v>
      </c>
      <c r="AO66" s="487">
        <v>0</v>
      </c>
      <c r="AP66" s="487">
        <f t="shared" si="91"/>
        <v>0</v>
      </c>
      <c r="AQ66" s="487">
        <v>509</v>
      </c>
      <c r="AR66" s="487">
        <v>472</v>
      </c>
      <c r="AS66" s="487">
        <f t="shared" si="92"/>
        <v>981</v>
      </c>
      <c r="AT66" s="133">
        <f t="shared" si="40"/>
        <v>1036</v>
      </c>
    </row>
    <row r="67" spans="1:46" x14ac:dyDescent="0.25">
      <c r="A67" s="41">
        <v>44</v>
      </c>
      <c r="B67" s="41">
        <v>2004</v>
      </c>
      <c r="C67" s="100" t="s">
        <v>45</v>
      </c>
      <c r="D67" s="487">
        <v>8</v>
      </c>
      <c r="E67" s="487">
        <v>4</v>
      </c>
      <c r="F67" s="487">
        <f t="shared" si="80"/>
        <v>12</v>
      </c>
      <c r="G67" s="487">
        <v>4</v>
      </c>
      <c r="H67" s="487">
        <v>4</v>
      </c>
      <c r="I67" s="487">
        <f t="shared" si="81"/>
        <v>8</v>
      </c>
      <c r="J67" s="487">
        <v>1</v>
      </c>
      <c r="K67" s="487">
        <v>1</v>
      </c>
      <c r="L67" s="487">
        <f t="shared" si="82"/>
        <v>2</v>
      </c>
      <c r="M67" s="487">
        <v>29</v>
      </c>
      <c r="N67" s="487">
        <v>4</v>
      </c>
      <c r="O67" s="487">
        <f t="shared" si="83"/>
        <v>33</v>
      </c>
      <c r="P67" s="487">
        <v>0</v>
      </c>
      <c r="Q67" s="487">
        <v>0</v>
      </c>
      <c r="R67" s="487">
        <f t="shared" si="84"/>
        <v>0</v>
      </c>
      <c r="S67" s="487">
        <v>0</v>
      </c>
      <c r="T67" s="487">
        <v>0</v>
      </c>
      <c r="U67" s="487">
        <f t="shared" si="85"/>
        <v>0</v>
      </c>
      <c r="V67" s="41">
        <v>44</v>
      </c>
      <c r="W67" s="41">
        <v>2004</v>
      </c>
      <c r="X67" s="100" t="s">
        <v>45</v>
      </c>
      <c r="Y67" s="487">
        <v>0</v>
      </c>
      <c r="Z67" s="487">
        <v>0</v>
      </c>
      <c r="AA67" s="487">
        <f t="shared" si="86"/>
        <v>0</v>
      </c>
      <c r="AB67" s="487">
        <v>0</v>
      </c>
      <c r="AC67" s="487">
        <v>0</v>
      </c>
      <c r="AD67" s="487">
        <f t="shared" si="87"/>
        <v>0</v>
      </c>
      <c r="AE67" s="487">
        <v>0</v>
      </c>
      <c r="AF67" s="487">
        <v>0</v>
      </c>
      <c r="AG67" s="487">
        <f t="shared" si="88"/>
        <v>0</v>
      </c>
      <c r="AH67" s="487">
        <v>0</v>
      </c>
      <c r="AI67" s="487">
        <v>0</v>
      </c>
      <c r="AJ67" s="487">
        <f t="shared" si="89"/>
        <v>0</v>
      </c>
      <c r="AK67" s="487">
        <v>0</v>
      </c>
      <c r="AL67" s="487">
        <v>0</v>
      </c>
      <c r="AM67" s="487">
        <f t="shared" si="90"/>
        <v>0</v>
      </c>
      <c r="AN67" s="487">
        <v>0</v>
      </c>
      <c r="AO67" s="487">
        <v>0</v>
      </c>
      <c r="AP67" s="487">
        <f t="shared" si="91"/>
        <v>0</v>
      </c>
      <c r="AQ67" s="487">
        <v>409</v>
      </c>
      <c r="AR67" s="487">
        <v>405</v>
      </c>
      <c r="AS67" s="487">
        <f t="shared" si="92"/>
        <v>814</v>
      </c>
      <c r="AT67" s="133">
        <f t="shared" si="40"/>
        <v>869</v>
      </c>
    </row>
    <row r="68" spans="1:46" x14ac:dyDescent="0.25">
      <c r="A68" s="41">
        <v>45</v>
      </c>
      <c r="B68" s="41">
        <v>2005</v>
      </c>
      <c r="C68" s="100" t="s">
        <v>46</v>
      </c>
      <c r="D68" s="487">
        <v>3</v>
      </c>
      <c r="E68" s="487">
        <v>5</v>
      </c>
      <c r="F68" s="487">
        <f t="shared" si="80"/>
        <v>8</v>
      </c>
      <c r="G68" s="487">
        <v>6</v>
      </c>
      <c r="H68" s="487">
        <v>4</v>
      </c>
      <c r="I68" s="487">
        <f t="shared" si="81"/>
        <v>10</v>
      </c>
      <c r="J68" s="487">
        <v>2</v>
      </c>
      <c r="K68" s="487">
        <v>3</v>
      </c>
      <c r="L68" s="487">
        <f t="shared" si="82"/>
        <v>5</v>
      </c>
      <c r="M68" s="487">
        <v>12</v>
      </c>
      <c r="N68" s="487">
        <v>16</v>
      </c>
      <c r="O68" s="487">
        <f t="shared" si="83"/>
        <v>28</v>
      </c>
      <c r="P68" s="487">
        <v>0</v>
      </c>
      <c r="Q68" s="487">
        <v>0</v>
      </c>
      <c r="R68" s="487">
        <f t="shared" si="84"/>
        <v>0</v>
      </c>
      <c r="S68" s="487">
        <v>0</v>
      </c>
      <c r="T68" s="487">
        <v>0</v>
      </c>
      <c r="U68" s="487">
        <f t="shared" si="85"/>
        <v>0</v>
      </c>
      <c r="V68" s="41">
        <v>45</v>
      </c>
      <c r="W68" s="41">
        <v>2005</v>
      </c>
      <c r="X68" s="100" t="s">
        <v>46</v>
      </c>
      <c r="Y68" s="487">
        <v>0</v>
      </c>
      <c r="Z68" s="487">
        <v>0</v>
      </c>
      <c r="AA68" s="487">
        <f t="shared" si="86"/>
        <v>0</v>
      </c>
      <c r="AB68" s="487">
        <v>0</v>
      </c>
      <c r="AC68" s="487">
        <v>0</v>
      </c>
      <c r="AD68" s="487">
        <f t="shared" si="87"/>
        <v>0</v>
      </c>
      <c r="AE68" s="487">
        <v>0</v>
      </c>
      <c r="AF68" s="487">
        <v>0</v>
      </c>
      <c r="AG68" s="487">
        <f t="shared" si="88"/>
        <v>0</v>
      </c>
      <c r="AH68" s="487">
        <v>0</v>
      </c>
      <c r="AI68" s="487">
        <v>0</v>
      </c>
      <c r="AJ68" s="487">
        <f t="shared" si="89"/>
        <v>0</v>
      </c>
      <c r="AK68" s="487">
        <v>0</v>
      </c>
      <c r="AL68" s="487">
        <v>0</v>
      </c>
      <c r="AM68" s="487">
        <f t="shared" si="90"/>
        <v>0</v>
      </c>
      <c r="AN68" s="487">
        <v>1</v>
      </c>
      <c r="AO68" s="487">
        <v>0</v>
      </c>
      <c r="AP68" s="487">
        <f t="shared" si="91"/>
        <v>1</v>
      </c>
      <c r="AQ68" s="487">
        <v>429</v>
      </c>
      <c r="AR68" s="487">
        <v>424</v>
      </c>
      <c r="AS68" s="487">
        <f t="shared" si="92"/>
        <v>853</v>
      </c>
      <c r="AT68" s="133">
        <f t="shared" si="40"/>
        <v>905</v>
      </c>
    </row>
    <row r="69" spans="1:46" x14ac:dyDescent="0.25">
      <c r="A69" s="41">
        <v>46</v>
      </c>
      <c r="B69" s="41">
        <v>2006</v>
      </c>
      <c r="C69" s="100" t="s">
        <v>47</v>
      </c>
      <c r="D69" s="487">
        <v>0</v>
      </c>
      <c r="E69" s="487">
        <v>1</v>
      </c>
      <c r="F69" s="487">
        <f t="shared" si="80"/>
        <v>1</v>
      </c>
      <c r="G69" s="487">
        <v>0</v>
      </c>
      <c r="H69" s="487">
        <v>4</v>
      </c>
      <c r="I69" s="487">
        <f t="shared" si="81"/>
        <v>4</v>
      </c>
      <c r="J69" s="487">
        <v>2</v>
      </c>
      <c r="K69" s="487">
        <v>0</v>
      </c>
      <c r="L69" s="487">
        <f t="shared" si="82"/>
        <v>2</v>
      </c>
      <c r="M69" s="487">
        <v>13</v>
      </c>
      <c r="N69" s="487">
        <v>7</v>
      </c>
      <c r="O69" s="487">
        <f t="shared" si="83"/>
        <v>20</v>
      </c>
      <c r="P69" s="487">
        <v>0</v>
      </c>
      <c r="Q69" s="487">
        <v>0</v>
      </c>
      <c r="R69" s="487">
        <f t="shared" si="84"/>
        <v>0</v>
      </c>
      <c r="S69" s="487">
        <v>0</v>
      </c>
      <c r="T69" s="487">
        <v>0</v>
      </c>
      <c r="U69" s="487">
        <f t="shared" si="85"/>
        <v>0</v>
      </c>
      <c r="V69" s="41">
        <v>46</v>
      </c>
      <c r="W69" s="41">
        <v>2006</v>
      </c>
      <c r="X69" s="100" t="s">
        <v>47</v>
      </c>
      <c r="Y69" s="487">
        <v>0</v>
      </c>
      <c r="Z69" s="487">
        <v>0</v>
      </c>
      <c r="AA69" s="487">
        <f t="shared" si="86"/>
        <v>0</v>
      </c>
      <c r="AB69" s="487">
        <v>0</v>
      </c>
      <c r="AC69" s="487">
        <v>0</v>
      </c>
      <c r="AD69" s="487">
        <f t="shared" si="87"/>
        <v>0</v>
      </c>
      <c r="AE69" s="487">
        <v>0</v>
      </c>
      <c r="AF69" s="487">
        <v>0</v>
      </c>
      <c r="AG69" s="487">
        <f t="shared" si="88"/>
        <v>0</v>
      </c>
      <c r="AH69" s="487">
        <v>0</v>
      </c>
      <c r="AI69" s="487">
        <v>0</v>
      </c>
      <c r="AJ69" s="487">
        <f t="shared" si="89"/>
        <v>0</v>
      </c>
      <c r="AK69" s="487">
        <v>0</v>
      </c>
      <c r="AL69" s="487">
        <v>0</v>
      </c>
      <c r="AM69" s="487">
        <f t="shared" si="90"/>
        <v>0</v>
      </c>
      <c r="AN69" s="487">
        <v>0</v>
      </c>
      <c r="AO69" s="487">
        <v>0</v>
      </c>
      <c r="AP69" s="487">
        <f t="shared" si="91"/>
        <v>0</v>
      </c>
      <c r="AQ69" s="487">
        <v>264</v>
      </c>
      <c r="AR69" s="487">
        <v>271</v>
      </c>
      <c r="AS69" s="487">
        <f t="shared" si="92"/>
        <v>535</v>
      </c>
      <c r="AT69" s="133">
        <f t="shared" si="40"/>
        <v>562</v>
      </c>
    </row>
    <row r="70" spans="1:46" ht="5.25" customHeight="1" x14ac:dyDescent="0.25">
      <c r="A70" s="41"/>
      <c r="B70" s="38"/>
      <c r="C70" s="414"/>
      <c r="D70" s="71"/>
      <c r="E70" s="79"/>
      <c r="F70" s="115"/>
      <c r="G70" s="71"/>
      <c r="H70" s="79"/>
      <c r="I70" s="115"/>
      <c r="J70" s="71"/>
      <c r="K70" s="79"/>
      <c r="L70" s="115"/>
      <c r="M70" s="71"/>
      <c r="N70" s="79"/>
      <c r="O70" s="115"/>
      <c r="P70" s="71"/>
      <c r="Q70" s="79"/>
      <c r="R70" s="115"/>
      <c r="S70" s="71"/>
      <c r="T70" s="79"/>
      <c r="U70" s="115"/>
      <c r="V70" s="41"/>
      <c r="W70" s="38"/>
      <c r="X70" s="414"/>
      <c r="Y70" s="71"/>
      <c r="Z70" s="79"/>
      <c r="AA70" s="115"/>
      <c r="AB70" s="71"/>
      <c r="AC70" s="79"/>
      <c r="AD70" s="115"/>
      <c r="AE70" s="71"/>
      <c r="AF70" s="79"/>
      <c r="AG70" s="115"/>
      <c r="AH70" s="71"/>
      <c r="AI70" s="79"/>
      <c r="AJ70" s="115"/>
      <c r="AK70" s="71"/>
      <c r="AL70" s="79"/>
      <c r="AM70" s="115"/>
      <c r="AN70" s="71"/>
      <c r="AO70" s="79"/>
      <c r="AP70" s="115"/>
      <c r="AQ70" s="71"/>
      <c r="AR70" s="79"/>
      <c r="AS70" s="115"/>
      <c r="AT70" s="133">
        <f t="shared" si="40"/>
        <v>0</v>
      </c>
    </row>
    <row r="71" spans="1:46" x14ac:dyDescent="0.25">
      <c r="A71" s="38"/>
      <c r="B71" s="118" t="s">
        <v>63</v>
      </c>
      <c r="C71" s="40" t="s">
        <v>48</v>
      </c>
      <c r="D71" s="72">
        <f>SUM(D72:D77)</f>
        <v>15</v>
      </c>
      <c r="E71" s="72">
        <f>SUM(E72:E77)</f>
        <v>23</v>
      </c>
      <c r="F71" s="72">
        <f>D71+E71</f>
        <v>38</v>
      </c>
      <c r="G71" s="72">
        <f>SUM(G72:G77)</f>
        <v>36</v>
      </c>
      <c r="H71" s="72">
        <f>SUM(H72:H77)</f>
        <v>56</v>
      </c>
      <c r="I71" s="72">
        <f>G71+H71</f>
        <v>92</v>
      </c>
      <c r="J71" s="72">
        <f>SUM(J72:J77)</f>
        <v>8</v>
      </c>
      <c r="K71" s="72">
        <f>SUM(K72:K77)</f>
        <v>13</v>
      </c>
      <c r="L71" s="72">
        <f>J71+K71</f>
        <v>21</v>
      </c>
      <c r="M71" s="72">
        <f>SUM(M72:M77)</f>
        <v>102</v>
      </c>
      <c r="N71" s="72">
        <f>SUM(N72:N77)</f>
        <v>94</v>
      </c>
      <c r="O71" s="72">
        <f>M71+N71</f>
        <v>196</v>
      </c>
      <c r="P71" s="72">
        <f>SUM(P72:P77)</f>
        <v>1</v>
      </c>
      <c r="Q71" s="72">
        <f>SUM(Q72:Q77)</f>
        <v>0</v>
      </c>
      <c r="R71" s="72">
        <f>P71+Q71</f>
        <v>1</v>
      </c>
      <c r="S71" s="72">
        <f>SUM(S72:S77)</f>
        <v>0</v>
      </c>
      <c r="T71" s="72">
        <f>SUM(T72:T77)</f>
        <v>0</v>
      </c>
      <c r="U71" s="72">
        <f>S71+T71</f>
        <v>0</v>
      </c>
      <c r="V71" s="38"/>
      <c r="W71" s="118" t="s">
        <v>63</v>
      </c>
      <c r="X71" s="40" t="s">
        <v>48</v>
      </c>
      <c r="Y71" s="72">
        <f>SUM(Y72:Y77)</f>
        <v>0</v>
      </c>
      <c r="Z71" s="72">
        <f>SUM(Z72:Z77)</f>
        <v>0</v>
      </c>
      <c r="AA71" s="72">
        <f>Y71+Z71</f>
        <v>0</v>
      </c>
      <c r="AB71" s="72">
        <f>SUM(AB72:AB77)</f>
        <v>0</v>
      </c>
      <c r="AC71" s="72">
        <f>SUM(AC72:AC77)</f>
        <v>1</v>
      </c>
      <c r="AD71" s="72">
        <f>AB71+AC71</f>
        <v>1</v>
      </c>
      <c r="AE71" s="72">
        <f>SUM(AE72:AE77)</f>
        <v>0</v>
      </c>
      <c r="AF71" s="72">
        <f>SUM(AF72:AF77)</f>
        <v>0</v>
      </c>
      <c r="AG71" s="72">
        <f>AE71+AF71</f>
        <v>0</v>
      </c>
      <c r="AH71" s="72">
        <f>SUM(AH72:AH77)</f>
        <v>0</v>
      </c>
      <c r="AI71" s="72">
        <f>SUM(AI72:AI77)</f>
        <v>0</v>
      </c>
      <c r="AJ71" s="72">
        <f>AH71+AI71</f>
        <v>0</v>
      </c>
      <c r="AK71" s="72">
        <f>SUM(AK72:AK77)</f>
        <v>1</v>
      </c>
      <c r="AL71" s="72">
        <f>SUM(AL72:AL77)</f>
        <v>0</v>
      </c>
      <c r="AM71" s="72">
        <f>AK71+AL71</f>
        <v>1</v>
      </c>
      <c r="AN71" s="72">
        <f>SUM(AN72:AN77)</f>
        <v>2</v>
      </c>
      <c r="AO71" s="72">
        <f>SUM(AO72:AO77)</f>
        <v>2</v>
      </c>
      <c r="AP71" s="72">
        <f>AN71+AO71</f>
        <v>4</v>
      </c>
      <c r="AQ71" s="72">
        <f>SUM(AQ72:AQ77)</f>
        <v>2795</v>
      </c>
      <c r="AR71" s="72">
        <f>SUM(AR72:AR77)</f>
        <v>2723</v>
      </c>
      <c r="AS71" s="72">
        <f>AQ71+AR71</f>
        <v>5518</v>
      </c>
      <c r="AT71" s="134">
        <f t="shared" si="40"/>
        <v>5872</v>
      </c>
    </row>
    <row r="72" spans="1:46" x14ac:dyDescent="0.25">
      <c r="A72" s="41">
        <v>47</v>
      </c>
      <c r="B72" s="41">
        <v>2001</v>
      </c>
      <c r="C72" s="121" t="s">
        <v>73</v>
      </c>
      <c r="D72" s="487">
        <v>2</v>
      </c>
      <c r="E72" s="487">
        <v>2</v>
      </c>
      <c r="F72" s="487">
        <f t="shared" ref="F72:F77" si="93">SUM(D72:E72)</f>
        <v>4</v>
      </c>
      <c r="G72" s="487">
        <v>5</v>
      </c>
      <c r="H72" s="487">
        <v>11</v>
      </c>
      <c r="I72" s="487">
        <f t="shared" ref="I72:I77" si="94">SUM(G72:H72)</f>
        <v>16</v>
      </c>
      <c r="J72" s="487">
        <v>0</v>
      </c>
      <c r="K72" s="487">
        <v>1</v>
      </c>
      <c r="L72" s="487">
        <f t="shared" ref="L72:L77" si="95">SUM(J72:K72)</f>
        <v>1</v>
      </c>
      <c r="M72" s="487">
        <v>15</v>
      </c>
      <c r="N72" s="487">
        <v>18</v>
      </c>
      <c r="O72" s="487">
        <f t="shared" ref="O72:O77" si="96">SUM(M72:N72)</f>
        <v>33</v>
      </c>
      <c r="P72" s="487">
        <v>0</v>
      </c>
      <c r="Q72" s="487">
        <v>0</v>
      </c>
      <c r="R72" s="487">
        <f t="shared" ref="R72:R77" si="97">SUM(P72:Q72)</f>
        <v>0</v>
      </c>
      <c r="S72" s="487">
        <v>0</v>
      </c>
      <c r="T72" s="487">
        <v>0</v>
      </c>
      <c r="U72" s="487">
        <f t="shared" ref="U72:U77" si="98">SUM(S72:T72)</f>
        <v>0</v>
      </c>
      <c r="V72" s="41">
        <v>47</v>
      </c>
      <c r="W72" s="41">
        <v>2001</v>
      </c>
      <c r="X72" s="121" t="s">
        <v>73</v>
      </c>
      <c r="Y72" s="487">
        <v>0</v>
      </c>
      <c r="Z72" s="487">
        <v>0</v>
      </c>
      <c r="AA72" s="487">
        <f t="shared" ref="AA72:AA77" si="99">SUM(Y72:Z72)</f>
        <v>0</v>
      </c>
      <c r="AB72" s="487">
        <v>0</v>
      </c>
      <c r="AC72" s="487">
        <v>0</v>
      </c>
      <c r="AD72" s="487">
        <f t="shared" ref="AD72:AD77" si="100">SUM(AB72:AC72)</f>
        <v>0</v>
      </c>
      <c r="AE72" s="487">
        <v>0</v>
      </c>
      <c r="AF72" s="487">
        <v>0</v>
      </c>
      <c r="AG72" s="487">
        <f t="shared" ref="AG72:AG77" si="101">SUM(AE72:AF72)</f>
        <v>0</v>
      </c>
      <c r="AH72" s="487">
        <v>0</v>
      </c>
      <c r="AI72" s="487">
        <v>0</v>
      </c>
      <c r="AJ72" s="487">
        <f t="shared" ref="AJ72:AJ77" si="102">SUM(AH72:AI72)</f>
        <v>0</v>
      </c>
      <c r="AK72" s="487">
        <v>0</v>
      </c>
      <c r="AL72" s="487">
        <v>0</v>
      </c>
      <c r="AM72" s="487">
        <f t="shared" ref="AM72:AM77" si="103">SUM(AK72:AL72)</f>
        <v>0</v>
      </c>
      <c r="AN72" s="487">
        <v>0</v>
      </c>
      <c r="AO72" s="487">
        <v>0</v>
      </c>
      <c r="AP72" s="487">
        <f t="shared" ref="AP72:AP77" si="104">SUM(AN72:AO72)</f>
        <v>0</v>
      </c>
      <c r="AQ72" s="487">
        <v>485</v>
      </c>
      <c r="AR72" s="487">
        <v>500</v>
      </c>
      <c r="AS72" s="487">
        <f t="shared" ref="AS72:AS77" si="105">SUM(AQ72:AR72)</f>
        <v>985</v>
      </c>
      <c r="AT72" s="133">
        <f t="shared" si="40"/>
        <v>1039</v>
      </c>
    </row>
    <row r="73" spans="1:46" x14ac:dyDescent="0.25">
      <c r="A73" s="41">
        <v>48</v>
      </c>
      <c r="B73" s="41">
        <v>2002</v>
      </c>
      <c r="C73" s="100" t="s">
        <v>74</v>
      </c>
      <c r="D73" s="487">
        <v>8</v>
      </c>
      <c r="E73" s="487">
        <v>14</v>
      </c>
      <c r="F73" s="487">
        <f t="shared" si="93"/>
        <v>22</v>
      </c>
      <c r="G73" s="487">
        <v>14</v>
      </c>
      <c r="H73" s="487">
        <v>21</v>
      </c>
      <c r="I73" s="487">
        <f t="shared" si="94"/>
        <v>35</v>
      </c>
      <c r="J73" s="487">
        <v>5</v>
      </c>
      <c r="K73" s="487">
        <v>2</v>
      </c>
      <c r="L73" s="487">
        <f t="shared" si="95"/>
        <v>7</v>
      </c>
      <c r="M73" s="487">
        <v>45</v>
      </c>
      <c r="N73" s="487">
        <v>36</v>
      </c>
      <c r="O73" s="487">
        <f t="shared" si="96"/>
        <v>81</v>
      </c>
      <c r="P73" s="487">
        <v>0</v>
      </c>
      <c r="Q73" s="487">
        <v>0</v>
      </c>
      <c r="R73" s="487">
        <f t="shared" si="97"/>
        <v>0</v>
      </c>
      <c r="S73" s="487">
        <v>0</v>
      </c>
      <c r="T73" s="487">
        <v>0</v>
      </c>
      <c r="U73" s="487">
        <f t="shared" si="98"/>
        <v>0</v>
      </c>
      <c r="V73" s="41">
        <v>48</v>
      </c>
      <c r="W73" s="41">
        <v>2002</v>
      </c>
      <c r="X73" s="100" t="s">
        <v>74</v>
      </c>
      <c r="Y73" s="487">
        <v>0</v>
      </c>
      <c r="Z73" s="487">
        <v>0</v>
      </c>
      <c r="AA73" s="487">
        <f t="shared" si="99"/>
        <v>0</v>
      </c>
      <c r="AB73" s="487">
        <v>0</v>
      </c>
      <c r="AC73" s="487">
        <v>0</v>
      </c>
      <c r="AD73" s="487">
        <f t="shared" si="100"/>
        <v>0</v>
      </c>
      <c r="AE73" s="487">
        <v>0</v>
      </c>
      <c r="AF73" s="487">
        <v>0</v>
      </c>
      <c r="AG73" s="487">
        <f t="shared" si="101"/>
        <v>0</v>
      </c>
      <c r="AH73" s="487">
        <v>0</v>
      </c>
      <c r="AI73" s="487">
        <v>0</v>
      </c>
      <c r="AJ73" s="487">
        <f t="shared" si="102"/>
        <v>0</v>
      </c>
      <c r="AK73" s="487">
        <v>1</v>
      </c>
      <c r="AL73" s="487">
        <v>0</v>
      </c>
      <c r="AM73" s="487">
        <f t="shared" si="103"/>
        <v>1</v>
      </c>
      <c r="AN73" s="487">
        <v>2</v>
      </c>
      <c r="AO73" s="487">
        <v>0</v>
      </c>
      <c r="AP73" s="487">
        <f t="shared" si="104"/>
        <v>2</v>
      </c>
      <c r="AQ73" s="487">
        <v>645</v>
      </c>
      <c r="AR73" s="487">
        <v>604</v>
      </c>
      <c r="AS73" s="487">
        <f t="shared" si="105"/>
        <v>1249</v>
      </c>
      <c r="AT73" s="133">
        <f t="shared" si="40"/>
        <v>1397</v>
      </c>
    </row>
    <row r="74" spans="1:46" x14ac:dyDescent="0.25">
      <c r="A74" s="41">
        <v>49</v>
      </c>
      <c r="B74" s="41">
        <v>2003</v>
      </c>
      <c r="C74" s="100" t="s">
        <v>49</v>
      </c>
      <c r="D74" s="487">
        <v>2</v>
      </c>
      <c r="E74" s="487">
        <v>1</v>
      </c>
      <c r="F74" s="487">
        <f t="shared" si="93"/>
        <v>3</v>
      </c>
      <c r="G74" s="487">
        <v>2</v>
      </c>
      <c r="H74" s="487">
        <v>3</v>
      </c>
      <c r="I74" s="487">
        <f t="shared" si="94"/>
        <v>5</v>
      </c>
      <c r="J74" s="487">
        <v>1</v>
      </c>
      <c r="K74" s="487">
        <v>3</v>
      </c>
      <c r="L74" s="487">
        <f t="shared" si="95"/>
        <v>4</v>
      </c>
      <c r="M74" s="487">
        <v>13</v>
      </c>
      <c r="N74" s="487">
        <v>5</v>
      </c>
      <c r="O74" s="487">
        <f t="shared" si="96"/>
        <v>18</v>
      </c>
      <c r="P74" s="487">
        <v>1</v>
      </c>
      <c r="Q74" s="487">
        <v>0</v>
      </c>
      <c r="R74" s="487">
        <f t="shared" si="97"/>
        <v>1</v>
      </c>
      <c r="S74" s="487">
        <v>0</v>
      </c>
      <c r="T74" s="487">
        <v>0</v>
      </c>
      <c r="U74" s="487">
        <f t="shared" si="98"/>
        <v>0</v>
      </c>
      <c r="V74" s="41">
        <v>49</v>
      </c>
      <c r="W74" s="41">
        <v>2003</v>
      </c>
      <c r="X74" s="100" t="s">
        <v>49</v>
      </c>
      <c r="Y74" s="487">
        <v>0</v>
      </c>
      <c r="Z74" s="487">
        <v>0</v>
      </c>
      <c r="AA74" s="487">
        <f t="shared" si="99"/>
        <v>0</v>
      </c>
      <c r="AB74" s="487">
        <v>0</v>
      </c>
      <c r="AC74" s="487">
        <v>1</v>
      </c>
      <c r="AD74" s="487">
        <f t="shared" si="100"/>
        <v>1</v>
      </c>
      <c r="AE74" s="487">
        <v>0</v>
      </c>
      <c r="AF74" s="487">
        <v>0</v>
      </c>
      <c r="AG74" s="487">
        <f t="shared" si="101"/>
        <v>0</v>
      </c>
      <c r="AH74" s="487">
        <v>0</v>
      </c>
      <c r="AI74" s="487">
        <v>0</v>
      </c>
      <c r="AJ74" s="487">
        <f t="shared" si="102"/>
        <v>0</v>
      </c>
      <c r="AK74" s="487">
        <v>0</v>
      </c>
      <c r="AL74" s="487">
        <v>0</v>
      </c>
      <c r="AM74" s="487">
        <f t="shared" si="103"/>
        <v>0</v>
      </c>
      <c r="AN74" s="487">
        <v>0</v>
      </c>
      <c r="AO74" s="487">
        <v>1</v>
      </c>
      <c r="AP74" s="487">
        <f t="shared" si="104"/>
        <v>1</v>
      </c>
      <c r="AQ74" s="487">
        <v>337</v>
      </c>
      <c r="AR74" s="487">
        <v>334</v>
      </c>
      <c r="AS74" s="487">
        <f t="shared" si="105"/>
        <v>671</v>
      </c>
      <c r="AT74" s="133">
        <f t="shared" si="40"/>
        <v>704</v>
      </c>
    </row>
    <row r="75" spans="1:46" x14ac:dyDescent="0.25">
      <c r="A75" s="41">
        <v>50</v>
      </c>
      <c r="B75" s="41">
        <v>2004</v>
      </c>
      <c r="C75" s="100" t="s">
        <v>75</v>
      </c>
      <c r="D75" s="487">
        <v>1</v>
      </c>
      <c r="E75" s="487">
        <v>2</v>
      </c>
      <c r="F75" s="487">
        <f t="shared" si="93"/>
        <v>3</v>
      </c>
      <c r="G75" s="487">
        <v>4</v>
      </c>
      <c r="H75" s="487">
        <v>8</v>
      </c>
      <c r="I75" s="487">
        <f t="shared" si="94"/>
        <v>12</v>
      </c>
      <c r="J75" s="487">
        <v>1</v>
      </c>
      <c r="K75" s="487">
        <v>2</v>
      </c>
      <c r="L75" s="487">
        <f t="shared" si="95"/>
        <v>3</v>
      </c>
      <c r="M75" s="487">
        <v>11</v>
      </c>
      <c r="N75" s="487">
        <v>17</v>
      </c>
      <c r="O75" s="487">
        <f t="shared" si="96"/>
        <v>28</v>
      </c>
      <c r="P75" s="487">
        <v>0</v>
      </c>
      <c r="Q75" s="487">
        <v>0</v>
      </c>
      <c r="R75" s="487">
        <f t="shared" si="97"/>
        <v>0</v>
      </c>
      <c r="S75" s="487">
        <v>0</v>
      </c>
      <c r="T75" s="487">
        <v>0</v>
      </c>
      <c r="U75" s="487">
        <f t="shared" si="98"/>
        <v>0</v>
      </c>
      <c r="V75" s="41">
        <v>50</v>
      </c>
      <c r="W75" s="41">
        <v>2004</v>
      </c>
      <c r="X75" s="100" t="s">
        <v>75</v>
      </c>
      <c r="Y75" s="487">
        <v>0</v>
      </c>
      <c r="Z75" s="487">
        <v>0</v>
      </c>
      <c r="AA75" s="487">
        <f t="shared" si="99"/>
        <v>0</v>
      </c>
      <c r="AB75" s="487">
        <v>0</v>
      </c>
      <c r="AC75" s="487">
        <v>0</v>
      </c>
      <c r="AD75" s="487">
        <f t="shared" si="100"/>
        <v>0</v>
      </c>
      <c r="AE75" s="487">
        <v>0</v>
      </c>
      <c r="AF75" s="487">
        <v>0</v>
      </c>
      <c r="AG75" s="487">
        <f t="shared" si="101"/>
        <v>0</v>
      </c>
      <c r="AH75" s="487">
        <v>0</v>
      </c>
      <c r="AI75" s="487">
        <v>0</v>
      </c>
      <c r="AJ75" s="487">
        <f t="shared" si="102"/>
        <v>0</v>
      </c>
      <c r="AK75" s="487">
        <v>0</v>
      </c>
      <c r="AL75" s="487">
        <v>0</v>
      </c>
      <c r="AM75" s="487">
        <f t="shared" si="103"/>
        <v>0</v>
      </c>
      <c r="AN75" s="487">
        <v>0</v>
      </c>
      <c r="AO75" s="487">
        <v>0</v>
      </c>
      <c r="AP75" s="487">
        <f t="shared" si="104"/>
        <v>0</v>
      </c>
      <c r="AQ75" s="487">
        <v>737</v>
      </c>
      <c r="AR75" s="487">
        <v>723</v>
      </c>
      <c r="AS75" s="487">
        <f t="shared" si="105"/>
        <v>1460</v>
      </c>
      <c r="AT75" s="133">
        <f t="shared" ref="AT75:AT77" si="106">AS75+AP75+AM75+AJ75+AG75+AD75+AA75+U75+R75+O75+L75+I75+F75</f>
        <v>1506</v>
      </c>
    </row>
    <row r="76" spans="1:46" x14ac:dyDescent="0.25">
      <c r="A76" s="41">
        <v>51</v>
      </c>
      <c r="B76" s="41">
        <v>2005</v>
      </c>
      <c r="C76" s="100" t="s">
        <v>50</v>
      </c>
      <c r="D76" s="487">
        <v>2</v>
      </c>
      <c r="E76" s="487">
        <v>0</v>
      </c>
      <c r="F76" s="487">
        <f t="shared" si="93"/>
        <v>2</v>
      </c>
      <c r="G76" s="487">
        <v>0</v>
      </c>
      <c r="H76" s="487">
        <v>3</v>
      </c>
      <c r="I76" s="487">
        <f t="shared" si="94"/>
        <v>3</v>
      </c>
      <c r="J76" s="487">
        <v>0</v>
      </c>
      <c r="K76" s="487">
        <v>1</v>
      </c>
      <c r="L76" s="487">
        <f t="shared" si="95"/>
        <v>1</v>
      </c>
      <c r="M76" s="487">
        <v>3</v>
      </c>
      <c r="N76" s="487">
        <v>1</v>
      </c>
      <c r="O76" s="487">
        <f t="shared" si="96"/>
        <v>4</v>
      </c>
      <c r="P76" s="487">
        <v>0</v>
      </c>
      <c r="Q76" s="487">
        <v>0</v>
      </c>
      <c r="R76" s="487">
        <f t="shared" si="97"/>
        <v>0</v>
      </c>
      <c r="S76" s="487">
        <v>0</v>
      </c>
      <c r="T76" s="487">
        <v>0</v>
      </c>
      <c r="U76" s="487">
        <f t="shared" si="98"/>
        <v>0</v>
      </c>
      <c r="V76" s="41">
        <v>51</v>
      </c>
      <c r="W76" s="41">
        <v>2005</v>
      </c>
      <c r="X76" s="100" t="s">
        <v>50</v>
      </c>
      <c r="Y76" s="487">
        <v>0</v>
      </c>
      <c r="Z76" s="487">
        <v>0</v>
      </c>
      <c r="AA76" s="487">
        <f t="shared" si="99"/>
        <v>0</v>
      </c>
      <c r="AB76" s="487">
        <v>0</v>
      </c>
      <c r="AC76" s="487">
        <v>0</v>
      </c>
      <c r="AD76" s="487">
        <f t="shared" si="100"/>
        <v>0</v>
      </c>
      <c r="AE76" s="487">
        <v>0</v>
      </c>
      <c r="AF76" s="487">
        <v>0</v>
      </c>
      <c r="AG76" s="487">
        <f t="shared" si="101"/>
        <v>0</v>
      </c>
      <c r="AH76" s="487">
        <v>0</v>
      </c>
      <c r="AI76" s="487">
        <v>0</v>
      </c>
      <c r="AJ76" s="487">
        <f t="shared" si="102"/>
        <v>0</v>
      </c>
      <c r="AK76" s="487">
        <v>0</v>
      </c>
      <c r="AL76" s="487">
        <v>0</v>
      </c>
      <c r="AM76" s="487">
        <f t="shared" si="103"/>
        <v>0</v>
      </c>
      <c r="AN76" s="487">
        <v>0</v>
      </c>
      <c r="AO76" s="487">
        <v>1</v>
      </c>
      <c r="AP76" s="487">
        <f t="shared" si="104"/>
        <v>1</v>
      </c>
      <c r="AQ76" s="487">
        <v>311</v>
      </c>
      <c r="AR76" s="487">
        <v>289</v>
      </c>
      <c r="AS76" s="487">
        <f t="shared" si="105"/>
        <v>600</v>
      </c>
      <c r="AT76" s="133">
        <f t="shared" si="106"/>
        <v>611</v>
      </c>
    </row>
    <row r="77" spans="1:46" ht="15.75" thickBot="1" x14ac:dyDescent="0.3">
      <c r="A77" s="42">
        <v>52</v>
      </c>
      <c r="B77" s="43">
        <v>2006</v>
      </c>
      <c r="C77" s="101" t="s">
        <v>51</v>
      </c>
      <c r="D77" s="488">
        <v>0</v>
      </c>
      <c r="E77" s="488">
        <v>4</v>
      </c>
      <c r="F77" s="488">
        <f t="shared" si="93"/>
        <v>4</v>
      </c>
      <c r="G77" s="488">
        <v>11</v>
      </c>
      <c r="H77" s="488">
        <v>10</v>
      </c>
      <c r="I77" s="488">
        <f t="shared" si="94"/>
        <v>21</v>
      </c>
      <c r="J77" s="488">
        <v>1</v>
      </c>
      <c r="K77" s="488">
        <v>4</v>
      </c>
      <c r="L77" s="488">
        <f t="shared" si="95"/>
        <v>5</v>
      </c>
      <c r="M77" s="488">
        <v>15</v>
      </c>
      <c r="N77" s="488">
        <v>17</v>
      </c>
      <c r="O77" s="488">
        <f t="shared" si="96"/>
        <v>32</v>
      </c>
      <c r="P77" s="488">
        <v>0</v>
      </c>
      <c r="Q77" s="488">
        <v>0</v>
      </c>
      <c r="R77" s="488">
        <f t="shared" si="97"/>
        <v>0</v>
      </c>
      <c r="S77" s="488">
        <v>0</v>
      </c>
      <c r="T77" s="488">
        <v>0</v>
      </c>
      <c r="U77" s="488">
        <f t="shared" si="98"/>
        <v>0</v>
      </c>
      <c r="V77" s="42">
        <v>52</v>
      </c>
      <c r="W77" s="43">
        <v>2006</v>
      </c>
      <c r="X77" s="101" t="s">
        <v>51</v>
      </c>
      <c r="Y77" s="488">
        <v>0</v>
      </c>
      <c r="Z77" s="488">
        <v>0</v>
      </c>
      <c r="AA77" s="488">
        <f t="shared" si="99"/>
        <v>0</v>
      </c>
      <c r="AB77" s="488">
        <v>0</v>
      </c>
      <c r="AC77" s="488">
        <v>0</v>
      </c>
      <c r="AD77" s="488">
        <f t="shared" si="100"/>
        <v>0</v>
      </c>
      <c r="AE77" s="488">
        <v>0</v>
      </c>
      <c r="AF77" s="488">
        <v>0</v>
      </c>
      <c r="AG77" s="488">
        <f t="shared" si="101"/>
        <v>0</v>
      </c>
      <c r="AH77" s="488">
        <v>0</v>
      </c>
      <c r="AI77" s="488">
        <v>0</v>
      </c>
      <c r="AJ77" s="488">
        <f t="shared" si="102"/>
        <v>0</v>
      </c>
      <c r="AK77" s="488">
        <v>0</v>
      </c>
      <c r="AL77" s="488">
        <v>0</v>
      </c>
      <c r="AM77" s="488">
        <f t="shared" si="103"/>
        <v>0</v>
      </c>
      <c r="AN77" s="488">
        <v>0</v>
      </c>
      <c r="AO77" s="488">
        <v>0</v>
      </c>
      <c r="AP77" s="488">
        <f t="shared" si="104"/>
        <v>0</v>
      </c>
      <c r="AQ77" s="488">
        <v>280</v>
      </c>
      <c r="AR77" s="488">
        <v>273</v>
      </c>
      <c r="AS77" s="488">
        <f t="shared" si="105"/>
        <v>553</v>
      </c>
      <c r="AT77" s="133">
        <f t="shared" si="106"/>
        <v>615</v>
      </c>
    </row>
    <row r="78" spans="1:46" ht="15.75" customHeight="1" x14ac:dyDescent="0.25">
      <c r="A78" s="31" t="str">
        <f>PENDIDIKAN!A78</f>
        <v>Sumber : PDAK - Kementerian Dalam Negeri RI</v>
      </c>
      <c r="B78" s="1"/>
      <c r="C78" s="1"/>
      <c r="O78" s="59"/>
      <c r="V78" s="31" t="str">
        <f>A78</f>
        <v>Sumber : PDAK - Kementerian Dalam Negeri RI</v>
      </c>
    </row>
    <row r="79" spans="1:46" ht="15" customHeight="1" x14ac:dyDescent="0.25">
      <c r="AH79" s="13"/>
      <c r="AI79" s="11"/>
      <c r="AK79" s="11"/>
      <c r="AL79" s="11"/>
      <c r="AM79" s="525" t="str">
        <f>DKB!E78</f>
        <v>Kepala Dinas</v>
      </c>
      <c r="AN79" s="525"/>
      <c r="AO79" s="525"/>
      <c r="AP79" s="525"/>
      <c r="AQ79" s="525"/>
      <c r="AR79" s="525"/>
      <c r="AS79" s="525"/>
    </row>
    <row r="80" spans="1:46" ht="15" customHeight="1" x14ac:dyDescent="0.25">
      <c r="B80" s="525"/>
      <c r="C80" s="525"/>
      <c r="D80" s="525"/>
      <c r="W80" s="2"/>
      <c r="X80" s="2"/>
      <c r="AH80" s="24"/>
      <c r="AI80" s="24"/>
      <c r="AJ80" s="70"/>
      <c r="AK80" s="24"/>
      <c r="AL80" s="24"/>
      <c r="AM80" s="525" t="str">
        <f>DKB!E79</f>
        <v>Kependudukan dan Pencatatan Sipil</v>
      </c>
      <c r="AN80" s="525"/>
      <c r="AO80" s="525"/>
      <c r="AP80" s="525"/>
      <c r="AQ80" s="525"/>
      <c r="AR80" s="525"/>
      <c r="AS80" s="525"/>
    </row>
    <row r="81" spans="2:45" ht="15" customHeight="1" x14ac:dyDescent="0.25">
      <c r="B81" s="525"/>
      <c r="C81" s="525"/>
      <c r="D81" s="525"/>
      <c r="W81" s="2"/>
      <c r="X81" s="2"/>
      <c r="AH81" s="25"/>
      <c r="AI81" s="25"/>
      <c r="AJ81" s="56"/>
      <c r="AK81" s="25"/>
      <c r="AL81" s="25"/>
      <c r="AM81" s="525" t="str">
        <f>DKB!E80</f>
        <v>Kabupaten Pakpak Bharat</v>
      </c>
      <c r="AN81" s="525"/>
      <c r="AO81" s="525"/>
      <c r="AP81" s="525"/>
      <c r="AQ81" s="525"/>
      <c r="AR81" s="525"/>
      <c r="AS81" s="525"/>
    </row>
    <row r="82" spans="2:45" x14ac:dyDescent="0.25">
      <c r="B82" s="525"/>
      <c r="C82" s="525"/>
      <c r="D82" s="525"/>
      <c r="W82" s="2"/>
      <c r="X82" s="2"/>
      <c r="AH82" s="24"/>
      <c r="AI82" s="24"/>
      <c r="AJ82" s="70"/>
      <c r="AK82" s="24"/>
      <c r="AL82" s="24"/>
      <c r="AM82" s="525"/>
      <c r="AN82" s="525"/>
      <c r="AO82" s="525"/>
      <c r="AP82" s="525"/>
      <c r="AQ82" s="525"/>
      <c r="AR82" s="525"/>
      <c r="AS82" s="525"/>
    </row>
    <row r="83" spans="2:45" s="13" customFormat="1" x14ac:dyDescent="0.25">
      <c r="B83" s="394"/>
      <c r="C83" s="394"/>
      <c r="D83" s="394"/>
      <c r="F83" s="2"/>
      <c r="I83" s="2"/>
      <c r="L83" s="2"/>
      <c r="O83" s="2"/>
      <c r="R83" s="2"/>
      <c r="U83" s="2"/>
      <c r="W83" s="2"/>
      <c r="X83" s="2"/>
      <c r="AA83" s="2"/>
      <c r="AD83" s="2"/>
      <c r="AG83" s="2"/>
      <c r="AH83" s="395"/>
      <c r="AI83" s="395"/>
      <c r="AJ83" s="395"/>
      <c r="AK83" s="395"/>
      <c r="AL83" s="395"/>
      <c r="AM83" s="394"/>
      <c r="AN83" s="394"/>
      <c r="AO83" s="394"/>
      <c r="AP83" s="394"/>
      <c r="AQ83" s="394"/>
      <c r="AR83" s="394"/>
      <c r="AS83" s="394"/>
    </row>
    <row r="84" spans="2:45" x14ac:dyDescent="0.25">
      <c r="B84" s="525"/>
      <c r="C84" s="525"/>
      <c r="D84" s="525"/>
      <c r="W84" s="2"/>
      <c r="X84" s="2"/>
      <c r="AH84" s="24"/>
      <c r="AI84" s="24"/>
      <c r="AJ84" s="70"/>
      <c r="AK84" s="24"/>
      <c r="AL84" s="24"/>
      <c r="AM84" s="525"/>
      <c r="AN84" s="525"/>
      <c r="AO84" s="525"/>
      <c r="AP84" s="525"/>
      <c r="AQ84" s="525"/>
      <c r="AR84" s="525"/>
      <c r="AS84" s="525"/>
    </row>
    <row r="85" spans="2:45" ht="15" customHeight="1" x14ac:dyDescent="0.25">
      <c r="B85" s="525"/>
      <c r="C85" s="525"/>
      <c r="D85" s="525"/>
      <c r="W85" s="2"/>
      <c r="X85" s="2"/>
      <c r="AH85" s="24"/>
      <c r="AI85" s="24"/>
      <c r="AJ85" s="70"/>
      <c r="AK85" s="24"/>
      <c r="AL85" s="24"/>
      <c r="AM85" s="525" t="str">
        <f>DKB!E84</f>
        <v>Petrus Saragih, SE, MM</v>
      </c>
      <c r="AN85" s="525"/>
      <c r="AO85" s="525"/>
      <c r="AP85" s="525"/>
      <c r="AQ85" s="525"/>
      <c r="AR85" s="525"/>
      <c r="AS85" s="525"/>
    </row>
    <row r="86" spans="2:45" ht="15" customHeight="1" x14ac:dyDescent="0.25">
      <c r="B86" s="525"/>
      <c r="C86" s="525"/>
      <c r="D86" s="525"/>
      <c r="W86" s="2"/>
      <c r="X86" s="2"/>
      <c r="AH86" s="24"/>
      <c r="AI86" s="24"/>
      <c r="AJ86" s="70"/>
      <c r="AK86" s="24"/>
      <c r="AL86" s="24"/>
      <c r="AM86" s="525" t="str">
        <f>DKB!E85</f>
        <v>NIP. 196907271990111002</v>
      </c>
      <c r="AN86" s="525"/>
      <c r="AO86" s="525"/>
      <c r="AP86" s="525"/>
      <c r="AQ86" s="525"/>
      <c r="AR86" s="525"/>
      <c r="AS86" s="525"/>
    </row>
  </sheetData>
  <mergeCells count="50">
    <mergeCell ref="W5:W6"/>
    <mergeCell ref="D5:U6"/>
    <mergeCell ref="Y5:AS6"/>
    <mergeCell ref="V2:AS2"/>
    <mergeCell ref="V3:AS3"/>
    <mergeCell ref="A1:U1"/>
    <mergeCell ref="A2:U2"/>
    <mergeCell ref="A3:U3"/>
    <mergeCell ref="V5:V10"/>
    <mergeCell ref="AQ7:AS7"/>
    <mergeCell ref="AQ8:AS8"/>
    <mergeCell ref="P8:R8"/>
    <mergeCell ref="S8:U8"/>
    <mergeCell ref="Y8:AA8"/>
    <mergeCell ref="AB8:AD8"/>
    <mergeCell ref="M7:O7"/>
    <mergeCell ref="Y7:AA7"/>
    <mergeCell ref="AH8:AJ8"/>
    <mergeCell ref="AK8:AM8"/>
    <mergeCell ref="AN8:AP8"/>
    <mergeCell ref="AE7:AG7"/>
    <mergeCell ref="P7:R7"/>
    <mergeCell ref="S7:U7"/>
    <mergeCell ref="AM85:AS85"/>
    <mergeCell ref="AM86:AS86"/>
    <mergeCell ref="AM79:AS79"/>
    <mergeCell ref="AM81:AS81"/>
    <mergeCell ref="AM82:AS82"/>
    <mergeCell ref="AM84:AS84"/>
    <mergeCell ref="B5:B6"/>
    <mergeCell ref="A5:A10"/>
    <mergeCell ref="AM80:AS80"/>
    <mergeCell ref="B84:D84"/>
    <mergeCell ref="B85:D85"/>
    <mergeCell ref="G8:I8"/>
    <mergeCell ref="J8:L8"/>
    <mergeCell ref="J7:L7"/>
    <mergeCell ref="AB7:AD7"/>
    <mergeCell ref="M8:O8"/>
    <mergeCell ref="AH7:AJ7"/>
    <mergeCell ref="AK7:AM7"/>
    <mergeCell ref="AN7:AP7"/>
    <mergeCell ref="AE8:AG8"/>
    <mergeCell ref="D7:F7"/>
    <mergeCell ref="G7:I7"/>
    <mergeCell ref="B86:D86"/>
    <mergeCell ref="B80:D80"/>
    <mergeCell ref="B81:D81"/>
    <mergeCell ref="B82:D82"/>
    <mergeCell ref="D8:F8"/>
  </mergeCells>
  <printOptions horizontalCentered="1"/>
  <pageMargins left="0.59055118110236227" right="0.19685039370078741" top="0.19685039370078741" bottom="0.19685039370078741" header="0" footer="0"/>
  <pageSetup paperSize="9" scale="65" fitToHeight="2" orientation="portrait" horizontalDpi="4294967293" r:id="rId1"/>
  <colBreaks count="2" manualBreakCount="2">
    <brk id="21" max="84" man="1"/>
    <brk id="4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5"/>
  <sheetViews>
    <sheetView view="pageBreakPreview" zoomScaleNormal="100" zoomScaleSheetLayoutView="100" workbookViewId="0">
      <selection activeCell="AD17" sqref="AD17"/>
    </sheetView>
  </sheetViews>
  <sheetFormatPr defaultRowHeight="15" x14ac:dyDescent="0.25"/>
  <cols>
    <col min="1" max="1" width="4.5703125" style="187" customWidth="1"/>
    <col min="2" max="2" width="33.85546875" customWidth="1"/>
    <col min="3" max="5" width="6.7109375" customWidth="1"/>
    <col min="6" max="26" width="6.7109375" style="13" customWidth="1"/>
  </cols>
  <sheetData>
    <row r="1" spans="1:27" ht="18.75" x14ac:dyDescent="0.25">
      <c r="A1" s="577" t="str">
        <f>DKB!A1</f>
        <v>DATA KONSOLIDASI BERSIH (DKB) KABUPATEN PAKPAK BHARAT</v>
      </c>
      <c r="B1" s="577"/>
      <c r="C1" s="577"/>
      <c r="D1" s="577"/>
      <c r="E1" s="577"/>
      <c r="F1" s="577"/>
      <c r="G1" s="577"/>
      <c r="H1" s="577"/>
      <c r="I1" s="577"/>
      <c r="J1" s="577"/>
      <c r="K1" s="577"/>
      <c r="L1" s="577"/>
      <c r="M1" s="577"/>
      <c r="N1" s="577"/>
      <c r="O1" s="577"/>
      <c r="P1" s="577"/>
      <c r="Q1" s="577"/>
      <c r="R1" s="577"/>
      <c r="S1" s="577"/>
      <c r="T1" s="577"/>
      <c r="U1" s="577"/>
      <c r="V1" s="577"/>
      <c r="W1" s="577"/>
      <c r="X1" s="577"/>
      <c r="Y1" s="577"/>
      <c r="Z1" s="577"/>
    </row>
    <row r="2" spans="1:27" s="13" customFormat="1" ht="18.75" x14ac:dyDescent="0.25">
      <c r="A2" s="577" t="s">
        <v>512</v>
      </c>
      <c r="B2" s="577"/>
      <c r="C2" s="577"/>
      <c r="D2" s="577"/>
      <c r="E2" s="577"/>
      <c r="F2" s="577"/>
      <c r="G2" s="577"/>
      <c r="H2" s="577"/>
      <c r="I2" s="577"/>
      <c r="J2" s="577"/>
      <c r="K2" s="577"/>
      <c r="L2" s="577"/>
      <c r="M2" s="577"/>
      <c r="N2" s="577"/>
      <c r="O2" s="577"/>
      <c r="P2" s="577"/>
      <c r="Q2" s="577"/>
      <c r="R2" s="577"/>
      <c r="S2" s="577"/>
      <c r="T2" s="577"/>
      <c r="U2" s="577"/>
      <c r="V2" s="577"/>
      <c r="W2" s="577"/>
      <c r="X2" s="577"/>
      <c r="Y2" s="577"/>
      <c r="Z2" s="577"/>
    </row>
    <row r="3" spans="1:27" s="13" customFormat="1" ht="18.75" x14ac:dyDescent="0.25">
      <c r="A3" s="578" t="str">
        <f>DKB!A2</f>
        <v>SEMESTER II TAHUN 2023</v>
      </c>
      <c r="B3" s="578"/>
      <c r="C3" s="578"/>
      <c r="D3" s="578"/>
      <c r="E3" s="578"/>
      <c r="F3" s="578"/>
      <c r="G3" s="578"/>
      <c r="H3" s="578"/>
      <c r="I3" s="578"/>
      <c r="J3" s="578"/>
      <c r="K3" s="578"/>
      <c r="L3" s="578"/>
      <c r="M3" s="578"/>
      <c r="N3" s="578"/>
      <c r="O3" s="578"/>
      <c r="P3" s="578"/>
      <c r="Q3" s="578"/>
      <c r="R3" s="578"/>
      <c r="S3" s="578"/>
      <c r="T3" s="578"/>
      <c r="U3" s="578"/>
      <c r="V3" s="578"/>
      <c r="W3" s="578"/>
      <c r="X3" s="578"/>
      <c r="Y3" s="578"/>
      <c r="Z3" s="578"/>
    </row>
    <row r="4" spans="1:27" ht="9" customHeight="1" thickBot="1" x14ac:dyDescent="0.3"/>
    <row r="5" spans="1:27" s="309" customFormat="1" ht="27.75" customHeight="1" thickBot="1" x14ac:dyDescent="0.3">
      <c r="A5" s="579" t="s">
        <v>0</v>
      </c>
      <c r="B5" s="582" t="s">
        <v>427</v>
      </c>
      <c r="C5" s="574" t="s">
        <v>5</v>
      </c>
      <c r="D5" s="575"/>
      <c r="E5" s="576"/>
      <c r="F5" s="574" t="s">
        <v>16</v>
      </c>
      <c r="G5" s="575"/>
      <c r="H5" s="576"/>
      <c r="I5" s="574" t="s">
        <v>25</v>
      </c>
      <c r="J5" s="575"/>
      <c r="K5" s="576"/>
      <c r="L5" s="574" t="s">
        <v>30</v>
      </c>
      <c r="M5" s="575"/>
      <c r="N5" s="576"/>
      <c r="O5" s="574" t="s">
        <v>35</v>
      </c>
      <c r="P5" s="575"/>
      <c r="Q5" s="576"/>
      <c r="R5" s="574" t="s">
        <v>37</v>
      </c>
      <c r="S5" s="575"/>
      <c r="T5" s="576"/>
      <c r="U5" s="575" t="s">
        <v>42</v>
      </c>
      <c r="V5" s="575"/>
      <c r="W5" s="575"/>
      <c r="X5" s="574" t="s">
        <v>48</v>
      </c>
      <c r="Y5" s="575"/>
      <c r="Z5" s="576"/>
    </row>
    <row r="6" spans="1:27" s="309" customFormat="1" ht="15" customHeight="1" thickBot="1" x14ac:dyDescent="0.3">
      <c r="A6" s="580"/>
      <c r="B6" s="583"/>
      <c r="C6" s="574">
        <f>SUM(E8:E106)</f>
        <v>12191</v>
      </c>
      <c r="D6" s="575"/>
      <c r="E6" s="576"/>
      <c r="F6" s="574">
        <f t="shared" ref="F6" si="0">SUM(H8:H106)</f>
        <v>11039</v>
      </c>
      <c r="G6" s="575"/>
      <c r="H6" s="576"/>
      <c r="I6" s="574">
        <f t="shared" ref="I6" si="1">SUM(K8:K106)</f>
        <v>10691</v>
      </c>
      <c r="J6" s="575"/>
      <c r="K6" s="576"/>
      <c r="L6" s="574">
        <f t="shared" ref="L6" si="2">SUM(N8:N106)</f>
        <v>4616</v>
      </c>
      <c r="M6" s="575"/>
      <c r="N6" s="576"/>
      <c r="O6" s="574">
        <f t="shared" ref="O6" si="3">SUM(Q8:Q106)</f>
        <v>5138</v>
      </c>
      <c r="P6" s="575"/>
      <c r="Q6" s="576"/>
      <c r="R6" s="574">
        <f t="shared" ref="R6" si="4">SUM(T8:T106)</f>
        <v>1564</v>
      </c>
      <c r="S6" s="575"/>
      <c r="T6" s="576"/>
      <c r="U6" s="575">
        <f t="shared" ref="U6" si="5">SUM(W8:W106)</f>
        <v>5199</v>
      </c>
      <c r="V6" s="575"/>
      <c r="W6" s="575"/>
      <c r="X6" s="574">
        <f t="shared" ref="X6" si="6">SUM(Z8:Z106)</f>
        <v>5834</v>
      </c>
      <c r="Y6" s="575"/>
      <c r="Z6" s="576"/>
      <c r="AA6" s="309">
        <f>SUM(C6:Z6)</f>
        <v>56272</v>
      </c>
    </row>
    <row r="7" spans="1:27" s="309" customFormat="1" ht="15" customHeight="1" thickBot="1" x14ac:dyDescent="0.3">
      <c r="A7" s="581"/>
      <c r="B7" s="584"/>
      <c r="C7" s="418" t="s">
        <v>3</v>
      </c>
      <c r="D7" s="416" t="s">
        <v>4</v>
      </c>
      <c r="E7" s="417" t="s">
        <v>52</v>
      </c>
      <c r="F7" s="418" t="s">
        <v>3</v>
      </c>
      <c r="G7" s="416" t="s">
        <v>4</v>
      </c>
      <c r="H7" s="417" t="s">
        <v>52</v>
      </c>
      <c r="I7" s="418" t="s">
        <v>3</v>
      </c>
      <c r="J7" s="416" t="s">
        <v>4</v>
      </c>
      <c r="K7" s="417" t="s">
        <v>52</v>
      </c>
      <c r="L7" s="418" t="s">
        <v>3</v>
      </c>
      <c r="M7" s="416" t="s">
        <v>4</v>
      </c>
      <c r="N7" s="417" t="s">
        <v>52</v>
      </c>
      <c r="O7" s="418" t="s">
        <v>3</v>
      </c>
      <c r="P7" s="416" t="s">
        <v>4</v>
      </c>
      <c r="Q7" s="417" t="s">
        <v>52</v>
      </c>
      <c r="R7" s="418" t="s">
        <v>3</v>
      </c>
      <c r="S7" s="416" t="s">
        <v>4</v>
      </c>
      <c r="T7" s="417" t="s">
        <v>52</v>
      </c>
      <c r="U7" s="416" t="s">
        <v>3</v>
      </c>
      <c r="V7" s="416" t="s">
        <v>4</v>
      </c>
      <c r="W7" s="416" t="s">
        <v>52</v>
      </c>
      <c r="X7" s="418" t="s">
        <v>3</v>
      </c>
      <c r="Y7" s="416" t="s">
        <v>4</v>
      </c>
      <c r="Z7" s="417" t="s">
        <v>52</v>
      </c>
    </row>
    <row r="8" spans="1:27" ht="14.1" customHeight="1" x14ac:dyDescent="0.25">
      <c r="A8" s="324">
        <v>1</v>
      </c>
      <c r="B8" s="421" t="s">
        <v>436</v>
      </c>
      <c r="C8" s="422">
        <v>1653</v>
      </c>
      <c r="D8" s="423">
        <v>1518</v>
      </c>
      <c r="E8" s="424">
        <f>SUM(C8:D8)</f>
        <v>3171</v>
      </c>
      <c r="F8" s="422">
        <v>1386</v>
      </c>
      <c r="G8" s="423">
        <v>1321</v>
      </c>
      <c r="H8" s="424">
        <f>SUM(F8:G8)</f>
        <v>2707</v>
      </c>
      <c r="I8" s="422">
        <v>1264</v>
      </c>
      <c r="J8" s="423">
        <v>1234</v>
      </c>
      <c r="K8" s="424">
        <f>SUM(I8:J8)</f>
        <v>2498</v>
      </c>
      <c r="L8" s="422">
        <v>578</v>
      </c>
      <c r="M8" s="423">
        <v>514</v>
      </c>
      <c r="N8" s="424">
        <f>SUM(L8:M8)</f>
        <v>1092</v>
      </c>
      <c r="O8" s="422">
        <v>634</v>
      </c>
      <c r="P8" s="423">
        <v>625</v>
      </c>
      <c r="Q8" s="424">
        <f>SUM(O8:P8)</f>
        <v>1259</v>
      </c>
      <c r="R8" s="422">
        <v>170</v>
      </c>
      <c r="S8" s="423">
        <v>168</v>
      </c>
      <c r="T8" s="424">
        <f>SUM(R8:S8)</f>
        <v>338</v>
      </c>
      <c r="U8" s="425">
        <v>637</v>
      </c>
      <c r="V8" s="423">
        <v>568</v>
      </c>
      <c r="W8" s="426">
        <f>SUM(U8:V8)</f>
        <v>1205</v>
      </c>
      <c r="X8" s="422">
        <v>774</v>
      </c>
      <c r="Y8" s="423">
        <v>763</v>
      </c>
      <c r="Z8" s="424">
        <f>SUM(X8:Y8)</f>
        <v>1537</v>
      </c>
    </row>
    <row r="9" spans="1:27" ht="14.1" customHeight="1" x14ac:dyDescent="0.25">
      <c r="A9" s="322">
        <v>2</v>
      </c>
      <c r="B9" s="427" t="s">
        <v>459</v>
      </c>
      <c r="C9" s="422">
        <v>0</v>
      </c>
      <c r="D9" s="423">
        <v>242</v>
      </c>
      <c r="E9" s="424">
        <f t="shared" ref="E9:E72" si="7">SUM(C9:D9)</f>
        <v>242</v>
      </c>
      <c r="F9" s="422">
        <v>0</v>
      </c>
      <c r="G9" s="423">
        <v>200</v>
      </c>
      <c r="H9" s="424">
        <f t="shared" ref="H9:H72" si="8">SUM(F9:G9)</f>
        <v>200</v>
      </c>
      <c r="I9" s="422">
        <v>0</v>
      </c>
      <c r="J9" s="423">
        <v>259</v>
      </c>
      <c r="K9" s="424">
        <f t="shared" ref="K9:K72" si="9">SUM(I9:J9)</f>
        <v>259</v>
      </c>
      <c r="L9" s="422">
        <v>0</v>
      </c>
      <c r="M9" s="423">
        <v>66</v>
      </c>
      <c r="N9" s="424">
        <f t="shared" ref="N9:N72" si="10">SUM(L9:M9)</f>
        <v>66</v>
      </c>
      <c r="O9" s="422">
        <v>0</v>
      </c>
      <c r="P9" s="423">
        <v>87</v>
      </c>
      <c r="Q9" s="424">
        <f t="shared" ref="Q9:Q72" si="11">SUM(O9:P9)</f>
        <v>87</v>
      </c>
      <c r="R9" s="422">
        <v>0</v>
      </c>
      <c r="S9" s="423">
        <v>37</v>
      </c>
      <c r="T9" s="424">
        <f t="shared" ref="T9:T72" si="12">SUM(R9:S9)</f>
        <v>37</v>
      </c>
      <c r="U9" s="425">
        <v>0</v>
      </c>
      <c r="V9" s="423">
        <v>69</v>
      </c>
      <c r="W9" s="426">
        <f t="shared" ref="W9:W72" si="13">SUM(U9:V9)</f>
        <v>69</v>
      </c>
      <c r="X9" s="422">
        <v>0</v>
      </c>
      <c r="Y9" s="423">
        <v>85</v>
      </c>
      <c r="Z9" s="424">
        <f t="shared" ref="Z9:Z72" si="14">SUM(X9:Y9)</f>
        <v>85</v>
      </c>
    </row>
    <row r="10" spans="1:27" ht="14.1" customHeight="1" x14ac:dyDescent="0.25">
      <c r="A10" s="322">
        <v>3</v>
      </c>
      <c r="B10" s="427" t="s">
        <v>468</v>
      </c>
      <c r="C10" s="422">
        <v>1761</v>
      </c>
      <c r="D10" s="423">
        <v>1606</v>
      </c>
      <c r="E10" s="424">
        <f t="shared" si="7"/>
        <v>3367</v>
      </c>
      <c r="F10" s="422">
        <v>1567</v>
      </c>
      <c r="G10" s="423">
        <v>1390</v>
      </c>
      <c r="H10" s="424">
        <f t="shared" si="8"/>
        <v>2957</v>
      </c>
      <c r="I10" s="422">
        <v>1459</v>
      </c>
      <c r="J10" s="423">
        <v>1390</v>
      </c>
      <c r="K10" s="424">
        <f t="shared" si="9"/>
        <v>2849</v>
      </c>
      <c r="L10" s="422">
        <v>638</v>
      </c>
      <c r="M10" s="423">
        <v>593</v>
      </c>
      <c r="N10" s="424">
        <f t="shared" si="10"/>
        <v>1231</v>
      </c>
      <c r="O10" s="422">
        <v>688</v>
      </c>
      <c r="P10" s="423">
        <v>615</v>
      </c>
      <c r="Q10" s="424">
        <f t="shared" si="11"/>
        <v>1303</v>
      </c>
      <c r="R10" s="422">
        <v>281</v>
      </c>
      <c r="S10" s="423">
        <v>203</v>
      </c>
      <c r="T10" s="424">
        <f t="shared" si="12"/>
        <v>484</v>
      </c>
      <c r="U10" s="425">
        <v>794</v>
      </c>
      <c r="V10" s="423">
        <v>690</v>
      </c>
      <c r="W10" s="426">
        <f t="shared" si="13"/>
        <v>1484</v>
      </c>
      <c r="X10" s="422">
        <v>805</v>
      </c>
      <c r="Y10" s="423">
        <v>707</v>
      </c>
      <c r="Z10" s="424">
        <f t="shared" si="14"/>
        <v>1512</v>
      </c>
    </row>
    <row r="11" spans="1:27" ht="14.1" customHeight="1" x14ac:dyDescent="0.25">
      <c r="A11" s="322">
        <v>4</v>
      </c>
      <c r="B11" s="427" t="s">
        <v>477</v>
      </c>
      <c r="C11" s="422">
        <v>6</v>
      </c>
      <c r="D11" s="423">
        <v>9</v>
      </c>
      <c r="E11" s="424">
        <f t="shared" si="7"/>
        <v>15</v>
      </c>
      <c r="F11" s="422">
        <v>30</v>
      </c>
      <c r="G11" s="423">
        <v>12</v>
      </c>
      <c r="H11" s="424">
        <f t="shared" si="8"/>
        <v>42</v>
      </c>
      <c r="I11" s="422">
        <v>50</v>
      </c>
      <c r="J11" s="423">
        <v>17</v>
      </c>
      <c r="K11" s="424">
        <f t="shared" si="9"/>
        <v>67</v>
      </c>
      <c r="L11" s="422">
        <v>13</v>
      </c>
      <c r="M11" s="423">
        <v>8</v>
      </c>
      <c r="N11" s="424">
        <f t="shared" si="10"/>
        <v>21</v>
      </c>
      <c r="O11" s="422">
        <v>16</v>
      </c>
      <c r="P11" s="423">
        <v>4</v>
      </c>
      <c r="Q11" s="424">
        <f t="shared" si="11"/>
        <v>20</v>
      </c>
      <c r="R11" s="422">
        <v>1</v>
      </c>
      <c r="S11" s="423">
        <v>0</v>
      </c>
      <c r="T11" s="424">
        <f t="shared" si="12"/>
        <v>1</v>
      </c>
      <c r="U11" s="425">
        <v>10</v>
      </c>
      <c r="V11" s="423">
        <v>2</v>
      </c>
      <c r="W11" s="426">
        <f t="shared" si="13"/>
        <v>12</v>
      </c>
      <c r="X11" s="422">
        <v>10</v>
      </c>
      <c r="Y11" s="423">
        <v>2</v>
      </c>
      <c r="Z11" s="424">
        <f t="shared" si="14"/>
        <v>12</v>
      </c>
    </row>
    <row r="12" spans="1:27" ht="14.1" customHeight="1" x14ac:dyDescent="0.25">
      <c r="A12" s="322">
        <v>5</v>
      </c>
      <c r="B12" s="427" t="s">
        <v>538</v>
      </c>
      <c r="C12" s="422">
        <v>95</v>
      </c>
      <c r="D12" s="423">
        <v>146</v>
      </c>
      <c r="E12" s="424">
        <f t="shared" si="7"/>
        <v>241</v>
      </c>
      <c r="F12" s="422">
        <v>139</v>
      </c>
      <c r="G12" s="423">
        <v>232</v>
      </c>
      <c r="H12" s="424">
        <f t="shared" si="8"/>
        <v>371</v>
      </c>
      <c r="I12" s="422">
        <v>411</v>
      </c>
      <c r="J12" s="423">
        <v>547</v>
      </c>
      <c r="K12" s="424">
        <f t="shared" si="9"/>
        <v>958</v>
      </c>
      <c r="L12" s="422">
        <v>60</v>
      </c>
      <c r="M12" s="423">
        <v>81</v>
      </c>
      <c r="N12" s="424">
        <f t="shared" si="10"/>
        <v>141</v>
      </c>
      <c r="O12" s="422">
        <v>116</v>
      </c>
      <c r="P12" s="423">
        <v>131</v>
      </c>
      <c r="Q12" s="424">
        <f t="shared" si="11"/>
        <v>247</v>
      </c>
      <c r="R12" s="422">
        <v>16</v>
      </c>
      <c r="S12" s="423">
        <v>28</v>
      </c>
      <c r="T12" s="424">
        <f t="shared" si="12"/>
        <v>44</v>
      </c>
      <c r="U12" s="425">
        <v>76</v>
      </c>
      <c r="V12" s="423">
        <v>103</v>
      </c>
      <c r="W12" s="426">
        <f t="shared" si="13"/>
        <v>179</v>
      </c>
      <c r="X12" s="422">
        <v>109</v>
      </c>
      <c r="Y12" s="423">
        <v>151</v>
      </c>
      <c r="Z12" s="424">
        <f t="shared" si="14"/>
        <v>260</v>
      </c>
    </row>
    <row r="13" spans="1:27" ht="14.1" customHeight="1" x14ac:dyDescent="0.25">
      <c r="A13" s="322">
        <v>6</v>
      </c>
      <c r="B13" s="427" t="s">
        <v>539</v>
      </c>
      <c r="C13" s="422">
        <v>3</v>
      </c>
      <c r="D13" s="423">
        <v>0</v>
      </c>
      <c r="E13" s="424">
        <f t="shared" si="7"/>
        <v>3</v>
      </c>
      <c r="F13" s="422">
        <v>5</v>
      </c>
      <c r="G13" s="423">
        <v>1</v>
      </c>
      <c r="H13" s="424">
        <f t="shared" si="8"/>
        <v>6</v>
      </c>
      <c r="I13" s="422">
        <v>15</v>
      </c>
      <c r="J13" s="423">
        <v>0</v>
      </c>
      <c r="K13" s="424">
        <f t="shared" si="9"/>
        <v>15</v>
      </c>
      <c r="L13" s="422">
        <v>2</v>
      </c>
      <c r="M13" s="423">
        <v>0</v>
      </c>
      <c r="N13" s="424">
        <f t="shared" si="10"/>
        <v>2</v>
      </c>
      <c r="O13" s="422">
        <v>2</v>
      </c>
      <c r="P13" s="423">
        <v>0</v>
      </c>
      <c r="Q13" s="424">
        <f t="shared" si="11"/>
        <v>2</v>
      </c>
      <c r="R13" s="422">
        <v>1</v>
      </c>
      <c r="S13" s="423">
        <v>0</v>
      </c>
      <c r="T13" s="424">
        <f t="shared" si="12"/>
        <v>1</v>
      </c>
      <c r="U13" s="425">
        <v>1</v>
      </c>
      <c r="V13" s="423">
        <v>0</v>
      </c>
      <c r="W13" s="426">
        <f t="shared" si="13"/>
        <v>1</v>
      </c>
      <c r="X13" s="422">
        <v>1</v>
      </c>
      <c r="Y13" s="423">
        <v>1</v>
      </c>
      <c r="Z13" s="424">
        <f t="shared" si="14"/>
        <v>2</v>
      </c>
    </row>
    <row r="14" spans="1:27" ht="14.1" customHeight="1" x14ac:dyDescent="0.25">
      <c r="A14" s="322">
        <v>7</v>
      </c>
      <c r="B14" s="427" t="s">
        <v>540</v>
      </c>
      <c r="C14" s="422">
        <v>4</v>
      </c>
      <c r="D14" s="423">
        <v>0</v>
      </c>
      <c r="E14" s="424">
        <f t="shared" si="7"/>
        <v>4</v>
      </c>
      <c r="F14" s="422">
        <v>9</v>
      </c>
      <c r="G14" s="423">
        <v>0</v>
      </c>
      <c r="H14" s="424">
        <f t="shared" si="8"/>
        <v>9</v>
      </c>
      <c r="I14" s="422">
        <v>42</v>
      </c>
      <c r="J14" s="423">
        <v>5</v>
      </c>
      <c r="K14" s="424">
        <f t="shared" si="9"/>
        <v>47</v>
      </c>
      <c r="L14" s="422">
        <v>3</v>
      </c>
      <c r="M14" s="423">
        <v>0</v>
      </c>
      <c r="N14" s="424">
        <f t="shared" si="10"/>
        <v>3</v>
      </c>
      <c r="O14" s="422">
        <v>3</v>
      </c>
      <c r="P14" s="423">
        <v>1</v>
      </c>
      <c r="Q14" s="424">
        <f t="shared" si="11"/>
        <v>4</v>
      </c>
      <c r="R14" s="422">
        <v>0</v>
      </c>
      <c r="S14" s="423">
        <v>0</v>
      </c>
      <c r="T14" s="424">
        <f t="shared" si="12"/>
        <v>0</v>
      </c>
      <c r="U14" s="425">
        <v>0</v>
      </c>
      <c r="V14" s="423">
        <v>0</v>
      </c>
      <c r="W14" s="426">
        <f t="shared" si="13"/>
        <v>0</v>
      </c>
      <c r="X14" s="422">
        <v>14</v>
      </c>
      <c r="Y14" s="423">
        <v>1</v>
      </c>
      <c r="Z14" s="424">
        <f t="shared" si="14"/>
        <v>15</v>
      </c>
    </row>
    <row r="15" spans="1:27" ht="14.1" customHeight="1" x14ac:dyDescent="0.25">
      <c r="A15" s="322">
        <v>8</v>
      </c>
      <c r="B15" s="427" t="s">
        <v>484</v>
      </c>
      <c r="C15" s="422">
        <v>3</v>
      </c>
      <c r="D15" s="423">
        <v>4</v>
      </c>
      <c r="E15" s="424">
        <f t="shared" si="7"/>
        <v>7</v>
      </c>
      <c r="F15" s="422">
        <v>3</v>
      </c>
      <c r="G15" s="423">
        <v>3</v>
      </c>
      <c r="H15" s="424">
        <f t="shared" si="8"/>
        <v>6</v>
      </c>
      <c r="I15" s="422">
        <v>5</v>
      </c>
      <c r="J15" s="423">
        <v>1202</v>
      </c>
      <c r="K15" s="424">
        <f t="shared" si="9"/>
        <v>1207</v>
      </c>
      <c r="L15" s="422">
        <v>3</v>
      </c>
      <c r="M15" s="423">
        <v>791</v>
      </c>
      <c r="N15" s="424">
        <f t="shared" si="10"/>
        <v>794</v>
      </c>
      <c r="O15" s="422">
        <v>4</v>
      </c>
      <c r="P15" s="423">
        <v>791</v>
      </c>
      <c r="Q15" s="424">
        <f t="shared" si="11"/>
        <v>795</v>
      </c>
      <c r="R15" s="422">
        <v>1</v>
      </c>
      <c r="S15" s="423">
        <v>265</v>
      </c>
      <c r="T15" s="424">
        <f t="shared" si="12"/>
        <v>266</v>
      </c>
      <c r="U15" s="425">
        <v>3</v>
      </c>
      <c r="V15" s="423">
        <v>921</v>
      </c>
      <c r="W15" s="426">
        <f t="shared" si="13"/>
        <v>924</v>
      </c>
      <c r="X15" s="422">
        <v>1</v>
      </c>
      <c r="Y15" s="423">
        <v>925</v>
      </c>
      <c r="Z15" s="424">
        <f t="shared" si="14"/>
        <v>926</v>
      </c>
    </row>
    <row r="16" spans="1:27" ht="14.1" customHeight="1" x14ac:dyDescent="0.25">
      <c r="A16" s="322">
        <v>9</v>
      </c>
      <c r="B16" s="427" t="s">
        <v>485</v>
      </c>
      <c r="C16" s="422">
        <v>1883</v>
      </c>
      <c r="D16" s="423">
        <v>2034</v>
      </c>
      <c r="E16" s="424">
        <f t="shared" si="7"/>
        <v>3917</v>
      </c>
      <c r="F16" s="422">
        <v>1591</v>
      </c>
      <c r="G16" s="423">
        <v>1822</v>
      </c>
      <c r="H16" s="424">
        <f t="shared" si="8"/>
        <v>3413</v>
      </c>
      <c r="I16" s="422">
        <v>1095</v>
      </c>
      <c r="J16" s="423">
        <v>0</v>
      </c>
      <c r="K16" s="424">
        <f t="shared" si="9"/>
        <v>1095</v>
      </c>
      <c r="L16" s="422">
        <v>676</v>
      </c>
      <c r="M16" s="423">
        <v>0</v>
      </c>
      <c r="N16" s="424">
        <f t="shared" si="10"/>
        <v>676</v>
      </c>
      <c r="O16" s="422">
        <v>718</v>
      </c>
      <c r="P16" s="423">
        <v>0</v>
      </c>
      <c r="Q16" s="424">
        <f t="shared" si="11"/>
        <v>718</v>
      </c>
      <c r="R16" s="422">
        <v>276</v>
      </c>
      <c r="S16" s="423">
        <v>0</v>
      </c>
      <c r="T16" s="424">
        <f t="shared" si="12"/>
        <v>276</v>
      </c>
      <c r="U16" s="425">
        <v>798</v>
      </c>
      <c r="V16" s="423">
        <v>0</v>
      </c>
      <c r="W16" s="426">
        <f t="shared" si="13"/>
        <v>798</v>
      </c>
      <c r="X16" s="422">
        <v>859</v>
      </c>
      <c r="Y16" s="423">
        <v>0</v>
      </c>
      <c r="Z16" s="424">
        <f t="shared" si="14"/>
        <v>859</v>
      </c>
    </row>
    <row r="17" spans="1:26" ht="14.1" customHeight="1" x14ac:dyDescent="0.25">
      <c r="A17" s="322">
        <v>10</v>
      </c>
      <c r="B17" s="427" t="s">
        <v>486</v>
      </c>
      <c r="C17" s="422">
        <v>0</v>
      </c>
      <c r="D17" s="423">
        <v>0</v>
      </c>
      <c r="E17" s="424">
        <f t="shared" si="7"/>
        <v>0</v>
      </c>
      <c r="F17" s="422">
        <v>0</v>
      </c>
      <c r="G17" s="423">
        <v>1</v>
      </c>
      <c r="H17" s="424">
        <f t="shared" si="8"/>
        <v>1</v>
      </c>
      <c r="I17" s="422">
        <v>0</v>
      </c>
      <c r="J17" s="423">
        <v>0</v>
      </c>
      <c r="K17" s="424">
        <f t="shared" si="9"/>
        <v>0</v>
      </c>
      <c r="L17" s="422">
        <v>0</v>
      </c>
      <c r="M17" s="423">
        <v>0</v>
      </c>
      <c r="N17" s="424">
        <f t="shared" si="10"/>
        <v>0</v>
      </c>
      <c r="O17" s="422">
        <v>0</v>
      </c>
      <c r="P17" s="423">
        <v>0</v>
      </c>
      <c r="Q17" s="424">
        <f t="shared" si="11"/>
        <v>0</v>
      </c>
      <c r="R17" s="422">
        <v>0</v>
      </c>
      <c r="S17" s="423">
        <v>0</v>
      </c>
      <c r="T17" s="424">
        <f t="shared" si="12"/>
        <v>0</v>
      </c>
      <c r="U17" s="425">
        <v>0</v>
      </c>
      <c r="V17" s="423">
        <v>0</v>
      </c>
      <c r="W17" s="426">
        <f t="shared" si="13"/>
        <v>0</v>
      </c>
      <c r="X17" s="422">
        <v>0</v>
      </c>
      <c r="Y17" s="423">
        <v>0</v>
      </c>
      <c r="Z17" s="424">
        <f t="shared" si="14"/>
        <v>0</v>
      </c>
    </row>
    <row r="18" spans="1:26" ht="14.1" customHeight="1" x14ac:dyDescent="0.25">
      <c r="A18" s="322">
        <v>11</v>
      </c>
      <c r="B18" s="427" t="s">
        <v>460</v>
      </c>
      <c r="C18" s="422">
        <v>0</v>
      </c>
      <c r="D18" s="423">
        <v>0</v>
      </c>
      <c r="E18" s="424">
        <f t="shared" si="7"/>
        <v>0</v>
      </c>
      <c r="F18" s="422">
        <v>0</v>
      </c>
      <c r="G18" s="423">
        <v>0</v>
      </c>
      <c r="H18" s="424">
        <f t="shared" si="8"/>
        <v>0</v>
      </c>
      <c r="I18" s="422">
        <v>0</v>
      </c>
      <c r="J18" s="423">
        <v>0</v>
      </c>
      <c r="K18" s="424">
        <f t="shared" si="9"/>
        <v>0</v>
      </c>
      <c r="L18" s="422">
        <v>0</v>
      </c>
      <c r="M18" s="423">
        <v>0</v>
      </c>
      <c r="N18" s="424">
        <f t="shared" si="10"/>
        <v>0</v>
      </c>
      <c r="O18" s="422">
        <v>0</v>
      </c>
      <c r="P18" s="423">
        <v>0</v>
      </c>
      <c r="Q18" s="424">
        <f t="shared" si="11"/>
        <v>0</v>
      </c>
      <c r="R18" s="422">
        <v>0</v>
      </c>
      <c r="S18" s="423">
        <v>0</v>
      </c>
      <c r="T18" s="424">
        <f t="shared" si="12"/>
        <v>0</v>
      </c>
      <c r="U18" s="425">
        <v>0</v>
      </c>
      <c r="V18" s="423">
        <v>0</v>
      </c>
      <c r="W18" s="426">
        <f t="shared" si="13"/>
        <v>0</v>
      </c>
      <c r="X18" s="422">
        <v>0</v>
      </c>
      <c r="Y18" s="423">
        <v>0</v>
      </c>
      <c r="Z18" s="424">
        <f t="shared" si="14"/>
        <v>0</v>
      </c>
    </row>
    <row r="19" spans="1:26" ht="14.1" customHeight="1" x14ac:dyDescent="0.25">
      <c r="A19" s="322">
        <v>12</v>
      </c>
      <c r="B19" s="427" t="s">
        <v>448</v>
      </c>
      <c r="C19" s="422">
        <v>0</v>
      </c>
      <c r="D19" s="423">
        <v>0</v>
      </c>
      <c r="E19" s="424">
        <f t="shared" si="7"/>
        <v>0</v>
      </c>
      <c r="F19" s="422">
        <v>0</v>
      </c>
      <c r="G19" s="423">
        <v>0</v>
      </c>
      <c r="H19" s="424">
        <f t="shared" si="8"/>
        <v>0</v>
      </c>
      <c r="I19" s="422">
        <v>0</v>
      </c>
      <c r="J19" s="423">
        <v>0</v>
      </c>
      <c r="K19" s="424">
        <f t="shared" si="9"/>
        <v>0</v>
      </c>
      <c r="L19" s="422">
        <v>0</v>
      </c>
      <c r="M19" s="423">
        <v>0</v>
      </c>
      <c r="N19" s="424">
        <f t="shared" si="10"/>
        <v>0</v>
      </c>
      <c r="O19" s="422">
        <v>0</v>
      </c>
      <c r="P19" s="423">
        <v>0</v>
      </c>
      <c r="Q19" s="424">
        <f t="shared" si="11"/>
        <v>0</v>
      </c>
      <c r="R19" s="422">
        <v>0</v>
      </c>
      <c r="S19" s="423">
        <v>0</v>
      </c>
      <c r="T19" s="424">
        <f t="shared" si="12"/>
        <v>0</v>
      </c>
      <c r="U19" s="425">
        <v>0</v>
      </c>
      <c r="V19" s="423">
        <v>0</v>
      </c>
      <c r="W19" s="426">
        <f t="shared" si="13"/>
        <v>0</v>
      </c>
      <c r="X19" s="422">
        <v>0</v>
      </c>
      <c r="Y19" s="423">
        <v>0</v>
      </c>
      <c r="Z19" s="424">
        <f t="shared" si="14"/>
        <v>0</v>
      </c>
    </row>
    <row r="20" spans="1:26" ht="14.1" customHeight="1" x14ac:dyDescent="0.25">
      <c r="A20" s="322">
        <v>13</v>
      </c>
      <c r="B20" s="427" t="s">
        <v>455</v>
      </c>
      <c r="C20" s="422">
        <v>1</v>
      </c>
      <c r="D20" s="423">
        <v>0</v>
      </c>
      <c r="E20" s="424">
        <f t="shared" si="7"/>
        <v>1</v>
      </c>
      <c r="F20" s="422">
        <v>0</v>
      </c>
      <c r="G20" s="423">
        <v>0</v>
      </c>
      <c r="H20" s="424">
        <f t="shared" si="8"/>
        <v>0</v>
      </c>
      <c r="I20" s="422">
        <v>1</v>
      </c>
      <c r="J20" s="423">
        <v>0</v>
      </c>
      <c r="K20" s="424">
        <f t="shared" si="9"/>
        <v>1</v>
      </c>
      <c r="L20" s="422">
        <v>0</v>
      </c>
      <c r="M20" s="423">
        <v>0</v>
      </c>
      <c r="N20" s="424">
        <f t="shared" si="10"/>
        <v>0</v>
      </c>
      <c r="O20" s="422">
        <v>0</v>
      </c>
      <c r="P20" s="423">
        <v>0</v>
      </c>
      <c r="Q20" s="424">
        <f t="shared" si="11"/>
        <v>0</v>
      </c>
      <c r="R20" s="422">
        <v>0</v>
      </c>
      <c r="S20" s="423">
        <v>0</v>
      </c>
      <c r="T20" s="424">
        <f t="shared" si="12"/>
        <v>0</v>
      </c>
      <c r="U20" s="425">
        <v>0</v>
      </c>
      <c r="V20" s="423">
        <v>0</v>
      </c>
      <c r="W20" s="426">
        <f t="shared" si="13"/>
        <v>0</v>
      </c>
      <c r="X20" s="422">
        <v>0</v>
      </c>
      <c r="Y20" s="423">
        <v>1</v>
      </c>
      <c r="Z20" s="424">
        <f t="shared" si="14"/>
        <v>1</v>
      </c>
    </row>
    <row r="21" spans="1:26" ht="14.1" customHeight="1" x14ac:dyDescent="0.25">
      <c r="A21" s="322">
        <v>14</v>
      </c>
      <c r="B21" s="427" t="s">
        <v>497</v>
      </c>
      <c r="C21" s="422">
        <v>1</v>
      </c>
      <c r="D21" s="423">
        <v>0</v>
      </c>
      <c r="E21" s="424">
        <f t="shared" si="7"/>
        <v>1</v>
      </c>
      <c r="F21" s="422">
        <v>3</v>
      </c>
      <c r="G21" s="423">
        <v>0</v>
      </c>
      <c r="H21" s="424">
        <f t="shared" si="8"/>
        <v>3</v>
      </c>
      <c r="I21" s="422">
        <v>0</v>
      </c>
      <c r="J21" s="423">
        <v>0</v>
      </c>
      <c r="K21" s="424">
        <f t="shared" si="9"/>
        <v>0</v>
      </c>
      <c r="L21" s="422">
        <v>0</v>
      </c>
      <c r="M21" s="423">
        <v>0</v>
      </c>
      <c r="N21" s="424">
        <f t="shared" si="10"/>
        <v>0</v>
      </c>
      <c r="O21" s="422">
        <v>0</v>
      </c>
      <c r="P21" s="423">
        <v>0</v>
      </c>
      <c r="Q21" s="424">
        <f t="shared" si="11"/>
        <v>0</v>
      </c>
      <c r="R21" s="422">
        <v>0</v>
      </c>
      <c r="S21" s="423">
        <v>0</v>
      </c>
      <c r="T21" s="424">
        <f t="shared" si="12"/>
        <v>0</v>
      </c>
      <c r="U21" s="425">
        <v>0</v>
      </c>
      <c r="V21" s="423">
        <v>0</v>
      </c>
      <c r="W21" s="426">
        <f t="shared" si="13"/>
        <v>0</v>
      </c>
      <c r="X21" s="422">
        <v>1</v>
      </c>
      <c r="Y21" s="423">
        <v>0</v>
      </c>
      <c r="Z21" s="424">
        <f t="shared" si="14"/>
        <v>1</v>
      </c>
    </row>
    <row r="22" spans="1:26" ht="14.1" customHeight="1" x14ac:dyDescent="0.25">
      <c r="A22" s="322">
        <v>15</v>
      </c>
      <c r="B22" s="427" t="s">
        <v>453</v>
      </c>
      <c r="C22" s="422">
        <v>30</v>
      </c>
      <c r="D22" s="423">
        <v>17</v>
      </c>
      <c r="E22" s="424">
        <f t="shared" si="7"/>
        <v>47</v>
      </c>
      <c r="F22" s="422">
        <v>49</v>
      </c>
      <c r="G22" s="423">
        <v>22</v>
      </c>
      <c r="H22" s="424">
        <f t="shared" si="8"/>
        <v>71</v>
      </c>
      <c r="I22" s="422">
        <v>47</v>
      </c>
      <c r="J22" s="423">
        <v>43</v>
      </c>
      <c r="K22" s="424">
        <f t="shared" si="9"/>
        <v>90</v>
      </c>
      <c r="L22" s="422">
        <v>16</v>
      </c>
      <c r="M22" s="423">
        <v>6</v>
      </c>
      <c r="N22" s="424">
        <f t="shared" si="10"/>
        <v>22</v>
      </c>
      <c r="O22" s="422">
        <v>16</v>
      </c>
      <c r="P22" s="423">
        <v>11</v>
      </c>
      <c r="Q22" s="424">
        <f t="shared" si="11"/>
        <v>27</v>
      </c>
      <c r="R22" s="422">
        <v>2</v>
      </c>
      <c r="S22" s="423">
        <v>1</v>
      </c>
      <c r="T22" s="424">
        <f t="shared" si="12"/>
        <v>3</v>
      </c>
      <c r="U22" s="425">
        <v>15</v>
      </c>
      <c r="V22" s="423">
        <v>10</v>
      </c>
      <c r="W22" s="426">
        <f t="shared" si="13"/>
        <v>25</v>
      </c>
      <c r="X22" s="422">
        <v>29</v>
      </c>
      <c r="Y22" s="423">
        <v>16</v>
      </c>
      <c r="Z22" s="424">
        <f t="shared" si="14"/>
        <v>45</v>
      </c>
    </row>
    <row r="23" spans="1:26" ht="14.1" customHeight="1" x14ac:dyDescent="0.25">
      <c r="A23" s="322">
        <v>16</v>
      </c>
      <c r="B23" s="427" t="s">
        <v>451</v>
      </c>
      <c r="C23" s="422">
        <v>1</v>
      </c>
      <c r="D23" s="423">
        <v>1</v>
      </c>
      <c r="E23" s="424">
        <f t="shared" si="7"/>
        <v>2</v>
      </c>
      <c r="F23" s="422">
        <v>0</v>
      </c>
      <c r="G23" s="423">
        <v>0</v>
      </c>
      <c r="H23" s="424">
        <f t="shared" si="8"/>
        <v>0</v>
      </c>
      <c r="I23" s="422">
        <v>6</v>
      </c>
      <c r="J23" s="423">
        <v>5</v>
      </c>
      <c r="K23" s="424">
        <f t="shared" si="9"/>
        <v>11</v>
      </c>
      <c r="L23" s="422">
        <v>0</v>
      </c>
      <c r="M23" s="423">
        <v>0</v>
      </c>
      <c r="N23" s="424">
        <f t="shared" si="10"/>
        <v>0</v>
      </c>
      <c r="O23" s="422">
        <v>2</v>
      </c>
      <c r="P23" s="423">
        <v>0</v>
      </c>
      <c r="Q23" s="424">
        <f t="shared" si="11"/>
        <v>2</v>
      </c>
      <c r="R23" s="422">
        <v>1</v>
      </c>
      <c r="S23" s="423">
        <v>0</v>
      </c>
      <c r="T23" s="424">
        <f t="shared" si="12"/>
        <v>1</v>
      </c>
      <c r="U23" s="425">
        <v>3</v>
      </c>
      <c r="V23" s="423">
        <v>0</v>
      </c>
      <c r="W23" s="426">
        <f t="shared" si="13"/>
        <v>3</v>
      </c>
      <c r="X23" s="422">
        <v>2</v>
      </c>
      <c r="Y23" s="423">
        <v>0</v>
      </c>
      <c r="Z23" s="424">
        <f t="shared" si="14"/>
        <v>2</v>
      </c>
    </row>
    <row r="24" spans="1:26" ht="14.1" customHeight="1" x14ac:dyDescent="0.25">
      <c r="A24" s="322">
        <v>17</v>
      </c>
      <c r="B24" s="427" t="s">
        <v>450</v>
      </c>
      <c r="C24" s="422">
        <v>0</v>
      </c>
      <c r="D24" s="423">
        <v>0</v>
      </c>
      <c r="E24" s="424">
        <f t="shared" si="7"/>
        <v>0</v>
      </c>
      <c r="F24" s="422">
        <v>1</v>
      </c>
      <c r="G24" s="423">
        <v>1</v>
      </c>
      <c r="H24" s="424">
        <f t="shared" si="8"/>
        <v>2</v>
      </c>
      <c r="I24" s="422">
        <v>4</v>
      </c>
      <c r="J24" s="423">
        <v>2</v>
      </c>
      <c r="K24" s="424">
        <f t="shared" si="9"/>
        <v>6</v>
      </c>
      <c r="L24" s="422">
        <v>0</v>
      </c>
      <c r="M24" s="423">
        <v>0</v>
      </c>
      <c r="N24" s="424">
        <f t="shared" si="10"/>
        <v>0</v>
      </c>
      <c r="O24" s="422">
        <v>0</v>
      </c>
      <c r="P24" s="423">
        <v>0</v>
      </c>
      <c r="Q24" s="424">
        <f t="shared" si="11"/>
        <v>0</v>
      </c>
      <c r="R24" s="422">
        <v>0</v>
      </c>
      <c r="S24" s="423">
        <v>0</v>
      </c>
      <c r="T24" s="424">
        <f t="shared" si="12"/>
        <v>0</v>
      </c>
      <c r="U24" s="425">
        <v>0</v>
      </c>
      <c r="V24" s="423">
        <v>0</v>
      </c>
      <c r="W24" s="426">
        <f t="shared" si="13"/>
        <v>0</v>
      </c>
      <c r="X24" s="422">
        <v>0</v>
      </c>
      <c r="Y24" s="423">
        <v>0</v>
      </c>
      <c r="Z24" s="424">
        <f t="shared" si="14"/>
        <v>0</v>
      </c>
    </row>
    <row r="25" spans="1:26" ht="14.1" customHeight="1" x14ac:dyDescent="0.25">
      <c r="A25" s="322">
        <v>18</v>
      </c>
      <c r="B25" s="427" t="s">
        <v>452</v>
      </c>
      <c r="C25" s="422">
        <v>17</v>
      </c>
      <c r="D25" s="423">
        <v>38</v>
      </c>
      <c r="E25" s="424">
        <f t="shared" si="7"/>
        <v>55</v>
      </c>
      <c r="F25" s="422">
        <v>13</v>
      </c>
      <c r="G25" s="423">
        <v>35</v>
      </c>
      <c r="H25" s="424">
        <f t="shared" si="8"/>
        <v>48</v>
      </c>
      <c r="I25" s="422">
        <v>28</v>
      </c>
      <c r="J25" s="423">
        <v>45</v>
      </c>
      <c r="K25" s="424">
        <f t="shared" si="9"/>
        <v>73</v>
      </c>
      <c r="L25" s="422">
        <v>17</v>
      </c>
      <c r="M25" s="423">
        <v>21</v>
      </c>
      <c r="N25" s="424">
        <f t="shared" si="10"/>
        <v>38</v>
      </c>
      <c r="O25" s="422">
        <v>8</v>
      </c>
      <c r="P25" s="423">
        <v>18</v>
      </c>
      <c r="Q25" s="424">
        <f t="shared" si="11"/>
        <v>26</v>
      </c>
      <c r="R25" s="422">
        <v>2</v>
      </c>
      <c r="S25" s="423">
        <v>9</v>
      </c>
      <c r="T25" s="424">
        <f t="shared" si="12"/>
        <v>11</v>
      </c>
      <c r="U25" s="425">
        <v>15</v>
      </c>
      <c r="V25" s="423">
        <v>17</v>
      </c>
      <c r="W25" s="426">
        <f t="shared" si="13"/>
        <v>32</v>
      </c>
      <c r="X25" s="422">
        <v>11</v>
      </c>
      <c r="Y25" s="423">
        <v>24</v>
      </c>
      <c r="Z25" s="424">
        <f t="shared" si="14"/>
        <v>35</v>
      </c>
    </row>
    <row r="26" spans="1:26" ht="14.1" customHeight="1" x14ac:dyDescent="0.25">
      <c r="A26" s="322">
        <v>19</v>
      </c>
      <c r="B26" s="427" t="s">
        <v>541</v>
      </c>
      <c r="C26" s="422">
        <v>7</v>
      </c>
      <c r="D26" s="423">
        <v>1</v>
      </c>
      <c r="E26" s="424">
        <f t="shared" si="7"/>
        <v>8</v>
      </c>
      <c r="F26" s="422">
        <v>9</v>
      </c>
      <c r="G26" s="423">
        <v>2</v>
      </c>
      <c r="H26" s="424">
        <f t="shared" si="8"/>
        <v>11</v>
      </c>
      <c r="I26" s="422">
        <v>8</v>
      </c>
      <c r="J26" s="423">
        <v>0</v>
      </c>
      <c r="K26" s="424">
        <f t="shared" si="9"/>
        <v>8</v>
      </c>
      <c r="L26" s="422">
        <v>0</v>
      </c>
      <c r="M26" s="423">
        <v>0</v>
      </c>
      <c r="N26" s="424">
        <f t="shared" si="10"/>
        <v>0</v>
      </c>
      <c r="O26" s="422">
        <v>4</v>
      </c>
      <c r="P26" s="423">
        <v>1</v>
      </c>
      <c r="Q26" s="424">
        <f t="shared" si="11"/>
        <v>5</v>
      </c>
      <c r="R26" s="422">
        <v>0</v>
      </c>
      <c r="S26" s="423">
        <v>0</v>
      </c>
      <c r="T26" s="424">
        <f t="shared" si="12"/>
        <v>0</v>
      </c>
      <c r="U26" s="425">
        <v>2</v>
      </c>
      <c r="V26" s="423">
        <v>0</v>
      </c>
      <c r="W26" s="426">
        <f t="shared" si="13"/>
        <v>2</v>
      </c>
      <c r="X26" s="422">
        <v>4</v>
      </c>
      <c r="Y26" s="423">
        <v>1</v>
      </c>
      <c r="Z26" s="424">
        <f t="shared" si="14"/>
        <v>5</v>
      </c>
    </row>
    <row r="27" spans="1:26" ht="14.1" customHeight="1" x14ac:dyDescent="0.25">
      <c r="A27" s="322">
        <v>20</v>
      </c>
      <c r="B27" s="427" t="s">
        <v>441</v>
      </c>
      <c r="C27" s="422">
        <v>13</v>
      </c>
      <c r="D27" s="423">
        <v>6</v>
      </c>
      <c r="E27" s="424">
        <f t="shared" si="7"/>
        <v>19</v>
      </c>
      <c r="F27" s="422">
        <v>5</v>
      </c>
      <c r="G27" s="423">
        <v>4</v>
      </c>
      <c r="H27" s="424">
        <f t="shared" si="8"/>
        <v>9</v>
      </c>
      <c r="I27" s="422">
        <v>2</v>
      </c>
      <c r="J27" s="423">
        <v>1</v>
      </c>
      <c r="K27" s="424">
        <f t="shared" si="9"/>
        <v>3</v>
      </c>
      <c r="L27" s="422">
        <v>2</v>
      </c>
      <c r="M27" s="423">
        <v>1</v>
      </c>
      <c r="N27" s="424">
        <f t="shared" si="10"/>
        <v>3</v>
      </c>
      <c r="O27" s="422">
        <v>5</v>
      </c>
      <c r="P27" s="423">
        <v>6</v>
      </c>
      <c r="Q27" s="424">
        <f t="shared" si="11"/>
        <v>11</v>
      </c>
      <c r="R27" s="422">
        <v>0</v>
      </c>
      <c r="S27" s="423">
        <v>0</v>
      </c>
      <c r="T27" s="424">
        <f t="shared" si="12"/>
        <v>0</v>
      </c>
      <c r="U27" s="425">
        <v>0</v>
      </c>
      <c r="V27" s="423">
        <v>0</v>
      </c>
      <c r="W27" s="426">
        <f t="shared" si="13"/>
        <v>0</v>
      </c>
      <c r="X27" s="422">
        <v>2</v>
      </c>
      <c r="Y27" s="423">
        <v>1</v>
      </c>
      <c r="Z27" s="424">
        <f t="shared" si="14"/>
        <v>3</v>
      </c>
    </row>
    <row r="28" spans="1:26" ht="14.1" customHeight="1" x14ac:dyDescent="0.25">
      <c r="A28" s="322">
        <v>21</v>
      </c>
      <c r="B28" s="427" t="s">
        <v>439</v>
      </c>
      <c r="C28" s="422">
        <v>0</v>
      </c>
      <c r="D28" s="423">
        <v>0</v>
      </c>
      <c r="E28" s="424">
        <f t="shared" si="7"/>
        <v>0</v>
      </c>
      <c r="F28" s="422">
        <v>0</v>
      </c>
      <c r="G28" s="423">
        <v>0</v>
      </c>
      <c r="H28" s="424">
        <f t="shared" si="8"/>
        <v>0</v>
      </c>
      <c r="I28" s="422">
        <v>0</v>
      </c>
      <c r="J28" s="423">
        <v>0</v>
      </c>
      <c r="K28" s="424">
        <f t="shared" si="9"/>
        <v>0</v>
      </c>
      <c r="L28" s="422">
        <v>0</v>
      </c>
      <c r="M28" s="423">
        <v>0</v>
      </c>
      <c r="N28" s="424">
        <f t="shared" si="10"/>
        <v>0</v>
      </c>
      <c r="O28" s="422">
        <v>0</v>
      </c>
      <c r="P28" s="423">
        <v>0</v>
      </c>
      <c r="Q28" s="424">
        <f t="shared" si="11"/>
        <v>0</v>
      </c>
      <c r="R28" s="422">
        <v>0</v>
      </c>
      <c r="S28" s="423">
        <v>0</v>
      </c>
      <c r="T28" s="424">
        <f t="shared" si="12"/>
        <v>0</v>
      </c>
      <c r="U28" s="425">
        <v>0</v>
      </c>
      <c r="V28" s="423">
        <v>0</v>
      </c>
      <c r="W28" s="426">
        <f t="shared" si="13"/>
        <v>0</v>
      </c>
      <c r="X28" s="422">
        <v>0</v>
      </c>
      <c r="Y28" s="423">
        <v>0</v>
      </c>
      <c r="Z28" s="424">
        <f t="shared" si="14"/>
        <v>0</v>
      </c>
    </row>
    <row r="29" spans="1:26" ht="14.1" customHeight="1" x14ac:dyDescent="0.25">
      <c r="A29" s="322">
        <v>22</v>
      </c>
      <c r="B29" s="427" t="s">
        <v>440</v>
      </c>
      <c r="C29" s="422">
        <v>0</v>
      </c>
      <c r="D29" s="423">
        <v>0</v>
      </c>
      <c r="E29" s="424">
        <f t="shared" si="7"/>
        <v>0</v>
      </c>
      <c r="F29" s="422">
        <v>0</v>
      </c>
      <c r="G29" s="423">
        <v>0</v>
      </c>
      <c r="H29" s="424">
        <f t="shared" si="8"/>
        <v>0</v>
      </c>
      <c r="I29" s="422">
        <v>0</v>
      </c>
      <c r="J29" s="423">
        <v>0</v>
      </c>
      <c r="K29" s="424">
        <f t="shared" si="9"/>
        <v>0</v>
      </c>
      <c r="L29" s="422">
        <v>0</v>
      </c>
      <c r="M29" s="423">
        <v>0</v>
      </c>
      <c r="N29" s="424">
        <f t="shared" si="10"/>
        <v>0</v>
      </c>
      <c r="O29" s="422">
        <v>1</v>
      </c>
      <c r="P29" s="423">
        <v>0</v>
      </c>
      <c r="Q29" s="424">
        <f t="shared" si="11"/>
        <v>1</v>
      </c>
      <c r="R29" s="422">
        <v>0</v>
      </c>
      <c r="S29" s="423">
        <v>0</v>
      </c>
      <c r="T29" s="424">
        <f t="shared" si="12"/>
        <v>0</v>
      </c>
      <c r="U29" s="425">
        <v>0</v>
      </c>
      <c r="V29" s="423">
        <v>0</v>
      </c>
      <c r="W29" s="426">
        <f t="shared" si="13"/>
        <v>0</v>
      </c>
      <c r="X29" s="422">
        <v>0</v>
      </c>
      <c r="Y29" s="423">
        <v>0</v>
      </c>
      <c r="Z29" s="424">
        <f t="shared" si="14"/>
        <v>0</v>
      </c>
    </row>
    <row r="30" spans="1:26" ht="14.1" customHeight="1" x14ac:dyDescent="0.25">
      <c r="A30" s="322">
        <v>23</v>
      </c>
      <c r="B30" s="427" t="s">
        <v>470</v>
      </c>
      <c r="C30" s="422">
        <v>0</v>
      </c>
      <c r="D30" s="423">
        <v>0</v>
      </c>
      <c r="E30" s="424">
        <f t="shared" si="7"/>
        <v>0</v>
      </c>
      <c r="F30" s="422">
        <v>0</v>
      </c>
      <c r="G30" s="423">
        <v>1</v>
      </c>
      <c r="H30" s="424">
        <f t="shared" si="8"/>
        <v>1</v>
      </c>
      <c r="I30" s="422">
        <v>0</v>
      </c>
      <c r="J30" s="423">
        <v>0</v>
      </c>
      <c r="K30" s="424">
        <f t="shared" si="9"/>
        <v>0</v>
      </c>
      <c r="L30" s="422">
        <v>0</v>
      </c>
      <c r="M30" s="423">
        <v>0</v>
      </c>
      <c r="N30" s="424">
        <f t="shared" si="10"/>
        <v>0</v>
      </c>
      <c r="O30" s="422">
        <v>0</v>
      </c>
      <c r="P30" s="423">
        <v>0</v>
      </c>
      <c r="Q30" s="424">
        <f t="shared" si="11"/>
        <v>0</v>
      </c>
      <c r="R30" s="422">
        <v>0</v>
      </c>
      <c r="S30" s="423">
        <v>0</v>
      </c>
      <c r="T30" s="424">
        <f t="shared" si="12"/>
        <v>0</v>
      </c>
      <c r="U30" s="425">
        <v>0</v>
      </c>
      <c r="V30" s="423">
        <v>0</v>
      </c>
      <c r="W30" s="426">
        <f t="shared" si="13"/>
        <v>0</v>
      </c>
      <c r="X30" s="422">
        <v>0</v>
      </c>
      <c r="Y30" s="423">
        <v>0</v>
      </c>
      <c r="Z30" s="424">
        <f t="shared" si="14"/>
        <v>0</v>
      </c>
    </row>
    <row r="31" spans="1:26" ht="14.1" customHeight="1" x14ac:dyDescent="0.25">
      <c r="A31" s="322">
        <v>24</v>
      </c>
      <c r="B31" s="427" t="s">
        <v>499</v>
      </c>
      <c r="C31" s="422">
        <v>0</v>
      </c>
      <c r="D31" s="423">
        <v>0</v>
      </c>
      <c r="E31" s="424">
        <f t="shared" si="7"/>
        <v>0</v>
      </c>
      <c r="F31" s="422">
        <v>2</v>
      </c>
      <c r="G31" s="423">
        <v>0</v>
      </c>
      <c r="H31" s="424">
        <f t="shared" si="8"/>
        <v>2</v>
      </c>
      <c r="I31" s="422">
        <v>2</v>
      </c>
      <c r="J31" s="423">
        <v>0</v>
      </c>
      <c r="K31" s="424">
        <f t="shared" si="9"/>
        <v>2</v>
      </c>
      <c r="L31" s="422">
        <v>2</v>
      </c>
      <c r="M31" s="423">
        <v>0</v>
      </c>
      <c r="N31" s="424">
        <f t="shared" si="10"/>
        <v>2</v>
      </c>
      <c r="O31" s="422">
        <v>1</v>
      </c>
      <c r="P31" s="423">
        <v>0</v>
      </c>
      <c r="Q31" s="424">
        <f t="shared" si="11"/>
        <v>1</v>
      </c>
      <c r="R31" s="422">
        <v>0</v>
      </c>
      <c r="S31" s="423">
        <v>0</v>
      </c>
      <c r="T31" s="424">
        <f t="shared" si="12"/>
        <v>0</v>
      </c>
      <c r="U31" s="425">
        <v>0</v>
      </c>
      <c r="V31" s="423">
        <v>0</v>
      </c>
      <c r="W31" s="426">
        <f t="shared" si="13"/>
        <v>0</v>
      </c>
      <c r="X31" s="422">
        <v>0</v>
      </c>
      <c r="Y31" s="423">
        <v>0</v>
      </c>
      <c r="Z31" s="424">
        <f t="shared" si="14"/>
        <v>0</v>
      </c>
    </row>
    <row r="32" spans="1:26" ht="14.1" customHeight="1" x14ac:dyDescent="0.25">
      <c r="A32" s="322">
        <v>25</v>
      </c>
      <c r="B32" s="427" t="s">
        <v>542</v>
      </c>
      <c r="C32" s="422">
        <v>0</v>
      </c>
      <c r="D32" s="423">
        <v>0</v>
      </c>
      <c r="E32" s="424">
        <f t="shared" si="7"/>
        <v>0</v>
      </c>
      <c r="F32" s="422">
        <v>1</v>
      </c>
      <c r="G32" s="423">
        <v>0</v>
      </c>
      <c r="H32" s="424">
        <f t="shared" si="8"/>
        <v>1</v>
      </c>
      <c r="I32" s="422">
        <v>1</v>
      </c>
      <c r="J32" s="423">
        <v>0</v>
      </c>
      <c r="K32" s="424">
        <f t="shared" si="9"/>
        <v>1</v>
      </c>
      <c r="L32" s="422">
        <v>0</v>
      </c>
      <c r="M32" s="423">
        <v>0</v>
      </c>
      <c r="N32" s="424">
        <f t="shared" si="10"/>
        <v>0</v>
      </c>
      <c r="O32" s="422">
        <v>0</v>
      </c>
      <c r="P32" s="423">
        <v>0</v>
      </c>
      <c r="Q32" s="424">
        <f t="shared" si="11"/>
        <v>0</v>
      </c>
      <c r="R32" s="422">
        <v>0</v>
      </c>
      <c r="S32" s="423">
        <v>0</v>
      </c>
      <c r="T32" s="424">
        <f t="shared" si="12"/>
        <v>0</v>
      </c>
      <c r="U32" s="425">
        <v>0</v>
      </c>
      <c r="V32" s="423">
        <v>0</v>
      </c>
      <c r="W32" s="426">
        <f t="shared" si="13"/>
        <v>0</v>
      </c>
      <c r="X32" s="422">
        <v>0</v>
      </c>
      <c r="Y32" s="423">
        <v>0</v>
      </c>
      <c r="Z32" s="424">
        <f t="shared" si="14"/>
        <v>0</v>
      </c>
    </row>
    <row r="33" spans="1:26" ht="14.1" customHeight="1" x14ac:dyDescent="0.25">
      <c r="A33" s="322">
        <v>26</v>
      </c>
      <c r="B33" s="427" t="s">
        <v>498</v>
      </c>
      <c r="C33" s="422">
        <v>1</v>
      </c>
      <c r="D33" s="423">
        <v>0</v>
      </c>
      <c r="E33" s="424">
        <f t="shared" si="7"/>
        <v>1</v>
      </c>
      <c r="F33" s="422">
        <v>1</v>
      </c>
      <c r="G33" s="423">
        <v>0</v>
      </c>
      <c r="H33" s="424">
        <f t="shared" si="8"/>
        <v>1</v>
      </c>
      <c r="I33" s="422">
        <v>1</v>
      </c>
      <c r="J33" s="423">
        <v>0</v>
      </c>
      <c r="K33" s="424">
        <f t="shared" si="9"/>
        <v>1</v>
      </c>
      <c r="L33" s="422">
        <v>0</v>
      </c>
      <c r="M33" s="423">
        <v>0</v>
      </c>
      <c r="N33" s="424">
        <f t="shared" si="10"/>
        <v>0</v>
      </c>
      <c r="O33" s="422">
        <v>0</v>
      </c>
      <c r="P33" s="423">
        <v>0</v>
      </c>
      <c r="Q33" s="424">
        <f t="shared" si="11"/>
        <v>0</v>
      </c>
      <c r="R33" s="422">
        <v>0</v>
      </c>
      <c r="S33" s="423">
        <v>0</v>
      </c>
      <c r="T33" s="424">
        <f t="shared" si="12"/>
        <v>0</v>
      </c>
      <c r="U33" s="425">
        <v>0</v>
      </c>
      <c r="V33" s="423">
        <v>0</v>
      </c>
      <c r="W33" s="426">
        <f t="shared" si="13"/>
        <v>0</v>
      </c>
      <c r="X33" s="422">
        <v>0</v>
      </c>
      <c r="Y33" s="423">
        <v>0</v>
      </c>
      <c r="Z33" s="424">
        <f t="shared" si="14"/>
        <v>0</v>
      </c>
    </row>
    <row r="34" spans="1:26" ht="14.1" customHeight="1" x14ac:dyDescent="0.25">
      <c r="A34" s="322">
        <v>27</v>
      </c>
      <c r="B34" s="427" t="s">
        <v>502</v>
      </c>
      <c r="C34" s="422">
        <v>0</v>
      </c>
      <c r="D34" s="423">
        <v>0</v>
      </c>
      <c r="E34" s="424">
        <f t="shared" si="7"/>
        <v>0</v>
      </c>
      <c r="F34" s="422">
        <v>0</v>
      </c>
      <c r="G34" s="423">
        <v>0</v>
      </c>
      <c r="H34" s="424">
        <f t="shared" si="8"/>
        <v>0</v>
      </c>
      <c r="I34" s="422">
        <v>0</v>
      </c>
      <c r="J34" s="423">
        <v>0</v>
      </c>
      <c r="K34" s="424">
        <f t="shared" si="9"/>
        <v>0</v>
      </c>
      <c r="L34" s="422">
        <v>0</v>
      </c>
      <c r="M34" s="423">
        <v>0</v>
      </c>
      <c r="N34" s="424">
        <f t="shared" si="10"/>
        <v>0</v>
      </c>
      <c r="O34" s="422">
        <v>1</v>
      </c>
      <c r="P34" s="423">
        <v>0</v>
      </c>
      <c r="Q34" s="424">
        <f t="shared" si="11"/>
        <v>1</v>
      </c>
      <c r="R34" s="422">
        <v>1</v>
      </c>
      <c r="S34" s="423">
        <v>0</v>
      </c>
      <c r="T34" s="424">
        <f t="shared" si="12"/>
        <v>1</v>
      </c>
      <c r="U34" s="425">
        <v>0</v>
      </c>
      <c r="V34" s="423">
        <v>0</v>
      </c>
      <c r="W34" s="426">
        <f t="shared" si="13"/>
        <v>0</v>
      </c>
      <c r="X34" s="422">
        <v>0</v>
      </c>
      <c r="Y34" s="423">
        <v>0</v>
      </c>
      <c r="Z34" s="424">
        <f t="shared" si="14"/>
        <v>0</v>
      </c>
    </row>
    <row r="35" spans="1:26" ht="14.1" customHeight="1" x14ac:dyDescent="0.25">
      <c r="A35" s="322">
        <v>28</v>
      </c>
      <c r="B35" s="427" t="s">
        <v>503</v>
      </c>
      <c r="C35" s="422">
        <v>0</v>
      </c>
      <c r="D35" s="423">
        <v>0</v>
      </c>
      <c r="E35" s="424">
        <f t="shared" si="7"/>
        <v>0</v>
      </c>
      <c r="F35" s="422">
        <v>0</v>
      </c>
      <c r="G35" s="423">
        <v>0</v>
      </c>
      <c r="H35" s="424">
        <f t="shared" si="8"/>
        <v>0</v>
      </c>
      <c r="I35" s="422">
        <v>0</v>
      </c>
      <c r="J35" s="423">
        <v>0</v>
      </c>
      <c r="K35" s="424">
        <f t="shared" si="9"/>
        <v>0</v>
      </c>
      <c r="L35" s="422">
        <v>0</v>
      </c>
      <c r="M35" s="423">
        <v>0</v>
      </c>
      <c r="N35" s="424">
        <f t="shared" si="10"/>
        <v>0</v>
      </c>
      <c r="O35" s="422">
        <v>0</v>
      </c>
      <c r="P35" s="423">
        <v>0</v>
      </c>
      <c r="Q35" s="424">
        <f t="shared" si="11"/>
        <v>0</v>
      </c>
      <c r="R35" s="422">
        <v>0</v>
      </c>
      <c r="S35" s="423">
        <v>0</v>
      </c>
      <c r="T35" s="424">
        <f t="shared" si="12"/>
        <v>0</v>
      </c>
      <c r="U35" s="425">
        <v>0</v>
      </c>
      <c r="V35" s="423">
        <v>0</v>
      </c>
      <c r="W35" s="426">
        <f t="shared" si="13"/>
        <v>0</v>
      </c>
      <c r="X35" s="422">
        <v>0</v>
      </c>
      <c r="Y35" s="423">
        <v>0</v>
      </c>
      <c r="Z35" s="424">
        <f t="shared" si="14"/>
        <v>0</v>
      </c>
    </row>
    <row r="36" spans="1:26" ht="14.1" customHeight="1" x14ac:dyDescent="0.25">
      <c r="A36" s="322">
        <v>29</v>
      </c>
      <c r="B36" s="427" t="s">
        <v>543</v>
      </c>
      <c r="C36" s="422">
        <v>0</v>
      </c>
      <c r="D36" s="423">
        <v>0</v>
      </c>
      <c r="E36" s="424">
        <f t="shared" si="7"/>
        <v>0</v>
      </c>
      <c r="F36" s="422">
        <v>0</v>
      </c>
      <c r="G36" s="423">
        <v>0</v>
      </c>
      <c r="H36" s="424">
        <f t="shared" si="8"/>
        <v>0</v>
      </c>
      <c r="I36" s="422">
        <v>0</v>
      </c>
      <c r="J36" s="423">
        <v>0</v>
      </c>
      <c r="K36" s="424">
        <f t="shared" si="9"/>
        <v>0</v>
      </c>
      <c r="L36" s="422">
        <v>0</v>
      </c>
      <c r="M36" s="423">
        <v>0</v>
      </c>
      <c r="N36" s="424">
        <f t="shared" si="10"/>
        <v>0</v>
      </c>
      <c r="O36" s="422">
        <v>1</v>
      </c>
      <c r="P36" s="423">
        <v>0</v>
      </c>
      <c r="Q36" s="424">
        <f t="shared" si="11"/>
        <v>1</v>
      </c>
      <c r="R36" s="422">
        <v>0</v>
      </c>
      <c r="S36" s="423">
        <v>0</v>
      </c>
      <c r="T36" s="424">
        <f t="shared" si="12"/>
        <v>0</v>
      </c>
      <c r="U36" s="425">
        <v>0</v>
      </c>
      <c r="V36" s="423">
        <v>0</v>
      </c>
      <c r="W36" s="426">
        <f t="shared" si="13"/>
        <v>0</v>
      </c>
      <c r="X36" s="422">
        <v>0</v>
      </c>
      <c r="Y36" s="423">
        <v>0</v>
      </c>
      <c r="Z36" s="424">
        <f t="shared" si="14"/>
        <v>0</v>
      </c>
    </row>
    <row r="37" spans="1:26" ht="14.1" customHeight="1" x14ac:dyDescent="0.25">
      <c r="A37" s="322">
        <v>30</v>
      </c>
      <c r="B37" s="427" t="s">
        <v>501</v>
      </c>
      <c r="C37" s="422">
        <v>2</v>
      </c>
      <c r="D37" s="423">
        <v>2</v>
      </c>
      <c r="E37" s="424">
        <f t="shared" si="7"/>
        <v>4</v>
      </c>
      <c r="F37" s="422">
        <v>1</v>
      </c>
      <c r="G37" s="423">
        <v>4</v>
      </c>
      <c r="H37" s="424">
        <f t="shared" si="8"/>
        <v>5</v>
      </c>
      <c r="I37" s="422">
        <v>1</v>
      </c>
      <c r="J37" s="423">
        <v>2</v>
      </c>
      <c r="K37" s="424">
        <f t="shared" si="9"/>
        <v>3</v>
      </c>
      <c r="L37" s="422">
        <v>0</v>
      </c>
      <c r="M37" s="423">
        <v>0</v>
      </c>
      <c r="N37" s="424">
        <f t="shared" si="10"/>
        <v>0</v>
      </c>
      <c r="O37" s="422">
        <v>1</v>
      </c>
      <c r="P37" s="423">
        <v>0</v>
      </c>
      <c r="Q37" s="424">
        <f t="shared" si="11"/>
        <v>1</v>
      </c>
      <c r="R37" s="422">
        <v>0</v>
      </c>
      <c r="S37" s="423">
        <v>0</v>
      </c>
      <c r="T37" s="424">
        <f t="shared" si="12"/>
        <v>0</v>
      </c>
      <c r="U37" s="425">
        <v>1</v>
      </c>
      <c r="V37" s="423">
        <v>1</v>
      </c>
      <c r="W37" s="426">
        <f t="shared" si="13"/>
        <v>2</v>
      </c>
      <c r="X37" s="422">
        <v>0</v>
      </c>
      <c r="Y37" s="423">
        <v>1</v>
      </c>
      <c r="Z37" s="424">
        <f t="shared" si="14"/>
        <v>1</v>
      </c>
    </row>
    <row r="38" spans="1:26" ht="14.1" customHeight="1" x14ac:dyDescent="0.25">
      <c r="A38" s="322">
        <v>31</v>
      </c>
      <c r="B38" s="427" t="s">
        <v>500</v>
      </c>
      <c r="C38" s="422">
        <v>0</v>
      </c>
      <c r="D38" s="423">
        <v>0</v>
      </c>
      <c r="E38" s="424">
        <f t="shared" si="7"/>
        <v>0</v>
      </c>
      <c r="F38" s="422">
        <v>0</v>
      </c>
      <c r="G38" s="423">
        <v>0</v>
      </c>
      <c r="H38" s="424">
        <f t="shared" si="8"/>
        <v>0</v>
      </c>
      <c r="I38" s="422">
        <v>0</v>
      </c>
      <c r="J38" s="423">
        <v>0</v>
      </c>
      <c r="K38" s="424">
        <f t="shared" si="9"/>
        <v>0</v>
      </c>
      <c r="L38" s="422">
        <v>0</v>
      </c>
      <c r="M38" s="423">
        <v>0</v>
      </c>
      <c r="N38" s="424">
        <f t="shared" si="10"/>
        <v>0</v>
      </c>
      <c r="O38" s="422">
        <v>0</v>
      </c>
      <c r="P38" s="423">
        <v>0</v>
      </c>
      <c r="Q38" s="424">
        <f t="shared" si="11"/>
        <v>0</v>
      </c>
      <c r="R38" s="422">
        <v>0</v>
      </c>
      <c r="S38" s="423">
        <v>0</v>
      </c>
      <c r="T38" s="424">
        <f t="shared" si="12"/>
        <v>0</v>
      </c>
      <c r="U38" s="425">
        <v>0</v>
      </c>
      <c r="V38" s="423">
        <v>0</v>
      </c>
      <c r="W38" s="426">
        <f t="shared" si="13"/>
        <v>0</v>
      </c>
      <c r="X38" s="422">
        <v>0</v>
      </c>
      <c r="Y38" s="423">
        <v>0</v>
      </c>
      <c r="Z38" s="424">
        <f t="shared" si="14"/>
        <v>0</v>
      </c>
    </row>
    <row r="39" spans="1:26" ht="14.1" customHeight="1" x14ac:dyDescent="0.25">
      <c r="A39" s="322">
        <v>32</v>
      </c>
      <c r="B39" s="427" t="s">
        <v>473</v>
      </c>
      <c r="C39" s="422">
        <v>0</v>
      </c>
      <c r="D39" s="423">
        <v>1</v>
      </c>
      <c r="E39" s="424">
        <f t="shared" si="7"/>
        <v>1</v>
      </c>
      <c r="F39" s="422">
        <v>0</v>
      </c>
      <c r="G39" s="423">
        <v>0</v>
      </c>
      <c r="H39" s="424">
        <f t="shared" si="8"/>
        <v>0</v>
      </c>
      <c r="I39" s="422">
        <v>0</v>
      </c>
      <c r="J39" s="423">
        <v>3</v>
      </c>
      <c r="K39" s="424">
        <f t="shared" si="9"/>
        <v>3</v>
      </c>
      <c r="L39" s="422">
        <v>0</v>
      </c>
      <c r="M39" s="423">
        <v>0</v>
      </c>
      <c r="N39" s="424">
        <f t="shared" si="10"/>
        <v>0</v>
      </c>
      <c r="O39" s="422">
        <v>0</v>
      </c>
      <c r="P39" s="423">
        <v>0</v>
      </c>
      <c r="Q39" s="424">
        <f t="shared" si="11"/>
        <v>0</v>
      </c>
      <c r="R39" s="422">
        <v>0</v>
      </c>
      <c r="S39" s="423">
        <v>0</v>
      </c>
      <c r="T39" s="424">
        <f t="shared" si="12"/>
        <v>0</v>
      </c>
      <c r="U39" s="425">
        <v>0</v>
      </c>
      <c r="V39" s="423">
        <v>0</v>
      </c>
      <c r="W39" s="426">
        <f t="shared" si="13"/>
        <v>0</v>
      </c>
      <c r="X39" s="422">
        <v>0</v>
      </c>
      <c r="Y39" s="423">
        <v>0</v>
      </c>
      <c r="Z39" s="424">
        <f t="shared" si="14"/>
        <v>0</v>
      </c>
    </row>
    <row r="40" spans="1:26" ht="14.1" customHeight="1" x14ac:dyDescent="0.25">
      <c r="A40" s="322">
        <v>33</v>
      </c>
      <c r="B40" s="427" t="s">
        <v>471</v>
      </c>
      <c r="C40" s="422">
        <v>0</v>
      </c>
      <c r="D40" s="423">
        <v>0</v>
      </c>
      <c r="E40" s="424">
        <f t="shared" si="7"/>
        <v>0</v>
      </c>
      <c r="F40" s="422">
        <v>0</v>
      </c>
      <c r="G40" s="423">
        <v>0</v>
      </c>
      <c r="H40" s="424">
        <f t="shared" si="8"/>
        <v>0</v>
      </c>
      <c r="I40" s="422">
        <v>0</v>
      </c>
      <c r="J40" s="423">
        <v>0</v>
      </c>
      <c r="K40" s="424">
        <f t="shared" si="9"/>
        <v>0</v>
      </c>
      <c r="L40" s="422">
        <v>0</v>
      </c>
      <c r="M40" s="423">
        <v>0</v>
      </c>
      <c r="N40" s="424">
        <f t="shared" si="10"/>
        <v>0</v>
      </c>
      <c r="O40" s="422">
        <v>0</v>
      </c>
      <c r="P40" s="423">
        <v>0</v>
      </c>
      <c r="Q40" s="424">
        <f t="shared" si="11"/>
        <v>0</v>
      </c>
      <c r="R40" s="422">
        <v>0</v>
      </c>
      <c r="S40" s="423">
        <v>0</v>
      </c>
      <c r="T40" s="424">
        <f t="shared" si="12"/>
        <v>0</v>
      </c>
      <c r="U40" s="425">
        <v>0</v>
      </c>
      <c r="V40" s="423">
        <v>0</v>
      </c>
      <c r="W40" s="426">
        <f t="shared" si="13"/>
        <v>0</v>
      </c>
      <c r="X40" s="422">
        <v>0</v>
      </c>
      <c r="Y40" s="423">
        <v>0</v>
      </c>
      <c r="Z40" s="424">
        <f t="shared" si="14"/>
        <v>0</v>
      </c>
    </row>
    <row r="41" spans="1:26" ht="14.1" customHeight="1" x14ac:dyDescent="0.25">
      <c r="A41" s="322">
        <v>34</v>
      </c>
      <c r="B41" s="427" t="s">
        <v>472</v>
      </c>
      <c r="C41" s="422">
        <v>0</v>
      </c>
      <c r="D41" s="423">
        <v>2</v>
      </c>
      <c r="E41" s="424">
        <f t="shared" si="7"/>
        <v>2</v>
      </c>
      <c r="F41" s="422">
        <v>0</v>
      </c>
      <c r="G41" s="423">
        <v>0</v>
      </c>
      <c r="H41" s="424">
        <f t="shared" si="8"/>
        <v>0</v>
      </c>
      <c r="I41" s="422">
        <v>0</v>
      </c>
      <c r="J41" s="423">
        <v>1</v>
      </c>
      <c r="K41" s="424">
        <f t="shared" si="9"/>
        <v>1</v>
      </c>
      <c r="L41" s="422">
        <v>0</v>
      </c>
      <c r="M41" s="423">
        <v>0</v>
      </c>
      <c r="N41" s="424">
        <f t="shared" si="10"/>
        <v>0</v>
      </c>
      <c r="O41" s="422">
        <v>0</v>
      </c>
      <c r="P41" s="423">
        <v>0</v>
      </c>
      <c r="Q41" s="424">
        <f t="shared" si="11"/>
        <v>0</v>
      </c>
      <c r="R41" s="422">
        <v>0</v>
      </c>
      <c r="S41" s="423">
        <v>0</v>
      </c>
      <c r="T41" s="424">
        <f t="shared" si="12"/>
        <v>0</v>
      </c>
      <c r="U41" s="425">
        <v>0</v>
      </c>
      <c r="V41" s="423">
        <v>0</v>
      </c>
      <c r="W41" s="426">
        <f t="shared" si="13"/>
        <v>0</v>
      </c>
      <c r="X41" s="422">
        <v>0</v>
      </c>
      <c r="Y41" s="423">
        <v>0</v>
      </c>
      <c r="Z41" s="424">
        <f t="shared" si="14"/>
        <v>0</v>
      </c>
    </row>
    <row r="42" spans="1:26" ht="14.1" customHeight="1" x14ac:dyDescent="0.25">
      <c r="A42" s="322">
        <v>35</v>
      </c>
      <c r="B42" s="427" t="s">
        <v>458</v>
      </c>
      <c r="C42" s="422">
        <v>4</v>
      </c>
      <c r="D42" s="423">
        <v>0</v>
      </c>
      <c r="E42" s="424">
        <f t="shared" si="7"/>
        <v>4</v>
      </c>
      <c r="F42" s="422">
        <v>3</v>
      </c>
      <c r="G42" s="423">
        <v>0</v>
      </c>
      <c r="H42" s="424">
        <f t="shared" si="8"/>
        <v>3</v>
      </c>
      <c r="I42" s="422">
        <v>1</v>
      </c>
      <c r="J42" s="423">
        <v>0</v>
      </c>
      <c r="K42" s="424">
        <f t="shared" si="9"/>
        <v>1</v>
      </c>
      <c r="L42" s="422">
        <v>0</v>
      </c>
      <c r="M42" s="423">
        <v>0</v>
      </c>
      <c r="N42" s="424">
        <f t="shared" si="10"/>
        <v>0</v>
      </c>
      <c r="O42" s="422">
        <v>1</v>
      </c>
      <c r="P42" s="423">
        <v>0</v>
      </c>
      <c r="Q42" s="424">
        <f t="shared" si="11"/>
        <v>1</v>
      </c>
      <c r="R42" s="422">
        <v>0</v>
      </c>
      <c r="S42" s="423">
        <v>0</v>
      </c>
      <c r="T42" s="424">
        <f t="shared" si="12"/>
        <v>0</v>
      </c>
      <c r="U42" s="425">
        <v>1</v>
      </c>
      <c r="V42" s="423">
        <v>0</v>
      </c>
      <c r="W42" s="426">
        <f t="shared" si="13"/>
        <v>1</v>
      </c>
      <c r="X42" s="422">
        <v>0</v>
      </c>
      <c r="Y42" s="423">
        <v>0</v>
      </c>
      <c r="Z42" s="424">
        <f t="shared" si="14"/>
        <v>0</v>
      </c>
    </row>
    <row r="43" spans="1:26" ht="14.1" customHeight="1" x14ac:dyDescent="0.25">
      <c r="A43" s="322">
        <v>36</v>
      </c>
      <c r="B43" s="427" t="s">
        <v>492</v>
      </c>
      <c r="C43" s="422">
        <v>0</v>
      </c>
      <c r="D43" s="423">
        <v>0</v>
      </c>
      <c r="E43" s="424">
        <f t="shared" si="7"/>
        <v>0</v>
      </c>
      <c r="F43" s="422">
        <v>0</v>
      </c>
      <c r="G43" s="423">
        <v>0</v>
      </c>
      <c r="H43" s="424">
        <f t="shared" si="8"/>
        <v>0</v>
      </c>
      <c r="I43" s="422">
        <v>1</v>
      </c>
      <c r="J43" s="423">
        <v>0</v>
      </c>
      <c r="K43" s="424">
        <f t="shared" si="9"/>
        <v>1</v>
      </c>
      <c r="L43" s="422">
        <v>0</v>
      </c>
      <c r="M43" s="423">
        <v>0</v>
      </c>
      <c r="N43" s="424">
        <f t="shared" si="10"/>
        <v>0</v>
      </c>
      <c r="O43" s="422">
        <v>0</v>
      </c>
      <c r="P43" s="423">
        <v>0</v>
      </c>
      <c r="Q43" s="424">
        <f t="shared" si="11"/>
        <v>0</v>
      </c>
      <c r="R43" s="422">
        <v>0</v>
      </c>
      <c r="S43" s="423">
        <v>0</v>
      </c>
      <c r="T43" s="424">
        <f t="shared" si="12"/>
        <v>0</v>
      </c>
      <c r="U43" s="425">
        <v>0</v>
      </c>
      <c r="V43" s="423">
        <v>0</v>
      </c>
      <c r="W43" s="426">
        <f t="shared" si="13"/>
        <v>0</v>
      </c>
      <c r="X43" s="422">
        <v>1</v>
      </c>
      <c r="Y43" s="423">
        <v>0</v>
      </c>
      <c r="Z43" s="424">
        <f t="shared" si="14"/>
        <v>1</v>
      </c>
    </row>
    <row r="44" spans="1:26" ht="14.1" customHeight="1" x14ac:dyDescent="0.25">
      <c r="A44" s="322">
        <v>37</v>
      </c>
      <c r="B44" s="427" t="s">
        <v>494</v>
      </c>
      <c r="C44" s="422">
        <v>2</v>
      </c>
      <c r="D44" s="423">
        <v>1</v>
      </c>
      <c r="E44" s="424">
        <f t="shared" si="7"/>
        <v>3</v>
      </c>
      <c r="F44" s="422">
        <v>0</v>
      </c>
      <c r="G44" s="423">
        <v>0</v>
      </c>
      <c r="H44" s="424">
        <f t="shared" si="8"/>
        <v>0</v>
      </c>
      <c r="I44" s="422">
        <v>0</v>
      </c>
      <c r="J44" s="423">
        <v>0</v>
      </c>
      <c r="K44" s="424">
        <f t="shared" si="9"/>
        <v>0</v>
      </c>
      <c r="L44" s="422">
        <v>0</v>
      </c>
      <c r="M44" s="423">
        <v>0</v>
      </c>
      <c r="N44" s="424">
        <f t="shared" si="10"/>
        <v>0</v>
      </c>
      <c r="O44" s="422">
        <v>0</v>
      </c>
      <c r="P44" s="423">
        <v>0</v>
      </c>
      <c r="Q44" s="424">
        <f t="shared" si="11"/>
        <v>0</v>
      </c>
      <c r="R44" s="422">
        <v>0</v>
      </c>
      <c r="S44" s="423">
        <v>0</v>
      </c>
      <c r="T44" s="424">
        <f t="shared" si="12"/>
        <v>0</v>
      </c>
      <c r="U44" s="425">
        <v>0</v>
      </c>
      <c r="V44" s="423">
        <v>0</v>
      </c>
      <c r="W44" s="426">
        <f t="shared" si="13"/>
        <v>0</v>
      </c>
      <c r="X44" s="422">
        <v>0</v>
      </c>
      <c r="Y44" s="423">
        <v>0</v>
      </c>
      <c r="Z44" s="424">
        <f t="shared" si="14"/>
        <v>0</v>
      </c>
    </row>
    <row r="45" spans="1:26" ht="14.1" customHeight="1" x14ac:dyDescent="0.25">
      <c r="A45" s="322">
        <v>38</v>
      </c>
      <c r="B45" s="427" t="s">
        <v>463</v>
      </c>
      <c r="C45" s="422">
        <v>0</v>
      </c>
      <c r="D45" s="423">
        <v>0</v>
      </c>
      <c r="E45" s="424">
        <f t="shared" si="7"/>
        <v>0</v>
      </c>
      <c r="F45" s="422">
        <v>0</v>
      </c>
      <c r="G45" s="423">
        <v>0</v>
      </c>
      <c r="H45" s="424">
        <f t="shared" si="8"/>
        <v>0</v>
      </c>
      <c r="I45" s="422">
        <v>0</v>
      </c>
      <c r="J45" s="423">
        <v>0</v>
      </c>
      <c r="K45" s="424">
        <f t="shared" si="9"/>
        <v>0</v>
      </c>
      <c r="L45" s="422">
        <v>0</v>
      </c>
      <c r="M45" s="423">
        <v>0</v>
      </c>
      <c r="N45" s="424">
        <f t="shared" si="10"/>
        <v>0</v>
      </c>
      <c r="O45" s="422">
        <v>0</v>
      </c>
      <c r="P45" s="423">
        <v>0</v>
      </c>
      <c r="Q45" s="424">
        <f t="shared" si="11"/>
        <v>0</v>
      </c>
      <c r="R45" s="422">
        <v>0</v>
      </c>
      <c r="S45" s="423">
        <v>0</v>
      </c>
      <c r="T45" s="424">
        <f t="shared" si="12"/>
        <v>0</v>
      </c>
      <c r="U45" s="425">
        <v>0</v>
      </c>
      <c r="V45" s="423">
        <v>0</v>
      </c>
      <c r="W45" s="426">
        <f t="shared" si="13"/>
        <v>0</v>
      </c>
      <c r="X45" s="422">
        <v>0</v>
      </c>
      <c r="Y45" s="423">
        <v>0</v>
      </c>
      <c r="Z45" s="424">
        <f t="shared" si="14"/>
        <v>0</v>
      </c>
    </row>
    <row r="46" spans="1:26" ht="14.1" customHeight="1" x14ac:dyDescent="0.25">
      <c r="A46" s="322">
        <v>39</v>
      </c>
      <c r="B46" s="427" t="s">
        <v>481</v>
      </c>
      <c r="C46" s="422">
        <v>0</v>
      </c>
      <c r="D46" s="423">
        <v>0</v>
      </c>
      <c r="E46" s="424">
        <f t="shared" si="7"/>
        <v>0</v>
      </c>
      <c r="F46" s="422">
        <v>0</v>
      </c>
      <c r="G46" s="423">
        <v>1</v>
      </c>
      <c r="H46" s="424">
        <f t="shared" si="8"/>
        <v>1</v>
      </c>
      <c r="I46" s="422">
        <v>0</v>
      </c>
      <c r="J46" s="423">
        <v>0</v>
      </c>
      <c r="K46" s="424">
        <f t="shared" si="9"/>
        <v>0</v>
      </c>
      <c r="L46" s="422">
        <v>0</v>
      </c>
      <c r="M46" s="423">
        <v>0</v>
      </c>
      <c r="N46" s="424">
        <f t="shared" si="10"/>
        <v>0</v>
      </c>
      <c r="O46" s="422">
        <v>0</v>
      </c>
      <c r="P46" s="423">
        <v>0</v>
      </c>
      <c r="Q46" s="424">
        <f t="shared" si="11"/>
        <v>0</v>
      </c>
      <c r="R46" s="422">
        <v>0</v>
      </c>
      <c r="S46" s="423">
        <v>0</v>
      </c>
      <c r="T46" s="424">
        <f t="shared" si="12"/>
        <v>0</v>
      </c>
      <c r="U46" s="425">
        <v>0</v>
      </c>
      <c r="V46" s="423">
        <v>0</v>
      </c>
      <c r="W46" s="426">
        <f t="shared" si="13"/>
        <v>0</v>
      </c>
      <c r="X46" s="422">
        <v>0</v>
      </c>
      <c r="Y46" s="423">
        <v>0</v>
      </c>
      <c r="Z46" s="424">
        <f t="shared" si="14"/>
        <v>0</v>
      </c>
    </row>
    <row r="47" spans="1:26" ht="14.1" customHeight="1" x14ac:dyDescent="0.25">
      <c r="A47" s="419">
        <v>40</v>
      </c>
      <c r="B47" s="427" t="s">
        <v>478</v>
      </c>
      <c r="C47" s="422">
        <v>0</v>
      </c>
      <c r="D47" s="423">
        <v>0</v>
      </c>
      <c r="E47" s="424">
        <f t="shared" si="7"/>
        <v>0</v>
      </c>
      <c r="F47" s="422">
        <v>0</v>
      </c>
      <c r="G47" s="423">
        <v>0</v>
      </c>
      <c r="H47" s="424">
        <f t="shared" si="8"/>
        <v>0</v>
      </c>
      <c r="I47" s="422">
        <v>0</v>
      </c>
      <c r="J47" s="423">
        <v>0</v>
      </c>
      <c r="K47" s="424">
        <f t="shared" si="9"/>
        <v>0</v>
      </c>
      <c r="L47" s="422">
        <v>0</v>
      </c>
      <c r="M47" s="423">
        <v>0</v>
      </c>
      <c r="N47" s="424">
        <f t="shared" si="10"/>
        <v>0</v>
      </c>
      <c r="O47" s="422">
        <v>0</v>
      </c>
      <c r="P47" s="423">
        <v>0</v>
      </c>
      <c r="Q47" s="424">
        <f t="shared" si="11"/>
        <v>0</v>
      </c>
      <c r="R47" s="422">
        <v>0</v>
      </c>
      <c r="S47" s="423">
        <v>0</v>
      </c>
      <c r="T47" s="424">
        <f t="shared" si="12"/>
        <v>0</v>
      </c>
      <c r="U47" s="425">
        <v>0</v>
      </c>
      <c r="V47" s="423">
        <v>0</v>
      </c>
      <c r="W47" s="426">
        <f t="shared" si="13"/>
        <v>0</v>
      </c>
      <c r="X47" s="422">
        <v>0</v>
      </c>
      <c r="Y47" s="423">
        <v>0</v>
      </c>
      <c r="Z47" s="424">
        <f t="shared" si="14"/>
        <v>0</v>
      </c>
    </row>
    <row r="48" spans="1:26" ht="14.1" customHeight="1" x14ac:dyDescent="0.25">
      <c r="A48" s="420">
        <v>41</v>
      </c>
      <c r="B48" s="427" t="s">
        <v>544</v>
      </c>
      <c r="C48" s="422">
        <v>1</v>
      </c>
      <c r="D48" s="423">
        <v>0</v>
      </c>
      <c r="E48" s="424">
        <f t="shared" si="7"/>
        <v>1</v>
      </c>
      <c r="F48" s="422">
        <v>0</v>
      </c>
      <c r="G48" s="423">
        <v>0</v>
      </c>
      <c r="H48" s="424">
        <f t="shared" si="8"/>
        <v>0</v>
      </c>
      <c r="I48" s="422">
        <v>0</v>
      </c>
      <c r="J48" s="423">
        <v>0</v>
      </c>
      <c r="K48" s="424">
        <f t="shared" si="9"/>
        <v>0</v>
      </c>
      <c r="L48" s="422">
        <v>1</v>
      </c>
      <c r="M48" s="423">
        <v>0</v>
      </c>
      <c r="N48" s="424">
        <f t="shared" si="10"/>
        <v>1</v>
      </c>
      <c r="O48" s="422">
        <v>0</v>
      </c>
      <c r="P48" s="423">
        <v>0</v>
      </c>
      <c r="Q48" s="424">
        <f t="shared" si="11"/>
        <v>0</v>
      </c>
      <c r="R48" s="422">
        <v>0</v>
      </c>
      <c r="S48" s="423">
        <v>0</v>
      </c>
      <c r="T48" s="424">
        <f t="shared" si="12"/>
        <v>0</v>
      </c>
      <c r="U48" s="425">
        <v>0</v>
      </c>
      <c r="V48" s="423">
        <v>0</v>
      </c>
      <c r="W48" s="426">
        <f t="shared" si="13"/>
        <v>0</v>
      </c>
      <c r="X48" s="422">
        <v>1</v>
      </c>
      <c r="Y48" s="423">
        <v>0</v>
      </c>
      <c r="Z48" s="424">
        <f t="shared" si="14"/>
        <v>1</v>
      </c>
    </row>
    <row r="49" spans="1:26" ht="14.1" customHeight="1" x14ac:dyDescent="0.25">
      <c r="A49" s="420">
        <v>42</v>
      </c>
      <c r="B49" s="427" t="s">
        <v>474</v>
      </c>
      <c r="C49" s="422">
        <v>1</v>
      </c>
      <c r="D49" s="423">
        <v>0</v>
      </c>
      <c r="E49" s="424">
        <f t="shared" si="7"/>
        <v>1</v>
      </c>
      <c r="F49" s="422">
        <v>13</v>
      </c>
      <c r="G49" s="423">
        <v>1</v>
      </c>
      <c r="H49" s="424">
        <f t="shared" si="8"/>
        <v>14</v>
      </c>
      <c r="I49" s="422">
        <v>8</v>
      </c>
      <c r="J49" s="423">
        <v>2</v>
      </c>
      <c r="K49" s="424">
        <f t="shared" si="9"/>
        <v>10</v>
      </c>
      <c r="L49" s="422">
        <v>3</v>
      </c>
      <c r="M49" s="423">
        <v>0</v>
      </c>
      <c r="N49" s="424">
        <f t="shared" si="10"/>
        <v>3</v>
      </c>
      <c r="O49" s="422">
        <v>1</v>
      </c>
      <c r="P49" s="423">
        <v>0</v>
      </c>
      <c r="Q49" s="424">
        <f t="shared" si="11"/>
        <v>1</v>
      </c>
      <c r="R49" s="422">
        <v>0</v>
      </c>
      <c r="S49" s="423">
        <v>0</v>
      </c>
      <c r="T49" s="424">
        <f t="shared" si="12"/>
        <v>0</v>
      </c>
      <c r="U49" s="425">
        <v>3</v>
      </c>
      <c r="V49" s="423">
        <v>0</v>
      </c>
      <c r="W49" s="426">
        <f t="shared" si="13"/>
        <v>3</v>
      </c>
      <c r="X49" s="422">
        <v>2</v>
      </c>
      <c r="Y49" s="423">
        <v>0</v>
      </c>
      <c r="Z49" s="424">
        <f t="shared" si="14"/>
        <v>2</v>
      </c>
    </row>
    <row r="50" spans="1:26" s="62" customFormat="1" ht="14.1" customHeight="1" thickBot="1" x14ac:dyDescent="0.3">
      <c r="A50" s="420">
        <v>43</v>
      </c>
      <c r="B50" s="427" t="s">
        <v>465</v>
      </c>
      <c r="C50" s="422">
        <v>0</v>
      </c>
      <c r="D50" s="423">
        <v>0</v>
      </c>
      <c r="E50" s="424">
        <f t="shared" si="7"/>
        <v>0</v>
      </c>
      <c r="F50" s="422">
        <v>0</v>
      </c>
      <c r="G50" s="423">
        <v>0</v>
      </c>
      <c r="H50" s="424">
        <f t="shared" si="8"/>
        <v>0</v>
      </c>
      <c r="I50" s="422">
        <v>1</v>
      </c>
      <c r="J50" s="423">
        <v>0</v>
      </c>
      <c r="K50" s="424">
        <f t="shared" si="9"/>
        <v>1</v>
      </c>
      <c r="L50" s="422">
        <v>0</v>
      </c>
      <c r="M50" s="423">
        <v>0</v>
      </c>
      <c r="N50" s="424">
        <f t="shared" si="10"/>
        <v>0</v>
      </c>
      <c r="O50" s="422">
        <v>0</v>
      </c>
      <c r="P50" s="423">
        <v>0</v>
      </c>
      <c r="Q50" s="424">
        <f t="shared" si="11"/>
        <v>0</v>
      </c>
      <c r="R50" s="422">
        <v>0</v>
      </c>
      <c r="S50" s="423">
        <v>0</v>
      </c>
      <c r="T50" s="424">
        <f t="shared" si="12"/>
        <v>0</v>
      </c>
      <c r="U50" s="425">
        <v>0</v>
      </c>
      <c r="V50" s="423">
        <v>0</v>
      </c>
      <c r="W50" s="426">
        <f t="shared" si="13"/>
        <v>0</v>
      </c>
      <c r="X50" s="422">
        <v>0</v>
      </c>
      <c r="Y50" s="423">
        <v>0</v>
      </c>
      <c r="Z50" s="424">
        <f t="shared" si="14"/>
        <v>0</v>
      </c>
    </row>
    <row r="51" spans="1:26" ht="14.1" customHeight="1" x14ac:dyDescent="0.25">
      <c r="A51" s="324">
        <v>44</v>
      </c>
      <c r="B51" s="427" t="s">
        <v>510</v>
      </c>
      <c r="C51" s="422">
        <v>1</v>
      </c>
      <c r="D51" s="423">
        <v>0</v>
      </c>
      <c r="E51" s="424">
        <f t="shared" si="7"/>
        <v>1</v>
      </c>
      <c r="F51" s="422">
        <v>0</v>
      </c>
      <c r="G51" s="423">
        <v>0</v>
      </c>
      <c r="H51" s="424">
        <f t="shared" si="8"/>
        <v>0</v>
      </c>
      <c r="I51" s="422">
        <v>1</v>
      </c>
      <c r="J51" s="423">
        <v>0</v>
      </c>
      <c r="K51" s="424">
        <f t="shared" si="9"/>
        <v>1</v>
      </c>
      <c r="L51" s="422">
        <v>1</v>
      </c>
      <c r="M51" s="423">
        <v>0</v>
      </c>
      <c r="N51" s="424">
        <f t="shared" si="10"/>
        <v>1</v>
      </c>
      <c r="O51" s="422">
        <v>1</v>
      </c>
      <c r="P51" s="423">
        <v>0</v>
      </c>
      <c r="Q51" s="424">
        <f t="shared" si="11"/>
        <v>1</v>
      </c>
      <c r="R51" s="422">
        <v>0</v>
      </c>
      <c r="S51" s="423">
        <v>0</v>
      </c>
      <c r="T51" s="424">
        <f t="shared" si="12"/>
        <v>0</v>
      </c>
      <c r="U51" s="425">
        <v>2</v>
      </c>
      <c r="V51" s="423">
        <v>0</v>
      </c>
      <c r="W51" s="426">
        <f t="shared" si="13"/>
        <v>2</v>
      </c>
      <c r="X51" s="422">
        <v>0</v>
      </c>
      <c r="Y51" s="423">
        <v>0</v>
      </c>
      <c r="Z51" s="424">
        <f t="shared" si="14"/>
        <v>0</v>
      </c>
    </row>
    <row r="52" spans="1:26" ht="14.1" customHeight="1" x14ac:dyDescent="0.25">
      <c r="A52" s="322">
        <v>45</v>
      </c>
      <c r="B52" s="427" t="s">
        <v>504</v>
      </c>
      <c r="C52" s="422">
        <v>1</v>
      </c>
      <c r="D52" s="423">
        <v>0</v>
      </c>
      <c r="E52" s="424">
        <f t="shared" si="7"/>
        <v>1</v>
      </c>
      <c r="F52" s="422">
        <v>0</v>
      </c>
      <c r="G52" s="423">
        <v>0</v>
      </c>
      <c r="H52" s="424">
        <f t="shared" si="8"/>
        <v>0</v>
      </c>
      <c r="I52" s="422">
        <v>1</v>
      </c>
      <c r="J52" s="423">
        <v>0</v>
      </c>
      <c r="K52" s="424">
        <f t="shared" si="9"/>
        <v>1</v>
      </c>
      <c r="L52" s="422">
        <v>0</v>
      </c>
      <c r="M52" s="423">
        <v>0</v>
      </c>
      <c r="N52" s="424">
        <f t="shared" si="10"/>
        <v>0</v>
      </c>
      <c r="O52" s="422">
        <v>0</v>
      </c>
      <c r="P52" s="423">
        <v>0</v>
      </c>
      <c r="Q52" s="424">
        <f t="shared" si="11"/>
        <v>0</v>
      </c>
      <c r="R52" s="422">
        <v>0</v>
      </c>
      <c r="S52" s="423">
        <v>0</v>
      </c>
      <c r="T52" s="424">
        <f t="shared" si="12"/>
        <v>0</v>
      </c>
      <c r="U52" s="425">
        <v>0</v>
      </c>
      <c r="V52" s="423">
        <v>0</v>
      </c>
      <c r="W52" s="426">
        <f t="shared" si="13"/>
        <v>0</v>
      </c>
      <c r="X52" s="422">
        <v>0</v>
      </c>
      <c r="Y52" s="423">
        <v>0</v>
      </c>
      <c r="Z52" s="424">
        <f t="shared" si="14"/>
        <v>0</v>
      </c>
    </row>
    <row r="53" spans="1:26" ht="14.1" customHeight="1" x14ac:dyDescent="0.25">
      <c r="A53" s="322">
        <v>46</v>
      </c>
      <c r="B53" s="427" t="s">
        <v>449</v>
      </c>
      <c r="C53" s="422">
        <v>0</v>
      </c>
      <c r="D53" s="423">
        <v>0</v>
      </c>
      <c r="E53" s="424">
        <f t="shared" si="7"/>
        <v>0</v>
      </c>
      <c r="F53" s="422">
        <v>0</v>
      </c>
      <c r="G53" s="423">
        <v>0</v>
      </c>
      <c r="H53" s="424">
        <f t="shared" si="8"/>
        <v>0</v>
      </c>
      <c r="I53" s="422">
        <v>0</v>
      </c>
      <c r="J53" s="423">
        <v>0</v>
      </c>
      <c r="K53" s="424">
        <f t="shared" si="9"/>
        <v>0</v>
      </c>
      <c r="L53" s="422">
        <v>0</v>
      </c>
      <c r="M53" s="423">
        <v>0</v>
      </c>
      <c r="N53" s="424">
        <f t="shared" si="10"/>
        <v>0</v>
      </c>
      <c r="O53" s="422">
        <v>0</v>
      </c>
      <c r="P53" s="423">
        <v>0</v>
      </c>
      <c r="Q53" s="424">
        <f t="shared" si="11"/>
        <v>0</v>
      </c>
      <c r="R53" s="422">
        <v>0</v>
      </c>
      <c r="S53" s="423">
        <v>0</v>
      </c>
      <c r="T53" s="424">
        <f t="shared" si="12"/>
        <v>0</v>
      </c>
      <c r="U53" s="425">
        <v>0</v>
      </c>
      <c r="V53" s="423">
        <v>0</v>
      </c>
      <c r="W53" s="426">
        <f t="shared" si="13"/>
        <v>0</v>
      </c>
      <c r="X53" s="422">
        <v>0</v>
      </c>
      <c r="Y53" s="423">
        <v>0</v>
      </c>
      <c r="Z53" s="424">
        <f t="shared" si="14"/>
        <v>0</v>
      </c>
    </row>
    <row r="54" spans="1:26" ht="14.1" customHeight="1" x14ac:dyDescent="0.25">
      <c r="A54" s="322">
        <v>47</v>
      </c>
      <c r="B54" s="427" t="s">
        <v>490</v>
      </c>
      <c r="C54" s="422">
        <v>0</v>
      </c>
      <c r="D54" s="423">
        <v>0</v>
      </c>
      <c r="E54" s="424">
        <f t="shared" si="7"/>
        <v>0</v>
      </c>
      <c r="F54" s="422">
        <v>0</v>
      </c>
      <c r="G54" s="423">
        <v>0</v>
      </c>
      <c r="H54" s="424">
        <f t="shared" si="8"/>
        <v>0</v>
      </c>
      <c r="I54" s="422">
        <v>0</v>
      </c>
      <c r="J54" s="423">
        <v>0</v>
      </c>
      <c r="K54" s="424">
        <f t="shared" si="9"/>
        <v>0</v>
      </c>
      <c r="L54" s="422">
        <v>0</v>
      </c>
      <c r="M54" s="423">
        <v>0</v>
      </c>
      <c r="N54" s="424">
        <f t="shared" si="10"/>
        <v>0</v>
      </c>
      <c r="O54" s="422">
        <v>0</v>
      </c>
      <c r="P54" s="423">
        <v>0</v>
      </c>
      <c r="Q54" s="424">
        <f t="shared" si="11"/>
        <v>0</v>
      </c>
      <c r="R54" s="422">
        <v>0</v>
      </c>
      <c r="S54" s="423">
        <v>0</v>
      </c>
      <c r="T54" s="424">
        <f t="shared" si="12"/>
        <v>0</v>
      </c>
      <c r="U54" s="425">
        <v>0</v>
      </c>
      <c r="V54" s="423">
        <v>0</v>
      </c>
      <c r="W54" s="426">
        <f t="shared" si="13"/>
        <v>0</v>
      </c>
      <c r="X54" s="422">
        <v>0</v>
      </c>
      <c r="Y54" s="423">
        <v>0</v>
      </c>
      <c r="Z54" s="424">
        <f t="shared" si="14"/>
        <v>0</v>
      </c>
    </row>
    <row r="55" spans="1:26" ht="14.1" customHeight="1" x14ac:dyDescent="0.25">
      <c r="A55" s="322">
        <v>48</v>
      </c>
      <c r="B55" s="427" t="s">
        <v>545</v>
      </c>
      <c r="C55" s="422">
        <v>0</v>
      </c>
      <c r="D55" s="423">
        <v>0</v>
      </c>
      <c r="E55" s="424">
        <f t="shared" si="7"/>
        <v>0</v>
      </c>
      <c r="F55" s="422">
        <v>0</v>
      </c>
      <c r="G55" s="423">
        <v>0</v>
      </c>
      <c r="H55" s="424">
        <f t="shared" si="8"/>
        <v>0</v>
      </c>
      <c r="I55" s="422">
        <v>0</v>
      </c>
      <c r="J55" s="423">
        <v>0</v>
      </c>
      <c r="K55" s="424">
        <f t="shared" si="9"/>
        <v>0</v>
      </c>
      <c r="L55" s="422">
        <v>0</v>
      </c>
      <c r="M55" s="423">
        <v>0</v>
      </c>
      <c r="N55" s="424">
        <f t="shared" si="10"/>
        <v>0</v>
      </c>
      <c r="O55" s="422">
        <v>0</v>
      </c>
      <c r="P55" s="423">
        <v>0</v>
      </c>
      <c r="Q55" s="424">
        <f t="shared" si="11"/>
        <v>0</v>
      </c>
      <c r="R55" s="422">
        <v>0</v>
      </c>
      <c r="S55" s="423">
        <v>0</v>
      </c>
      <c r="T55" s="424">
        <f t="shared" si="12"/>
        <v>0</v>
      </c>
      <c r="U55" s="425">
        <v>0</v>
      </c>
      <c r="V55" s="423">
        <v>0</v>
      </c>
      <c r="W55" s="426">
        <f t="shared" si="13"/>
        <v>0</v>
      </c>
      <c r="X55" s="422">
        <v>0</v>
      </c>
      <c r="Y55" s="423">
        <v>0</v>
      </c>
      <c r="Z55" s="424">
        <f t="shared" si="14"/>
        <v>0</v>
      </c>
    </row>
    <row r="56" spans="1:26" ht="14.1" customHeight="1" x14ac:dyDescent="0.25">
      <c r="A56" s="322">
        <v>49</v>
      </c>
      <c r="B56" s="427" t="s">
        <v>546</v>
      </c>
      <c r="C56" s="422">
        <v>0</v>
      </c>
      <c r="D56" s="423">
        <v>0</v>
      </c>
      <c r="E56" s="424">
        <f t="shared" si="7"/>
        <v>0</v>
      </c>
      <c r="F56" s="422">
        <v>0</v>
      </c>
      <c r="G56" s="423">
        <v>0</v>
      </c>
      <c r="H56" s="424">
        <f t="shared" si="8"/>
        <v>0</v>
      </c>
      <c r="I56" s="422">
        <v>0</v>
      </c>
      <c r="J56" s="423">
        <v>0</v>
      </c>
      <c r="K56" s="424">
        <f t="shared" si="9"/>
        <v>0</v>
      </c>
      <c r="L56" s="422">
        <v>0</v>
      </c>
      <c r="M56" s="423">
        <v>0</v>
      </c>
      <c r="N56" s="424">
        <f t="shared" si="10"/>
        <v>0</v>
      </c>
      <c r="O56" s="422">
        <v>0</v>
      </c>
      <c r="P56" s="423">
        <v>0</v>
      </c>
      <c r="Q56" s="424">
        <f t="shared" si="11"/>
        <v>0</v>
      </c>
      <c r="R56" s="422">
        <v>0</v>
      </c>
      <c r="S56" s="423">
        <v>0</v>
      </c>
      <c r="T56" s="424">
        <f t="shared" si="12"/>
        <v>0</v>
      </c>
      <c r="U56" s="425">
        <v>0</v>
      </c>
      <c r="V56" s="423">
        <v>0</v>
      </c>
      <c r="W56" s="426">
        <f t="shared" si="13"/>
        <v>0</v>
      </c>
      <c r="X56" s="422">
        <v>0</v>
      </c>
      <c r="Y56" s="423">
        <v>0</v>
      </c>
      <c r="Z56" s="424">
        <f t="shared" si="14"/>
        <v>0</v>
      </c>
    </row>
    <row r="57" spans="1:26" s="62" customFormat="1" ht="14.1" customHeight="1" thickBot="1" x14ac:dyDescent="0.3">
      <c r="A57" s="419">
        <v>50</v>
      </c>
      <c r="B57" s="439" t="s">
        <v>429</v>
      </c>
      <c r="C57" s="441">
        <v>0</v>
      </c>
      <c r="D57" s="442">
        <v>0</v>
      </c>
      <c r="E57" s="443">
        <f t="shared" si="7"/>
        <v>0</v>
      </c>
      <c r="F57" s="441">
        <v>0</v>
      </c>
      <c r="G57" s="442">
        <v>0</v>
      </c>
      <c r="H57" s="443">
        <f t="shared" si="8"/>
        <v>0</v>
      </c>
      <c r="I57" s="441">
        <v>0</v>
      </c>
      <c r="J57" s="442">
        <v>0</v>
      </c>
      <c r="K57" s="443">
        <f t="shared" si="9"/>
        <v>0</v>
      </c>
      <c r="L57" s="441">
        <v>0</v>
      </c>
      <c r="M57" s="442">
        <v>0</v>
      </c>
      <c r="N57" s="443">
        <f t="shared" si="10"/>
        <v>0</v>
      </c>
      <c r="O57" s="441">
        <v>0</v>
      </c>
      <c r="P57" s="442">
        <v>0</v>
      </c>
      <c r="Q57" s="443">
        <f t="shared" si="11"/>
        <v>0</v>
      </c>
      <c r="R57" s="441">
        <v>0</v>
      </c>
      <c r="S57" s="442">
        <v>0</v>
      </c>
      <c r="T57" s="443">
        <f t="shared" si="12"/>
        <v>0</v>
      </c>
      <c r="U57" s="441">
        <v>0</v>
      </c>
      <c r="V57" s="442">
        <v>0</v>
      </c>
      <c r="W57" s="444">
        <f t="shared" si="13"/>
        <v>0</v>
      </c>
      <c r="X57" s="441">
        <v>0</v>
      </c>
      <c r="Y57" s="442">
        <v>0</v>
      </c>
      <c r="Z57" s="443">
        <f t="shared" si="14"/>
        <v>0</v>
      </c>
    </row>
    <row r="58" spans="1:26" ht="14.1" customHeight="1" x14ac:dyDescent="0.25">
      <c r="A58" s="324">
        <v>51</v>
      </c>
      <c r="B58" s="440" t="s">
        <v>489</v>
      </c>
      <c r="C58" s="434">
        <v>0</v>
      </c>
      <c r="D58" s="435">
        <v>0</v>
      </c>
      <c r="E58" s="436">
        <f t="shared" si="7"/>
        <v>0</v>
      </c>
      <c r="F58" s="434">
        <v>0</v>
      </c>
      <c r="G58" s="435">
        <v>0</v>
      </c>
      <c r="H58" s="436">
        <f t="shared" si="8"/>
        <v>0</v>
      </c>
      <c r="I58" s="434">
        <v>0</v>
      </c>
      <c r="J58" s="435">
        <v>0</v>
      </c>
      <c r="K58" s="436">
        <f t="shared" si="9"/>
        <v>0</v>
      </c>
      <c r="L58" s="434">
        <v>0</v>
      </c>
      <c r="M58" s="435">
        <v>0</v>
      </c>
      <c r="N58" s="436">
        <f t="shared" si="10"/>
        <v>0</v>
      </c>
      <c r="O58" s="434">
        <v>0</v>
      </c>
      <c r="P58" s="435">
        <v>0</v>
      </c>
      <c r="Q58" s="436">
        <f t="shared" si="11"/>
        <v>0</v>
      </c>
      <c r="R58" s="434">
        <v>0</v>
      </c>
      <c r="S58" s="435">
        <v>0</v>
      </c>
      <c r="T58" s="436">
        <f t="shared" si="12"/>
        <v>0</v>
      </c>
      <c r="U58" s="437">
        <v>0</v>
      </c>
      <c r="V58" s="435">
        <v>0</v>
      </c>
      <c r="W58" s="436">
        <f t="shared" si="13"/>
        <v>0</v>
      </c>
      <c r="X58" s="434">
        <v>0</v>
      </c>
      <c r="Y58" s="435">
        <v>0</v>
      </c>
      <c r="Z58" s="436">
        <f t="shared" si="14"/>
        <v>0</v>
      </c>
    </row>
    <row r="59" spans="1:26" ht="14.1" customHeight="1" x14ac:dyDescent="0.25">
      <c r="A59" s="322">
        <v>52</v>
      </c>
      <c r="B59" s="427" t="s">
        <v>507</v>
      </c>
      <c r="C59" s="422">
        <v>0</v>
      </c>
      <c r="D59" s="423">
        <v>0</v>
      </c>
      <c r="E59" s="424">
        <f t="shared" si="7"/>
        <v>0</v>
      </c>
      <c r="F59" s="422">
        <v>0</v>
      </c>
      <c r="G59" s="423">
        <v>0</v>
      </c>
      <c r="H59" s="424">
        <f t="shared" si="8"/>
        <v>0</v>
      </c>
      <c r="I59" s="422">
        <v>0</v>
      </c>
      <c r="J59" s="423">
        <v>0</v>
      </c>
      <c r="K59" s="424">
        <f t="shared" si="9"/>
        <v>0</v>
      </c>
      <c r="L59" s="422">
        <v>0</v>
      </c>
      <c r="M59" s="423">
        <v>0</v>
      </c>
      <c r="N59" s="424">
        <f t="shared" si="10"/>
        <v>0</v>
      </c>
      <c r="O59" s="422">
        <v>0</v>
      </c>
      <c r="P59" s="423">
        <v>0</v>
      </c>
      <c r="Q59" s="424">
        <f t="shared" si="11"/>
        <v>0</v>
      </c>
      <c r="R59" s="422">
        <v>0</v>
      </c>
      <c r="S59" s="423">
        <v>0</v>
      </c>
      <c r="T59" s="424">
        <f t="shared" si="12"/>
        <v>0</v>
      </c>
      <c r="U59" s="425">
        <v>0</v>
      </c>
      <c r="V59" s="423">
        <v>0</v>
      </c>
      <c r="W59" s="426">
        <f t="shared" si="13"/>
        <v>0</v>
      </c>
      <c r="X59" s="422">
        <v>0</v>
      </c>
      <c r="Y59" s="423">
        <v>0</v>
      </c>
      <c r="Z59" s="424">
        <f t="shared" si="14"/>
        <v>0</v>
      </c>
    </row>
    <row r="60" spans="1:26" ht="14.1" customHeight="1" x14ac:dyDescent="0.25">
      <c r="A60" s="322">
        <v>53</v>
      </c>
      <c r="B60" s="427" t="s">
        <v>430</v>
      </c>
      <c r="C60" s="422">
        <v>0</v>
      </c>
      <c r="D60" s="423">
        <v>0</v>
      </c>
      <c r="E60" s="424">
        <f t="shared" si="7"/>
        <v>0</v>
      </c>
      <c r="F60" s="422">
        <v>0</v>
      </c>
      <c r="G60" s="423">
        <v>0</v>
      </c>
      <c r="H60" s="424">
        <f t="shared" si="8"/>
        <v>0</v>
      </c>
      <c r="I60" s="422">
        <v>0</v>
      </c>
      <c r="J60" s="423">
        <v>0</v>
      </c>
      <c r="K60" s="424">
        <f t="shared" si="9"/>
        <v>0</v>
      </c>
      <c r="L60" s="422">
        <v>0</v>
      </c>
      <c r="M60" s="423">
        <v>0</v>
      </c>
      <c r="N60" s="424">
        <f t="shared" si="10"/>
        <v>0</v>
      </c>
      <c r="O60" s="422">
        <v>0</v>
      </c>
      <c r="P60" s="423">
        <v>0</v>
      </c>
      <c r="Q60" s="424">
        <f t="shared" si="11"/>
        <v>0</v>
      </c>
      <c r="R60" s="422">
        <v>0</v>
      </c>
      <c r="S60" s="423">
        <v>0</v>
      </c>
      <c r="T60" s="424">
        <f t="shared" si="12"/>
        <v>0</v>
      </c>
      <c r="U60" s="425">
        <v>0</v>
      </c>
      <c r="V60" s="423">
        <v>0</v>
      </c>
      <c r="W60" s="426">
        <f t="shared" si="13"/>
        <v>0</v>
      </c>
      <c r="X60" s="422">
        <v>0</v>
      </c>
      <c r="Y60" s="423">
        <v>0</v>
      </c>
      <c r="Z60" s="424">
        <f t="shared" si="14"/>
        <v>0</v>
      </c>
    </row>
    <row r="61" spans="1:26" s="62" customFormat="1" ht="14.1" customHeight="1" thickBot="1" x14ac:dyDescent="0.3">
      <c r="A61" s="323">
        <v>54</v>
      </c>
      <c r="B61" s="428" t="s">
        <v>547</v>
      </c>
      <c r="C61" s="429">
        <v>0</v>
      </c>
      <c r="D61" s="430">
        <v>0</v>
      </c>
      <c r="E61" s="431">
        <f t="shared" si="7"/>
        <v>0</v>
      </c>
      <c r="F61" s="429">
        <v>0</v>
      </c>
      <c r="G61" s="430">
        <v>0</v>
      </c>
      <c r="H61" s="431">
        <f t="shared" si="8"/>
        <v>0</v>
      </c>
      <c r="I61" s="429">
        <v>0</v>
      </c>
      <c r="J61" s="430">
        <v>0</v>
      </c>
      <c r="K61" s="431">
        <f t="shared" si="9"/>
        <v>0</v>
      </c>
      <c r="L61" s="429">
        <v>0</v>
      </c>
      <c r="M61" s="430">
        <v>0</v>
      </c>
      <c r="N61" s="431">
        <f t="shared" si="10"/>
        <v>0</v>
      </c>
      <c r="O61" s="429">
        <v>0</v>
      </c>
      <c r="P61" s="430">
        <v>0</v>
      </c>
      <c r="Q61" s="431">
        <f t="shared" si="11"/>
        <v>0</v>
      </c>
      <c r="R61" s="429">
        <v>0</v>
      </c>
      <c r="S61" s="430">
        <v>0</v>
      </c>
      <c r="T61" s="431">
        <f t="shared" si="12"/>
        <v>0</v>
      </c>
      <c r="U61" s="432">
        <v>0</v>
      </c>
      <c r="V61" s="430">
        <v>0</v>
      </c>
      <c r="W61" s="433">
        <f t="shared" si="13"/>
        <v>0</v>
      </c>
      <c r="X61" s="429">
        <v>0</v>
      </c>
      <c r="Y61" s="430">
        <v>0</v>
      </c>
      <c r="Z61" s="431">
        <f t="shared" si="14"/>
        <v>0</v>
      </c>
    </row>
    <row r="62" spans="1:26" ht="14.1" customHeight="1" x14ac:dyDescent="0.25">
      <c r="A62" s="324">
        <v>55</v>
      </c>
      <c r="B62" s="421" t="s">
        <v>445</v>
      </c>
      <c r="C62" s="434">
        <v>0</v>
      </c>
      <c r="D62" s="435">
        <v>0</v>
      </c>
      <c r="E62" s="436">
        <f t="shared" si="7"/>
        <v>0</v>
      </c>
      <c r="F62" s="434">
        <v>0</v>
      </c>
      <c r="G62" s="435">
        <v>0</v>
      </c>
      <c r="H62" s="436">
        <f t="shared" si="8"/>
        <v>0</v>
      </c>
      <c r="I62" s="434">
        <v>0</v>
      </c>
      <c r="J62" s="435">
        <v>0</v>
      </c>
      <c r="K62" s="436">
        <f t="shared" si="9"/>
        <v>0</v>
      </c>
      <c r="L62" s="434">
        <v>0</v>
      </c>
      <c r="M62" s="435">
        <v>0</v>
      </c>
      <c r="N62" s="436">
        <f t="shared" si="10"/>
        <v>0</v>
      </c>
      <c r="O62" s="434">
        <v>0</v>
      </c>
      <c r="P62" s="435">
        <v>0</v>
      </c>
      <c r="Q62" s="436">
        <f t="shared" si="11"/>
        <v>0</v>
      </c>
      <c r="R62" s="434">
        <v>0</v>
      </c>
      <c r="S62" s="435">
        <v>0</v>
      </c>
      <c r="T62" s="436">
        <f t="shared" si="12"/>
        <v>0</v>
      </c>
      <c r="U62" s="437">
        <v>0</v>
      </c>
      <c r="V62" s="435">
        <v>0</v>
      </c>
      <c r="W62" s="438">
        <f t="shared" si="13"/>
        <v>0</v>
      </c>
      <c r="X62" s="434">
        <v>0</v>
      </c>
      <c r="Y62" s="435">
        <v>0</v>
      </c>
      <c r="Z62" s="436">
        <f t="shared" si="14"/>
        <v>0</v>
      </c>
    </row>
    <row r="63" spans="1:26" ht="14.1" customHeight="1" x14ac:dyDescent="0.25">
      <c r="A63" s="322">
        <v>56</v>
      </c>
      <c r="B63" s="427" t="s">
        <v>446</v>
      </c>
      <c r="C63" s="422">
        <v>0</v>
      </c>
      <c r="D63" s="423">
        <v>0</v>
      </c>
      <c r="E63" s="424">
        <f t="shared" si="7"/>
        <v>0</v>
      </c>
      <c r="F63" s="422">
        <v>0</v>
      </c>
      <c r="G63" s="423">
        <v>0</v>
      </c>
      <c r="H63" s="424">
        <f t="shared" si="8"/>
        <v>0</v>
      </c>
      <c r="I63" s="422">
        <v>0</v>
      </c>
      <c r="J63" s="423">
        <v>0</v>
      </c>
      <c r="K63" s="424">
        <f t="shared" si="9"/>
        <v>0</v>
      </c>
      <c r="L63" s="422">
        <v>0</v>
      </c>
      <c r="M63" s="423">
        <v>0</v>
      </c>
      <c r="N63" s="424">
        <f t="shared" si="10"/>
        <v>0</v>
      </c>
      <c r="O63" s="422">
        <v>0</v>
      </c>
      <c r="P63" s="423">
        <v>0</v>
      </c>
      <c r="Q63" s="424">
        <f t="shared" si="11"/>
        <v>0</v>
      </c>
      <c r="R63" s="422">
        <v>0</v>
      </c>
      <c r="S63" s="423">
        <v>0</v>
      </c>
      <c r="T63" s="424">
        <f t="shared" si="12"/>
        <v>0</v>
      </c>
      <c r="U63" s="425">
        <v>0</v>
      </c>
      <c r="V63" s="423">
        <v>0</v>
      </c>
      <c r="W63" s="426">
        <f t="shared" si="13"/>
        <v>0</v>
      </c>
      <c r="X63" s="422">
        <v>0</v>
      </c>
      <c r="Y63" s="423">
        <v>0</v>
      </c>
      <c r="Z63" s="424">
        <f t="shared" si="14"/>
        <v>0</v>
      </c>
    </row>
    <row r="64" spans="1:26" ht="14.1" customHeight="1" x14ac:dyDescent="0.25">
      <c r="A64" s="322">
        <v>57</v>
      </c>
      <c r="B64" s="427" t="s">
        <v>506</v>
      </c>
      <c r="C64" s="422">
        <v>0</v>
      </c>
      <c r="D64" s="423">
        <v>0</v>
      </c>
      <c r="E64" s="424">
        <f t="shared" si="7"/>
        <v>0</v>
      </c>
      <c r="F64" s="422">
        <v>0</v>
      </c>
      <c r="G64" s="423">
        <v>0</v>
      </c>
      <c r="H64" s="424">
        <f t="shared" si="8"/>
        <v>0</v>
      </c>
      <c r="I64" s="422">
        <v>0</v>
      </c>
      <c r="J64" s="423">
        <v>0</v>
      </c>
      <c r="K64" s="424">
        <f t="shared" si="9"/>
        <v>0</v>
      </c>
      <c r="L64" s="422">
        <v>0</v>
      </c>
      <c r="M64" s="423">
        <v>0</v>
      </c>
      <c r="N64" s="424">
        <f t="shared" si="10"/>
        <v>0</v>
      </c>
      <c r="O64" s="422">
        <v>0</v>
      </c>
      <c r="P64" s="423">
        <v>0</v>
      </c>
      <c r="Q64" s="424">
        <f t="shared" si="11"/>
        <v>0</v>
      </c>
      <c r="R64" s="422">
        <v>0</v>
      </c>
      <c r="S64" s="423">
        <v>0</v>
      </c>
      <c r="T64" s="424">
        <f t="shared" si="12"/>
        <v>0</v>
      </c>
      <c r="U64" s="425">
        <v>0</v>
      </c>
      <c r="V64" s="423">
        <v>0</v>
      </c>
      <c r="W64" s="426">
        <f t="shared" si="13"/>
        <v>0</v>
      </c>
      <c r="X64" s="422">
        <v>0</v>
      </c>
      <c r="Y64" s="423">
        <v>0</v>
      </c>
      <c r="Z64" s="424">
        <f t="shared" si="14"/>
        <v>0</v>
      </c>
    </row>
    <row r="65" spans="1:26" ht="14.1" customHeight="1" x14ac:dyDescent="0.25">
      <c r="A65" s="322">
        <v>58</v>
      </c>
      <c r="B65" s="427" t="s">
        <v>438</v>
      </c>
      <c r="C65" s="422">
        <v>0</v>
      </c>
      <c r="D65" s="423">
        <v>0</v>
      </c>
      <c r="E65" s="424">
        <f t="shared" si="7"/>
        <v>0</v>
      </c>
      <c r="F65" s="422">
        <v>0</v>
      </c>
      <c r="G65" s="423">
        <v>0</v>
      </c>
      <c r="H65" s="424">
        <f t="shared" si="8"/>
        <v>0</v>
      </c>
      <c r="I65" s="422">
        <v>0</v>
      </c>
      <c r="J65" s="423">
        <v>0</v>
      </c>
      <c r="K65" s="424">
        <f t="shared" si="9"/>
        <v>0</v>
      </c>
      <c r="L65" s="422">
        <v>0</v>
      </c>
      <c r="M65" s="423">
        <v>0</v>
      </c>
      <c r="N65" s="424">
        <f t="shared" si="10"/>
        <v>0</v>
      </c>
      <c r="O65" s="422">
        <v>0</v>
      </c>
      <c r="P65" s="423">
        <v>0</v>
      </c>
      <c r="Q65" s="424">
        <f t="shared" si="11"/>
        <v>0</v>
      </c>
      <c r="R65" s="422">
        <v>0</v>
      </c>
      <c r="S65" s="423">
        <v>0</v>
      </c>
      <c r="T65" s="424">
        <f t="shared" si="12"/>
        <v>0</v>
      </c>
      <c r="U65" s="425">
        <v>0</v>
      </c>
      <c r="V65" s="423">
        <v>0</v>
      </c>
      <c r="W65" s="426">
        <f t="shared" si="13"/>
        <v>0</v>
      </c>
      <c r="X65" s="422">
        <v>0</v>
      </c>
      <c r="Y65" s="423">
        <v>0</v>
      </c>
      <c r="Z65" s="424">
        <f t="shared" si="14"/>
        <v>0</v>
      </c>
    </row>
    <row r="66" spans="1:26" ht="14.1" customHeight="1" x14ac:dyDescent="0.25">
      <c r="A66" s="322">
        <v>59</v>
      </c>
      <c r="B66" s="427" t="s">
        <v>505</v>
      </c>
      <c r="C66" s="422">
        <v>0</v>
      </c>
      <c r="D66" s="423">
        <v>0</v>
      </c>
      <c r="E66" s="424">
        <f t="shared" si="7"/>
        <v>0</v>
      </c>
      <c r="F66" s="422">
        <v>0</v>
      </c>
      <c r="G66" s="423">
        <v>0</v>
      </c>
      <c r="H66" s="424">
        <f t="shared" si="8"/>
        <v>0</v>
      </c>
      <c r="I66" s="422">
        <v>0</v>
      </c>
      <c r="J66" s="423">
        <v>0</v>
      </c>
      <c r="K66" s="424">
        <f t="shared" si="9"/>
        <v>0</v>
      </c>
      <c r="L66" s="422">
        <v>0</v>
      </c>
      <c r="M66" s="423">
        <v>0</v>
      </c>
      <c r="N66" s="424">
        <f t="shared" si="10"/>
        <v>0</v>
      </c>
      <c r="O66" s="422">
        <v>0</v>
      </c>
      <c r="P66" s="423">
        <v>0</v>
      </c>
      <c r="Q66" s="424">
        <f t="shared" si="11"/>
        <v>0</v>
      </c>
      <c r="R66" s="422">
        <v>0</v>
      </c>
      <c r="S66" s="423">
        <v>0</v>
      </c>
      <c r="T66" s="424">
        <f t="shared" si="12"/>
        <v>0</v>
      </c>
      <c r="U66" s="425">
        <v>0</v>
      </c>
      <c r="V66" s="423">
        <v>0</v>
      </c>
      <c r="W66" s="426">
        <f t="shared" si="13"/>
        <v>0</v>
      </c>
      <c r="X66" s="422">
        <v>0</v>
      </c>
      <c r="Y66" s="423">
        <v>0</v>
      </c>
      <c r="Z66" s="424">
        <f t="shared" si="14"/>
        <v>0</v>
      </c>
    </row>
    <row r="67" spans="1:26" ht="14.1" customHeight="1" x14ac:dyDescent="0.25">
      <c r="A67" s="322">
        <v>60</v>
      </c>
      <c r="B67" s="427" t="s">
        <v>509</v>
      </c>
      <c r="C67" s="422">
        <v>0</v>
      </c>
      <c r="D67" s="423">
        <v>0</v>
      </c>
      <c r="E67" s="424">
        <f t="shared" si="7"/>
        <v>0</v>
      </c>
      <c r="F67" s="422">
        <v>0</v>
      </c>
      <c r="G67" s="423">
        <v>0</v>
      </c>
      <c r="H67" s="424">
        <f t="shared" si="8"/>
        <v>0</v>
      </c>
      <c r="I67" s="422">
        <v>0</v>
      </c>
      <c r="J67" s="423">
        <v>0</v>
      </c>
      <c r="K67" s="424">
        <f t="shared" si="9"/>
        <v>0</v>
      </c>
      <c r="L67" s="422">
        <v>0</v>
      </c>
      <c r="M67" s="423">
        <v>0</v>
      </c>
      <c r="N67" s="424">
        <f t="shared" si="10"/>
        <v>0</v>
      </c>
      <c r="O67" s="422">
        <v>0</v>
      </c>
      <c r="P67" s="423">
        <v>0</v>
      </c>
      <c r="Q67" s="424">
        <f t="shared" si="11"/>
        <v>0</v>
      </c>
      <c r="R67" s="422">
        <v>0</v>
      </c>
      <c r="S67" s="423">
        <v>0</v>
      </c>
      <c r="T67" s="424">
        <f t="shared" si="12"/>
        <v>0</v>
      </c>
      <c r="U67" s="425">
        <v>0</v>
      </c>
      <c r="V67" s="423">
        <v>0</v>
      </c>
      <c r="W67" s="426">
        <f t="shared" si="13"/>
        <v>0</v>
      </c>
      <c r="X67" s="422">
        <v>0</v>
      </c>
      <c r="Y67" s="423">
        <v>0</v>
      </c>
      <c r="Z67" s="424">
        <f t="shared" si="14"/>
        <v>0</v>
      </c>
    </row>
    <row r="68" spans="1:26" ht="14.1" customHeight="1" x14ac:dyDescent="0.25">
      <c r="A68" s="322">
        <v>61</v>
      </c>
      <c r="B68" s="427" t="s">
        <v>508</v>
      </c>
      <c r="C68" s="422">
        <v>0</v>
      </c>
      <c r="D68" s="423">
        <v>0</v>
      </c>
      <c r="E68" s="424">
        <f t="shared" si="7"/>
        <v>0</v>
      </c>
      <c r="F68" s="422">
        <v>0</v>
      </c>
      <c r="G68" s="423">
        <v>0</v>
      </c>
      <c r="H68" s="424">
        <f t="shared" si="8"/>
        <v>0</v>
      </c>
      <c r="I68" s="422">
        <v>0</v>
      </c>
      <c r="J68" s="423">
        <v>0</v>
      </c>
      <c r="K68" s="424">
        <f t="shared" si="9"/>
        <v>0</v>
      </c>
      <c r="L68" s="422">
        <v>0</v>
      </c>
      <c r="M68" s="423">
        <v>0</v>
      </c>
      <c r="N68" s="424">
        <f t="shared" si="10"/>
        <v>0</v>
      </c>
      <c r="O68" s="422">
        <v>0</v>
      </c>
      <c r="P68" s="423">
        <v>0</v>
      </c>
      <c r="Q68" s="424">
        <f t="shared" si="11"/>
        <v>0</v>
      </c>
      <c r="R68" s="422">
        <v>0</v>
      </c>
      <c r="S68" s="423">
        <v>0</v>
      </c>
      <c r="T68" s="424">
        <f t="shared" si="12"/>
        <v>0</v>
      </c>
      <c r="U68" s="425">
        <v>0</v>
      </c>
      <c r="V68" s="423">
        <v>0</v>
      </c>
      <c r="W68" s="426">
        <f t="shared" si="13"/>
        <v>0</v>
      </c>
      <c r="X68" s="422">
        <v>0</v>
      </c>
      <c r="Y68" s="423">
        <v>0</v>
      </c>
      <c r="Z68" s="424">
        <f t="shared" si="14"/>
        <v>0</v>
      </c>
    </row>
    <row r="69" spans="1:26" ht="14.1" customHeight="1" x14ac:dyDescent="0.25">
      <c r="A69" s="322">
        <v>62</v>
      </c>
      <c r="B69" s="427" t="s">
        <v>548</v>
      </c>
      <c r="C69" s="422">
        <v>0</v>
      </c>
      <c r="D69" s="423">
        <v>0</v>
      </c>
      <c r="E69" s="424">
        <f t="shared" si="7"/>
        <v>0</v>
      </c>
      <c r="F69" s="422">
        <v>0</v>
      </c>
      <c r="G69" s="423">
        <v>0</v>
      </c>
      <c r="H69" s="424">
        <f t="shared" si="8"/>
        <v>0</v>
      </c>
      <c r="I69" s="422">
        <v>0</v>
      </c>
      <c r="J69" s="423">
        <v>0</v>
      </c>
      <c r="K69" s="424">
        <f t="shared" si="9"/>
        <v>0</v>
      </c>
      <c r="L69" s="422">
        <v>0</v>
      </c>
      <c r="M69" s="423">
        <v>0</v>
      </c>
      <c r="N69" s="424">
        <f t="shared" si="10"/>
        <v>0</v>
      </c>
      <c r="O69" s="422">
        <v>0</v>
      </c>
      <c r="P69" s="423">
        <v>0</v>
      </c>
      <c r="Q69" s="424">
        <f t="shared" si="11"/>
        <v>0</v>
      </c>
      <c r="R69" s="422">
        <v>0</v>
      </c>
      <c r="S69" s="423">
        <v>0</v>
      </c>
      <c r="T69" s="424">
        <f t="shared" si="12"/>
        <v>0</v>
      </c>
      <c r="U69" s="425">
        <v>0</v>
      </c>
      <c r="V69" s="423">
        <v>0</v>
      </c>
      <c r="W69" s="426">
        <f t="shared" si="13"/>
        <v>0</v>
      </c>
      <c r="X69" s="422">
        <v>0</v>
      </c>
      <c r="Y69" s="423">
        <v>0</v>
      </c>
      <c r="Z69" s="424">
        <f t="shared" si="14"/>
        <v>0</v>
      </c>
    </row>
    <row r="70" spans="1:26" ht="14.1" customHeight="1" x14ac:dyDescent="0.25">
      <c r="A70" s="322">
        <v>63</v>
      </c>
      <c r="B70" s="427" t="s">
        <v>549</v>
      </c>
      <c r="C70" s="422">
        <v>2</v>
      </c>
      <c r="D70" s="423">
        <v>0</v>
      </c>
      <c r="E70" s="424">
        <f t="shared" si="7"/>
        <v>2</v>
      </c>
      <c r="F70" s="422">
        <v>1</v>
      </c>
      <c r="G70" s="423">
        <v>0</v>
      </c>
      <c r="H70" s="424">
        <f t="shared" si="8"/>
        <v>1</v>
      </c>
      <c r="I70" s="422">
        <v>1</v>
      </c>
      <c r="J70" s="423">
        <v>0</v>
      </c>
      <c r="K70" s="424">
        <f t="shared" si="9"/>
        <v>1</v>
      </c>
      <c r="L70" s="422">
        <v>1</v>
      </c>
      <c r="M70" s="423">
        <v>0</v>
      </c>
      <c r="N70" s="424">
        <f t="shared" si="10"/>
        <v>1</v>
      </c>
      <c r="O70" s="422">
        <v>3</v>
      </c>
      <c r="P70" s="423">
        <v>0</v>
      </c>
      <c r="Q70" s="424">
        <f t="shared" si="11"/>
        <v>3</v>
      </c>
      <c r="R70" s="422">
        <v>0</v>
      </c>
      <c r="S70" s="423">
        <v>0</v>
      </c>
      <c r="T70" s="424">
        <f t="shared" si="12"/>
        <v>0</v>
      </c>
      <c r="U70" s="425">
        <v>1</v>
      </c>
      <c r="V70" s="423">
        <v>0</v>
      </c>
      <c r="W70" s="426">
        <f t="shared" si="13"/>
        <v>1</v>
      </c>
      <c r="X70" s="422">
        <v>2</v>
      </c>
      <c r="Y70" s="423">
        <v>1</v>
      </c>
      <c r="Z70" s="424">
        <f t="shared" si="14"/>
        <v>3</v>
      </c>
    </row>
    <row r="71" spans="1:26" ht="14.1" customHeight="1" x14ac:dyDescent="0.25">
      <c r="A71" s="322">
        <v>64</v>
      </c>
      <c r="B71" s="427" t="s">
        <v>444</v>
      </c>
      <c r="C71" s="422">
        <v>1</v>
      </c>
      <c r="D71" s="423">
        <v>1</v>
      </c>
      <c r="E71" s="424">
        <f t="shared" si="7"/>
        <v>2</v>
      </c>
      <c r="F71" s="422">
        <v>0</v>
      </c>
      <c r="G71" s="423">
        <v>0</v>
      </c>
      <c r="H71" s="424">
        <f t="shared" si="8"/>
        <v>0</v>
      </c>
      <c r="I71" s="422">
        <v>1</v>
      </c>
      <c r="J71" s="423">
        <v>1</v>
      </c>
      <c r="K71" s="424">
        <f t="shared" si="9"/>
        <v>2</v>
      </c>
      <c r="L71" s="422">
        <v>0</v>
      </c>
      <c r="M71" s="423">
        <v>1</v>
      </c>
      <c r="N71" s="424">
        <f t="shared" si="10"/>
        <v>1</v>
      </c>
      <c r="O71" s="422">
        <v>0</v>
      </c>
      <c r="P71" s="423">
        <v>0</v>
      </c>
      <c r="Q71" s="424">
        <f t="shared" si="11"/>
        <v>0</v>
      </c>
      <c r="R71" s="422">
        <v>0</v>
      </c>
      <c r="S71" s="423">
        <v>0</v>
      </c>
      <c r="T71" s="424">
        <f t="shared" si="12"/>
        <v>0</v>
      </c>
      <c r="U71" s="425">
        <v>0</v>
      </c>
      <c r="V71" s="423">
        <v>0</v>
      </c>
      <c r="W71" s="426">
        <f t="shared" si="13"/>
        <v>0</v>
      </c>
      <c r="X71" s="422">
        <v>0</v>
      </c>
      <c r="Y71" s="423">
        <v>0</v>
      </c>
      <c r="Z71" s="424">
        <f t="shared" si="14"/>
        <v>0</v>
      </c>
    </row>
    <row r="72" spans="1:26" ht="14.1" customHeight="1" x14ac:dyDescent="0.25">
      <c r="A72" s="322">
        <v>65</v>
      </c>
      <c r="B72" s="427" t="s">
        <v>447</v>
      </c>
      <c r="C72" s="422">
        <v>10</v>
      </c>
      <c r="D72" s="423">
        <v>9</v>
      </c>
      <c r="E72" s="424">
        <f t="shared" si="7"/>
        <v>19</v>
      </c>
      <c r="F72" s="422">
        <v>0</v>
      </c>
      <c r="G72" s="423">
        <v>15</v>
      </c>
      <c r="H72" s="424">
        <f t="shared" si="8"/>
        <v>15</v>
      </c>
      <c r="I72" s="422">
        <v>10</v>
      </c>
      <c r="J72" s="423">
        <v>14</v>
      </c>
      <c r="K72" s="424">
        <f t="shared" si="9"/>
        <v>24</v>
      </c>
      <c r="L72" s="422">
        <v>2</v>
      </c>
      <c r="M72" s="423">
        <v>4</v>
      </c>
      <c r="N72" s="424">
        <f t="shared" si="10"/>
        <v>6</v>
      </c>
      <c r="O72" s="422">
        <v>4</v>
      </c>
      <c r="P72" s="423">
        <v>11</v>
      </c>
      <c r="Q72" s="424">
        <f t="shared" si="11"/>
        <v>15</v>
      </c>
      <c r="R72" s="422">
        <v>1</v>
      </c>
      <c r="S72" s="423">
        <v>3</v>
      </c>
      <c r="T72" s="424">
        <f t="shared" si="12"/>
        <v>4</v>
      </c>
      <c r="U72" s="425">
        <v>0</v>
      </c>
      <c r="V72" s="423">
        <v>8</v>
      </c>
      <c r="W72" s="426">
        <f t="shared" si="13"/>
        <v>8</v>
      </c>
      <c r="X72" s="422">
        <v>4</v>
      </c>
      <c r="Y72" s="423">
        <v>8</v>
      </c>
      <c r="Z72" s="424">
        <f t="shared" si="14"/>
        <v>12</v>
      </c>
    </row>
    <row r="73" spans="1:26" ht="14.1" customHeight="1" x14ac:dyDescent="0.25">
      <c r="A73" s="322">
        <v>66</v>
      </c>
      <c r="B73" s="427" t="s">
        <v>488</v>
      </c>
      <c r="C73" s="422">
        <v>0</v>
      </c>
      <c r="D73" s="423">
        <v>0</v>
      </c>
      <c r="E73" s="424">
        <f t="shared" ref="E73:E106" si="15">SUM(C73:D73)</f>
        <v>0</v>
      </c>
      <c r="F73" s="422">
        <v>0</v>
      </c>
      <c r="G73" s="423">
        <v>0</v>
      </c>
      <c r="H73" s="424">
        <f t="shared" ref="H73:H106" si="16">SUM(F73:G73)</f>
        <v>0</v>
      </c>
      <c r="I73" s="422">
        <v>0</v>
      </c>
      <c r="J73" s="423">
        <v>0</v>
      </c>
      <c r="K73" s="424">
        <f t="shared" ref="K73:K106" si="17">SUM(I73:J73)</f>
        <v>0</v>
      </c>
      <c r="L73" s="422">
        <v>0</v>
      </c>
      <c r="M73" s="423">
        <v>0</v>
      </c>
      <c r="N73" s="424">
        <f t="shared" ref="N73:N105" si="18">SUM(L73:M73)</f>
        <v>0</v>
      </c>
      <c r="O73" s="422">
        <v>0</v>
      </c>
      <c r="P73" s="423">
        <v>0</v>
      </c>
      <c r="Q73" s="424">
        <f t="shared" ref="Q73:Q106" si="19">SUM(O73:P73)</f>
        <v>0</v>
      </c>
      <c r="R73" s="422">
        <v>0</v>
      </c>
      <c r="S73" s="423">
        <v>0</v>
      </c>
      <c r="T73" s="424">
        <f t="shared" ref="T73:T106" si="20">SUM(R73:S73)</f>
        <v>0</v>
      </c>
      <c r="U73" s="425">
        <v>0</v>
      </c>
      <c r="V73" s="423">
        <v>0</v>
      </c>
      <c r="W73" s="426">
        <f t="shared" ref="W73:W106" si="21">SUM(U73:V73)</f>
        <v>0</v>
      </c>
      <c r="X73" s="422">
        <v>0</v>
      </c>
      <c r="Y73" s="423">
        <v>0</v>
      </c>
      <c r="Z73" s="424">
        <f t="shared" ref="Z73:Z106" si="22">SUM(X73:Y73)</f>
        <v>0</v>
      </c>
    </row>
    <row r="74" spans="1:26" ht="14.1" customHeight="1" x14ac:dyDescent="0.25">
      <c r="A74" s="322">
        <v>67</v>
      </c>
      <c r="B74" s="427" t="s">
        <v>476</v>
      </c>
      <c r="C74" s="422">
        <v>0</v>
      </c>
      <c r="D74" s="423">
        <v>0</v>
      </c>
      <c r="E74" s="424">
        <f t="shared" si="15"/>
        <v>0</v>
      </c>
      <c r="F74" s="422">
        <v>0</v>
      </c>
      <c r="G74" s="423">
        <v>0</v>
      </c>
      <c r="H74" s="424">
        <f t="shared" si="16"/>
        <v>0</v>
      </c>
      <c r="I74" s="422">
        <v>1</v>
      </c>
      <c r="J74" s="423">
        <v>0</v>
      </c>
      <c r="K74" s="424">
        <f t="shared" si="17"/>
        <v>1</v>
      </c>
      <c r="L74" s="422">
        <v>0</v>
      </c>
      <c r="M74" s="423">
        <v>0</v>
      </c>
      <c r="N74" s="424">
        <f t="shared" si="18"/>
        <v>0</v>
      </c>
      <c r="O74" s="422">
        <v>0</v>
      </c>
      <c r="P74" s="423">
        <v>0</v>
      </c>
      <c r="Q74" s="424">
        <f t="shared" si="19"/>
        <v>0</v>
      </c>
      <c r="R74" s="422">
        <v>0</v>
      </c>
      <c r="S74" s="423">
        <v>0</v>
      </c>
      <c r="T74" s="424">
        <f t="shared" si="20"/>
        <v>0</v>
      </c>
      <c r="U74" s="425">
        <v>0</v>
      </c>
      <c r="V74" s="423">
        <v>0</v>
      </c>
      <c r="W74" s="426">
        <f t="shared" si="21"/>
        <v>0</v>
      </c>
      <c r="X74" s="422">
        <v>0</v>
      </c>
      <c r="Y74" s="423">
        <v>0</v>
      </c>
      <c r="Z74" s="424">
        <f t="shared" si="22"/>
        <v>0</v>
      </c>
    </row>
    <row r="75" spans="1:26" ht="14.1" customHeight="1" x14ac:dyDescent="0.25">
      <c r="A75" s="322">
        <v>68</v>
      </c>
      <c r="B75" s="427" t="s">
        <v>461</v>
      </c>
      <c r="C75" s="422">
        <v>0</v>
      </c>
      <c r="D75" s="423">
        <v>0</v>
      </c>
      <c r="E75" s="424">
        <f t="shared" si="15"/>
        <v>0</v>
      </c>
      <c r="F75" s="422">
        <v>0</v>
      </c>
      <c r="G75" s="423">
        <v>0</v>
      </c>
      <c r="H75" s="424">
        <f t="shared" si="16"/>
        <v>0</v>
      </c>
      <c r="I75" s="422">
        <v>0</v>
      </c>
      <c r="J75" s="423">
        <v>0</v>
      </c>
      <c r="K75" s="424">
        <f t="shared" si="17"/>
        <v>0</v>
      </c>
      <c r="L75" s="422">
        <v>0</v>
      </c>
      <c r="M75" s="423">
        <v>0</v>
      </c>
      <c r="N75" s="424">
        <f t="shared" si="18"/>
        <v>0</v>
      </c>
      <c r="O75" s="422">
        <v>0</v>
      </c>
      <c r="P75" s="423">
        <v>0</v>
      </c>
      <c r="Q75" s="424">
        <f t="shared" si="19"/>
        <v>0</v>
      </c>
      <c r="R75" s="422">
        <v>0</v>
      </c>
      <c r="S75" s="423">
        <v>0</v>
      </c>
      <c r="T75" s="424">
        <f t="shared" si="20"/>
        <v>0</v>
      </c>
      <c r="U75" s="425">
        <v>0</v>
      </c>
      <c r="V75" s="423">
        <v>0</v>
      </c>
      <c r="W75" s="426">
        <f t="shared" si="21"/>
        <v>0</v>
      </c>
      <c r="X75" s="422">
        <v>0</v>
      </c>
      <c r="Y75" s="423">
        <v>0</v>
      </c>
      <c r="Z75" s="424">
        <f t="shared" si="22"/>
        <v>0</v>
      </c>
    </row>
    <row r="76" spans="1:26" ht="14.1" customHeight="1" x14ac:dyDescent="0.25">
      <c r="A76" s="322">
        <v>69</v>
      </c>
      <c r="B76" s="427" t="s">
        <v>432</v>
      </c>
      <c r="C76" s="422">
        <v>0</v>
      </c>
      <c r="D76" s="423">
        <v>0</v>
      </c>
      <c r="E76" s="424">
        <f t="shared" si="15"/>
        <v>0</v>
      </c>
      <c r="F76" s="422">
        <v>0</v>
      </c>
      <c r="G76" s="423">
        <v>0</v>
      </c>
      <c r="H76" s="424">
        <f t="shared" si="16"/>
        <v>0</v>
      </c>
      <c r="I76" s="422">
        <v>0</v>
      </c>
      <c r="J76" s="423">
        <v>0</v>
      </c>
      <c r="K76" s="424">
        <f t="shared" si="17"/>
        <v>0</v>
      </c>
      <c r="L76" s="422">
        <v>0</v>
      </c>
      <c r="M76" s="423">
        <v>0</v>
      </c>
      <c r="N76" s="424">
        <f t="shared" si="18"/>
        <v>0</v>
      </c>
      <c r="O76" s="422">
        <v>0</v>
      </c>
      <c r="P76" s="423">
        <v>0</v>
      </c>
      <c r="Q76" s="424">
        <f t="shared" si="19"/>
        <v>0</v>
      </c>
      <c r="R76" s="422">
        <v>0</v>
      </c>
      <c r="S76" s="423">
        <v>0</v>
      </c>
      <c r="T76" s="424">
        <f t="shared" si="20"/>
        <v>0</v>
      </c>
      <c r="U76" s="425">
        <v>0</v>
      </c>
      <c r="V76" s="423">
        <v>0</v>
      </c>
      <c r="W76" s="426">
        <f t="shared" si="21"/>
        <v>0</v>
      </c>
      <c r="X76" s="422">
        <v>0</v>
      </c>
      <c r="Y76" s="423">
        <v>0</v>
      </c>
      <c r="Z76" s="424">
        <f t="shared" si="22"/>
        <v>0</v>
      </c>
    </row>
    <row r="77" spans="1:26" ht="14.1" customHeight="1" x14ac:dyDescent="0.25">
      <c r="A77" s="322">
        <v>70</v>
      </c>
      <c r="B77" s="427" t="s">
        <v>428</v>
      </c>
      <c r="C77" s="422">
        <v>0</v>
      </c>
      <c r="D77" s="423">
        <v>0</v>
      </c>
      <c r="E77" s="424">
        <f t="shared" si="15"/>
        <v>0</v>
      </c>
      <c r="F77" s="422">
        <v>0</v>
      </c>
      <c r="G77" s="423">
        <v>0</v>
      </c>
      <c r="H77" s="424">
        <f t="shared" si="16"/>
        <v>0</v>
      </c>
      <c r="I77" s="422">
        <v>0</v>
      </c>
      <c r="J77" s="423">
        <v>0</v>
      </c>
      <c r="K77" s="424">
        <f t="shared" si="17"/>
        <v>0</v>
      </c>
      <c r="L77" s="422">
        <v>0</v>
      </c>
      <c r="M77" s="423">
        <v>0</v>
      </c>
      <c r="N77" s="424">
        <f t="shared" si="18"/>
        <v>0</v>
      </c>
      <c r="O77" s="422">
        <v>0</v>
      </c>
      <c r="P77" s="423">
        <v>0</v>
      </c>
      <c r="Q77" s="424">
        <f t="shared" si="19"/>
        <v>0</v>
      </c>
      <c r="R77" s="422">
        <v>0</v>
      </c>
      <c r="S77" s="423">
        <v>0</v>
      </c>
      <c r="T77" s="424">
        <f t="shared" si="20"/>
        <v>0</v>
      </c>
      <c r="U77" s="425">
        <v>0</v>
      </c>
      <c r="V77" s="423">
        <v>0</v>
      </c>
      <c r="W77" s="426">
        <f t="shared" si="21"/>
        <v>0</v>
      </c>
      <c r="X77" s="422">
        <v>0</v>
      </c>
      <c r="Y77" s="423">
        <v>0</v>
      </c>
      <c r="Z77" s="424">
        <f t="shared" si="22"/>
        <v>0</v>
      </c>
    </row>
    <row r="78" spans="1:26" ht="14.1" customHeight="1" x14ac:dyDescent="0.25">
      <c r="A78" s="322">
        <v>71</v>
      </c>
      <c r="B78" s="427" t="s">
        <v>456</v>
      </c>
      <c r="C78" s="422">
        <v>0</v>
      </c>
      <c r="D78" s="423">
        <v>0</v>
      </c>
      <c r="E78" s="424">
        <f t="shared" si="15"/>
        <v>0</v>
      </c>
      <c r="F78" s="422">
        <v>1</v>
      </c>
      <c r="G78" s="423">
        <v>0</v>
      </c>
      <c r="H78" s="424">
        <f t="shared" si="16"/>
        <v>1</v>
      </c>
      <c r="I78" s="422">
        <v>1</v>
      </c>
      <c r="J78" s="423">
        <v>0</v>
      </c>
      <c r="K78" s="424">
        <f t="shared" si="17"/>
        <v>1</v>
      </c>
      <c r="L78" s="422">
        <v>0</v>
      </c>
      <c r="M78" s="423">
        <v>0</v>
      </c>
      <c r="N78" s="424">
        <f t="shared" si="18"/>
        <v>0</v>
      </c>
      <c r="O78" s="422">
        <v>0</v>
      </c>
      <c r="P78" s="423">
        <v>0</v>
      </c>
      <c r="Q78" s="424">
        <f t="shared" si="19"/>
        <v>0</v>
      </c>
      <c r="R78" s="422">
        <v>0</v>
      </c>
      <c r="S78" s="423">
        <v>0</v>
      </c>
      <c r="T78" s="424">
        <f t="shared" si="20"/>
        <v>0</v>
      </c>
      <c r="U78" s="425">
        <v>0</v>
      </c>
      <c r="V78" s="423">
        <v>0</v>
      </c>
      <c r="W78" s="426">
        <f t="shared" si="21"/>
        <v>0</v>
      </c>
      <c r="X78" s="422">
        <v>0</v>
      </c>
      <c r="Y78" s="423">
        <v>0</v>
      </c>
      <c r="Z78" s="424">
        <f t="shared" si="22"/>
        <v>0</v>
      </c>
    </row>
    <row r="79" spans="1:26" ht="14.1" customHeight="1" x14ac:dyDescent="0.25">
      <c r="A79" s="322">
        <v>72</v>
      </c>
      <c r="B79" s="427" t="s">
        <v>443</v>
      </c>
      <c r="C79" s="422">
        <v>0</v>
      </c>
      <c r="D79" s="423">
        <v>0</v>
      </c>
      <c r="E79" s="424">
        <f t="shared" si="15"/>
        <v>0</v>
      </c>
      <c r="F79" s="422">
        <v>1</v>
      </c>
      <c r="G79" s="423">
        <v>1</v>
      </c>
      <c r="H79" s="424">
        <f t="shared" si="16"/>
        <v>2</v>
      </c>
      <c r="I79" s="422">
        <v>4</v>
      </c>
      <c r="J79" s="423">
        <v>6</v>
      </c>
      <c r="K79" s="424">
        <f t="shared" si="17"/>
        <v>10</v>
      </c>
      <c r="L79" s="422">
        <v>0</v>
      </c>
      <c r="M79" s="423">
        <v>0</v>
      </c>
      <c r="N79" s="424">
        <f t="shared" si="18"/>
        <v>0</v>
      </c>
      <c r="O79" s="422">
        <v>0</v>
      </c>
      <c r="P79" s="423">
        <v>1</v>
      </c>
      <c r="Q79" s="424">
        <f t="shared" si="19"/>
        <v>1</v>
      </c>
      <c r="R79" s="422">
        <v>0</v>
      </c>
      <c r="S79" s="423">
        <v>0</v>
      </c>
      <c r="T79" s="424">
        <f t="shared" si="20"/>
        <v>0</v>
      </c>
      <c r="U79" s="425">
        <v>0</v>
      </c>
      <c r="V79" s="423">
        <v>1</v>
      </c>
      <c r="W79" s="426">
        <f t="shared" si="21"/>
        <v>1</v>
      </c>
      <c r="X79" s="422">
        <v>0</v>
      </c>
      <c r="Y79" s="423">
        <v>1</v>
      </c>
      <c r="Z79" s="424">
        <f t="shared" si="22"/>
        <v>1</v>
      </c>
    </row>
    <row r="80" spans="1:26" ht="14.1" customHeight="1" x14ac:dyDescent="0.25">
      <c r="A80" s="322">
        <v>73</v>
      </c>
      <c r="B80" s="427" t="s">
        <v>437</v>
      </c>
      <c r="C80" s="422">
        <v>0</v>
      </c>
      <c r="D80" s="423">
        <v>9</v>
      </c>
      <c r="E80" s="424">
        <f t="shared" si="15"/>
        <v>9</v>
      </c>
      <c r="F80" s="422">
        <v>0</v>
      </c>
      <c r="G80" s="423">
        <v>2</v>
      </c>
      <c r="H80" s="424">
        <f t="shared" si="16"/>
        <v>2</v>
      </c>
      <c r="I80" s="422">
        <v>0</v>
      </c>
      <c r="J80" s="423">
        <v>15</v>
      </c>
      <c r="K80" s="424">
        <f t="shared" si="17"/>
        <v>15</v>
      </c>
      <c r="L80" s="422">
        <v>0</v>
      </c>
      <c r="M80" s="423">
        <v>4</v>
      </c>
      <c r="N80" s="424">
        <f t="shared" si="18"/>
        <v>4</v>
      </c>
      <c r="O80" s="422">
        <v>0</v>
      </c>
      <c r="P80" s="423">
        <v>7</v>
      </c>
      <c r="Q80" s="424">
        <f t="shared" si="19"/>
        <v>7</v>
      </c>
      <c r="R80" s="422">
        <v>0</v>
      </c>
      <c r="S80" s="423">
        <v>1</v>
      </c>
      <c r="T80" s="424">
        <f t="shared" si="20"/>
        <v>1</v>
      </c>
      <c r="U80" s="425">
        <v>0</v>
      </c>
      <c r="V80" s="423">
        <v>5</v>
      </c>
      <c r="W80" s="426">
        <f t="shared" si="21"/>
        <v>5</v>
      </c>
      <c r="X80" s="422">
        <v>0</v>
      </c>
      <c r="Y80" s="423">
        <v>12</v>
      </c>
      <c r="Z80" s="424">
        <f t="shared" si="22"/>
        <v>12</v>
      </c>
    </row>
    <row r="81" spans="1:26" ht="14.1" customHeight="1" x14ac:dyDescent="0.25">
      <c r="A81" s="322">
        <v>74</v>
      </c>
      <c r="B81" s="427" t="s">
        <v>483</v>
      </c>
      <c r="C81" s="422">
        <v>3</v>
      </c>
      <c r="D81" s="423">
        <v>5</v>
      </c>
      <c r="E81" s="424">
        <f t="shared" si="15"/>
        <v>8</v>
      </c>
      <c r="F81" s="422">
        <v>2</v>
      </c>
      <c r="G81" s="423">
        <v>5</v>
      </c>
      <c r="H81" s="424">
        <f t="shared" si="16"/>
        <v>7</v>
      </c>
      <c r="I81" s="422">
        <v>8</v>
      </c>
      <c r="J81" s="423">
        <v>15</v>
      </c>
      <c r="K81" s="424">
        <f t="shared" si="17"/>
        <v>23</v>
      </c>
      <c r="L81" s="422">
        <v>1</v>
      </c>
      <c r="M81" s="423">
        <v>2</v>
      </c>
      <c r="N81" s="424">
        <f t="shared" si="18"/>
        <v>3</v>
      </c>
      <c r="O81" s="422">
        <v>3</v>
      </c>
      <c r="P81" s="423">
        <v>3</v>
      </c>
      <c r="Q81" s="424">
        <f t="shared" si="19"/>
        <v>6</v>
      </c>
      <c r="R81" s="422">
        <v>0</v>
      </c>
      <c r="S81" s="423">
        <v>0</v>
      </c>
      <c r="T81" s="424">
        <f t="shared" si="20"/>
        <v>0</v>
      </c>
      <c r="U81" s="425">
        <v>1</v>
      </c>
      <c r="V81" s="423">
        <v>4</v>
      </c>
      <c r="W81" s="426">
        <f t="shared" si="21"/>
        <v>5</v>
      </c>
      <c r="X81" s="422">
        <v>3</v>
      </c>
      <c r="Y81" s="423">
        <v>3</v>
      </c>
      <c r="Z81" s="424">
        <f t="shared" si="22"/>
        <v>6</v>
      </c>
    </row>
    <row r="82" spans="1:26" ht="14.1" customHeight="1" x14ac:dyDescent="0.25">
      <c r="A82" s="322">
        <v>75</v>
      </c>
      <c r="B82" s="427" t="s">
        <v>431</v>
      </c>
      <c r="C82" s="422">
        <v>0</v>
      </c>
      <c r="D82" s="423">
        <v>0</v>
      </c>
      <c r="E82" s="424">
        <f t="shared" si="15"/>
        <v>0</v>
      </c>
      <c r="F82" s="422">
        <v>0</v>
      </c>
      <c r="G82" s="423">
        <v>0</v>
      </c>
      <c r="H82" s="424">
        <f t="shared" si="16"/>
        <v>0</v>
      </c>
      <c r="I82" s="422">
        <v>1</v>
      </c>
      <c r="J82" s="423">
        <v>1</v>
      </c>
      <c r="K82" s="424">
        <f t="shared" si="17"/>
        <v>2</v>
      </c>
      <c r="L82" s="422">
        <v>0</v>
      </c>
      <c r="M82" s="423">
        <v>0</v>
      </c>
      <c r="N82" s="424">
        <f t="shared" si="18"/>
        <v>0</v>
      </c>
      <c r="O82" s="422">
        <v>0</v>
      </c>
      <c r="P82" s="423">
        <v>0</v>
      </c>
      <c r="Q82" s="424">
        <f t="shared" si="19"/>
        <v>0</v>
      </c>
      <c r="R82" s="422">
        <v>0</v>
      </c>
      <c r="S82" s="423">
        <v>0</v>
      </c>
      <c r="T82" s="424">
        <f t="shared" si="20"/>
        <v>0</v>
      </c>
      <c r="U82" s="425">
        <v>0</v>
      </c>
      <c r="V82" s="423">
        <v>0</v>
      </c>
      <c r="W82" s="426">
        <f t="shared" si="21"/>
        <v>0</v>
      </c>
      <c r="X82" s="422">
        <v>0</v>
      </c>
      <c r="Y82" s="423">
        <v>0</v>
      </c>
      <c r="Z82" s="424">
        <f t="shared" si="22"/>
        <v>0</v>
      </c>
    </row>
    <row r="83" spans="1:26" ht="14.1" customHeight="1" x14ac:dyDescent="0.25">
      <c r="A83" s="322">
        <v>76</v>
      </c>
      <c r="B83" s="427" t="s">
        <v>491</v>
      </c>
      <c r="C83" s="422">
        <v>0</v>
      </c>
      <c r="D83" s="423">
        <v>0</v>
      </c>
      <c r="E83" s="424">
        <f t="shared" si="15"/>
        <v>0</v>
      </c>
      <c r="F83" s="422">
        <v>0</v>
      </c>
      <c r="G83" s="423">
        <v>0</v>
      </c>
      <c r="H83" s="424">
        <f t="shared" si="16"/>
        <v>0</v>
      </c>
      <c r="I83" s="422">
        <v>0</v>
      </c>
      <c r="J83" s="423">
        <v>0</v>
      </c>
      <c r="K83" s="424">
        <f t="shared" si="17"/>
        <v>0</v>
      </c>
      <c r="L83" s="422">
        <v>0</v>
      </c>
      <c r="M83" s="423">
        <v>0</v>
      </c>
      <c r="N83" s="424">
        <f t="shared" si="18"/>
        <v>0</v>
      </c>
      <c r="O83" s="422">
        <v>0</v>
      </c>
      <c r="P83" s="423">
        <v>0</v>
      </c>
      <c r="Q83" s="424">
        <f t="shared" si="19"/>
        <v>0</v>
      </c>
      <c r="R83" s="422">
        <v>0</v>
      </c>
      <c r="S83" s="423">
        <v>0</v>
      </c>
      <c r="T83" s="424">
        <f t="shared" si="20"/>
        <v>0</v>
      </c>
      <c r="U83" s="425">
        <v>0</v>
      </c>
      <c r="V83" s="423">
        <v>0</v>
      </c>
      <c r="W83" s="426">
        <f t="shared" si="21"/>
        <v>0</v>
      </c>
      <c r="X83" s="422">
        <v>0</v>
      </c>
      <c r="Y83" s="423">
        <v>0</v>
      </c>
      <c r="Z83" s="424">
        <f t="shared" si="22"/>
        <v>0</v>
      </c>
    </row>
    <row r="84" spans="1:26" ht="14.1" customHeight="1" x14ac:dyDescent="0.25">
      <c r="A84" s="322">
        <v>77</v>
      </c>
      <c r="B84" s="427" t="s">
        <v>480</v>
      </c>
      <c r="C84" s="422">
        <v>0</v>
      </c>
      <c r="D84" s="423">
        <v>0</v>
      </c>
      <c r="E84" s="424">
        <f t="shared" si="15"/>
        <v>0</v>
      </c>
      <c r="F84" s="422">
        <v>0</v>
      </c>
      <c r="G84" s="423">
        <v>0</v>
      </c>
      <c r="H84" s="424">
        <f t="shared" si="16"/>
        <v>0</v>
      </c>
      <c r="I84" s="422">
        <v>0</v>
      </c>
      <c r="J84" s="423">
        <v>0</v>
      </c>
      <c r="K84" s="424">
        <f t="shared" si="17"/>
        <v>0</v>
      </c>
      <c r="L84" s="422">
        <v>0</v>
      </c>
      <c r="M84" s="423">
        <v>0</v>
      </c>
      <c r="N84" s="424">
        <f t="shared" si="18"/>
        <v>0</v>
      </c>
      <c r="O84" s="422">
        <v>0</v>
      </c>
      <c r="P84" s="423">
        <v>0</v>
      </c>
      <c r="Q84" s="424">
        <f t="shared" si="19"/>
        <v>0</v>
      </c>
      <c r="R84" s="422">
        <v>0</v>
      </c>
      <c r="S84" s="423">
        <v>0</v>
      </c>
      <c r="T84" s="424">
        <f t="shared" si="20"/>
        <v>0</v>
      </c>
      <c r="U84" s="425">
        <v>0</v>
      </c>
      <c r="V84" s="423">
        <v>0</v>
      </c>
      <c r="W84" s="426">
        <f t="shared" si="21"/>
        <v>0</v>
      </c>
      <c r="X84" s="422">
        <v>0</v>
      </c>
      <c r="Y84" s="423">
        <v>0</v>
      </c>
      <c r="Z84" s="424">
        <f t="shared" si="22"/>
        <v>0</v>
      </c>
    </row>
    <row r="85" spans="1:26" ht="14.1" customHeight="1" x14ac:dyDescent="0.25">
      <c r="A85" s="322">
        <v>78</v>
      </c>
      <c r="B85" s="427" t="s">
        <v>479</v>
      </c>
      <c r="C85" s="422">
        <v>0</v>
      </c>
      <c r="D85" s="423">
        <v>0</v>
      </c>
      <c r="E85" s="424">
        <f t="shared" si="15"/>
        <v>0</v>
      </c>
      <c r="F85" s="422">
        <v>0</v>
      </c>
      <c r="G85" s="423">
        <v>0</v>
      </c>
      <c r="H85" s="424">
        <f t="shared" si="16"/>
        <v>0</v>
      </c>
      <c r="I85" s="422">
        <v>0</v>
      </c>
      <c r="J85" s="423">
        <v>0</v>
      </c>
      <c r="K85" s="424">
        <f t="shared" si="17"/>
        <v>0</v>
      </c>
      <c r="L85" s="422">
        <v>0</v>
      </c>
      <c r="M85" s="423">
        <v>0</v>
      </c>
      <c r="N85" s="424">
        <f t="shared" si="18"/>
        <v>0</v>
      </c>
      <c r="O85" s="422">
        <v>0</v>
      </c>
      <c r="P85" s="423">
        <v>0</v>
      </c>
      <c r="Q85" s="424">
        <f t="shared" si="19"/>
        <v>0</v>
      </c>
      <c r="R85" s="422">
        <v>0</v>
      </c>
      <c r="S85" s="423">
        <v>0</v>
      </c>
      <c r="T85" s="424">
        <f t="shared" si="20"/>
        <v>0</v>
      </c>
      <c r="U85" s="425">
        <v>0</v>
      </c>
      <c r="V85" s="423">
        <v>0</v>
      </c>
      <c r="W85" s="426">
        <f t="shared" si="21"/>
        <v>0</v>
      </c>
      <c r="X85" s="422">
        <v>0</v>
      </c>
      <c r="Y85" s="423">
        <v>0</v>
      </c>
      <c r="Z85" s="424">
        <f t="shared" si="22"/>
        <v>0</v>
      </c>
    </row>
    <row r="86" spans="1:26" ht="14.1" customHeight="1" x14ac:dyDescent="0.25">
      <c r="A86" s="322">
        <v>79</v>
      </c>
      <c r="B86" s="427" t="s">
        <v>469</v>
      </c>
      <c r="C86" s="422">
        <v>0</v>
      </c>
      <c r="D86" s="423">
        <v>0</v>
      </c>
      <c r="E86" s="424">
        <f t="shared" si="15"/>
        <v>0</v>
      </c>
      <c r="F86" s="422">
        <v>0</v>
      </c>
      <c r="G86" s="423">
        <v>0</v>
      </c>
      <c r="H86" s="424">
        <f t="shared" si="16"/>
        <v>0</v>
      </c>
      <c r="I86" s="422">
        <v>0</v>
      </c>
      <c r="J86" s="423">
        <v>0</v>
      </c>
      <c r="K86" s="424">
        <f t="shared" si="17"/>
        <v>0</v>
      </c>
      <c r="L86" s="422">
        <v>0</v>
      </c>
      <c r="M86" s="423">
        <v>0</v>
      </c>
      <c r="N86" s="424">
        <f t="shared" si="18"/>
        <v>0</v>
      </c>
      <c r="O86" s="422">
        <v>0</v>
      </c>
      <c r="P86" s="423">
        <v>0</v>
      </c>
      <c r="Q86" s="424">
        <f t="shared" si="19"/>
        <v>0</v>
      </c>
      <c r="R86" s="422">
        <v>0</v>
      </c>
      <c r="S86" s="423">
        <v>0</v>
      </c>
      <c r="T86" s="424">
        <f t="shared" si="20"/>
        <v>0</v>
      </c>
      <c r="U86" s="425">
        <v>0</v>
      </c>
      <c r="V86" s="423">
        <v>0</v>
      </c>
      <c r="W86" s="426">
        <f t="shared" si="21"/>
        <v>0</v>
      </c>
      <c r="X86" s="422">
        <v>0</v>
      </c>
      <c r="Y86" s="423">
        <v>0</v>
      </c>
      <c r="Z86" s="424">
        <f t="shared" si="22"/>
        <v>0</v>
      </c>
    </row>
    <row r="87" spans="1:26" ht="14.1" customHeight="1" x14ac:dyDescent="0.25">
      <c r="A87" s="322">
        <v>80</v>
      </c>
      <c r="B87" s="427" t="s">
        <v>475</v>
      </c>
      <c r="C87" s="422">
        <v>0</v>
      </c>
      <c r="D87" s="423">
        <v>0</v>
      </c>
      <c r="E87" s="424">
        <f t="shared" si="15"/>
        <v>0</v>
      </c>
      <c r="F87" s="422">
        <v>0</v>
      </c>
      <c r="G87" s="423">
        <v>0</v>
      </c>
      <c r="H87" s="424">
        <f t="shared" si="16"/>
        <v>0</v>
      </c>
      <c r="I87" s="422">
        <v>0</v>
      </c>
      <c r="J87" s="423">
        <v>0</v>
      </c>
      <c r="K87" s="424">
        <f t="shared" si="17"/>
        <v>0</v>
      </c>
      <c r="L87" s="422">
        <v>0</v>
      </c>
      <c r="M87" s="423">
        <v>0</v>
      </c>
      <c r="N87" s="424">
        <f t="shared" si="18"/>
        <v>0</v>
      </c>
      <c r="O87" s="422">
        <v>0</v>
      </c>
      <c r="P87" s="423">
        <v>0</v>
      </c>
      <c r="Q87" s="424">
        <f t="shared" si="19"/>
        <v>0</v>
      </c>
      <c r="R87" s="422">
        <v>0</v>
      </c>
      <c r="S87" s="423">
        <v>0</v>
      </c>
      <c r="T87" s="424">
        <f t="shared" si="20"/>
        <v>0</v>
      </c>
      <c r="U87" s="425">
        <v>0</v>
      </c>
      <c r="V87" s="423">
        <v>0</v>
      </c>
      <c r="W87" s="426">
        <f t="shared" si="21"/>
        <v>0</v>
      </c>
      <c r="X87" s="422">
        <v>0</v>
      </c>
      <c r="Y87" s="423">
        <v>0</v>
      </c>
      <c r="Z87" s="424">
        <f t="shared" si="22"/>
        <v>0</v>
      </c>
    </row>
    <row r="88" spans="1:26" ht="14.1" customHeight="1" x14ac:dyDescent="0.25">
      <c r="A88" s="322">
        <v>81</v>
      </c>
      <c r="B88" s="427" t="s">
        <v>493</v>
      </c>
      <c r="C88" s="422">
        <v>32</v>
      </c>
      <c r="D88" s="423">
        <v>0</v>
      </c>
      <c r="E88" s="424">
        <f t="shared" si="15"/>
        <v>32</v>
      </c>
      <c r="F88" s="422">
        <v>22</v>
      </c>
      <c r="G88" s="423">
        <v>0</v>
      </c>
      <c r="H88" s="424">
        <f t="shared" si="16"/>
        <v>22</v>
      </c>
      <c r="I88" s="422">
        <v>18</v>
      </c>
      <c r="J88" s="423">
        <v>0</v>
      </c>
      <c r="K88" s="424">
        <f t="shared" si="17"/>
        <v>18</v>
      </c>
      <c r="L88" s="422">
        <v>3</v>
      </c>
      <c r="M88" s="423">
        <v>0</v>
      </c>
      <c r="N88" s="424">
        <f t="shared" si="18"/>
        <v>3</v>
      </c>
      <c r="O88" s="422">
        <v>10</v>
      </c>
      <c r="P88" s="423">
        <v>0</v>
      </c>
      <c r="Q88" s="424">
        <f t="shared" si="19"/>
        <v>10</v>
      </c>
      <c r="R88" s="422">
        <v>2</v>
      </c>
      <c r="S88" s="423">
        <v>0</v>
      </c>
      <c r="T88" s="424">
        <f t="shared" si="20"/>
        <v>2</v>
      </c>
      <c r="U88" s="425">
        <v>8</v>
      </c>
      <c r="V88" s="423">
        <v>0</v>
      </c>
      <c r="W88" s="426">
        <f t="shared" si="21"/>
        <v>8</v>
      </c>
      <c r="X88" s="422">
        <v>7</v>
      </c>
      <c r="Y88" s="423">
        <v>0</v>
      </c>
      <c r="Z88" s="424">
        <f t="shared" si="22"/>
        <v>7</v>
      </c>
    </row>
    <row r="89" spans="1:26" s="62" customFormat="1" ht="14.1" customHeight="1" thickBot="1" x14ac:dyDescent="0.3">
      <c r="A89" s="322">
        <v>82</v>
      </c>
      <c r="B89" s="427" t="s">
        <v>487</v>
      </c>
      <c r="C89" s="422">
        <v>0</v>
      </c>
      <c r="D89" s="423">
        <v>0</v>
      </c>
      <c r="E89" s="424">
        <f t="shared" si="15"/>
        <v>0</v>
      </c>
      <c r="F89" s="422">
        <v>0</v>
      </c>
      <c r="G89" s="423">
        <v>0</v>
      </c>
      <c r="H89" s="424">
        <f t="shared" si="16"/>
        <v>0</v>
      </c>
      <c r="I89" s="422">
        <v>0</v>
      </c>
      <c r="J89" s="423">
        <v>0</v>
      </c>
      <c r="K89" s="424">
        <f t="shared" si="17"/>
        <v>0</v>
      </c>
      <c r="L89" s="422">
        <v>0</v>
      </c>
      <c r="M89" s="423">
        <v>0</v>
      </c>
      <c r="N89" s="424">
        <f t="shared" si="18"/>
        <v>0</v>
      </c>
      <c r="O89" s="422">
        <v>0</v>
      </c>
      <c r="P89" s="423">
        <v>0</v>
      </c>
      <c r="Q89" s="424">
        <f t="shared" si="19"/>
        <v>0</v>
      </c>
      <c r="R89" s="422">
        <v>0</v>
      </c>
      <c r="S89" s="423">
        <v>0</v>
      </c>
      <c r="T89" s="424">
        <f t="shared" si="20"/>
        <v>0</v>
      </c>
      <c r="U89" s="425">
        <v>0</v>
      </c>
      <c r="V89" s="423">
        <v>0</v>
      </c>
      <c r="W89" s="426">
        <f t="shared" si="21"/>
        <v>0</v>
      </c>
      <c r="X89" s="422">
        <v>0</v>
      </c>
      <c r="Y89" s="423">
        <v>0</v>
      </c>
      <c r="Z89" s="424">
        <f t="shared" si="22"/>
        <v>0</v>
      </c>
    </row>
    <row r="90" spans="1:26" ht="14.1" customHeight="1" x14ac:dyDescent="0.25">
      <c r="A90" s="322">
        <v>83</v>
      </c>
      <c r="B90" s="427" t="s">
        <v>464</v>
      </c>
      <c r="C90" s="422">
        <v>0</v>
      </c>
      <c r="D90" s="423">
        <v>0</v>
      </c>
      <c r="E90" s="424">
        <f t="shared" si="15"/>
        <v>0</v>
      </c>
      <c r="F90" s="422">
        <v>0</v>
      </c>
      <c r="G90" s="423">
        <v>0</v>
      </c>
      <c r="H90" s="424">
        <f t="shared" si="16"/>
        <v>0</v>
      </c>
      <c r="I90" s="422">
        <v>0</v>
      </c>
      <c r="J90" s="423">
        <v>0</v>
      </c>
      <c r="K90" s="424">
        <f t="shared" si="17"/>
        <v>0</v>
      </c>
      <c r="L90" s="422">
        <v>0</v>
      </c>
      <c r="M90" s="423">
        <v>0</v>
      </c>
      <c r="N90" s="424">
        <f t="shared" si="18"/>
        <v>0</v>
      </c>
      <c r="O90" s="422">
        <v>0</v>
      </c>
      <c r="P90" s="423">
        <v>0</v>
      </c>
      <c r="Q90" s="424">
        <f t="shared" si="19"/>
        <v>0</v>
      </c>
      <c r="R90" s="422">
        <v>0</v>
      </c>
      <c r="S90" s="423">
        <v>0</v>
      </c>
      <c r="T90" s="424">
        <f t="shared" si="20"/>
        <v>0</v>
      </c>
      <c r="U90" s="425">
        <v>0</v>
      </c>
      <c r="V90" s="423">
        <v>0</v>
      </c>
      <c r="W90" s="426">
        <f t="shared" si="21"/>
        <v>0</v>
      </c>
      <c r="X90" s="422">
        <v>0</v>
      </c>
      <c r="Y90" s="423">
        <v>0</v>
      </c>
      <c r="Z90" s="424">
        <f t="shared" si="22"/>
        <v>0</v>
      </c>
    </row>
    <row r="91" spans="1:26" ht="14.1" customHeight="1" x14ac:dyDescent="0.25">
      <c r="A91" s="322">
        <v>84</v>
      </c>
      <c r="B91" s="427" t="s">
        <v>466</v>
      </c>
      <c r="C91" s="422">
        <v>6</v>
      </c>
      <c r="D91" s="423">
        <v>12</v>
      </c>
      <c r="E91" s="424">
        <f t="shared" si="15"/>
        <v>18</v>
      </c>
      <c r="F91" s="422">
        <v>9</v>
      </c>
      <c r="G91" s="423">
        <v>22</v>
      </c>
      <c r="H91" s="424">
        <f t="shared" si="16"/>
        <v>31</v>
      </c>
      <c r="I91" s="422">
        <v>8</v>
      </c>
      <c r="J91" s="423">
        <v>6</v>
      </c>
      <c r="K91" s="424">
        <f t="shared" si="17"/>
        <v>14</v>
      </c>
      <c r="L91" s="422">
        <v>0</v>
      </c>
      <c r="M91" s="423">
        <v>2</v>
      </c>
      <c r="N91" s="424">
        <f t="shared" si="18"/>
        <v>2</v>
      </c>
      <c r="O91" s="422">
        <v>1</v>
      </c>
      <c r="P91" s="423">
        <v>1</v>
      </c>
      <c r="Q91" s="424">
        <f t="shared" si="19"/>
        <v>2</v>
      </c>
      <c r="R91" s="422">
        <v>0</v>
      </c>
      <c r="S91" s="423">
        <v>0</v>
      </c>
      <c r="T91" s="424">
        <f t="shared" si="20"/>
        <v>0</v>
      </c>
      <c r="U91" s="425">
        <v>0</v>
      </c>
      <c r="V91" s="423">
        <v>5</v>
      </c>
      <c r="W91" s="426">
        <f t="shared" si="21"/>
        <v>5</v>
      </c>
      <c r="X91" s="422">
        <v>1</v>
      </c>
      <c r="Y91" s="423">
        <v>0</v>
      </c>
      <c r="Z91" s="424">
        <f t="shared" si="22"/>
        <v>1</v>
      </c>
    </row>
    <row r="92" spans="1:26" ht="14.1" customHeight="1" x14ac:dyDescent="0.25">
      <c r="A92" s="322">
        <v>85</v>
      </c>
      <c r="B92" s="427" t="s">
        <v>482</v>
      </c>
      <c r="C92" s="422">
        <v>8</v>
      </c>
      <c r="D92" s="423">
        <v>1</v>
      </c>
      <c r="E92" s="424">
        <f t="shared" si="15"/>
        <v>9</v>
      </c>
      <c r="F92" s="422">
        <v>12</v>
      </c>
      <c r="G92" s="423">
        <v>0</v>
      </c>
      <c r="H92" s="424">
        <f t="shared" si="16"/>
        <v>12</v>
      </c>
      <c r="I92" s="422">
        <v>3</v>
      </c>
      <c r="J92" s="423">
        <v>0</v>
      </c>
      <c r="K92" s="424">
        <f t="shared" si="17"/>
        <v>3</v>
      </c>
      <c r="L92" s="422">
        <v>2</v>
      </c>
      <c r="M92" s="423">
        <v>0</v>
      </c>
      <c r="N92" s="424">
        <f t="shared" si="18"/>
        <v>2</v>
      </c>
      <c r="O92" s="422">
        <v>10</v>
      </c>
      <c r="P92" s="423">
        <v>0</v>
      </c>
      <c r="Q92" s="424">
        <f t="shared" si="19"/>
        <v>10</v>
      </c>
      <c r="R92" s="422">
        <v>0</v>
      </c>
      <c r="S92" s="423">
        <v>0</v>
      </c>
      <c r="T92" s="424">
        <f t="shared" si="20"/>
        <v>0</v>
      </c>
      <c r="U92" s="425">
        <v>2</v>
      </c>
      <c r="V92" s="423">
        <v>1</v>
      </c>
      <c r="W92" s="426">
        <f t="shared" si="21"/>
        <v>3</v>
      </c>
      <c r="X92" s="422">
        <v>5</v>
      </c>
      <c r="Y92" s="423">
        <v>1</v>
      </c>
      <c r="Z92" s="424">
        <f t="shared" si="22"/>
        <v>6</v>
      </c>
    </row>
    <row r="93" spans="1:26" ht="14.1" customHeight="1" x14ac:dyDescent="0.25">
      <c r="A93" s="322">
        <v>86</v>
      </c>
      <c r="B93" s="427" t="s">
        <v>454</v>
      </c>
      <c r="C93" s="422">
        <v>4</v>
      </c>
      <c r="D93" s="423">
        <v>2</v>
      </c>
      <c r="E93" s="424">
        <f t="shared" si="15"/>
        <v>6</v>
      </c>
      <c r="F93" s="422">
        <v>2</v>
      </c>
      <c r="G93" s="423">
        <v>1</v>
      </c>
      <c r="H93" s="424">
        <f t="shared" si="16"/>
        <v>3</v>
      </c>
      <c r="I93" s="422">
        <v>3</v>
      </c>
      <c r="J93" s="423">
        <v>0</v>
      </c>
      <c r="K93" s="424">
        <f t="shared" si="17"/>
        <v>3</v>
      </c>
      <c r="L93" s="422">
        <v>1</v>
      </c>
      <c r="M93" s="423">
        <v>0</v>
      </c>
      <c r="N93" s="424">
        <f t="shared" si="18"/>
        <v>1</v>
      </c>
      <c r="O93" s="422">
        <v>0</v>
      </c>
      <c r="P93" s="423">
        <v>0</v>
      </c>
      <c r="Q93" s="424">
        <f t="shared" si="19"/>
        <v>0</v>
      </c>
      <c r="R93" s="422">
        <v>3</v>
      </c>
      <c r="S93" s="423">
        <v>0</v>
      </c>
      <c r="T93" s="424">
        <f t="shared" si="20"/>
        <v>3</v>
      </c>
      <c r="U93" s="425">
        <v>1</v>
      </c>
      <c r="V93" s="423">
        <v>1</v>
      </c>
      <c r="W93" s="426">
        <f t="shared" si="21"/>
        <v>2</v>
      </c>
      <c r="X93" s="422">
        <v>3</v>
      </c>
      <c r="Y93" s="423">
        <v>0</v>
      </c>
      <c r="Z93" s="424">
        <f t="shared" si="22"/>
        <v>3</v>
      </c>
    </row>
    <row r="94" spans="1:26" ht="14.1" customHeight="1" x14ac:dyDescent="0.25">
      <c r="A94" s="322">
        <v>87</v>
      </c>
      <c r="B94" s="427" t="s">
        <v>550</v>
      </c>
      <c r="C94" s="422">
        <v>0</v>
      </c>
      <c r="D94" s="423">
        <v>0</v>
      </c>
      <c r="E94" s="424">
        <f t="shared" si="15"/>
        <v>0</v>
      </c>
      <c r="F94" s="422">
        <v>0</v>
      </c>
      <c r="G94" s="423">
        <v>0</v>
      </c>
      <c r="H94" s="424">
        <f t="shared" si="16"/>
        <v>0</v>
      </c>
      <c r="I94" s="422">
        <v>0</v>
      </c>
      <c r="J94" s="423">
        <v>0</v>
      </c>
      <c r="K94" s="424">
        <f t="shared" si="17"/>
        <v>0</v>
      </c>
      <c r="L94" s="422">
        <v>0</v>
      </c>
      <c r="M94" s="423">
        <v>0</v>
      </c>
      <c r="N94" s="424">
        <f t="shared" si="18"/>
        <v>0</v>
      </c>
      <c r="O94" s="422">
        <v>0</v>
      </c>
      <c r="P94" s="423">
        <v>0</v>
      </c>
      <c r="Q94" s="424">
        <f t="shared" si="19"/>
        <v>0</v>
      </c>
      <c r="R94" s="422">
        <v>0</v>
      </c>
      <c r="S94" s="423">
        <v>0</v>
      </c>
      <c r="T94" s="424">
        <f t="shared" si="20"/>
        <v>0</v>
      </c>
      <c r="U94" s="425">
        <v>0</v>
      </c>
      <c r="V94" s="423">
        <v>0</v>
      </c>
      <c r="W94" s="426">
        <f t="shared" si="21"/>
        <v>0</v>
      </c>
      <c r="X94" s="422">
        <v>0</v>
      </c>
      <c r="Y94" s="423">
        <v>0</v>
      </c>
      <c r="Z94" s="424">
        <f t="shared" si="22"/>
        <v>0</v>
      </c>
    </row>
    <row r="95" spans="1:26" ht="14.1" customHeight="1" x14ac:dyDescent="0.25">
      <c r="A95" s="322">
        <v>88</v>
      </c>
      <c r="B95" s="427" t="s">
        <v>511</v>
      </c>
      <c r="C95" s="422">
        <v>618</v>
      </c>
      <c r="D95" s="423">
        <v>349</v>
      </c>
      <c r="E95" s="424">
        <f t="shared" si="15"/>
        <v>967</v>
      </c>
      <c r="F95" s="422">
        <v>663</v>
      </c>
      <c r="G95" s="423">
        <v>396</v>
      </c>
      <c r="H95" s="424">
        <f t="shared" si="16"/>
        <v>1059</v>
      </c>
      <c r="I95" s="422">
        <v>805</v>
      </c>
      <c r="J95" s="423">
        <v>555</v>
      </c>
      <c r="K95" s="424">
        <f t="shared" si="17"/>
        <v>1360</v>
      </c>
      <c r="L95" s="422">
        <v>319</v>
      </c>
      <c r="M95" s="423">
        <v>178</v>
      </c>
      <c r="N95" s="424">
        <f t="shared" si="18"/>
        <v>497</v>
      </c>
      <c r="O95" s="422">
        <v>345</v>
      </c>
      <c r="P95" s="423">
        <v>225</v>
      </c>
      <c r="Q95" s="424">
        <f t="shared" si="19"/>
        <v>570</v>
      </c>
      <c r="R95" s="422">
        <v>65</v>
      </c>
      <c r="S95" s="423">
        <v>26</v>
      </c>
      <c r="T95" s="424">
        <f t="shared" si="20"/>
        <v>91</v>
      </c>
      <c r="U95" s="425">
        <v>258</v>
      </c>
      <c r="V95" s="423">
        <v>161</v>
      </c>
      <c r="W95" s="426">
        <f t="shared" si="21"/>
        <v>419</v>
      </c>
      <c r="X95" s="422">
        <v>293</v>
      </c>
      <c r="Y95" s="423">
        <v>185</v>
      </c>
      <c r="Z95" s="424">
        <f t="shared" si="22"/>
        <v>478</v>
      </c>
    </row>
    <row r="96" spans="1:26" ht="14.1" customHeight="1" x14ac:dyDescent="0.25">
      <c r="A96" s="322">
        <v>89</v>
      </c>
      <c r="B96" s="427" t="s">
        <v>551</v>
      </c>
      <c r="C96" s="422">
        <v>0</v>
      </c>
      <c r="D96" s="423">
        <v>0</v>
      </c>
      <c r="E96" s="424">
        <f t="shared" si="15"/>
        <v>0</v>
      </c>
      <c r="F96" s="422">
        <v>0</v>
      </c>
      <c r="G96" s="423">
        <v>0</v>
      </c>
      <c r="H96" s="424">
        <f t="shared" si="16"/>
        <v>0</v>
      </c>
      <c r="I96" s="422">
        <v>0</v>
      </c>
      <c r="J96" s="423">
        <v>1</v>
      </c>
      <c r="K96" s="424">
        <f t="shared" si="17"/>
        <v>1</v>
      </c>
      <c r="L96" s="422">
        <v>0</v>
      </c>
      <c r="M96" s="423">
        <v>0</v>
      </c>
      <c r="N96" s="424">
        <f t="shared" si="18"/>
        <v>0</v>
      </c>
      <c r="O96" s="422">
        <v>0</v>
      </c>
      <c r="P96" s="423">
        <v>0</v>
      </c>
      <c r="Q96" s="424">
        <f t="shared" si="19"/>
        <v>0</v>
      </c>
      <c r="R96" s="422">
        <v>0</v>
      </c>
      <c r="S96" s="423">
        <v>0</v>
      </c>
      <c r="T96" s="424">
        <f t="shared" si="20"/>
        <v>0</v>
      </c>
      <c r="U96" s="425">
        <v>0</v>
      </c>
      <c r="V96" s="423">
        <v>0</v>
      </c>
      <c r="W96" s="426">
        <f t="shared" si="21"/>
        <v>0</v>
      </c>
      <c r="X96" s="422">
        <v>0</v>
      </c>
      <c r="Y96" s="423">
        <v>0</v>
      </c>
      <c r="Z96" s="424">
        <f t="shared" si="22"/>
        <v>0</v>
      </c>
    </row>
    <row r="97" spans="1:26" ht="14.1" customHeight="1" x14ac:dyDescent="0.25">
      <c r="A97" s="322">
        <v>90</v>
      </c>
      <c r="B97" s="427" t="s">
        <v>433</v>
      </c>
      <c r="C97" s="422">
        <v>0</v>
      </c>
      <c r="D97" s="423">
        <v>0</v>
      </c>
      <c r="E97" s="424">
        <f t="shared" si="15"/>
        <v>0</v>
      </c>
      <c r="F97" s="422">
        <v>0</v>
      </c>
      <c r="G97" s="423">
        <v>0</v>
      </c>
      <c r="H97" s="424">
        <f t="shared" si="16"/>
        <v>0</v>
      </c>
      <c r="I97" s="422">
        <v>0</v>
      </c>
      <c r="J97" s="423">
        <v>0</v>
      </c>
      <c r="K97" s="424">
        <f t="shared" si="17"/>
        <v>0</v>
      </c>
      <c r="L97" s="422">
        <v>0</v>
      </c>
      <c r="M97" s="423">
        <v>0</v>
      </c>
      <c r="N97" s="424">
        <f t="shared" si="18"/>
        <v>0</v>
      </c>
      <c r="O97" s="422">
        <v>0</v>
      </c>
      <c r="P97" s="423">
        <v>0</v>
      </c>
      <c r="Q97" s="424">
        <f t="shared" si="19"/>
        <v>0</v>
      </c>
      <c r="R97" s="422">
        <v>0</v>
      </c>
      <c r="S97" s="423">
        <v>0</v>
      </c>
      <c r="T97" s="424">
        <f t="shared" si="20"/>
        <v>0</v>
      </c>
      <c r="U97" s="425">
        <v>0</v>
      </c>
      <c r="V97" s="423">
        <v>0</v>
      </c>
      <c r="W97" s="426">
        <f t="shared" si="21"/>
        <v>0</v>
      </c>
      <c r="X97" s="422">
        <v>0</v>
      </c>
      <c r="Y97" s="423">
        <v>0</v>
      </c>
      <c r="Z97" s="424">
        <f t="shared" si="22"/>
        <v>0</v>
      </c>
    </row>
    <row r="98" spans="1:26" ht="14.1" customHeight="1" x14ac:dyDescent="0.25">
      <c r="A98" s="322">
        <v>91</v>
      </c>
      <c r="B98" s="427" t="s">
        <v>435</v>
      </c>
      <c r="C98" s="422">
        <v>0</v>
      </c>
      <c r="D98" s="423">
        <v>0</v>
      </c>
      <c r="E98" s="424">
        <f t="shared" si="15"/>
        <v>0</v>
      </c>
      <c r="F98" s="422">
        <v>0</v>
      </c>
      <c r="G98" s="423">
        <v>0</v>
      </c>
      <c r="H98" s="424">
        <f t="shared" si="16"/>
        <v>0</v>
      </c>
      <c r="I98" s="422">
        <v>0</v>
      </c>
      <c r="J98" s="423">
        <v>0</v>
      </c>
      <c r="K98" s="424">
        <f t="shared" si="17"/>
        <v>0</v>
      </c>
      <c r="L98" s="422">
        <v>0</v>
      </c>
      <c r="M98" s="423">
        <v>0</v>
      </c>
      <c r="N98" s="424">
        <f t="shared" si="18"/>
        <v>0</v>
      </c>
      <c r="O98" s="422">
        <v>0</v>
      </c>
      <c r="P98" s="423">
        <v>0</v>
      </c>
      <c r="Q98" s="424">
        <f t="shared" si="19"/>
        <v>0</v>
      </c>
      <c r="R98" s="422">
        <v>0</v>
      </c>
      <c r="S98" s="423">
        <v>0</v>
      </c>
      <c r="T98" s="424">
        <f t="shared" si="20"/>
        <v>0</v>
      </c>
      <c r="U98" s="425">
        <v>0</v>
      </c>
      <c r="V98" s="423">
        <v>0</v>
      </c>
      <c r="W98" s="426">
        <f t="shared" si="21"/>
        <v>0</v>
      </c>
      <c r="X98" s="422">
        <v>0</v>
      </c>
      <c r="Y98" s="423">
        <v>0</v>
      </c>
      <c r="Z98" s="424">
        <f t="shared" si="22"/>
        <v>0</v>
      </c>
    </row>
    <row r="99" spans="1:26" ht="14.1" customHeight="1" x14ac:dyDescent="0.25">
      <c r="A99" s="322">
        <v>92</v>
      </c>
      <c r="B99" s="427" t="s">
        <v>442</v>
      </c>
      <c r="C99" s="422">
        <v>0</v>
      </c>
      <c r="D99" s="423">
        <v>0</v>
      </c>
      <c r="E99" s="424">
        <f t="shared" si="15"/>
        <v>0</v>
      </c>
      <c r="F99" s="422">
        <v>0</v>
      </c>
      <c r="G99" s="423">
        <v>0</v>
      </c>
      <c r="H99" s="424">
        <f t="shared" si="16"/>
        <v>0</v>
      </c>
      <c r="I99" s="422">
        <v>0</v>
      </c>
      <c r="J99" s="423">
        <v>0</v>
      </c>
      <c r="K99" s="424">
        <f t="shared" si="17"/>
        <v>0</v>
      </c>
      <c r="L99" s="422">
        <v>0</v>
      </c>
      <c r="M99" s="423">
        <v>0</v>
      </c>
      <c r="N99" s="424">
        <f t="shared" si="18"/>
        <v>0</v>
      </c>
      <c r="O99" s="422">
        <v>0</v>
      </c>
      <c r="P99" s="423">
        <v>0</v>
      </c>
      <c r="Q99" s="424">
        <f t="shared" si="19"/>
        <v>0</v>
      </c>
      <c r="R99" s="422">
        <v>0</v>
      </c>
      <c r="S99" s="423">
        <v>0</v>
      </c>
      <c r="T99" s="424">
        <f t="shared" si="20"/>
        <v>0</v>
      </c>
      <c r="U99" s="425">
        <v>0</v>
      </c>
      <c r="V99" s="423">
        <v>0</v>
      </c>
      <c r="W99" s="426">
        <f t="shared" si="21"/>
        <v>0</v>
      </c>
      <c r="X99" s="422">
        <v>0</v>
      </c>
      <c r="Y99" s="423">
        <v>0</v>
      </c>
      <c r="Z99" s="424">
        <f t="shared" si="22"/>
        <v>0</v>
      </c>
    </row>
    <row r="100" spans="1:26" ht="14.1" customHeight="1" x14ac:dyDescent="0.25">
      <c r="A100" s="322">
        <v>93</v>
      </c>
      <c r="B100" s="427" t="s">
        <v>457</v>
      </c>
      <c r="C100" s="422">
        <v>0</v>
      </c>
      <c r="D100" s="423">
        <v>0</v>
      </c>
      <c r="E100" s="424">
        <f t="shared" si="15"/>
        <v>0</v>
      </c>
      <c r="F100" s="422">
        <v>0</v>
      </c>
      <c r="G100" s="423">
        <v>0</v>
      </c>
      <c r="H100" s="424">
        <f t="shared" si="16"/>
        <v>0</v>
      </c>
      <c r="I100" s="422">
        <v>0</v>
      </c>
      <c r="J100" s="423">
        <v>0</v>
      </c>
      <c r="K100" s="424">
        <f t="shared" si="17"/>
        <v>0</v>
      </c>
      <c r="L100" s="422">
        <v>0</v>
      </c>
      <c r="M100" s="423">
        <v>0</v>
      </c>
      <c r="N100" s="424">
        <f t="shared" si="18"/>
        <v>0</v>
      </c>
      <c r="O100" s="422">
        <v>0</v>
      </c>
      <c r="P100" s="423">
        <v>0</v>
      </c>
      <c r="Q100" s="424">
        <f t="shared" si="19"/>
        <v>0</v>
      </c>
      <c r="R100" s="422">
        <v>0</v>
      </c>
      <c r="S100" s="423">
        <v>0</v>
      </c>
      <c r="T100" s="424">
        <f t="shared" si="20"/>
        <v>0</v>
      </c>
      <c r="U100" s="425">
        <v>0</v>
      </c>
      <c r="V100" s="423">
        <v>0</v>
      </c>
      <c r="W100" s="426">
        <f t="shared" si="21"/>
        <v>0</v>
      </c>
      <c r="X100" s="422">
        <v>0</v>
      </c>
      <c r="Y100" s="423">
        <v>0</v>
      </c>
      <c r="Z100" s="424">
        <f t="shared" si="22"/>
        <v>0</v>
      </c>
    </row>
    <row r="101" spans="1:26" ht="14.1" customHeight="1" x14ac:dyDescent="0.25">
      <c r="A101" s="322">
        <v>94</v>
      </c>
      <c r="B101" s="427" t="s">
        <v>496</v>
      </c>
      <c r="C101" s="422">
        <v>0</v>
      </c>
      <c r="D101" s="423">
        <v>0</v>
      </c>
      <c r="E101" s="424">
        <f t="shared" si="15"/>
        <v>0</v>
      </c>
      <c r="F101" s="422">
        <v>0</v>
      </c>
      <c r="G101" s="423">
        <v>0</v>
      </c>
      <c r="H101" s="424">
        <f t="shared" si="16"/>
        <v>0</v>
      </c>
      <c r="I101" s="422">
        <v>0</v>
      </c>
      <c r="J101" s="423">
        <v>0</v>
      </c>
      <c r="K101" s="424">
        <f t="shared" si="17"/>
        <v>0</v>
      </c>
      <c r="L101" s="422">
        <v>0</v>
      </c>
      <c r="M101" s="423">
        <v>0</v>
      </c>
      <c r="N101" s="424">
        <f t="shared" si="18"/>
        <v>0</v>
      </c>
      <c r="O101" s="422">
        <v>0</v>
      </c>
      <c r="P101" s="423">
        <v>0</v>
      </c>
      <c r="Q101" s="424">
        <f t="shared" si="19"/>
        <v>0</v>
      </c>
      <c r="R101" s="422">
        <v>0</v>
      </c>
      <c r="S101" s="423">
        <v>0</v>
      </c>
      <c r="T101" s="424">
        <f t="shared" si="20"/>
        <v>0</v>
      </c>
      <c r="U101" s="425">
        <v>0</v>
      </c>
      <c r="V101" s="423">
        <v>0</v>
      </c>
      <c r="W101" s="426">
        <f t="shared" si="21"/>
        <v>0</v>
      </c>
      <c r="X101" s="422">
        <v>0</v>
      </c>
      <c r="Y101" s="423">
        <v>0</v>
      </c>
      <c r="Z101" s="424">
        <f t="shared" si="22"/>
        <v>0</v>
      </c>
    </row>
    <row r="102" spans="1:26" ht="14.1" customHeight="1" x14ac:dyDescent="0.25">
      <c r="A102" s="322">
        <v>95</v>
      </c>
      <c r="B102" s="427" t="s">
        <v>462</v>
      </c>
      <c r="C102" s="422">
        <v>0</v>
      </c>
      <c r="D102" s="423">
        <v>0</v>
      </c>
      <c r="E102" s="424">
        <f t="shared" si="15"/>
        <v>0</v>
      </c>
      <c r="F102" s="422">
        <v>0</v>
      </c>
      <c r="G102" s="423">
        <v>0</v>
      </c>
      <c r="H102" s="424">
        <f t="shared" si="16"/>
        <v>0</v>
      </c>
      <c r="I102" s="422">
        <v>0</v>
      </c>
      <c r="J102" s="423">
        <v>0</v>
      </c>
      <c r="K102" s="424">
        <f t="shared" si="17"/>
        <v>0</v>
      </c>
      <c r="L102" s="422">
        <v>0</v>
      </c>
      <c r="M102" s="423">
        <v>0</v>
      </c>
      <c r="N102" s="424">
        <f t="shared" si="18"/>
        <v>0</v>
      </c>
      <c r="O102" s="422">
        <v>0</v>
      </c>
      <c r="P102" s="423">
        <v>0</v>
      </c>
      <c r="Q102" s="424">
        <f t="shared" si="19"/>
        <v>0</v>
      </c>
      <c r="R102" s="422">
        <v>0</v>
      </c>
      <c r="S102" s="423">
        <v>0</v>
      </c>
      <c r="T102" s="424">
        <f t="shared" si="20"/>
        <v>0</v>
      </c>
      <c r="U102" s="425">
        <v>0</v>
      </c>
      <c r="V102" s="423">
        <v>0</v>
      </c>
      <c r="W102" s="426">
        <f t="shared" si="21"/>
        <v>0</v>
      </c>
      <c r="X102" s="422">
        <v>0</v>
      </c>
      <c r="Y102" s="423">
        <v>0</v>
      </c>
      <c r="Z102" s="424">
        <f t="shared" si="22"/>
        <v>0</v>
      </c>
    </row>
    <row r="103" spans="1:26" ht="14.1" customHeight="1" x14ac:dyDescent="0.25">
      <c r="A103" s="322">
        <v>96</v>
      </c>
      <c r="B103" s="427" t="s">
        <v>467</v>
      </c>
      <c r="C103" s="422">
        <v>0</v>
      </c>
      <c r="D103" s="423">
        <v>0</v>
      </c>
      <c r="E103" s="424">
        <f t="shared" si="15"/>
        <v>0</v>
      </c>
      <c r="F103" s="422">
        <v>0</v>
      </c>
      <c r="G103" s="423">
        <v>0</v>
      </c>
      <c r="H103" s="424">
        <f t="shared" si="16"/>
        <v>0</v>
      </c>
      <c r="I103" s="422">
        <v>0</v>
      </c>
      <c r="J103" s="423">
        <v>0</v>
      </c>
      <c r="K103" s="424">
        <f t="shared" si="17"/>
        <v>0</v>
      </c>
      <c r="L103" s="422">
        <v>0</v>
      </c>
      <c r="M103" s="423">
        <v>0</v>
      </c>
      <c r="N103" s="424">
        <f t="shared" si="18"/>
        <v>0</v>
      </c>
      <c r="O103" s="422">
        <v>0</v>
      </c>
      <c r="P103" s="423">
        <v>0</v>
      </c>
      <c r="Q103" s="424">
        <f t="shared" si="19"/>
        <v>0</v>
      </c>
      <c r="R103" s="422">
        <v>0</v>
      </c>
      <c r="S103" s="423">
        <v>0</v>
      </c>
      <c r="T103" s="424">
        <f t="shared" si="20"/>
        <v>0</v>
      </c>
      <c r="U103" s="425">
        <v>0</v>
      </c>
      <c r="V103" s="423">
        <v>0</v>
      </c>
      <c r="W103" s="426">
        <f t="shared" si="21"/>
        <v>0</v>
      </c>
      <c r="X103" s="422">
        <v>0</v>
      </c>
      <c r="Y103" s="423">
        <v>0</v>
      </c>
      <c r="Z103" s="424">
        <f t="shared" si="22"/>
        <v>0</v>
      </c>
    </row>
    <row r="104" spans="1:26" ht="14.1" customHeight="1" x14ac:dyDescent="0.25">
      <c r="A104" s="322">
        <v>97</v>
      </c>
      <c r="B104" s="427" t="s">
        <v>495</v>
      </c>
      <c r="C104" s="422">
        <v>0</v>
      </c>
      <c r="D104" s="423">
        <v>0</v>
      </c>
      <c r="E104" s="424">
        <f t="shared" si="15"/>
        <v>0</v>
      </c>
      <c r="F104" s="422">
        <v>0</v>
      </c>
      <c r="G104" s="423">
        <v>0</v>
      </c>
      <c r="H104" s="424">
        <f t="shared" si="16"/>
        <v>0</v>
      </c>
      <c r="I104" s="422">
        <v>0</v>
      </c>
      <c r="J104" s="423">
        <v>0</v>
      </c>
      <c r="K104" s="424">
        <f t="shared" si="17"/>
        <v>0</v>
      </c>
      <c r="L104" s="422">
        <v>0</v>
      </c>
      <c r="M104" s="423">
        <v>0</v>
      </c>
      <c r="N104" s="424">
        <f t="shared" si="18"/>
        <v>0</v>
      </c>
      <c r="O104" s="422">
        <v>0</v>
      </c>
      <c r="P104" s="423">
        <v>0</v>
      </c>
      <c r="Q104" s="424">
        <f t="shared" si="19"/>
        <v>0</v>
      </c>
      <c r="R104" s="422">
        <v>0</v>
      </c>
      <c r="S104" s="423">
        <v>0</v>
      </c>
      <c r="T104" s="424">
        <f t="shared" si="20"/>
        <v>0</v>
      </c>
      <c r="U104" s="425">
        <v>0</v>
      </c>
      <c r="V104" s="423">
        <v>0</v>
      </c>
      <c r="W104" s="426">
        <f t="shared" si="21"/>
        <v>0</v>
      </c>
      <c r="X104" s="422">
        <v>0</v>
      </c>
      <c r="Y104" s="423">
        <v>0</v>
      </c>
      <c r="Z104" s="424">
        <f t="shared" si="22"/>
        <v>0</v>
      </c>
    </row>
    <row r="105" spans="1:26" ht="14.1" customHeight="1" x14ac:dyDescent="0.25">
      <c r="A105" s="322">
        <v>98</v>
      </c>
      <c r="B105" s="427" t="s">
        <v>434</v>
      </c>
      <c r="C105" s="422">
        <v>0</v>
      </c>
      <c r="D105" s="423">
        <v>0</v>
      </c>
      <c r="E105" s="424">
        <f t="shared" si="15"/>
        <v>0</v>
      </c>
      <c r="F105" s="422">
        <v>0</v>
      </c>
      <c r="G105" s="423">
        <v>0</v>
      </c>
      <c r="H105" s="424">
        <f t="shared" si="16"/>
        <v>0</v>
      </c>
      <c r="I105" s="422">
        <v>0</v>
      </c>
      <c r="J105" s="423">
        <v>0</v>
      </c>
      <c r="K105" s="424">
        <f t="shared" si="17"/>
        <v>0</v>
      </c>
      <c r="L105" s="422">
        <v>0</v>
      </c>
      <c r="M105" s="423">
        <v>0</v>
      </c>
      <c r="N105" s="424">
        <f t="shared" si="18"/>
        <v>0</v>
      </c>
      <c r="O105" s="422">
        <v>0</v>
      </c>
      <c r="P105" s="423">
        <v>0</v>
      </c>
      <c r="Q105" s="424">
        <f t="shared" si="19"/>
        <v>0</v>
      </c>
      <c r="R105" s="422">
        <v>0</v>
      </c>
      <c r="S105" s="423">
        <v>0</v>
      </c>
      <c r="T105" s="424">
        <f t="shared" si="20"/>
        <v>0</v>
      </c>
      <c r="U105" s="425">
        <v>0</v>
      </c>
      <c r="V105" s="423">
        <v>0</v>
      </c>
      <c r="W105" s="426">
        <f t="shared" si="21"/>
        <v>0</v>
      </c>
      <c r="X105" s="422">
        <v>0</v>
      </c>
      <c r="Y105" s="423">
        <v>0</v>
      </c>
      <c r="Z105" s="424">
        <f t="shared" si="22"/>
        <v>0</v>
      </c>
    </row>
    <row r="106" spans="1:26" s="62" customFormat="1" ht="14.1" customHeight="1" thickBot="1" x14ac:dyDescent="0.3">
      <c r="A106" s="323">
        <v>99</v>
      </c>
      <c r="B106" s="428" t="s">
        <v>552</v>
      </c>
      <c r="C106" s="429">
        <v>0</v>
      </c>
      <c r="D106" s="430">
        <v>0</v>
      </c>
      <c r="E106" s="431">
        <f t="shared" si="15"/>
        <v>0</v>
      </c>
      <c r="F106" s="429">
        <v>0</v>
      </c>
      <c r="G106" s="430">
        <v>0</v>
      </c>
      <c r="H106" s="431">
        <f t="shared" si="16"/>
        <v>0</v>
      </c>
      <c r="I106" s="429">
        <v>0</v>
      </c>
      <c r="J106" s="430">
        <v>0</v>
      </c>
      <c r="K106" s="431">
        <f t="shared" si="17"/>
        <v>0</v>
      </c>
      <c r="L106" s="429">
        <v>0</v>
      </c>
      <c r="M106" s="430">
        <v>0</v>
      </c>
      <c r="N106" s="431">
        <f>SUM(L106:M106)</f>
        <v>0</v>
      </c>
      <c r="O106" s="429">
        <v>0</v>
      </c>
      <c r="P106" s="430">
        <v>0</v>
      </c>
      <c r="Q106" s="431">
        <f t="shared" si="19"/>
        <v>0</v>
      </c>
      <c r="R106" s="429">
        <v>0</v>
      </c>
      <c r="S106" s="430">
        <v>0</v>
      </c>
      <c r="T106" s="431">
        <f t="shared" si="20"/>
        <v>0</v>
      </c>
      <c r="U106" s="432">
        <v>0</v>
      </c>
      <c r="V106" s="430">
        <v>0</v>
      </c>
      <c r="W106" s="433">
        <f t="shared" si="21"/>
        <v>0</v>
      </c>
      <c r="X106" s="429">
        <v>0</v>
      </c>
      <c r="Y106" s="430">
        <v>0</v>
      </c>
      <c r="Z106" s="431">
        <f t="shared" si="22"/>
        <v>0</v>
      </c>
    </row>
    <row r="108" spans="1:26" ht="15.75" x14ac:dyDescent="0.25">
      <c r="U108" s="311" t="str">
        <f>DKB!E78</f>
        <v>Kepala Dinas</v>
      </c>
    </row>
    <row r="109" spans="1:26" ht="15.75" x14ac:dyDescent="0.25">
      <c r="U109" s="311" t="str">
        <f>DKB!E79</f>
        <v>Kependudukan dan Pencatatan Sipil</v>
      </c>
    </row>
    <row r="110" spans="1:26" ht="15.75" x14ac:dyDescent="0.25">
      <c r="U110" s="311" t="str">
        <f>DKB!E80</f>
        <v>Kabupaten Pakpak Bharat</v>
      </c>
    </row>
    <row r="111" spans="1:26" ht="15.75" x14ac:dyDescent="0.25">
      <c r="U111" s="311"/>
    </row>
    <row r="112" spans="1:26" ht="15.75" x14ac:dyDescent="0.25">
      <c r="U112" s="311"/>
    </row>
    <row r="113" spans="21:21" ht="15.75" x14ac:dyDescent="0.25">
      <c r="U113" s="311"/>
    </row>
    <row r="114" spans="21:21" ht="15.75" x14ac:dyDescent="0.25">
      <c r="U114" s="311" t="str">
        <f>DKB!E84</f>
        <v>Petrus Saragih, SE, MM</v>
      </c>
    </row>
    <row r="115" spans="21:21" ht="15.75" x14ac:dyDescent="0.25">
      <c r="U115" s="311" t="str">
        <f>DKB!E85</f>
        <v>NIP. 196907271990111002</v>
      </c>
    </row>
  </sheetData>
  <mergeCells count="21">
    <mergeCell ref="A1:Z1"/>
    <mergeCell ref="A3:Z3"/>
    <mergeCell ref="A2:Z2"/>
    <mergeCell ref="R6:T6"/>
    <mergeCell ref="U6:W6"/>
    <mergeCell ref="X6:Z6"/>
    <mergeCell ref="C6:E6"/>
    <mergeCell ref="F6:H6"/>
    <mergeCell ref="I6:K6"/>
    <mergeCell ref="L6:N6"/>
    <mergeCell ref="O6:Q6"/>
    <mergeCell ref="U5:W5"/>
    <mergeCell ref="X5:Z5"/>
    <mergeCell ref="A5:A7"/>
    <mergeCell ref="B5:B7"/>
    <mergeCell ref="C5:E5"/>
    <mergeCell ref="F5:H5"/>
    <mergeCell ref="I5:K5"/>
    <mergeCell ref="L5:N5"/>
    <mergeCell ref="O5:Q5"/>
    <mergeCell ref="R5:T5"/>
  </mergeCells>
  <printOptions horizontalCentered="1"/>
  <pageMargins left="0.39370078740157483" right="0.19685039370078741" top="0.19685039370078741" bottom="0" header="0" footer="0"/>
  <pageSetup paperSize="9" scale="65" orientation="landscape" horizontalDpi="4294967293" r:id="rId1"/>
  <rowBreaks count="1" manualBreakCount="1">
    <brk id="61" max="2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M86"/>
  <sheetViews>
    <sheetView view="pageBreakPreview" topLeftCell="D1" zoomScaleSheetLayoutView="100" workbookViewId="0">
      <selection activeCell="AL17" sqref="AL17"/>
    </sheetView>
  </sheetViews>
  <sheetFormatPr defaultRowHeight="15" x14ac:dyDescent="0.25"/>
  <cols>
    <col min="1" max="1" width="3.85546875" style="13" bestFit="1" customWidth="1"/>
    <col min="2" max="2" width="9.140625" style="13"/>
    <col min="3" max="3" width="29.7109375" style="13" customWidth="1"/>
    <col min="4" max="6" width="7.7109375" style="13" customWidth="1"/>
    <col min="7" max="7" width="6.7109375" style="29" customWidth="1"/>
    <col min="8" max="8" width="8.28515625" style="13" customWidth="1"/>
    <col min="9" max="11" width="7.7109375" style="13" customWidth="1"/>
    <col min="12" max="14" width="5.7109375" style="13" customWidth="1"/>
    <col min="15" max="15" width="3.85546875" style="13" bestFit="1" customWidth="1"/>
    <col min="16" max="16" width="9.140625" style="13"/>
    <col min="17" max="17" width="29.7109375" style="13" customWidth="1"/>
    <col min="18" max="20" width="5.7109375" style="13" customWidth="1"/>
    <col min="21" max="23" width="5.28515625" style="13" customWidth="1"/>
    <col min="24" max="26" width="4.7109375" style="13" customWidth="1"/>
    <col min="27" max="29" width="5.7109375" style="13" customWidth="1"/>
    <col min="30" max="32" width="4.7109375" style="13" customWidth="1"/>
    <col min="33" max="33" width="5.140625" style="13" customWidth="1"/>
    <col min="34" max="34" width="4.28515625" style="13" customWidth="1"/>
    <col min="35" max="35" width="4.42578125" style="13" customWidth="1"/>
    <col min="36" max="16384" width="9.140625" style="13"/>
  </cols>
  <sheetData>
    <row r="1" spans="1:38" ht="18.75" customHeight="1" x14ac:dyDescent="0.25">
      <c r="A1" s="518" t="str">
        <f>DKB!A1</f>
        <v>DATA KONSOLIDASI BERSIH (DKB) KABUPATEN PAKPAK BHARAT</v>
      </c>
      <c r="B1" s="518"/>
      <c r="C1" s="518"/>
      <c r="D1" s="518"/>
      <c r="E1" s="518"/>
      <c r="F1" s="518"/>
      <c r="G1" s="518"/>
      <c r="H1" s="518"/>
      <c r="I1" s="518"/>
      <c r="J1" s="518"/>
      <c r="K1" s="518"/>
      <c r="L1" s="518"/>
      <c r="M1" s="518"/>
      <c r="N1" s="518"/>
      <c r="O1" s="518"/>
      <c r="P1" s="518"/>
      <c r="Q1" s="518"/>
      <c r="R1" s="518"/>
      <c r="S1" s="518"/>
      <c r="T1" s="518"/>
      <c r="U1" s="518"/>
      <c r="V1" s="518"/>
      <c r="W1" s="518"/>
      <c r="X1" s="518"/>
      <c r="Y1" s="518"/>
      <c r="Z1" s="518"/>
      <c r="AA1" s="518"/>
      <c r="AB1" s="518"/>
      <c r="AC1" s="518"/>
      <c r="AD1" s="518"/>
      <c r="AE1" s="518"/>
      <c r="AF1" s="518"/>
      <c r="AG1" s="518"/>
      <c r="AH1" s="518"/>
      <c r="AI1" s="408"/>
    </row>
    <row r="2" spans="1:38" ht="18.75" customHeight="1" x14ac:dyDescent="0.25">
      <c r="A2" s="518" t="s">
        <v>409</v>
      </c>
      <c r="B2" s="518"/>
      <c r="C2" s="518"/>
      <c r="D2" s="518"/>
      <c r="E2" s="518"/>
      <c r="F2" s="518"/>
      <c r="G2" s="518"/>
      <c r="H2" s="518"/>
      <c r="I2" s="518"/>
      <c r="J2" s="518"/>
      <c r="K2" s="518"/>
      <c r="L2" s="518"/>
      <c r="M2" s="518"/>
      <c r="N2" s="518"/>
      <c r="O2" s="518" t="s">
        <v>409</v>
      </c>
      <c r="P2" s="518"/>
      <c r="Q2" s="518"/>
      <c r="R2" s="518"/>
      <c r="S2" s="518"/>
      <c r="T2" s="518"/>
      <c r="U2" s="518"/>
      <c r="V2" s="518"/>
      <c r="W2" s="518"/>
      <c r="X2" s="518"/>
      <c r="Y2" s="518"/>
      <c r="Z2" s="518"/>
      <c r="AA2" s="518"/>
      <c r="AB2" s="518"/>
      <c r="AC2" s="518"/>
      <c r="AD2" s="518"/>
      <c r="AE2" s="518"/>
      <c r="AF2" s="518"/>
      <c r="AG2" s="518"/>
      <c r="AH2" s="518"/>
      <c r="AI2" s="518"/>
    </row>
    <row r="3" spans="1:38" ht="18.75" customHeight="1" x14ac:dyDescent="0.25">
      <c r="A3" s="519" t="str">
        <f>DKB!A2</f>
        <v>SEMESTER II TAHUN 2023</v>
      </c>
      <c r="B3" s="519"/>
      <c r="C3" s="519"/>
      <c r="D3" s="519"/>
      <c r="E3" s="519"/>
      <c r="F3" s="519"/>
      <c r="G3" s="519"/>
      <c r="H3" s="519"/>
      <c r="I3" s="519"/>
      <c r="J3" s="519"/>
      <c r="K3" s="519"/>
      <c r="L3" s="519"/>
      <c r="M3" s="519"/>
      <c r="N3" s="519"/>
      <c r="O3" s="519" t="str">
        <f>A3</f>
        <v>SEMESTER II TAHUN 2023</v>
      </c>
      <c r="P3" s="519"/>
      <c r="Q3" s="519"/>
      <c r="R3" s="519"/>
      <c r="S3" s="519"/>
      <c r="T3" s="519"/>
      <c r="U3" s="519"/>
      <c r="V3" s="519"/>
      <c r="W3" s="519"/>
      <c r="X3" s="519"/>
      <c r="Y3" s="519"/>
      <c r="Z3" s="519"/>
      <c r="AA3" s="519"/>
      <c r="AB3" s="519"/>
      <c r="AC3" s="519"/>
      <c r="AD3" s="519"/>
      <c r="AE3" s="519"/>
      <c r="AF3" s="519"/>
      <c r="AG3" s="519"/>
      <c r="AH3" s="519"/>
      <c r="AI3" s="519"/>
    </row>
    <row r="4" spans="1:38" ht="15.75" thickBot="1" x14ac:dyDescent="0.3"/>
    <row r="5" spans="1:38" ht="15" customHeight="1" x14ac:dyDescent="0.25">
      <c r="A5" s="522" t="s">
        <v>0</v>
      </c>
      <c r="B5" s="516" t="s">
        <v>64</v>
      </c>
      <c r="C5" s="326" t="s">
        <v>53</v>
      </c>
      <c r="D5" s="589" t="s">
        <v>410</v>
      </c>
      <c r="E5" s="590"/>
      <c r="F5" s="590"/>
      <c r="G5" s="590"/>
      <c r="H5" s="590"/>
      <c r="I5" s="590"/>
      <c r="J5" s="590"/>
      <c r="K5" s="590"/>
      <c r="L5" s="590"/>
      <c r="M5" s="590"/>
      <c r="N5" s="591"/>
      <c r="O5" s="522" t="s">
        <v>0</v>
      </c>
      <c r="P5" s="516" t="s">
        <v>64</v>
      </c>
      <c r="Q5" s="326" t="s">
        <v>53</v>
      </c>
      <c r="R5" s="589" t="s">
        <v>410</v>
      </c>
      <c r="S5" s="590"/>
      <c r="T5" s="590"/>
      <c r="U5" s="590"/>
      <c r="V5" s="590"/>
      <c r="W5" s="590"/>
      <c r="X5" s="590"/>
      <c r="Y5" s="590"/>
      <c r="Z5" s="590"/>
      <c r="AA5" s="590"/>
      <c r="AB5" s="590"/>
      <c r="AC5" s="590"/>
      <c r="AD5" s="590"/>
      <c r="AE5" s="590"/>
      <c r="AF5" s="590"/>
      <c r="AG5" s="590"/>
      <c r="AH5" s="590"/>
      <c r="AI5" s="591"/>
    </row>
    <row r="6" spans="1:38" ht="15" customHeight="1" thickBot="1" x14ac:dyDescent="0.3">
      <c r="A6" s="523"/>
      <c r="B6" s="517"/>
      <c r="C6" s="409" t="s">
        <v>1</v>
      </c>
      <c r="D6" s="592"/>
      <c r="E6" s="593"/>
      <c r="F6" s="593"/>
      <c r="G6" s="593"/>
      <c r="H6" s="593"/>
      <c r="I6" s="593"/>
      <c r="J6" s="593"/>
      <c r="K6" s="593"/>
      <c r="L6" s="593"/>
      <c r="M6" s="593"/>
      <c r="N6" s="594"/>
      <c r="O6" s="523"/>
      <c r="P6" s="517"/>
      <c r="Q6" s="409" t="s">
        <v>1</v>
      </c>
      <c r="R6" s="592"/>
      <c r="S6" s="593"/>
      <c r="T6" s="593"/>
      <c r="U6" s="593"/>
      <c r="V6" s="593"/>
      <c r="W6" s="593"/>
      <c r="X6" s="593"/>
      <c r="Y6" s="593"/>
      <c r="Z6" s="593"/>
      <c r="AA6" s="593"/>
      <c r="AB6" s="593"/>
      <c r="AC6" s="593"/>
      <c r="AD6" s="593"/>
      <c r="AE6" s="593"/>
      <c r="AF6" s="593"/>
      <c r="AG6" s="593"/>
      <c r="AH6" s="593"/>
      <c r="AI6" s="594"/>
    </row>
    <row r="7" spans="1:38" ht="15" customHeight="1" thickBot="1" x14ac:dyDescent="0.3">
      <c r="A7" s="523"/>
      <c r="B7" s="397">
        <v>12</v>
      </c>
      <c r="C7" s="327" t="s">
        <v>54</v>
      </c>
      <c r="D7" s="527" t="s">
        <v>411</v>
      </c>
      <c r="E7" s="527"/>
      <c r="F7" s="527"/>
      <c r="G7" s="329" t="s">
        <v>420</v>
      </c>
      <c r="H7" s="401" t="s">
        <v>412</v>
      </c>
      <c r="I7" s="537" t="s">
        <v>413</v>
      </c>
      <c r="J7" s="527"/>
      <c r="K7" s="535"/>
      <c r="L7" s="527" t="s">
        <v>414</v>
      </c>
      <c r="M7" s="527"/>
      <c r="N7" s="527"/>
      <c r="O7" s="523"/>
      <c r="P7" s="397">
        <v>12</v>
      </c>
      <c r="Q7" s="327" t="s">
        <v>54</v>
      </c>
      <c r="R7" s="527" t="s">
        <v>415</v>
      </c>
      <c r="S7" s="527"/>
      <c r="T7" s="527"/>
      <c r="U7" s="527" t="s">
        <v>416</v>
      </c>
      <c r="V7" s="527"/>
      <c r="W7" s="527"/>
      <c r="X7" s="536" t="s">
        <v>417</v>
      </c>
      <c r="Y7" s="536"/>
      <c r="Z7" s="536"/>
      <c r="AA7" s="535" t="s">
        <v>418</v>
      </c>
      <c r="AB7" s="536"/>
      <c r="AC7" s="537"/>
      <c r="AD7" s="536" t="s">
        <v>419</v>
      </c>
      <c r="AE7" s="536"/>
      <c r="AF7" s="536"/>
      <c r="AG7" s="535" t="s">
        <v>114</v>
      </c>
      <c r="AH7" s="536"/>
      <c r="AI7" s="537"/>
      <c r="AK7" s="69">
        <f>D8+G8+H8+I8+L8+R8+U8+X8+AA8+AD8+AG8</f>
        <v>56729</v>
      </c>
    </row>
    <row r="8" spans="1:38" ht="15" customHeight="1" thickBot="1" x14ac:dyDescent="0.3">
      <c r="A8" s="523"/>
      <c r="B8" s="398">
        <v>15</v>
      </c>
      <c r="C8" s="328" t="s">
        <v>55</v>
      </c>
      <c r="D8" s="586">
        <f>F10</f>
        <v>14917</v>
      </c>
      <c r="E8" s="586"/>
      <c r="F8" s="586"/>
      <c r="G8" s="330"/>
      <c r="H8" s="403">
        <f>H10</f>
        <v>10363</v>
      </c>
      <c r="I8" s="585">
        <f>K10</f>
        <v>30547</v>
      </c>
      <c r="J8" s="586"/>
      <c r="K8" s="587"/>
      <c r="L8" s="528">
        <f>N10</f>
        <v>0</v>
      </c>
      <c r="M8" s="528"/>
      <c r="N8" s="528"/>
      <c r="O8" s="523"/>
      <c r="P8" s="398">
        <v>15</v>
      </c>
      <c r="Q8" s="328" t="s">
        <v>55</v>
      </c>
      <c r="R8" s="586">
        <f>T10</f>
        <v>229</v>
      </c>
      <c r="S8" s="586"/>
      <c r="T8" s="586"/>
      <c r="U8" s="586">
        <f>W10</f>
        <v>32</v>
      </c>
      <c r="V8" s="586"/>
      <c r="W8" s="586"/>
      <c r="X8" s="585">
        <f>Z10</f>
        <v>4</v>
      </c>
      <c r="Y8" s="586"/>
      <c r="Z8" s="587"/>
      <c r="AA8" s="586">
        <f>AC10</f>
        <v>589</v>
      </c>
      <c r="AB8" s="586"/>
      <c r="AC8" s="586"/>
      <c r="AD8" s="585">
        <f>AF10</f>
        <v>0</v>
      </c>
      <c r="AE8" s="586"/>
      <c r="AF8" s="587"/>
      <c r="AG8" s="586">
        <f>AI10</f>
        <v>48</v>
      </c>
      <c r="AH8" s="586"/>
      <c r="AI8" s="586"/>
      <c r="AJ8" s="33"/>
    </row>
    <row r="9" spans="1:38" ht="15" customHeight="1" thickBot="1" x14ac:dyDescent="0.3">
      <c r="A9" s="523"/>
      <c r="B9" s="398"/>
      <c r="C9" s="328"/>
      <c r="D9" s="158" t="s">
        <v>3</v>
      </c>
      <c r="E9" s="343" t="s">
        <v>4</v>
      </c>
      <c r="F9" s="158" t="s">
        <v>52</v>
      </c>
      <c r="G9" s="331" t="s">
        <v>3</v>
      </c>
      <c r="H9" s="158" t="s">
        <v>4</v>
      </c>
      <c r="I9" s="343" t="s">
        <v>3</v>
      </c>
      <c r="J9" s="158" t="s">
        <v>4</v>
      </c>
      <c r="K9" s="343" t="s">
        <v>52</v>
      </c>
      <c r="L9" s="282" t="s">
        <v>3</v>
      </c>
      <c r="M9" s="158" t="s">
        <v>4</v>
      </c>
      <c r="N9" s="177" t="s">
        <v>52</v>
      </c>
      <c r="O9" s="523"/>
      <c r="P9" s="398"/>
      <c r="Q9" s="328"/>
      <c r="R9" s="282" t="s">
        <v>3</v>
      </c>
      <c r="S9" s="158" t="s">
        <v>4</v>
      </c>
      <c r="T9" s="177" t="s">
        <v>52</v>
      </c>
      <c r="U9" s="282" t="s">
        <v>3</v>
      </c>
      <c r="V9" s="158" t="s">
        <v>4</v>
      </c>
      <c r="W9" s="177" t="s">
        <v>52</v>
      </c>
      <c r="X9" s="343" t="s">
        <v>3</v>
      </c>
      <c r="Y9" s="158" t="s">
        <v>4</v>
      </c>
      <c r="Z9" s="343" t="s">
        <v>52</v>
      </c>
      <c r="AA9" s="158" t="s">
        <v>3</v>
      </c>
      <c r="AB9" s="158" t="s">
        <v>4</v>
      </c>
      <c r="AC9" s="177" t="s">
        <v>52</v>
      </c>
      <c r="AD9" s="343" t="s">
        <v>3</v>
      </c>
      <c r="AE9" s="158" t="s">
        <v>4</v>
      </c>
      <c r="AF9" s="343" t="s">
        <v>52</v>
      </c>
      <c r="AG9" s="282" t="s">
        <v>3</v>
      </c>
      <c r="AH9" s="158" t="s">
        <v>4</v>
      </c>
      <c r="AI9" s="177" t="s">
        <v>52</v>
      </c>
    </row>
    <row r="10" spans="1:38" ht="15" customHeight="1" thickBot="1" x14ac:dyDescent="0.3">
      <c r="A10" s="588"/>
      <c r="B10" s="332"/>
      <c r="C10" s="333"/>
      <c r="D10" s="334">
        <f>D11+D23+D35+D43+D50+D57+D63+D71</f>
        <v>11879</v>
      </c>
      <c r="E10" s="344">
        <f>E11+E23+E35+E43+E50+E57+E63+E71</f>
        <v>3038</v>
      </c>
      <c r="F10" s="334">
        <f>D10+E10</f>
        <v>14917</v>
      </c>
      <c r="G10" s="335">
        <f>G11+G23+G35+G43+G50+G57+G63+G71</f>
        <v>0</v>
      </c>
      <c r="H10" s="334">
        <f>H11+H23+H35+H43+H50+H57+H63+H71</f>
        <v>10363</v>
      </c>
      <c r="I10" s="344">
        <f>I11+I23+I35+I43+I50+I57+I63+I71</f>
        <v>16319</v>
      </c>
      <c r="J10" s="334">
        <f>J11+J23+J35+J43+J50+J57+J63+J71</f>
        <v>14228</v>
      </c>
      <c r="K10" s="344">
        <f>I10+J10</f>
        <v>30547</v>
      </c>
      <c r="L10" s="337">
        <f>L11+L23+L35+L43+L50+L57+L63+L71</f>
        <v>0</v>
      </c>
      <c r="M10" s="334">
        <f>M11+M23+M35+M43+M50+M57+M63+M71</f>
        <v>0</v>
      </c>
      <c r="N10" s="336">
        <f>L10+M10</f>
        <v>0</v>
      </c>
      <c r="O10" s="588"/>
      <c r="P10" s="332"/>
      <c r="Q10" s="333"/>
      <c r="R10" s="337">
        <f>R11+R23+R35+R43+R50+R57+R63+R71</f>
        <v>138</v>
      </c>
      <c r="S10" s="334">
        <f>S11+S23+S35+S43+S50+S57+S63+S71</f>
        <v>91</v>
      </c>
      <c r="T10" s="336">
        <f>R10+S10</f>
        <v>229</v>
      </c>
      <c r="U10" s="337">
        <f>U11+U23+U35+U43+U50+U57+U63+U71</f>
        <v>4</v>
      </c>
      <c r="V10" s="334">
        <f>V11+V23+V35+V43+V50+V57+V63+V71</f>
        <v>28</v>
      </c>
      <c r="W10" s="336">
        <f>U10+V10</f>
        <v>32</v>
      </c>
      <c r="X10" s="344">
        <f>X11+X23+X35+X43+X50+X57+X63+X71</f>
        <v>0</v>
      </c>
      <c r="Y10" s="334">
        <f>Y11+Y23+Y35+Y43+Y50+Y57+Y63+Y71</f>
        <v>4</v>
      </c>
      <c r="Z10" s="344">
        <f>X10+Y10</f>
        <v>4</v>
      </c>
      <c r="AA10" s="334">
        <f>AA11+AA23+AA35+AA43+AA50+AA57+AA63+AA71</f>
        <v>304</v>
      </c>
      <c r="AB10" s="334">
        <f>AB11+AB23+AB35+AB43+AB50+AB57+AB63+AB71</f>
        <v>285</v>
      </c>
      <c r="AC10" s="336">
        <f>AA10+AB10</f>
        <v>589</v>
      </c>
      <c r="AD10" s="344">
        <f>AD11+AD23+AD35+AD43+AD50+AD57+AD63+AD71</f>
        <v>0</v>
      </c>
      <c r="AE10" s="334">
        <f>AE11+AE23+AE35+AE43+AE50+AE57+AE63+AE71</f>
        <v>0</v>
      </c>
      <c r="AF10" s="344">
        <f>AD10+AE10</f>
        <v>0</v>
      </c>
      <c r="AG10" s="337">
        <f>AG11+AG23+AG35+AG43+AG50+AG57+AG63+AG71</f>
        <v>17</v>
      </c>
      <c r="AH10" s="334">
        <f>AH11+AH23+AH35+AH43+AH50+AH57+AH63+AH71</f>
        <v>31</v>
      </c>
      <c r="AI10" s="336">
        <f>AG10+AH10</f>
        <v>48</v>
      </c>
    </row>
    <row r="11" spans="1:38" s="340" customFormat="1" ht="14.1" customHeight="1" x14ac:dyDescent="0.25">
      <c r="A11" s="445"/>
      <c r="B11" s="123" t="s">
        <v>56</v>
      </c>
      <c r="C11" s="446" t="s">
        <v>5</v>
      </c>
      <c r="D11" s="72">
        <f>SUM(D12:D21)</f>
        <v>2475</v>
      </c>
      <c r="E11" s="339">
        <f>SUM(E12:E21)</f>
        <v>643</v>
      </c>
      <c r="F11" s="72">
        <f>D11+E11</f>
        <v>3118</v>
      </c>
      <c r="G11" s="339">
        <f>SUM(G12:G21)</f>
        <v>0</v>
      </c>
      <c r="H11" s="72">
        <f>SUM(H12:H21)</f>
        <v>2147</v>
      </c>
      <c r="I11" s="339">
        <f>SUM(I12:I21)</f>
        <v>3679</v>
      </c>
      <c r="J11" s="72">
        <f>SUM(J12:J21)</f>
        <v>3201</v>
      </c>
      <c r="K11" s="339">
        <f>I11+J11</f>
        <v>6880</v>
      </c>
      <c r="L11" s="447">
        <f>SUM(L12:L21)</f>
        <v>0</v>
      </c>
      <c r="M11" s="72">
        <f>SUM(M12:M21)</f>
        <v>0</v>
      </c>
      <c r="N11" s="77">
        <f>L11+M11</f>
        <v>0</v>
      </c>
      <c r="O11" s="445"/>
      <c r="P11" s="123" t="s">
        <v>56</v>
      </c>
      <c r="Q11" s="446" t="s">
        <v>5</v>
      </c>
      <c r="R11" s="447">
        <f>SUM(R12:R21)</f>
        <v>29</v>
      </c>
      <c r="S11" s="72">
        <f>SUM(S12:S21)</f>
        <v>23</v>
      </c>
      <c r="T11" s="77">
        <f>R11+S11</f>
        <v>52</v>
      </c>
      <c r="U11" s="447">
        <f>SUM(U12:U21)</f>
        <v>2</v>
      </c>
      <c r="V11" s="72">
        <f>SUM(V12:V21)</f>
        <v>5</v>
      </c>
      <c r="W11" s="77">
        <f>U11+V11</f>
        <v>7</v>
      </c>
      <c r="X11" s="339">
        <f>SUM(X12:X21)</f>
        <v>0</v>
      </c>
      <c r="Y11" s="72">
        <f>SUM(Y12:Y21)</f>
        <v>1</v>
      </c>
      <c r="Z11" s="339">
        <f>X11+Y11</f>
        <v>1</v>
      </c>
      <c r="AA11" s="72">
        <f>SUM(AA12:AA21)</f>
        <v>67</v>
      </c>
      <c r="AB11" s="72">
        <f>SUM(AB12:AB21)</f>
        <v>51</v>
      </c>
      <c r="AC11" s="77">
        <f>AA11+AB11</f>
        <v>118</v>
      </c>
      <c r="AD11" s="339">
        <f>SUM(AD12:AD21)</f>
        <v>0</v>
      </c>
      <c r="AE11" s="72">
        <f>SUM(AE12:AE21)</f>
        <v>0</v>
      </c>
      <c r="AF11" s="339">
        <f>AD11+AE11</f>
        <v>0</v>
      </c>
      <c r="AG11" s="447">
        <f>SUM(AG12:AG21)</f>
        <v>3</v>
      </c>
      <c r="AH11" s="72">
        <f>SUM(AH12:AH21)</f>
        <v>4</v>
      </c>
      <c r="AI11" s="77">
        <f>AG11+AH11</f>
        <v>7</v>
      </c>
    </row>
    <row r="12" spans="1:38" s="68" customFormat="1" ht="14.1" customHeight="1" x14ac:dyDescent="0.25">
      <c r="A12" s="22">
        <v>1</v>
      </c>
      <c r="B12" s="22">
        <v>2001</v>
      </c>
      <c r="C12" s="448" t="s">
        <v>6</v>
      </c>
      <c r="D12" s="487">
        <v>391</v>
      </c>
      <c r="E12" s="487">
        <v>106</v>
      </c>
      <c r="F12" s="487">
        <f t="shared" ref="F12:F21" si="0">SUM(D12:E12)</f>
        <v>497</v>
      </c>
      <c r="G12" s="487">
        <v>0</v>
      </c>
      <c r="H12" s="487">
        <v>339</v>
      </c>
      <c r="I12" s="487">
        <v>530</v>
      </c>
      <c r="J12" s="487">
        <v>485</v>
      </c>
      <c r="K12" s="487">
        <f t="shared" ref="K12:K21" si="1">SUM(I12:J12)</f>
        <v>1015</v>
      </c>
      <c r="L12" s="487">
        <v>0</v>
      </c>
      <c r="M12" s="487">
        <v>0</v>
      </c>
      <c r="N12" s="487">
        <v>0</v>
      </c>
      <c r="O12" s="22">
        <v>1</v>
      </c>
      <c r="P12" s="22">
        <v>2001</v>
      </c>
      <c r="Q12" s="448" t="s">
        <v>6</v>
      </c>
      <c r="R12" s="487">
        <v>7</v>
      </c>
      <c r="S12" s="487">
        <v>4</v>
      </c>
      <c r="T12" s="487">
        <f t="shared" ref="T12:T21" si="2">SUM(R12:S12)</f>
        <v>11</v>
      </c>
      <c r="U12" s="487">
        <v>0</v>
      </c>
      <c r="V12" s="487">
        <v>2</v>
      </c>
      <c r="W12" s="487">
        <f t="shared" ref="W12:W21" si="3">SUM(U12:V12)</f>
        <v>2</v>
      </c>
      <c r="X12" s="487">
        <v>0</v>
      </c>
      <c r="Y12" s="487">
        <v>1</v>
      </c>
      <c r="Z12" s="487">
        <f t="shared" ref="Z12:Z21" si="4">SUM(X12:Y12)</f>
        <v>1</v>
      </c>
      <c r="AA12" s="487">
        <v>10</v>
      </c>
      <c r="AB12" s="487">
        <v>5</v>
      </c>
      <c r="AC12" s="487">
        <f t="shared" ref="AC12:AC21" si="5">SUM(AA12:AB12)</f>
        <v>15</v>
      </c>
      <c r="AD12" s="487">
        <v>0</v>
      </c>
      <c r="AE12" s="487">
        <v>0</v>
      </c>
      <c r="AF12" s="487">
        <v>0</v>
      </c>
      <c r="AG12" s="487">
        <v>2</v>
      </c>
      <c r="AH12" s="487">
        <v>0</v>
      </c>
      <c r="AI12" s="487">
        <f t="shared" ref="AI12:AI21" si="6">SUM(AG12:AH12)</f>
        <v>2</v>
      </c>
    </row>
    <row r="13" spans="1:38" s="68" customFormat="1" ht="14.1" customHeight="1" x14ac:dyDescent="0.25">
      <c r="A13" s="22">
        <v>2</v>
      </c>
      <c r="B13" s="22">
        <v>2002</v>
      </c>
      <c r="C13" s="448" t="s">
        <v>7</v>
      </c>
      <c r="D13" s="487">
        <v>349</v>
      </c>
      <c r="E13" s="487">
        <v>91</v>
      </c>
      <c r="F13" s="487">
        <f t="shared" si="0"/>
        <v>440</v>
      </c>
      <c r="G13" s="487">
        <v>0</v>
      </c>
      <c r="H13" s="487">
        <v>285</v>
      </c>
      <c r="I13" s="487">
        <v>490</v>
      </c>
      <c r="J13" s="487">
        <v>423</v>
      </c>
      <c r="K13" s="487">
        <f t="shared" si="1"/>
        <v>913</v>
      </c>
      <c r="L13" s="487">
        <v>0</v>
      </c>
      <c r="M13" s="487">
        <v>0</v>
      </c>
      <c r="N13" s="487">
        <v>0</v>
      </c>
      <c r="O13" s="22">
        <v>2</v>
      </c>
      <c r="P13" s="22">
        <v>2002</v>
      </c>
      <c r="Q13" s="448" t="s">
        <v>7</v>
      </c>
      <c r="R13" s="487">
        <v>4</v>
      </c>
      <c r="S13" s="487">
        <v>3</v>
      </c>
      <c r="T13" s="487">
        <f t="shared" si="2"/>
        <v>7</v>
      </c>
      <c r="U13" s="487">
        <v>2</v>
      </c>
      <c r="V13" s="487">
        <v>0</v>
      </c>
      <c r="W13" s="487">
        <f t="shared" si="3"/>
        <v>2</v>
      </c>
      <c r="X13" s="487">
        <v>0</v>
      </c>
      <c r="Y13" s="487">
        <v>0</v>
      </c>
      <c r="Z13" s="487">
        <f t="shared" si="4"/>
        <v>0</v>
      </c>
      <c r="AA13" s="487">
        <v>12</v>
      </c>
      <c r="AB13" s="487">
        <v>12</v>
      </c>
      <c r="AC13" s="487">
        <f t="shared" si="5"/>
        <v>24</v>
      </c>
      <c r="AD13" s="487">
        <v>0</v>
      </c>
      <c r="AE13" s="487">
        <v>0</v>
      </c>
      <c r="AF13" s="487">
        <v>0</v>
      </c>
      <c r="AG13" s="487">
        <v>0</v>
      </c>
      <c r="AH13" s="487">
        <v>1</v>
      </c>
      <c r="AI13" s="487">
        <f t="shared" si="6"/>
        <v>1</v>
      </c>
    </row>
    <row r="14" spans="1:38" s="68" customFormat="1" ht="14.1" customHeight="1" x14ac:dyDescent="0.25">
      <c r="A14" s="22">
        <v>3</v>
      </c>
      <c r="B14" s="22">
        <v>2003</v>
      </c>
      <c r="C14" s="448" t="s">
        <v>8</v>
      </c>
      <c r="D14" s="487">
        <v>315</v>
      </c>
      <c r="E14" s="487">
        <v>77</v>
      </c>
      <c r="F14" s="487">
        <f t="shared" si="0"/>
        <v>392</v>
      </c>
      <c r="G14" s="487">
        <v>0</v>
      </c>
      <c r="H14" s="487">
        <v>273</v>
      </c>
      <c r="I14" s="487">
        <v>487</v>
      </c>
      <c r="J14" s="487">
        <v>425</v>
      </c>
      <c r="K14" s="487">
        <f t="shared" si="1"/>
        <v>912</v>
      </c>
      <c r="L14" s="487">
        <v>0</v>
      </c>
      <c r="M14" s="487">
        <v>0</v>
      </c>
      <c r="N14" s="487">
        <v>0</v>
      </c>
      <c r="O14" s="22">
        <v>3</v>
      </c>
      <c r="P14" s="22">
        <v>2003</v>
      </c>
      <c r="Q14" s="448" t="s">
        <v>8</v>
      </c>
      <c r="R14" s="487">
        <v>4</v>
      </c>
      <c r="S14" s="487">
        <v>3</v>
      </c>
      <c r="T14" s="487">
        <f t="shared" si="2"/>
        <v>7</v>
      </c>
      <c r="U14" s="487">
        <v>0</v>
      </c>
      <c r="V14" s="487">
        <v>1</v>
      </c>
      <c r="W14" s="487">
        <f t="shared" si="3"/>
        <v>1</v>
      </c>
      <c r="X14" s="487">
        <v>0</v>
      </c>
      <c r="Y14" s="487">
        <v>0</v>
      </c>
      <c r="Z14" s="487">
        <f t="shared" si="4"/>
        <v>0</v>
      </c>
      <c r="AA14" s="487">
        <v>14</v>
      </c>
      <c r="AB14" s="487">
        <v>12</v>
      </c>
      <c r="AC14" s="487">
        <f t="shared" si="5"/>
        <v>26</v>
      </c>
      <c r="AD14" s="487">
        <v>0</v>
      </c>
      <c r="AE14" s="487">
        <v>0</v>
      </c>
      <c r="AF14" s="487">
        <v>0</v>
      </c>
      <c r="AG14" s="487">
        <v>0</v>
      </c>
      <c r="AH14" s="487">
        <v>1</v>
      </c>
      <c r="AI14" s="487">
        <f t="shared" si="6"/>
        <v>1</v>
      </c>
    </row>
    <row r="15" spans="1:38" s="68" customFormat="1" ht="14.1" customHeight="1" x14ac:dyDescent="0.25">
      <c r="A15" s="22">
        <v>4</v>
      </c>
      <c r="B15" s="22">
        <v>2004</v>
      </c>
      <c r="C15" s="448" t="s">
        <v>9</v>
      </c>
      <c r="D15" s="487">
        <v>340</v>
      </c>
      <c r="E15" s="487">
        <v>91</v>
      </c>
      <c r="F15" s="487">
        <f t="shared" si="0"/>
        <v>431</v>
      </c>
      <c r="G15" s="487">
        <v>0</v>
      </c>
      <c r="H15" s="487">
        <v>310</v>
      </c>
      <c r="I15" s="487">
        <v>607</v>
      </c>
      <c r="J15" s="487">
        <v>502</v>
      </c>
      <c r="K15" s="487">
        <f t="shared" si="1"/>
        <v>1109</v>
      </c>
      <c r="L15" s="487">
        <v>0</v>
      </c>
      <c r="M15" s="487">
        <v>0</v>
      </c>
      <c r="N15" s="487">
        <v>0</v>
      </c>
      <c r="O15" s="22">
        <v>4</v>
      </c>
      <c r="P15" s="22">
        <v>2004</v>
      </c>
      <c r="Q15" s="448" t="s">
        <v>9</v>
      </c>
      <c r="R15" s="487">
        <v>4</v>
      </c>
      <c r="S15" s="487">
        <v>1</v>
      </c>
      <c r="T15" s="487">
        <f t="shared" si="2"/>
        <v>5</v>
      </c>
      <c r="U15" s="487">
        <v>0</v>
      </c>
      <c r="V15" s="487">
        <v>0</v>
      </c>
      <c r="W15" s="487">
        <f t="shared" si="3"/>
        <v>0</v>
      </c>
      <c r="X15" s="487">
        <v>0</v>
      </c>
      <c r="Y15" s="487">
        <v>0</v>
      </c>
      <c r="Z15" s="487">
        <f t="shared" si="4"/>
        <v>0</v>
      </c>
      <c r="AA15" s="487">
        <v>8</v>
      </c>
      <c r="AB15" s="487">
        <v>1</v>
      </c>
      <c r="AC15" s="487">
        <f t="shared" si="5"/>
        <v>9</v>
      </c>
      <c r="AD15" s="487">
        <v>0</v>
      </c>
      <c r="AE15" s="487">
        <v>0</v>
      </c>
      <c r="AF15" s="487">
        <v>0</v>
      </c>
      <c r="AG15" s="487">
        <v>0</v>
      </c>
      <c r="AH15" s="487">
        <v>0</v>
      </c>
      <c r="AI15" s="487">
        <f t="shared" si="6"/>
        <v>0</v>
      </c>
      <c r="AL15" s="68" t="s">
        <v>280</v>
      </c>
    </row>
    <row r="16" spans="1:38" s="68" customFormat="1" ht="14.1" customHeight="1" x14ac:dyDescent="0.25">
      <c r="A16" s="22">
        <v>5</v>
      </c>
      <c r="B16" s="22">
        <v>2005</v>
      </c>
      <c r="C16" s="448" t="s">
        <v>10</v>
      </c>
      <c r="D16" s="487">
        <v>167</v>
      </c>
      <c r="E16" s="487">
        <v>47</v>
      </c>
      <c r="F16" s="487">
        <f t="shared" si="0"/>
        <v>214</v>
      </c>
      <c r="G16" s="487">
        <v>0</v>
      </c>
      <c r="H16" s="487">
        <v>139</v>
      </c>
      <c r="I16" s="487">
        <v>208</v>
      </c>
      <c r="J16" s="487">
        <v>194</v>
      </c>
      <c r="K16" s="487">
        <f t="shared" si="1"/>
        <v>402</v>
      </c>
      <c r="L16" s="487">
        <v>0</v>
      </c>
      <c r="M16" s="487">
        <v>0</v>
      </c>
      <c r="N16" s="487">
        <v>0</v>
      </c>
      <c r="O16" s="22">
        <v>5</v>
      </c>
      <c r="P16" s="22">
        <v>2005</v>
      </c>
      <c r="Q16" s="448" t="s">
        <v>10</v>
      </c>
      <c r="R16" s="487">
        <v>3</v>
      </c>
      <c r="S16" s="487">
        <v>3</v>
      </c>
      <c r="T16" s="487">
        <f t="shared" si="2"/>
        <v>6</v>
      </c>
      <c r="U16" s="487">
        <v>0</v>
      </c>
      <c r="V16" s="487">
        <v>0</v>
      </c>
      <c r="W16" s="487">
        <f t="shared" si="3"/>
        <v>0</v>
      </c>
      <c r="X16" s="487">
        <v>0</v>
      </c>
      <c r="Y16" s="487">
        <v>0</v>
      </c>
      <c r="Z16" s="487">
        <f t="shared" si="4"/>
        <v>0</v>
      </c>
      <c r="AA16" s="487">
        <v>2</v>
      </c>
      <c r="AB16" s="487">
        <v>1</v>
      </c>
      <c r="AC16" s="487">
        <f t="shared" si="5"/>
        <v>3</v>
      </c>
      <c r="AD16" s="487">
        <v>0</v>
      </c>
      <c r="AE16" s="487">
        <v>0</v>
      </c>
      <c r="AF16" s="487">
        <v>0</v>
      </c>
      <c r="AG16" s="487">
        <v>0</v>
      </c>
      <c r="AH16" s="487">
        <v>1</v>
      </c>
      <c r="AI16" s="487">
        <f t="shared" si="6"/>
        <v>1</v>
      </c>
    </row>
    <row r="17" spans="1:39" s="68" customFormat="1" ht="14.1" customHeight="1" x14ac:dyDescent="0.25">
      <c r="A17" s="22">
        <v>6</v>
      </c>
      <c r="B17" s="22">
        <v>2006</v>
      </c>
      <c r="C17" s="448" t="s">
        <v>11</v>
      </c>
      <c r="D17" s="487">
        <v>199</v>
      </c>
      <c r="E17" s="487">
        <v>60</v>
      </c>
      <c r="F17" s="487">
        <f t="shared" si="0"/>
        <v>259</v>
      </c>
      <c r="G17" s="487">
        <v>0</v>
      </c>
      <c r="H17" s="487">
        <v>182</v>
      </c>
      <c r="I17" s="487">
        <v>326</v>
      </c>
      <c r="J17" s="487">
        <v>274</v>
      </c>
      <c r="K17" s="487">
        <f t="shared" si="1"/>
        <v>600</v>
      </c>
      <c r="L17" s="487">
        <v>0</v>
      </c>
      <c r="M17" s="487">
        <v>0</v>
      </c>
      <c r="N17" s="487">
        <v>0</v>
      </c>
      <c r="O17" s="22">
        <v>6</v>
      </c>
      <c r="P17" s="22">
        <v>2006</v>
      </c>
      <c r="Q17" s="448" t="s">
        <v>11</v>
      </c>
      <c r="R17" s="487">
        <v>2</v>
      </c>
      <c r="S17" s="487">
        <v>1</v>
      </c>
      <c r="T17" s="487">
        <f t="shared" si="2"/>
        <v>3</v>
      </c>
      <c r="U17" s="487">
        <v>0</v>
      </c>
      <c r="V17" s="487">
        <v>0</v>
      </c>
      <c r="W17" s="487">
        <f t="shared" si="3"/>
        <v>0</v>
      </c>
      <c r="X17" s="487">
        <v>0</v>
      </c>
      <c r="Y17" s="487">
        <v>0</v>
      </c>
      <c r="Z17" s="487">
        <f t="shared" si="4"/>
        <v>0</v>
      </c>
      <c r="AA17" s="487">
        <v>3</v>
      </c>
      <c r="AB17" s="487">
        <v>2</v>
      </c>
      <c r="AC17" s="487">
        <f t="shared" si="5"/>
        <v>5</v>
      </c>
      <c r="AD17" s="487">
        <v>0</v>
      </c>
      <c r="AE17" s="487">
        <v>0</v>
      </c>
      <c r="AF17" s="487">
        <v>0</v>
      </c>
      <c r="AG17" s="487">
        <v>0</v>
      </c>
      <c r="AH17" s="487">
        <v>0</v>
      </c>
      <c r="AI17" s="487">
        <f t="shared" si="6"/>
        <v>0</v>
      </c>
    </row>
    <row r="18" spans="1:39" s="68" customFormat="1" ht="14.1" customHeight="1" x14ac:dyDescent="0.25">
      <c r="A18" s="22">
        <v>7</v>
      </c>
      <c r="B18" s="22">
        <v>2007</v>
      </c>
      <c r="C18" s="448" t="s">
        <v>12</v>
      </c>
      <c r="D18" s="487">
        <v>158</v>
      </c>
      <c r="E18" s="487">
        <v>48</v>
      </c>
      <c r="F18" s="487">
        <f t="shared" si="0"/>
        <v>206</v>
      </c>
      <c r="G18" s="487">
        <v>0</v>
      </c>
      <c r="H18" s="487">
        <v>136</v>
      </c>
      <c r="I18" s="487">
        <v>245</v>
      </c>
      <c r="J18" s="487">
        <v>207</v>
      </c>
      <c r="K18" s="487">
        <f t="shared" si="1"/>
        <v>452</v>
      </c>
      <c r="L18" s="487">
        <v>0</v>
      </c>
      <c r="M18" s="487">
        <v>0</v>
      </c>
      <c r="N18" s="487">
        <v>0</v>
      </c>
      <c r="O18" s="22">
        <v>7</v>
      </c>
      <c r="P18" s="22">
        <v>2007</v>
      </c>
      <c r="Q18" s="448" t="s">
        <v>12</v>
      </c>
      <c r="R18" s="487">
        <v>1</v>
      </c>
      <c r="S18" s="487">
        <v>1</v>
      </c>
      <c r="T18" s="487">
        <f t="shared" si="2"/>
        <v>2</v>
      </c>
      <c r="U18" s="487">
        <v>0</v>
      </c>
      <c r="V18" s="487">
        <v>1</v>
      </c>
      <c r="W18" s="487">
        <f t="shared" si="3"/>
        <v>1</v>
      </c>
      <c r="X18" s="487">
        <v>0</v>
      </c>
      <c r="Y18" s="487">
        <v>0</v>
      </c>
      <c r="Z18" s="487">
        <f t="shared" si="4"/>
        <v>0</v>
      </c>
      <c r="AA18" s="487">
        <v>7</v>
      </c>
      <c r="AB18" s="487">
        <v>9</v>
      </c>
      <c r="AC18" s="487">
        <f t="shared" si="5"/>
        <v>16</v>
      </c>
      <c r="AD18" s="487">
        <v>0</v>
      </c>
      <c r="AE18" s="487">
        <v>0</v>
      </c>
      <c r="AF18" s="487">
        <v>0</v>
      </c>
      <c r="AG18" s="487">
        <v>1</v>
      </c>
      <c r="AH18" s="487">
        <v>0</v>
      </c>
      <c r="AI18" s="487">
        <f t="shared" si="6"/>
        <v>1</v>
      </c>
    </row>
    <row r="19" spans="1:39" s="68" customFormat="1" ht="14.1" customHeight="1" x14ac:dyDescent="0.25">
      <c r="A19" s="22">
        <v>8</v>
      </c>
      <c r="B19" s="22">
        <v>2008</v>
      </c>
      <c r="C19" s="448" t="s">
        <v>13</v>
      </c>
      <c r="D19" s="487">
        <v>113</v>
      </c>
      <c r="E19" s="487">
        <v>17</v>
      </c>
      <c r="F19" s="487">
        <f t="shared" si="0"/>
        <v>130</v>
      </c>
      <c r="G19" s="487">
        <v>0</v>
      </c>
      <c r="H19" s="487">
        <v>103</v>
      </c>
      <c r="I19" s="487">
        <v>160</v>
      </c>
      <c r="J19" s="487">
        <v>142</v>
      </c>
      <c r="K19" s="487">
        <f t="shared" si="1"/>
        <v>302</v>
      </c>
      <c r="L19" s="487">
        <v>0</v>
      </c>
      <c r="M19" s="487">
        <v>0</v>
      </c>
      <c r="N19" s="487">
        <v>0</v>
      </c>
      <c r="O19" s="22">
        <v>8</v>
      </c>
      <c r="P19" s="22">
        <v>2008</v>
      </c>
      <c r="Q19" s="448" t="s">
        <v>13</v>
      </c>
      <c r="R19" s="487">
        <v>0</v>
      </c>
      <c r="S19" s="487">
        <v>3</v>
      </c>
      <c r="T19" s="487">
        <f t="shared" si="2"/>
        <v>3</v>
      </c>
      <c r="U19" s="487">
        <v>0</v>
      </c>
      <c r="V19" s="487">
        <v>0</v>
      </c>
      <c r="W19" s="487">
        <f t="shared" si="3"/>
        <v>0</v>
      </c>
      <c r="X19" s="487">
        <v>0</v>
      </c>
      <c r="Y19" s="487">
        <v>0</v>
      </c>
      <c r="Z19" s="487">
        <f t="shared" si="4"/>
        <v>0</v>
      </c>
      <c r="AA19" s="487">
        <v>1</v>
      </c>
      <c r="AB19" s="487">
        <v>1</v>
      </c>
      <c r="AC19" s="487">
        <f t="shared" si="5"/>
        <v>2</v>
      </c>
      <c r="AD19" s="487">
        <v>0</v>
      </c>
      <c r="AE19" s="487">
        <v>0</v>
      </c>
      <c r="AF19" s="487">
        <v>0</v>
      </c>
      <c r="AG19" s="487">
        <v>0</v>
      </c>
      <c r="AH19" s="487">
        <v>0</v>
      </c>
      <c r="AI19" s="487">
        <f t="shared" si="6"/>
        <v>0</v>
      </c>
    </row>
    <row r="20" spans="1:39" s="68" customFormat="1" ht="14.1" customHeight="1" x14ac:dyDescent="0.25">
      <c r="A20" s="22">
        <v>9</v>
      </c>
      <c r="B20" s="22">
        <v>2009</v>
      </c>
      <c r="C20" s="448" t="s">
        <v>14</v>
      </c>
      <c r="D20" s="487">
        <v>137</v>
      </c>
      <c r="E20" s="487">
        <v>25</v>
      </c>
      <c r="F20" s="487">
        <f t="shared" si="0"/>
        <v>162</v>
      </c>
      <c r="G20" s="487">
        <v>0</v>
      </c>
      <c r="H20" s="487">
        <v>113</v>
      </c>
      <c r="I20" s="487">
        <v>192</v>
      </c>
      <c r="J20" s="487">
        <v>164</v>
      </c>
      <c r="K20" s="487">
        <f t="shared" si="1"/>
        <v>356</v>
      </c>
      <c r="L20" s="487">
        <v>0</v>
      </c>
      <c r="M20" s="487">
        <v>0</v>
      </c>
      <c r="N20" s="487">
        <v>0</v>
      </c>
      <c r="O20" s="22">
        <v>9</v>
      </c>
      <c r="P20" s="22">
        <v>2009</v>
      </c>
      <c r="Q20" s="448" t="s">
        <v>14</v>
      </c>
      <c r="R20" s="487">
        <v>0</v>
      </c>
      <c r="S20" s="487">
        <v>0</v>
      </c>
      <c r="T20" s="487">
        <f t="shared" si="2"/>
        <v>0</v>
      </c>
      <c r="U20" s="487">
        <v>0</v>
      </c>
      <c r="V20" s="487">
        <v>0</v>
      </c>
      <c r="W20" s="487">
        <f t="shared" si="3"/>
        <v>0</v>
      </c>
      <c r="X20" s="487">
        <v>0</v>
      </c>
      <c r="Y20" s="487">
        <v>0</v>
      </c>
      <c r="Z20" s="487">
        <f t="shared" si="4"/>
        <v>0</v>
      </c>
      <c r="AA20" s="487">
        <v>2</v>
      </c>
      <c r="AB20" s="487">
        <v>1</v>
      </c>
      <c r="AC20" s="487">
        <f t="shared" si="5"/>
        <v>3</v>
      </c>
      <c r="AD20" s="487">
        <v>0</v>
      </c>
      <c r="AE20" s="487">
        <v>0</v>
      </c>
      <c r="AF20" s="487">
        <v>0</v>
      </c>
      <c r="AG20" s="487">
        <v>0</v>
      </c>
      <c r="AH20" s="487">
        <v>0</v>
      </c>
      <c r="AI20" s="487">
        <f t="shared" si="6"/>
        <v>0</v>
      </c>
    </row>
    <row r="21" spans="1:39" s="68" customFormat="1" ht="14.1" customHeight="1" x14ac:dyDescent="0.25">
      <c r="A21" s="22">
        <v>10</v>
      </c>
      <c r="B21" s="22">
        <v>2010</v>
      </c>
      <c r="C21" s="448" t="s">
        <v>15</v>
      </c>
      <c r="D21" s="487">
        <v>306</v>
      </c>
      <c r="E21" s="487">
        <v>81</v>
      </c>
      <c r="F21" s="487">
        <f t="shared" si="0"/>
        <v>387</v>
      </c>
      <c r="G21" s="487">
        <v>0</v>
      </c>
      <c r="H21" s="487">
        <v>267</v>
      </c>
      <c r="I21" s="487">
        <v>434</v>
      </c>
      <c r="J21" s="487">
        <v>385</v>
      </c>
      <c r="K21" s="487">
        <f t="shared" si="1"/>
        <v>819</v>
      </c>
      <c r="L21" s="487">
        <v>0</v>
      </c>
      <c r="M21" s="487">
        <v>0</v>
      </c>
      <c r="N21" s="487">
        <v>0</v>
      </c>
      <c r="O21" s="22">
        <v>10</v>
      </c>
      <c r="P21" s="22">
        <v>2010</v>
      </c>
      <c r="Q21" s="448" t="s">
        <v>15</v>
      </c>
      <c r="R21" s="487">
        <v>4</v>
      </c>
      <c r="S21" s="487">
        <v>4</v>
      </c>
      <c r="T21" s="487">
        <f t="shared" si="2"/>
        <v>8</v>
      </c>
      <c r="U21" s="487">
        <v>0</v>
      </c>
      <c r="V21" s="487">
        <v>1</v>
      </c>
      <c r="W21" s="487">
        <f t="shared" si="3"/>
        <v>1</v>
      </c>
      <c r="X21" s="487">
        <v>0</v>
      </c>
      <c r="Y21" s="487">
        <v>0</v>
      </c>
      <c r="Z21" s="487">
        <f t="shared" si="4"/>
        <v>0</v>
      </c>
      <c r="AA21" s="487">
        <v>8</v>
      </c>
      <c r="AB21" s="487">
        <v>7</v>
      </c>
      <c r="AC21" s="487">
        <f t="shared" si="5"/>
        <v>15</v>
      </c>
      <c r="AD21" s="487">
        <v>0</v>
      </c>
      <c r="AE21" s="487">
        <v>0</v>
      </c>
      <c r="AF21" s="487">
        <v>0</v>
      </c>
      <c r="AG21" s="487">
        <v>0</v>
      </c>
      <c r="AH21" s="487">
        <v>1</v>
      </c>
      <c r="AI21" s="487">
        <f t="shared" si="6"/>
        <v>1</v>
      </c>
    </row>
    <row r="22" spans="1:39" s="52" customFormat="1" ht="6.95" customHeight="1" x14ac:dyDescent="0.25">
      <c r="A22" s="22"/>
      <c r="B22" s="19"/>
      <c r="C22" s="449"/>
      <c r="D22" s="71"/>
      <c r="E22" s="325"/>
      <c r="F22" s="71"/>
      <c r="G22" s="325"/>
      <c r="H22" s="71"/>
      <c r="I22" s="325"/>
      <c r="J22" s="71"/>
      <c r="K22" s="325"/>
      <c r="L22" s="450"/>
      <c r="M22" s="71"/>
      <c r="N22" s="79"/>
      <c r="O22" s="22"/>
      <c r="P22" s="19"/>
      <c r="Q22" s="449"/>
      <c r="R22" s="450"/>
      <c r="S22" s="71"/>
      <c r="T22" s="79"/>
      <c r="U22" s="450"/>
      <c r="V22" s="71"/>
      <c r="W22" s="79"/>
      <c r="X22" s="325"/>
      <c r="Y22" s="71"/>
      <c r="Z22" s="325"/>
      <c r="AA22" s="71"/>
      <c r="AB22" s="71"/>
      <c r="AC22" s="79"/>
      <c r="AD22" s="325"/>
      <c r="AE22" s="71"/>
      <c r="AF22" s="325"/>
      <c r="AG22" s="450"/>
      <c r="AH22" s="71"/>
      <c r="AI22" s="79"/>
    </row>
    <row r="23" spans="1:39" s="340" customFormat="1" ht="14.1" customHeight="1" x14ac:dyDescent="0.25">
      <c r="A23" s="445"/>
      <c r="B23" s="123" t="s">
        <v>57</v>
      </c>
      <c r="C23" s="446" t="s">
        <v>16</v>
      </c>
      <c r="D23" s="72">
        <f>SUM(D24:D33)</f>
        <v>2310</v>
      </c>
      <c r="E23" s="339">
        <f>SUM(E24:E33)</f>
        <v>659</v>
      </c>
      <c r="F23" s="72">
        <f>D23+E23</f>
        <v>2969</v>
      </c>
      <c r="G23" s="339">
        <f>SUM(G24:G33)</f>
        <v>0</v>
      </c>
      <c r="H23" s="72">
        <f>SUM(H24:H33)</f>
        <v>2010</v>
      </c>
      <c r="I23" s="339">
        <f>SUM(I24:I33)</f>
        <v>3197</v>
      </c>
      <c r="J23" s="72">
        <f>SUM(J24:J33)</f>
        <v>2781</v>
      </c>
      <c r="K23" s="339">
        <f>I23+J23</f>
        <v>5978</v>
      </c>
      <c r="L23" s="447">
        <f>SUM(L24:L33)</f>
        <v>0</v>
      </c>
      <c r="M23" s="72">
        <f>SUM(M24:M33)</f>
        <v>0</v>
      </c>
      <c r="N23" s="77">
        <f>L23+M23</f>
        <v>0</v>
      </c>
      <c r="O23" s="445"/>
      <c r="P23" s="123" t="s">
        <v>57</v>
      </c>
      <c r="Q23" s="446" t="s">
        <v>16</v>
      </c>
      <c r="R23" s="447">
        <f>SUM(R24:R33)</f>
        <v>28</v>
      </c>
      <c r="S23" s="72">
        <f>SUM(S24:S33)</f>
        <v>20</v>
      </c>
      <c r="T23" s="77">
        <f>R23+S23</f>
        <v>48</v>
      </c>
      <c r="U23" s="447">
        <f>SUM(U24:U33)</f>
        <v>1</v>
      </c>
      <c r="V23" s="72">
        <f>SUM(V24:V33)</f>
        <v>4</v>
      </c>
      <c r="W23" s="77">
        <f>U23+V23</f>
        <v>5</v>
      </c>
      <c r="X23" s="339">
        <f>SUM(X24:X33)</f>
        <v>0</v>
      </c>
      <c r="Y23" s="72">
        <f>SUM(Y24:Y33)</f>
        <v>0</v>
      </c>
      <c r="Z23" s="339">
        <f>X23+Y23</f>
        <v>0</v>
      </c>
      <c r="AA23" s="72">
        <f>SUM(AA24:AA33)</f>
        <v>55</v>
      </c>
      <c r="AB23" s="72">
        <f>SUM(AB24:AB33)</f>
        <v>41</v>
      </c>
      <c r="AC23" s="77">
        <f>AA23+AB23</f>
        <v>96</v>
      </c>
      <c r="AD23" s="339">
        <f>SUM(AD24:AD33)</f>
        <v>0</v>
      </c>
      <c r="AE23" s="72">
        <f>SUM(AE24:AE33)</f>
        <v>0</v>
      </c>
      <c r="AF23" s="339">
        <f>AD23+AE23</f>
        <v>0</v>
      </c>
      <c r="AG23" s="447">
        <f>SUM(AG24:AG33)</f>
        <v>2</v>
      </c>
      <c r="AH23" s="72">
        <f>SUM(AH24:AH33)</f>
        <v>3</v>
      </c>
      <c r="AI23" s="77">
        <f>AG23+AH23</f>
        <v>5</v>
      </c>
    </row>
    <row r="24" spans="1:39" s="68" customFormat="1" ht="14.1" customHeight="1" x14ac:dyDescent="0.25">
      <c r="A24" s="22">
        <v>11</v>
      </c>
      <c r="B24" s="22">
        <v>2001</v>
      </c>
      <c r="C24" s="448" t="s">
        <v>17</v>
      </c>
      <c r="D24" s="487">
        <v>355</v>
      </c>
      <c r="E24" s="487">
        <v>134</v>
      </c>
      <c r="F24" s="487">
        <f t="shared" ref="F24:F33" si="7">SUM(D24:E24)</f>
        <v>489</v>
      </c>
      <c r="G24" s="487">
        <v>0</v>
      </c>
      <c r="H24" s="487">
        <v>294</v>
      </c>
      <c r="I24" s="487">
        <v>457</v>
      </c>
      <c r="J24" s="487">
        <v>427</v>
      </c>
      <c r="K24" s="487">
        <f t="shared" ref="K24:K33" si="8">SUM(I24:J24)</f>
        <v>884</v>
      </c>
      <c r="L24" s="487">
        <v>0</v>
      </c>
      <c r="M24" s="487">
        <v>0</v>
      </c>
      <c r="N24" s="487">
        <v>0</v>
      </c>
      <c r="O24" s="22">
        <v>11</v>
      </c>
      <c r="P24" s="22">
        <v>2001</v>
      </c>
      <c r="Q24" s="448" t="s">
        <v>17</v>
      </c>
      <c r="R24" s="487">
        <v>4</v>
      </c>
      <c r="S24" s="487">
        <v>0</v>
      </c>
      <c r="T24" s="487">
        <f t="shared" ref="T24:T33" si="9">SUM(R24:S24)</f>
        <v>4</v>
      </c>
      <c r="U24" s="487">
        <v>0</v>
      </c>
      <c r="V24" s="487">
        <v>0</v>
      </c>
      <c r="W24" s="487">
        <f t="shared" ref="W24:W33" si="10">SUM(U24:V24)</f>
        <v>0</v>
      </c>
      <c r="X24" s="487">
        <v>0</v>
      </c>
      <c r="Y24" s="487">
        <v>0</v>
      </c>
      <c r="Z24" s="487">
        <f t="shared" ref="Z24:Z33" si="11">SUM(X24:Y24)</f>
        <v>0</v>
      </c>
      <c r="AA24" s="487">
        <v>11</v>
      </c>
      <c r="AB24" s="487">
        <v>5</v>
      </c>
      <c r="AC24" s="487">
        <f t="shared" ref="AC24:AC33" si="12">SUM(AA24:AB24)</f>
        <v>16</v>
      </c>
      <c r="AD24" s="487">
        <v>0</v>
      </c>
      <c r="AE24" s="487">
        <v>0</v>
      </c>
      <c r="AF24" s="487">
        <v>0</v>
      </c>
      <c r="AG24" s="487">
        <v>0</v>
      </c>
      <c r="AH24" s="487">
        <v>1</v>
      </c>
      <c r="AI24" s="487">
        <f t="shared" ref="AI24:AI33" si="13">SUM(AG24:AH24)</f>
        <v>1</v>
      </c>
    </row>
    <row r="25" spans="1:39" s="68" customFormat="1" ht="14.1" customHeight="1" x14ac:dyDescent="0.25">
      <c r="A25" s="22">
        <v>12</v>
      </c>
      <c r="B25" s="22">
        <v>2002</v>
      </c>
      <c r="C25" s="448" t="s">
        <v>18</v>
      </c>
      <c r="D25" s="487">
        <v>225</v>
      </c>
      <c r="E25" s="487">
        <v>72</v>
      </c>
      <c r="F25" s="487">
        <f t="shared" si="7"/>
        <v>297</v>
      </c>
      <c r="G25" s="487">
        <v>0</v>
      </c>
      <c r="H25" s="487">
        <v>187</v>
      </c>
      <c r="I25" s="487">
        <v>281</v>
      </c>
      <c r="J25" s="487">
        <v>256</v>
      </c>
      <c r="K25" s="487">
        <f t="shared" si="8"/>
        <v>537</v>
      </c>
      <c r="L25" s="487">
        <v>0</v>
      </c>
      <c r="M25" s="487">
        <v>0</v>
      </c>
      <c r="N25" s="487">
        <v>0</v>
      </c>
      <c r="O25" s="22">
        <v>12</v>
      </c>
      <c r="P25" s="22">
        <v>2002</v>
      </c>
      <c r="Q25" s="448" t="s">
        <v>18</v>
      </c>
      <c r="R25" s="487">
        <v>3</v>
      </c>
      <c r="S25" s="487">
        <v>5</v>
      </c>
      <c r="T25" s="487">
        <f t="shared" si="9"/>
        <v>8</v>
      </c>
      <c r="U25" s="487">
        <v>0</v>
      </c>
      <c r="V25" s="487">
        <v>1</v>
      </c>
      <c r="W25" s="487">
        <f t="shared" si="10"/>
        <v>1</v>
      </c>
      <c r="X25" s="487">
        <v>0</v>
      </c>
      <c r="Y25" s="487">
        <v>0</v>
      </c>
      <c r="Z25" s="487">
        <f t="shared" si="11"/>
        <v>0</v>
      </c>
      <c r="AA25" s="487">
        <v>8</v>
      </c>
      <c r="AB25" s="487">
        <v>8</v>
      </c>
      <c r="AC25" s="487">
        <f t="shared" si="12"/>
        <v>16</v>
      </c>
      <c r="AD25" s="487">
        <v>0</v>
      </c>
      <c r="AE25" s="487">
        <v>0</v>
      </c>
      <c r="AF25" s="487">
        <v>0</v>
      </c>
      <c r="AG25" s="487">
        <v>0</v>
      </c>
      <c r="AH25" s="487">
        <v>1</v>
      </c>
      <c r="AI25" s="487">
        <f t="shared" si="13"/>
        <v>1</v>
      </c>
    </row>
    <row r="26" spans="1:39" s="68" customFormat="1" ht="14.1" customHeight="1" x14ac:dyDescent="0.25">
      <c r="A26" s="22">
        <v>13</v>
      </c>
      <c r="B26" s="22">
        <v>2003</v>
      </c>
      <c r="C26" s="448" t="s">
        <v>19</v>
      </c>
      <c r="D26" s="487">
        <v>210</v>
      </c>
      <c r="E26" s="487">
        <v>49</v>
      </c>
      <c r="F26" s="487">
        <f t="shared" si="7"/>
        <v>259</v>
      </c>
      <c r="G26" s="487">
        <v>0</v>
      </c>
      <c r="H26" s="487">
        <v>188</v>
      </c>
      <c r="I26" s="487">
        <v>266</v>
      </c>
      <c r="J26" s="487">
        <v>251</v>
      </c>
      <c r="K26" s="487">
        <f t="shared" si="8"/>
        <v>517</v>
      </c>
      <c r="L26" s="487">
        <v>0</v>
      </c>
      <c r="M26" s="487">
        <v>0</v>
      </c>
      <c r="N26" s="487">
        <v>0</v>
      </c>
      <c r="O26" s="22">
        <v>13</v>
      </c>
      <c r="P26" s="22">
        <v>2003</v>
      </c>
      <c r="Q26" s="448" t="s">
        <v>19</v>
      </c>
      <c r="R26" s="487">
        <v>6</v>
      </c>
      <c r="S26" s="487">
        <v>6</v>
      </c>
      <c r="T26" s="487">
        <f t="shared" si="9"/>
        <v>12</v>
      </c>
      <c r="U26" s="487">
        <v>0</v>
      </c>
      <c r="V26" s="487">
        <v>0</v>
      </c>
      <c r="W26" s="487">
        <f t="shared" si="10"/>
        <v>0</v>
      </c>
      <c r="X26" s="487">
        <v>0</v>
      </c>
      <c r="Y26" s="487">
        <v>0</v>
      </c>
      <c r="Z26" s="487">
        <f t="shared" si="11"/>
        <v>0</v>
      </c>
      <c r="AA26" s="487">
        <v>2</v>
      </c>
      <c r="AB26" s="487">
        <v>3</v>
      </c>
      <c r="AC26" s="487">
        <f t="shared" si="12"/>
        <v>5</v>
      </c>
      <c r="AD26" s="487">
        <v>0</v>
      </c>
      <c r="AE26" s="487">
        <v>0</v>
      </c>
      <c r="AF26" s="487">
        <v>0</v>
      </c>
      <c r="AG26" s="487">
        <v>1</v>
      </c>
      <c r="AH26" s="487">
        <v>0</v>
      </c>
      <c r="AI26" s="487">
        <f t="shared" si="13"/>
        <v>1</v>
      </c>
    </row>
    <row r="27" spans="1:39" s="68" customFormat="1" ht="14.1" customHeight="1" x14ac:dyDescent="0.25">
      <c r="A27" s="22">
        <v>14</v>
      </c>
      <c r="B27" s="22">
        <v>2004</v>
      </c>
      <c r="C27" s="448" t="s">
        <v>20</v>
      </c>
      <c r="D27" s="487">
        <v>571</v>
      </c>
      <c r="E27" s="487">
        <v>168</v>
      </c>
      <c r="F27" s="487">
        <f t="shared" si="7"/>
        <v>739</v>
      </c>
      <c r="G27" s="487">
        <v>0</v>
      </c>
      <c r="H27" s="487">
        <v>506</v>
      </c>
      <c r="I27" s="487">
        <v>831</v>
      </c>
      <c r="J27" s="487">
        <v>720</v>
      </c>
      <c r="K27" s="487">
        <f t="shared" si="8"/>
        <v>1551</v>
      </c>
      <c r="L27" s="487">
        <v>0</v>
      </c>
      <c r="M27" s="487">
        <v>0</v>
      </c>
      <c r="N27" s="487">
        <v>0</v>
      </c>
      <c r="O27" s="22">
        <v>14</v>
      </c>
      <c r="P27" s="22">
        <v>2004</v>
      </c>
      <c r="Q27" s="448" t="s">
        <v>20</v>
      </c>
      <c r="R27" s="487">
        <v>5</v>
      </c>
      <c r="S27" s="487">
        <v>5</v>
      </c>
      <c r="T27" s="487">
        <f t="shared" si="9"/>
        <v>10</v>
      </c>
      <c r="U27" s="487">
        <v>0</v>
      </c>
      <c r="V27" s="487">
        <v>2</v>
      </c>
      <c r="W27" s="487">
        <f t="shared" si="10"/>
        <v>2</v>
      </c>
      <c r="X27" s="487">
        <v>0</v>
      </c>
      <c r="Y27" s="487">
        <v>0</v>
      </c>
      <c r="Z27" s="487">
        <f t="shared" si="11"/>
        <v>0</v>
      </c>
      <c r="AA27" s="487">
        <v>11</v>
      </c>
      <c r="AB27" s="487">
        <v>8</v>
      </c>
      <c r="AC27" s="487">
        <f t="shared" si="12"/>
        <v>19</v>
      </c>
      <c r="AD27" s="487">
        <v>0</v>
      </c>
      <c r="AE27" s="487">
        <v>0</v>
      </c>
      <c r="AF27" s="487">
        <v>0</v>
      </c>
      <c r="AG27" s="487">
        <v>0</v>
      </c>
      <c r="AH27" s="487">
        <v>1</v>
      </c>
      <c r="AI27" s="487">
        <f t="shared" si="13"/>
        <v>1</v>
      </c>
    </row>
    <row r="28" spans="1:39" s="68" customFormat="1" ht="14.1" customHeight="1" x14ac:dyDescent="0.25">
      <c r="A28" s="22">
        <v>15</v>
      </c>
      <c r="B28" s="22">
        <v>2005</v>
      </c>
      <c r="C28" s="448" t="s">
        <v>21</v>
      </c>
      <c r="D28" s="487">
        <v>373</v>
      </c>
      <c r="E28" s="487">
        <v>93</v>
      </c>
      <c r="F28" s="487">
        <f t="shared" si="7"/>
        <v>466</v>
      </c>
      <c r="G28" s="487">
        <v>0</v>
      </c>
      <c r="H28" s="487">
        <v>340</v>
      </c>
      <c r="I28" s="487">
        <v>591</v>
      </c>
      <c r="J28" s="487">
        <v>468</v>
      </c>
      <c r="K28" s="487">
        <f t="shared" si="8"/>
        <v>1059</v>
      </c>
      <c r="L28" s="487">
        <v>0</v>
      </c>
      <c r="M28" s="487">
        <v>0</v>
      </c>
      <c r="N28" s="487">
        <v>0</v>
      </c>
      <c r="O28" s="22">
        <v>15</v>
      </c>
      <c r="P28" s="22">
        <v>2005</v>
      </c>
      <c r="Q28" s="448" t="s">
        <v>21</v>
      </c>
      <c r="R28" s="487">
        <v>3</v>
      </c>
      <c r="S28" s="487">
        <v>3</v>
      </c>
      <c r="T28" s="487">
        <f t="shared" si="9"/>
        <v>6</v>
      </c>
      <c r="U28" s="487">
        <v>0</v>
      </c>
      <c r="V28" s="487">
        <v>0</v>
      </c>
      <c r="W28" s="487">
        <f t="shared" si="10"/>
        <v>0</v>
      </c>
      <c r="X28" s="487">
        <v>0</v>
      </c>
      <c r="Y28" s="487">
        <v>0</v>
      </c>
      <c r="Z28" s="487">
        <f t="shared" si="11"/>
        <v>0</v>
      </c>
      <c r="AA28" s="487">
        <v>9</v>
      </c>
      <c r="AB28" s="487">
        <v>9</v>
      </c>
      <c r="AC28" s="487">
        <f t="shared" si="12"/>
        <v>18</v>
      </c>
      <c r="AD28" s="487">
        <v>0</v>
      </c>
      <c r="AE28" s="487">
        <v>0</v>
      </c>
      <c r="AF28" s="487">
        <v>0</v>
      </c>
      <c r="AG28" s="487">
        <v>1</v>
      </c>
      <c r="AH28" s="487">
        <v>0</v>
      </c>
      <c r="AI28" s="487">
        <f t="shared" si="13"/>
        <v>1</v>
      </c>
    </row>
    <row r="29" spans="1:39" s="68" customFormat="1" ht="14.1" customHeight="1" x14ac:dyDescent="0.25">
      <c r="A29" s="22">
        <v>16</v>
      </c>
      <c r="B29" s="22">
        <v>2006</v>
      </c>
      <c r="C29" s="448" t="s">
        <v>22</v>
      </c>
      <c r="D29" s="487">
        <v>125</v>
      </c>
      <c r="E29" s="487">
        <v>31</v>
      </c>
      <c r="F29" s="487">
        <f t="shared" si="7"/>
        <v>156</v>
      </c>
      <c r="G29" s="487">
        <v>0</v>
      </c>
      <c r="H29" s="487">
        <v>103</v>
      </c>
      <c r="I29" s="487">
        <v>167</v>
      </c>
      <c r="J29" s="487">
        <v>146</v>
      </c>
      <c r="K29" s="487">
        <f t="shared" si="8"/>
        <v>313</v>
      </c>
      <c r="L29" s="487">
        <v>0</v>
      </c>
      <c r="M29" s="487">
        <v>0</v>
      </c>
      <c r="N29" s="487">
        <v>0</v>
      </c>
      <c r="O29" s="22">
        <v>16</v>
      </c>
      <c r="P29" s="22">
        <v>2006</v>
      </c>
      <c r="Q29" s="448" t="s">
        <v>22</v>
      </c>
      <c r="R29" s="487">
        <v>2</v>
      </c>
      <c r="S29" s="487">
        <v>0</v>
      </c>
      <c r="T29" s="487">
        <f t="shared" si="9"/>
        <v>2</v>
      </c>
      <c r="U29" s="487">
        <v>0</v>
      </c>
      <c r="V29" s="487">
        <v>1</v>
      </c>
      <c r="W29" s="487">
        <f t="shared" si="10"/>
        <v>1</v>
      </c>
      <c r="X29" s="487">
        <v>0</v>
      </c>
      <c r="Y29" s="487">
        <v>0</v>
      </c>
      <c r="Z29" s="487">
        <f t="shared" si="11"/>
        <v>0</v>
      </c>
      <c r="AA29" s="487">
        <v>5</v>
      </c>
      <c r="AB29" s="487">
        <v>1</v>
      </c>
      <c r="AC29" s="487">
        <f t="shared" si="12"/>
        <v>6</v>
      </c>
      <c r="AD29" s="487">
        <v>0</v>
      </c>
      <c r="AE29" s="487">
        <v>0</v>
      </c>
      <c r="AF29" s="487">
        <v>0</v>
      </c>
      <c r="AG29" s="487">
        <v>0</v>
      </c>
      <c r="AH29" s="487">
        <v>0</v>
      </c>
      <c r="AI29" s="487">
        <f t="shared" si="13"/>
        <v>0</v>
      </c>
    </row>
    <row r="30" spans="1:39" s="68" customFormat="1" ht="14.1" customHeight="1" x14ac:dyDescent="0.25">
      <c r="A30" s="22">
        <v>17</v>
      </c>
      <c r="B30" s="22">
        <v>2014</v>
      </c>
      <c r="C30" s="448" t="s">
        <v>65</v>
      </c>
      <c r="D30" s="487">
        <v>231</v>
      </c>
      <c r="E30" s="487">
        <v>65</v>
      </c>
      <c r="F30" s="487">
        <f t="shared" si="7"/>
        <v>296</v>
      </c>
      <c r="G30" s="487">
        <v>0</v>
      </c>
      <c r="H30" s="487">
        <v>202</v>
      </c>
      <c r="I30" s="487">
        <v>318</v>
      </c>
      <c r="J30" s="487">
        <v>278</v>
      </c>
      <c r="K30" s="487">
        <f t="shared" si="8"/>
        <v>596</v>
      </c>
      <c r="L30" s="487">
        <v>0</v>
      </c>
      <c r="M30" s="487">
        <v>0</v>
      </c>
      <c r="N30" s="487">
        <v>0</v>
      </c>
      <c r="O30" s="22">
        <v>17</v>
      </c>
      <c r="P30" s="22">
        <v>2014</v>
      </c>
      <c r="Q30" s="448" t="s">
        <v>65</v>
      </c>
      <c r="R30" s="487">
        <v>2</v>
      </c>
      <c r="S30" s="487">
        <v>1</v>
      </c>
      <c r="T30" s="487">
        <f t="shared" si="9"/>
        <v>3</v>
      </c>
      <c r="U30" s="487">
        <v>1</v>
      </c>
      <c r="V30" s="487">
        <v>0</v>
      </c>
      <c r="W30" s="487">
        <f t="shared" si="10"/>
        <v>1</v>
      </c>
      <c r="X30" s="487">
        <v>0</v>
      </c>
      <c r="Y30" s="487">
        <v>0</v>
      </c>
      <c r="Z30" s="487">
        <f t="shared" si="11"/>
        <v>0</v>
      </c>
      <c r="AA30" s="487">
        <v>6</v>
      </c>
      <c r="AB30" s="487">
        <v>5</v>
      </c>
      <c r="AC30" s="487">
        <f t="shared" si="12"/>
        <v>11</v>
      </c>
      <c r="AD30" s="487">
        <v>0</v>
      </c>
      <c r="AE30" s="487">
        <v>0</v>
      </c>
      <c r="AF30" s="487">
        <v>0</v>
      </c>
      <c r="AG30" s="487">
        <v>0</v>
      </c>
      <c r="AH30" s="487">
        <v>0</v>
      </c>
      <c r="AI30" s="487">
        <f t="shared" si="13"/>
        <v>0</v>
      </c>
      <c r="AM30" s="68" t="s">
        <v>280</v>
      </c>
    </row>
    <row r="31" spans="1:39" s="68" customFormat="1" ht="14.1" customHeight="1" x14ac:dyDescent="0.25">
      <c r="A31" s="22">
        <v>18</v>
      </c>
      <c r="B31" s="22">
        <v>2015</v>
      </c>
      <c r="C31" s="448" t="s">
        <v>66</v>
      </c>
      <c r="D31" s="487">
        <v>38</v>
      </c>
      <c r="E31" s="487">
        <v>5</v>
      </c>
      <c r="F31" s="487">
        <f t="shared" si="7"/>
        <v>43</v>
      </c>
      <c r="G31" s="487">
        <v>0</v>
      </c>
      <c r="H31" s="487">
        <v>29</v>
      </c>
      <c r="I31" s="487">
        <v>49</v>
      </c>
      <c r="J31" s="487">
        <v>40</v>
      </c>
      <c r="K31" s="487">
        <f t="shared" si="8"/>
        <v>89</v>
      </c>
      <c r="L31" s="487">
        <v>0</v>
      </c>
      <c r="M31" s="487">
        <v>0</v>
      </c>
      <c r="N31" s="487">
        <v>0</v>
      </c>
      <c r="O31" s="22">
        <v>18</v>
      </c>
      <c r="P31" s="22">
        <v>2015</v>
      </c>
      <c r="Q31" s="448" t="s">
        <v>66</v>
      </c>
      <c r="R31" s="487">
        <v>0</v>
      </c>
      <c r="S31" s="487">
        <v>0</v>
      </c>
      <c r="T31" s="487">
        <f t="shared" si="9"/>
        <v>0</v>
      </c>
      <c r="U31" s="487">
        <v>0</v>
      </c>
      <c r="V31" s="487">
        <v>0</v>
      </c>
      <c r="W31" s="487">
        <f t="shared" si="10"/>
        <v>0</v>
      </c>
      <c r="X31" s="487">
        <v>0</v>
      </c>
      <c r="Y31" s="487">
        <v>0</v>
      </c>
      <c r="Z31" s="487">
        <f t="shared" si="11"/>
        <v>0</v>
      </c>
      <c r="AA31" s="487">
        <v>2</v>
      </c>
      <c r="AB31" s="487">
        <v>0</v>
      </c>
      <c r="AC31" s="487">
        <f t="shared" si="12"/>
        <v>2</v>
      </c>
      <c r="AD31" s="487">
        <v>0</v>
      </c>
      <c r="AE31" s="487">
        <v>0</v>
      </c>
      <c r="AF31" s="487">
        <v>0</v>
      </c>
      <c r="AG31" s="487">
        <v>0</v>
      </c>
      <c r="AH31" s="487">
        <v>0</v>
      </c>
      <c r="AI31" s="487">
        <f t="shared" si="13"/>
        <v>0</v>
      </c>
    </row>
    <row r="32" spans="1:39" s="68" customFormat="1" ht="14.1" customHeight="1" x14ac:dyDescent="0.25">
      <c r="A32" s="22">
        <v>19</v>
      </c>
      <c r="B32" s="22">
        <v>2016</v>
      </c>
      <c r="C32" s="448" t="s">
        <v>23</v>
      </c>
      <c r="D32" s="487">
        <v>91</v>
      </c>
      <c r="E32" s="487">
        <v>21</v>
      </c>
      <c r="F32" s="487">
        <f t="shared" si="7"/>
        <v>112</v>
      </c>
      <c r="G32" s="487">
        <v>0</v>
      </c>
      <c r="H32" s="487">
        <v>75</v>
      </c>
      <c r="I32" s="487">
        <v>99</v>
      </c>
      <c r="J32" s="487">
        <v>96</v>
      </c>
      <c r="K32" s="487">
        <f t="shared" si="8"/>
        <v>195</v>
      </c>
      <c r="L32" s="487">
        <v>0</v>
      </c>
      <c r="M32" s="487">
        <v>0</v>
      </c>
      <c r="N32" s="487">
        <v>0</v>
      </c>
      <c r="O32" s="22">
        <v>19</v>
      </c>
      <c r="P32" s="22">
        <v>2016</v>
      </c>
      <c r="Q32" s="448" t="s">
        <v>23</v>
      </c>
      <c r="R32" s="487">
        <v>3</v>
      </c>
      <c r="S32" s="487">
        <v>0</v>
      </c>
      <c r="T32" s="487">
        <f t="shared" si="9"/>
        <v>3</v>
      </c>
      <c r="U32" s="487">
        <v>0</v>
      </c>
      <c r="V32" s="487">
        <v>0</v>
      </c>
      <c r="W32" s="487">
        <f t="shared" si="10"/>
        <v>0</v>
      </c>
      <c r="X32" s="487">
        <v>0</v>
      </c>
      <c r="Y32" s="487">
        <v>0</v>
      </c>
      <c r="Z32" s="487">
        <f t="shared" si="11"/>
        <v>0</v>
      </c>
      <c r="AA32" s="487">
        <v>1</v>
      </c>
      <c r="AB32" s="487">
        <v>1</v>
      </c>
      <c r="AC32" s="487">
        <f t="shared" si="12"/>
        <v>2</v>
      </c>
      <c r="AD32" s="487">
        <v>0</v>
      </c>
      <c r="AE32" s="487">
        <v>0</v>
      </c>
      <c r="AF32" s="487">
        <v>0</v>
      </c>
      <c r="AG32" s="487">
        <v>0</v>
      </c>
      <c r="AH32" s="487">
        <v>0</v>
      </c>
      <c r="AI32" s="487">
        <f t="shared" si="13"/>
        <v>0</v>
      </c>
    </row>
    <row r="33" spans="1:35" s="68" customFormat="1" ht="14.1" customHeight="1" x14ac:dyDescent="0.25">
      <c r="A33" s="22">
        <v>20</v>
      </c>
      <c r="B33" s="22">
        <v>2021</v>
      </c>
      <c r="C33" s="448" t="s">
        <v>24</v>
      </c>
      <c r="D33" s="487">
        <v>91</v>
      </c>
      <c r="E33" s="487">
        <v>21</v>
      </c>
      <c r="F33" s="487">
        <f t="shared" si="7"/>
        <v>112</v>
      </c>
      <c r="G33" s="487">
        <v>0</v>
      </c>
      <c r="H33" s="487">
        <v>86</v>
      </c>
      <c r="I33" s="487">
        <v>138</v>
      </c>
      <c r="J33" s="487">
        <v>99</v>
      </c>
      <c r="K33" s="487">
        <f t="shared" si="8"/>
        <v>237</v>
      </c>
      <c r="L33" s="487">
        <v>0</v>
      </c>
      <c r="M33" s="487">
        <v>0</v>
      </c>
      <c r="N33" s="487">
        <v>0</v>
      </c>
      <c r="O33" s="22">
        <v>20</v>
      </c>
      <c r="P33" s="22">
        <v>2021</v>
      </c>
      <c r="Q33" s="448" t="s">
        <v>24</v>
      </c>
      <c r="R33" s="487">
        <v>0</v>
      </c>
      <c r="S33" s="487">
        <v>0</v>
      </c>
      <c r="T33" s="487">
        <f t="shared" si="9"/>
        <v>0</v>
      </c>
      <c r="U33" s="487">
        <v>0</v>
      </c>
      <c r="V33" s="487">
        <v>0</v>
      </c>
      <c r="W33" s="487">
        <f t="shared" si="10"/>
        <v>0</v>
      </c>
      <c r="X33" s="487">
        <v>0</v>
      </c>
      <c r="Y33" s="487">
        <v>0</v>
      </c>
      <c r="Z33" s="487">
        <f t="shared" si="11"/>
        <v>0</v>
      </c>
      <c r="AA33" s="487">
        <v>0</v>
      </c>
      <c r="AB33" s="487">
        <v>1</v>
      </c>
      <c r="AC33" s="487">
        <f t="shared" si="12"/>
        <v>1</v>
      </c>
      <c r="AD33" s="487">
        <v>0</v>
      </c>
      <c r="AE33" s="487">
        <v>0</v>
      </c>
      <c r="AF33" s="487">
        <v>0</v>
      </c>
      <c r="AG33" s="487">
        <v>0</v>
      </c>
      <c r="AH33" s="487">
        <v>0</v>
      </c>
      <c r="AI33" s="487">
        <f t="shared" si="13"/>
        <v>0</v>
      </c>
    </row>
    <row r="34" spans="1:35" s="52" customFormat="1" ht="6.95" customHeight="1" x14ac:dyDescent="0.25">
      <c r="A34" s="22"/>
      <c r="B34" s="19"/>
      <c r="C34" s="449"/>
      <c r="D34" s="71"/>
      <c r="E34" s="325"/>
      <c r="F34" s="71"/>
      <c r="G34" s="325"/>
      <c r="H34" s="71"/>
      <c r="I34" s="325"/>
      <c r="J34" s="71"/>
      <c r="K34" s="325"/>
      <c r="L34" s="450"/>
      <c r="M34" s="71"/>
      <c r="N34" s="79"/>
      <c r="O34" s="22"/>
      <c r="P34" s="19"/>
      <c r="Q34" s="449"/>
      <c r="R34" s="450"/>
      <c r="S34" s="71"/>
      <c r="T34" s="79"/>
      <c r="U34" s="450"/>
      <c r="V34" s="71"/>
      <c r="W34" s="79"/>
      <c r="X34" s="325"/>
      <c r="Y34" s="71"/>
      <c r="Z34" s="325"/>
      <c r="AA34" s="71"/>
      <c r="AB34" s="71"/>
      <c r="AC34" s="79"/>
      <c r="AD34" s="325"/>
      <c r="AE34" s="71"/>
      <c r="AF34" s="325"/>
      <c r="AG34" s="450"/>
      <c r="AH34" s="71"/>
      <c r="AI34" s="79"/>
    </row>
    <row r="35" spans="1:35" s="340" customFormat="1" ht="14.1" customHeight="1" x14ac:dyDescent="0.25">
      <c r="A35" s="445"/>
      <c r="B35" s="123" t="s">
        <v>58</v>
      </c>
      <c r="C35" s="446" t="s">
        <v>25</v>
      </c>
      <c r="D35" s="72">
        <f t="shared" ref="D35:J35" si="14">SUM(D36:D41)</f>
        <v>2330</v>
      </c>
      <c r="E35" s="339">
        <f t="shared" si="14"/>
        <v>622</v>
      </c>
      <c r="F35" s="72">
        <f>D35+E35</f>
        <v>2952</v>
      </c>
      <c r="G35" s="339">
        <f>SUM(G36:G41)</f>
        <v>0</v>
      </c>
      <c r="H35" s="72">
        <f t="shared" si="14"/>
        <v>1984</v>
      </c>
      <c r="I35" s="339">
        <f t="shared" si="14"/>
        <v>2961</v>
      </c>
      <c r="J35" s="72">
        <f t="shared" si="14"/>
        <v>2700</v>
      </c>
      <c r="K35" s="339">
        <f>I35+J35</f>
        <v>5661</v>
      </c>
      <c r="L35" s="447">
        <f>SUM(L36:L41)</f>
        <v>0</v>
      </c>
      <c r="M35" s="72">
        <f>SUM(M36:M41)</f>
        <v>0</v>
      </c>
      <c r="N35" s="77">
        <f>L35+M35</f>
        <v>0</v>
      </c>
      <c r="O35" s="445"/>
      <c r="P35" s="123" t="s">
        <v>58</v>
      </c>
      <c r="Q35" s="446" t="s">
        <v>25</v>
      </c>
      <c r="R35" s="447">
        <f>SUM(R36:R41)</f>
        <v>23</v>
      </c>
      <c r="S35" s="72">
        <f>SUM(S36:S41)</f>
        <v>13</v>
      </c>
      <c r="T35" s="77">
        <f>R35+S35</f>
        <v>36</v>
      </c>
      <c r="U35" s="447">
        <f>SUM(U36:U41)</f>
        <v>0</v>
      </c>
      <c r="V35" s="72">
        <f>SUM(V36:V41)</f>
        <v>11</v>
      </c>
      <c r="W35" s="77">
        <f>U35+V35</f>
        <v>11</v>
      </c>
      <c r="X35" s="339">
        <f>SUM(X36:X41)</f>
        <v>0</v>
      </c>
      <c r="Y35" s="72">
        <f>SUM(Y36:Y41)</f>
        <v>1</v>
      </c>
      <c r="Z35" s="339">
        <f>X35+Y35</f>
        <v>1</v>
      </c>
      <c r="AA35" s="72">
        <f>SUM(AA36:AA41)</f>
        <v>85</v>
      </c>
      <c r="AB35" s="72">
        <f>SUM(AB36:AB41)</f>
        <v>74</v>
      </c>
      <c r="AC35" s="77">
        <f>AA35+AB35</f>
        <v>159</v>
      </c>
      <c r="AD35" s="339">
        <f>SUM(AD36:AD41)</f>
        <v>0</v>
      </c>
      <c r="AE35" s="72">
        <f>SUM(AE36:AE41)</f>
        <v>0</v>
      </c>
      <c r="AF35" s="339">
        <f>AD35+AE35</f>
        <v>0</v>
      </c>
      <c r="AG35" s="447">
        <f>SUM(AG36:AG41)</f>
        <v>8</v>
      </c>
      <c r="AH35" s="72">
        <f>SUM(AH36:AH41)</f>
        <v>9</v>
      </c>
      <c r="AI35" s="77">
        <f>AG35+AH35</f>
        <v>17</v>
      </c>
    </row>
    <row r="36" spans="1:35" s="68" customFormat="1" ht="14.1" customHeight="1" x14ac:dyDescent="0.25">
      <c r="A36" s="22">
        <v>21</v>
      </c>
      <c r="B36" s="22">
        <v>2001</v>
      </c>
      <c r="C36" s="448" t="s">
        <v>67</v>
      </c>
      <c r="D36" s="487">
        <v>505</v>
      </c>
      <c r="E36" s="487">
        <v>118</v>
      </c>
      <c r="F36" s="487">
        <f t="shared" ref="F36:F41" si="15">SUM(D36:E36)</f>
        <v>623</v>
      </c>
      <c r="G36" s="487">
        <v>0</v>
      </c>
      <c r="H36" s="487">
        <v>425</v>
      </c>
      <c r="I36" s="487">
        <v>652</v>
      </c>
      <c r="J36" s="487">
        <v>576</v>
      </c>
      <c r="K36" s="487">
        <f t="shared" ref="K36:K41" si="16">SUM(I36:J36)</f>
        <v>1228</v>
      </c>
      <c r="L36" s="487">
        <v>0</v>
      </c>
      <c r="M36" s="487">
        <v>0</v>
      </c>
      <c r="N36" s="487">
        <v>0</v>
      </c>
      <c r="O36" s="22">
        <v>21</v>
      </c>
      <c r="P36" s="22">
        <v>2001</v>
      </c>
      <c r="Q36" s="448" t="s">
        <v>67</v>
      </c>
      <c r="R36" s="487">
        <v>6</v>
      </c>
      <c r="S36" s="487">
        <v>3</v>
      </c>
      <c r="T36" s="487">
        <f t="shared" ref="T36:T41" si="17">SUM(R36:S36)</f>
        <v>9</v>
      </c>
      <c r="U36" s="487">
        <v>0</v>
      </c>
      <c r="V36" s="487">
        <v>4</v>
      </c>
      <c r="W36" s="487">
        <f t="shared" ref="W36:W41" si="18">SUM(U36:V36)</f>
        <v>4</v>
      </c>
      <c r="X36" s="487">
        <v>0</v>
      </c>
      <c r="Y36" s="487">
        <v>0</v>
      </c>
      <c r="Z36" s="487">
        <f t="shared" ref="Z36:Z41" si="19">SUM(X36:Y36)</f>
        <v>0</v>
      </c>
      <c r="AA36" s="487">
        <v>15</v>
      </c>
      <c r="AB36" s="487">
        <v>18</v>
      </c>
      <c r="AC36" s="487">
        <f t="shared" ref="AC36:AC41" si="20">SUM(AA36:AB36)</f>
        <v>33</v>
      </c>
      <c r="AD36" s="487">
        <v>0</v>
      </c>
      <c r="AE36" s="487">
        <v>0</v>
      </c>
      <c r="AF36" s="487">
        <v>0</v>
      </c>
      <c r="AG36" s="487">
        <v>0</v>
      </c>
      <c r="AH36" s="487">
        <v>1</v>
      </c>
      <c r="AI36" s="487">
        <f t="shared" ref="AI36:AI41" si="21">SUM(AG36:AH36)</f>
        <v>1</v>
      </c>
    </row>
    <row r="37" spans="1:35" s="68" customFormat="1" ht="14.1" customHeight="1" x14ac:dyDescent="0.25">
      <c r="A37" s="22">
        <v>22</v>
      </c>
      <c r="B37" s="22">
        <v>2002</v>
      </c>
      <c r="C37" s="448" t="s">
        <v>68</v>
      </c>
      <c r="D37" s="487">
        <v>525</v>
      </c>
      <c r="E37" s="487">
        <v>177</v>
      </c>
      <c r="F37" s="487">
        <f t="shared" si="15"/>
        <v>702</v>
      </c>
      <c r="G37" s="487">
        <v>0</v>
      </c>
      <c r="H37" s="487">
        <v>451</v>
      </c>
      <c r="I37" s="487">
        <v>659</v>
      </c>
      <c r="J37" s="487">
        <v>581</v>
      </c>
      <c r="K37" s="487">
        <f t="shared" si="16"/>
        <v>1240</v>
      </c>
      <c r="L37" s="487">
        <v>0</v>
      </c>
      <c r="M37" s="487">
        <v>0</v>
      </c>
      <c r="N37" s="487">
        <v>0</v>
      </c>
      <c r="O37" s="22">
        <v>22</v>
      </c>
      <c r="P37" s="22">
        <v>2002</v>
      </c>
      <c r="Q37" s="448" t="s">
        <v>68</v>
      </c>
      <c r="R37" s="487">
        <v>5</v>
      </c>
      <c r="S37" s="487">
        <v>3</v>
      </c>
      <c r="T37" s="487">
        <f t="shared" si="17"/>
        <v>8</v>
      </c>
      <c r="U37" s="487">
        <v>0</v>
      </c>
      <c r="V37" s="487">
        <v>0</v>
      </c>
      <c r="W37" s="487">
        <f t="shared" si="18"/>
        <v>0</v>
      </c>
      <c r="X37" s="487">
        <v>0</v>
      </c>
      <c r="Y37" s="487">
        <v>1</v>
      </c>
      <c r="Z37" s="487">
        <f t="shared" si="19"/>
        <v>1</v>
      </c>
      <c r="AA37" s="487">
        <v>17</v>
      </c>
      <c r="AB37" s="487">
        <v>16</v>
      </c>
      <c r="AC37" s="487">
        <f t="shared" si="20"/>
        <v>33</v>
      </c>
      <c r="AD37" s="487">
        <v>0</v>
      </c>
      <c r="AE37" s="487">
        <v>0</v>
      </c>
      <c r="AF37" s="487">
        <v>0</v>
      </c>
      <c r="AG37" s="487">
        <v>2</v>
      </c>
      <c r="AH37" s="487">
        <v>2</v>
      </c>
      <c r="AI37" s="487">
        <f t="shared" si="21"/>
        <v>4</v>
      </c>
    </row>
    <row r="38" spans="1:35" s="68" customFormat="1" ht="14.1" customHeight="1" x14ac:dyDescent="0.25">
      <c r="A38" s="22">
        <v>23</v>
      </c>
      <c r="B38" s="22">
        <v>2003</v>
      </c>
      <c r="C38" s="448" t="s">
        <v>26</v>
      </c>
      <c r="D38" s="487">
        <v>755</v>
      </c>
      <c r="E38" s="487">
        <v>206</v>
      </c>
      <c r="F38" s="487">
        <f t="shared" si="15"/>
        <v>961</v>
      </c>
      <c r="G38" s="487">
        <v>0</v>
      </c>
      <c r="H38" s="487">
        <v>642</v>
      </c>
      <c r="I38" s="487">
        <v>933</v>
      </c>
      <c r="J38" s="487">
        <v>870</v>
      </c>
      <c r="K38" s="487">
        <f t="shared" si="16"/>
        <v>1803</v>
      </c>
      <c r="L38" s="487">
        <v>0</v>
      </c>
      <c r="M38" s="487">
        <v>0</v>
      </c>
      <c r="N38" s="487">
        <v>0</v>
      </c>
      <c r="O38" s="22">
        <v>23</v>
      </c>
      <c r="P38" s="22">
        <v>2003</v>
      </c>
      <c r="Q38" s="448" t="s">
        <v>26</v>
      </c>
      <c r="R38" s="487">
        <v>7</v>
      </c>
      <c r="S38" s="487">
        <v>4</v>
      </c>
      <c r="T38" s="487">
        <f t="shared" si="17"/>
        <v>11</v>
      </c>
      <c r="U38" s="487">
        <v>0</v>
      </c>
      <c r="V38" s="487">
        <v>5</v>
      </c>
      <c r="W38" s="487">
        <f t="shared" si="18"/>
        <v>5</v>
      </c>
      <c r="X38" s="487">
        <v>0</v>
      </c>
      <c r="Y38" s="487">
        <v>0</v>
      </c>
      <c r="Z38" s="487">
        <f t="shared" si="19"/>
        <v>0</v>
      </c>
      <c r="AA38" s="487">
        <v>37</v>
      </c>
      <c r="AB38" s="487">
        <v>33</v>
      </c>
      <c r="AC38" s="487">
        <f t="shared" si="20"/>
        <v>70</v>
      </c>
      <c r="AD38" s="487">
        <v>0</v>
      </c>
      <c r="AE38" s="487">
        <v>0</v>
      </c>
      <c r="AF38" s="487">
        <v>0</v>
      </c>
      <c r="AG38" s="487">
        <v>5</v>
      </c>
      <c r="AH38" s="487">
        <v>6</v>
      </c>
      <c r="AI38" s="487">
        <f t="shared" si="21"/>
        <v>11</v>
      </c>
    </row>
    <row r="39" spans="1:35" s="68" customFormat="1" ht="14.1" customHeight="1" x14ac:dyDescent="0.25">
      <c r="A39" s="22">
        <v>24</v>
      </c>
      <c r="B39" s="22">
        <v>2009</v>
      </c>
      <c r="C39" s="448" t="s">
        <v>27</v>
      </c>
      <c r="D39" s="487">
        <v>103</v>
      </c>
      <c r="E39" s="487">
        <v>19</v>
      </c>
      <c r="F39" s="487">
        <f t="shared" si="15"/>
        <v>122</v>
      </c>
      <c r="G39" s="487">
        <v>0</v>
      </c>
      <c r="H39" s="487">
        <v>84</v>
      </c>
      <c r="I39" s="487">
        <v>132</v>
      </c>
      <c r="J39" s="487">
        <v>126</v>
      </c>
      <c r="K39" s="487">
        <f t="shared" si="16"/>
        <v>258</v>
      </c>
      <c r="L39" s="487">
        <v>0</v>
      </c>
      <c r="M39" s="487">
        <v>0</v>
      </c>
      <c r="N39" s="487">
        <v>0</v>
      </c>
      <c r="O39" s="22">
        <v>24</v>
      </c>
      <c r="P39" s="22">
        <v>2009</v>
      </c>
      <c r="Q39" s="448" t="s">
        <v>27</v>
      </c>
      <c r="R39" s="487">
        <v>0</v>
      </c>
      <c r="S39" s="487">
        <v>0</v>
      </c>
      <c r="T39" s="487">
        <f t="shared" si="17"/>
        <v>0</v>
      </c>
      <c r="U39" s="487">
        <v>0</v>
      </c>
      <c r="V39" s="487">
        <v>1</v>
      </c>
      <c r="W39" s="487">
        <f t="shared" si="18"/>
        <v>1</v>
      </c>
      <c r="X39" s="487">
        <v>0</v>
      </c>
      <c r="Y39" s="487">
        <v>0</v>
      </c>
      <c r="Z39" s="487">
        <f t="shared" si="19"/>
        <v>0</v>
      </c>
      <c r="AA39" s="487">
        <v>3</v>
      </c>
      <c r="AB39" s="487">
        <v>0</v>
      </c>
      <c r="AC39" s="487">
        <f t="shared" si="20"/>
        <v>3</v>
      </c>
      <c r="AD39" s="487">
        <v>0</v>
      </c>
      <c r="AE39" s="487">
        <v>0</v>
      </c>
      <c r="AF39" s="487">
        <v>0</v>
      </c>
      <c r="AG39" s="487">
        <v>0</v>
      </c>
      <c r="AH39" s="487">
        <v>0</v>
      </c>
      <c r="AI39" s="487">
        <f t="shared" si="21"/>
        <v>0</v>
      </c>
    </row>
    <row r="40" spans="1:35" s="68" customFormat="1" ht="14.1" customHeight="1" x14ac:dyDescent="0.25">
      <c r="A40" s="22">
        <v>25</v>
      </c>
      <c r="B40" s="22">
        <v>2013</v>
      </c>
      <c r="C40" s="448" t="s">
        <v>28</v>
      </c>
      <c r="D40" s="487">
        <v>196</v>
      </c>
      <c r="E40" s="487">
        <v>46</v>
      </c>
      <c r="F40" s="487">
        <f t="shared" si="15"/>
        <v>242</v>
      </c>
      <c r="G40" s="487">
        <v>0</v>
      </c>
      <c r="H40" s="487">
        <v>174</v>
      </c>
      <c r="I40" s="487">
        <v>291</v>
      </c>
      <c r="J40" s="487">
        <v>247</v>
      </c>
      <c r="K40" s="487">
        <f t="shared" si="16"/>
        <v>538</v>
      </c>
      <c r="L40" s="487">
        <v>0</v>
      </c>
      <c r="M40" s="487">
        <v>0</v>
      </c>
      <c r="N40" s="487">
        <v>0</v>
      </c>
      <c r="O40" s="22">
        <v>25</v>
      </c>
      <c r="P40" s="22">
        <v>2013</v>
      </c>
      <c r="Q40" s="448" t="s">
        <v>28</v>
      </c>
      <c r="R40" s="487">
        <v>4</v>
      </c>
      <c r="S40" s="487">
        <v>2</v>
      </c>
      <c r="T40" s="487">
        <f t="shared" si="17"/>
        <v>6</v>
      </c>
      <c r="U40" s="487">
        <v>0</v>
      </c>
      <c r="V40" s="487">
        <v>1</v>
      </c>
      <c r="W40" s="487">
        <f t="shared" si="18"/>
        <v>1</v>
      </c>
      <c r="X40" s="487">
        <v>0</v>
      </c>
      <c r="Y40" s="487">
        <v>0</v>
      </c>
      <c r="Z40" s="487">
        <f t="shared" si="19"/>
        <v>0</v>
      </c>
      <c r="AA40" s="487">
        <v>6</v>
      </c>
      <c r="AB40" s="487">
        <v>4</v>
      </c>
      <c r="AC40" s="487">
        <f t="shared" si="20"/>
        <v>10</v>
      </c>
      <c r="AD40" s="487">
        <v>0</v>
      </c>
      <c r="AE40" s="487">
        <v>0</v>
      </c>
      <c r="AF40" s="487">
        <v>0</v>
      </c>
      <c r="AG40" s="487">
        <v>1</v>
      </c>
      <c r="AH40" s="487">
        <v>0</v>
      </c>
      <c r="AI40" s="487">
        <f t="shared" si="21"/>
        <v>1</v>
      </c>
    </row>
    <row r="41" spans="1:35" s="68" customFormat="1" ht="14.1" customHeight="1" x14ac:dyDescent="0.25">
      <c r="A41" s="22">
        <v>26</v>
      </c>
      <c r="B41" s="22">
        <v>2014</v>
      </c>
      <c r="C41" s="448" t="s">
        <v>29</v>
      </c>
      <c r="D41" s="487">
        <v>246</v>
      </c>
      <c r="E41" s="487">
        <v>56</v>
      </c>
      <c r="F41" s="487">
        <f t="shared" si="15"/>
        <v>302</v>
      </c>
      <c r="G41" s="487">
        <v>0</v>
      </c>
      <c r="H41" s="487">
        <v>208</v>
      </c>
      <c r="I41" s="487">
        <v>294</v>
      </c>
      <c r="J41" s="487">
        <v>300</v>
      </c>
      <c r="K41" s="487">
        <f t="shared" si="16"/>
        <v>594</v>
      </c>
      <c r="L41" s="487">
        <v>0</v>
      </c>
      <c r="M41" s="487">
        <v>0</v>
      </c>
      <c r="N41" s="487">
        <v>0</v>
      </c>
      <c r="O41" s="22">
        <v>26</v>
      </c>
      <c r="P41" s="22">
        <v>2014</v>
      </c>
      <c r="Q41" s="448" t="s">
        <v>29</v>
      </c>
      <c r="R41" s="487">
        <v>1</v>
      </c>
      <c r="S41" s="487">
        <v>1</v>
      </c>
      <c r="T41" s="487">
        <f t="shared" si="17"/>
        <v>2</v>
      </c>
      <c r="U41" s="487">
        <v>0</v>
      </c>
      <c r="V41" s="487">
        <v>0</v>
      </c>
      <c r="W41" s="487">
        <f t="shared" si="18"/>
        <v>0</v>
      </c>
      <c r="X41" s="487">
        <v>0</v>
      </c>
      <c r="Y41" s="487">
        <v>0</v>
      </c>
      <c r="Z41" s="487">
        <f t="shared" si="19"/>
        <v>0</v>
      </c>
      <c r="AA41" s="487">
        <v>7</v>
      </c>
      <c r="AB41" s="487">
        <v>3</v>
      </c>
      <c r="AC41" s="487">
        <f t="shared" si="20"/>
        <v>10</v>
      </c>
      <c r="AD41" s="487">
        <v>0</v>
      </c>
      <c r="AE41" s="487">
        <v>0</v>
      </c>
      <c r="AF41" s="487">
        <v>0</v>
      </c>
      <c r="AG41" s="487">
        <v>0</v>
      </c>
      <c r="AH41" s="487">
        <v>0</v>
      </c>
      <c r="AI41" s="487">
        <f t="shared" si="21"/>
        <v>0</v>
      </c>
    </row>
    <row r="42" spans="1:35" s="52" customFormat="1" ht="6.95" customHeight="1" x14ac:dyDescent="0.25">
      <c r="A42" s="22"/>
      <c r="B42" s="19"/>
      <c r="C42" s="449"/>
      <c r="D42" s="71"/>
      <c r="E42" s="325"/>
      <c r="F42" s="71"/>
      <c r="G42" s="325"/>
      <c r="H42" s="71"/>
      <c r="I42" s="325"/>
      <c r="J42" s="71"/>
      <c r="K42" s="325"/>
      <c r="L42" s="450"/>
      <c r="M42" s="71"/>
      <c r="N42" s="79"/>
      <c r="O42" s="22"/>
      <c r="P42" s="19"/>
      <c r="Q42" s="449"/>
      <c r="R42" s="450"/>
      <c r="S42" s="71"/>
      <c r="T42" s="79"/>
      <c r="U42" s="450"/>
      <c r="V42" s="71"/>
      <c r="W42" s="79"/>
      <c r="X42" s="325"/>
      <c r="Y42" s="71"/>
      <c r="Z42" s="325"/>
      <c r="AA42" s="71"/>
      <c r="AB42" s="71"/>
      <c r="AC42" s="79"/>
      <c r="AD42" s="325"/>
      <c r="AE42" s="71"/>
      <c r="AF42" s="325"/>
      <c r="AG42" s="450"/>
      <c r="AH42" s="71"/>
      <c r="AI42" s="79"/>
    </row>
    <row r="43" spans="1:35" s="340" customFormat="1" ht="14.1" customHeight="1" x14ac:dyDescent="0.25">
      <c r="A43" s="445"/>
      <c r="B43" s="123" t="s">
        <v>59</v>
      </c>
      <c r="C43" s="446" t="s">
        <v>30</v>
      </c>
      <c r="D43" s="72">
        <f t="shared" ref="D43:J43" si="22">SUM(D44:D48)</f>
        <v>992</v>
      </c>
      <c r="E43" s="339">
        <f t="shared" si="22"/>
        <v>247</v>
      </c>
      <c r="F43" s="72">
        <f>D43+E43</f>
        <v>1239</v>
      </c>
      <c r="G43" s="339">
        <f>SUM(G44:G48)</f>
        <v>0</v>
      </c>
      <c r="H43" s="72">
        <f t="shared" si="22"/>
        <v>863</v>
      </c>
      <c r="I43" s="339">
        <f t="shared" si="22"/>
        <v>1314</v>
      </c>
      <c r="J43" s="72">
        <f t="shared" si="22"/>
        <v>1111</v>
      </c>
      <c r="K43" s="339">
        <f>I43+J43</f>
        <v>2425</v>
      </c>
      <c r="L43" s="447">
        <f>SUM(L44:L48)</f>
        <v>0</v>
      </c>
      <c r="M43" s="72">
        <f>SUM(M44:M48)</f>
        <v>0</v>
      </c>
      <c r="N43" s="77">
        <f>L43+M43</f>
        <v>0</v>
      </c>
      <c r="O43" s="445"/>
      <c r="P43" s="123" t="s">
        <v>59</v>
      </c>
      <c r="Q43" s="446" t="s">
        <v>30</v>
      </c>
      <c r="R43" s="447">
        <f>SUM(R44:R48)</f>
        <v>24</v>
      </c>
      <c r="S43" s="72">
        <f>SUM(S44:S48)</f>
        <v>11</v>
      </c>
      <c r="T43" s="77">
        <f>R43+S43</f>
        <v>35</v>
      </c>
      <c r="U43" s="447">
        <f>SUM(U44:U48)</f>
        <v>0</v>
      </c>
      <c r="V43" s="72">
        <f>SUM(V44:V48)</f>
        <v>5</v>
      </c>
      <c r="W43" s="77">
        <f>U43+V43</f>
        <v>5</v>
      </c>
      <c r="X43" s="339">
        <f>SUM(X44:X48)</f>
        <v>0</v>
      </c>
      <c r="Y43" s="72">
        <f>SUM(Y44:Y48)</f>
        <v>0</v>
      </c>
      <c r="Z43" s="339">
        <f>X43+Y43</f>
        <v>0</v>
      </c>
      <c r="AA43" s="72">
        <f>SUM(AA44:AA48)</f>
        <v>19</v>
      </c>
      <c r="AB43" s="72">
        <f>SUM(AB44:AB48)</f>
        <v>25</v>
      </c>
      <c r="AC43" s="77">
        <f>AA43+AB43</f>
        <v>44</v>
      </c>
      <c r="AD43" s="339">
        <f>SUM(AD44:AD48)</f>
        <v>0</v>
      </c>
      <c r="AE43" s="72">
        <f>SUM(AE44:AE48)</f>
        <v>0</v>
      </c>
      <c r="AF43" s="339">
        <f>AD43+AE43</f>
        <v>0</v>
      </c>
      <c r="AG43" s="447">
        <f>SUM(AG44:AG48)</f>
        <v>1</v>
      </c>
      <c r="AH43" s="72">
        <f>SUM(AH44:AH48)</f>
        <v>3</v>
      </c>
      <c r="AI43" s="77">
        <f>AG43+AH43</f>
        <v>4</v>
      </c>
    </row>
    <row r="44" spans="1:35" s="68" customFormat="1" ht="14.1" customHeight="1" x14ac:dyDescent="0.25">
      <c r="A44" s="22">
        <v>27</v>
      </c>
      <c r="B44" s="22">
        <v>2001</v>
      </c>
      <c r="C44" s="448" t="s">
        <v>31</v>
      </c>
      <c r="D44" s="487">
        <v>179</v>
      </c>
      <c r="E44" s="487">
        <v>56</v>
      </c>
      <c r="F44" s="487">
        <f t="shared" ref="F44:F48" si="23">SUM(D44:E44)</f>
        <v>235</v>
      </c>
      <c r="G44" s="487">
        <v>0</v>
      </c>
      <c r="H44" s="487">
        <v>149</v>
      </c>
      <c r="I44" s="487">
        <v>240</v>
      </c>
      <c r="J44" s="487">
        <v>172</v>
      </c>
      <c r="K44" s="487">
        <f t="shared" ref="K44:K48" si="24">SUM(I44:J44)</f>
        <v>412</v>
      </c>
      <c r="L44" s="487">
        <v>0</v>
      </c>
      <c r="M44" s="487">
        <v>0</v>
      </c>
      <c r="N44" s="487">
        <v>0</v>
      </c>
      <c r="O44" s="22">
        <v>27</v>
      </c>
      <c r="P44" s="22">
        <v>2001</v>
      </c>
      <c r="Q44" s="448" t="s">
        <v>31</v>
      </c>
      <c r="R44" s="487">
        <v>6</v>
      </c>
      <c r="S44" s="487">
        <v>4</v>
      </c>
      <c r="T44" s="487">
        <f t="shared" ref="T44:T48" si="25">SUM(R44:S44)</f>
        <v>10</v>
      </c>
      <c r="U44" s="487">
        <v>0</v>
      </c>
      <c r="V44" s="487">
        <v>1</v>
      </c>
      <c r="W44" s="487">
        <f t="shared" ref="W44:W48" si="26">SUM(U44:V44)</f>
        <v>1</v>
      </c>
      <c r="X44" s="487">
        <v>0</v>
      </c>
      <c r="Y44" s="487">
        <v>0</v>
      </c>
      <c r="Z44" s="487">
        <f t="shared" ref="Z44:Z48" si="27">SUM(X44:Y44)</f>
        <v>0</v>
      </c>
      <c r="AA44" s="487">
        <v>3</v>
      </c>
      <c r="AB44" s="487">
        <v>5</v>
      </c>
      <c r="AC44" s="487">
        <f t="shared" ref="AC44:AC48" si="28">SUM(AA44:AB44)</f>
        <v>8</v>
      </c>
      <c r="AD44" s="487">
        <v>0</v>
      </c>
      <c r="AE44" s="487">
        <v>0</v>
      </c>
      <c r="AF44" s="487">
        <v>0</v>
      </c>
      <c r="AG44" s="487">
        <v>1</v>
      </c>
      <c r="AH44" s="487">
        <v>0</v>
      </c>
      <c r="AI44" s="487">
        <f t="shared" ref="AI44:AI48" si="29">SUM(AG44:AH44)</f>
        <v>1</v>
      </c>
    </row>
    <row r="45" spans="1:35" s="68" customFormat="1" ht="14.1" customHeight="1" x14ac:dyDescent="0.25">
      <c r="A45" s="22">
        <v>28</v>
      </c>
      <c r="B45" s="22">
        <v>2002</v>
      </c>
      <c r="C45" s="448" t="s">
        <v>22</v>
      </c>
      <c r="D45" s="487">
        <v>232</v>
      </c>
      <c r="E45" s="487">
        <v>39</v>
      </c>
      <c r="F45" s="487">
        <f t="shared" si="23"/>
        <v>271</v>
      </c>
      <c r="G45" s="487">
        <v>0</v>
      </c>
      <c r="H45" s="487">
        <v>215</v>
      </c>
      <c r="I45" s="487">
        <v>341</v>
      </c>
      <c r="J45" s="487">
        <v>287</v>
      </c>
      <c r="K45" s="487">
        <f t="shared" si="24"/>
        <v>628</v>
      </c>
      <c r="L45" s="487">
        <v>0</v>
      </c>
      <c r="M45" s="487">
        <v>0</v>
      </c>
      <c r="N45" s="487">
        <v>0</v>
      </c>
      <c r="O45" s="22">
        <v>28</v>
      </c>
      <c r="P45" s="22">
        <v>2002</v>
      </c>
      <c r="Q45" s="448" t="s">
        <v>22</v>
      </c>
      <c r="R45" s="487">
        <v>7</v>
      </c>
      <c r="S45" s="487">
        <v>2</v>
      </c>
      <c r="T45" s="487">
        <f t="shared" si="25"/>
        <v>9</v>
      </c>
      <c r="U45" s="487">
        <v>0</v>
      </c>
      <c r="V45" s="487">
        <v>2</v>
      </c>
      <c r="W45" s="487">
        <f t="shared" si="26"/>
        <v>2</v>
      </c>
      <c r="X45" s="487">
        <v>0</v>
      </c>
      <c r="Y45" s="487">
        <v>0</v>
      </c>
      <c r="Z45" s="487">
        <f t="shared" si="27"/>
        <v>0</v>
      </c>
      <c r="AA45" s="487">
        <v>4</v>
      </c>
      <c r="AB45" s="487">
        <v>2</v>
      </c>
      <c r="AC45" s="487">
        <f t="shared" si="28"/>
        <v>6</v>
      </c>
      <c r="AD45" s="487">
        <v>0</v>
      </c>
      <c r="AE45" s="487">
        <v>0</v>
      </c>
      <c r="AF45" s="487">
        <v>0</v>
      </c>
      <c r="AG45" s="487">
        <v>0</v>
      </c>
      <c r="AH45" s="487">
        <v>2</v>
      </c>
      <c r="AI45" s="487">
        <f t="shared" si="29"/>
        <v>2</v>
      </c>
    </row>
    <row r="46" spans="1:35" s="68" customFormat="1" ht="14.1" customHeight="1" x14ac:dyDescent="0.25">
      <c r="A46" s="22">
        <v>29</v>
      </c>
      <c r="B46" s="22">
        <v>2003</v>
      </c>
      <c r="C46" s="448" t="s">
        <v>32</v>
      </c>
      <c r="D46" s="487">
        <v>260</v>
      </c>
      <c r="E46" s="487">
        <v>75</v>
      </c>
      <c r="F46" s="487">
        <f t="shared" si="23"/>
        <v>335</v>
      </c>
      <c r="G46" s="487">
        <v>0</v>
      </c>
      <c r="H46" s="487">
        <v>227</v>
      </c>
      <c r="I46" s="487">
        <v>324</v>
      </c>
      <c r="J46" s="487">
        <v>292</v>
      </c>
      <c r="K46" s="487">
        <f t="shared" si="24"/>
        <v>616</v>
      </c>
      <c r="L46" s="487">
        <v>0</v>
      </c>
      <c r="M46" s="487">
        <v>0</v>
      </c>
      <c r="N46" s="487">
        <v>0</v>
      </c>
      <c r="O46" s="22">
        <v>29</v>
      </c>
      <c r="P46" s="22">
        <v>2003</v>
      </c>
      <c r="Q46" s="448" t="s">
        <v>32</v>
      </c>
      <c r="R46" s="487">
        <v>2</v>
      </c>
      <c r="S46" s="487">
        <v>1</v>
      </c>
      <c r="T46" s="487">
        <f t="shared" si="25"/>
        <v>3</v>
      </c>
      <c r="U46" s="487">
        <v>0</v>
      </c>
      <c r="V46" s="487">
        <v>2</v>
      </c>
      <c r="W46" s="487">
        <f t="shared" si="26"/>
        <v>2</v>
      </c>
      <c r="X46" s="487">
        <v>0</v>
      </c>
      <c r="Y46" s="487">
        <v>0</v>
      </c>
      <c r="Z46" s="487">
        <f t="shared" si="27"/>
        <v>0</v>
      </c>
      <c r="AA46" s="487">
        <v>6</v>
      </c>
      <c r="AB46" s="487">
        <v>6</v>
      </c>
      <c r="AC46" s="487">
        <f t="shared" si="28"/>
        <v>12</v>
      </c>
      <c r="AD46" s="487">
        <v>0</v>
      </c>
      <c r="AE46" s="487">
        <v>0</v>
      </c>
      <c r="AF46" s="487">
        <v>0</v>
      </c>
      <c r="AG46" s="487">
        <v>0</v>
      </c>
      <c r="AH46" s="487">
        <v>1</v>
      </c>
      <c r="AI46" s="487">
        <f t="shared" si="29"/>
        <v>1</v>
      </c>
    </row>
    <row r="47" spans="1:35" s="68" customFormat="1" ht="14.1" customHeight="1" x14ac:dyDescent="0.25">
      <c r="A47" s="22">
        <v>30</v>
      </c>
      <c r="B47" s="22">
        <v>2004</v>
      </c>
      <c r="C47" s="448" t="s">
        <v>33</v>
      </c>
      <c r="D47" s="487">
        <v>178</v>
      </c>
      <c r="E47" s="487">
        <v>40</v>
      </c>
      <c r="F47" s="487">
        <f t="shared" si="23"/>
        <v>218</v>
      </c>
      <c r="G47" s="487">
        <v>0</v>
      </c>
      <c r="H47" s="487">
        <v>153</v>
      </c>
      <c r="I47" s="487">
        <v>240</v>
      </c>
      <c r="J47" s="487">
        <v>205</v>
      </c>
      <c r="K47" s="487">
        <f t="shared" si="24"/>
        <v>445</v>
      </c>
      <c r="L47" s="487">
        <v>0</v>
      </c>
      <c r="M47" s="487">
        <v>0</v>
      </c>
      <c r="N47" s="487">
        <v>0</v>
      </c>
      <c r="O47" s="22">
        <v>30</v>
      </c>
      <c r="P47" s="22">
        <v>2004</v>
      </c>
      <c r="Q47" s="448" t="s">
        <v>33</v>
      </c>
      <c r="R47" s="487">
        <v>6</v>
      </c>
      <c r="S47" s="487">
        <v>3</v>
      </c>
      <c r="T47" s="487">
        <f t="shared" si="25"/>
        <v>9</v>
      </c>
      <c r="U47" s="487">
        <v>0</v>
      </c>
      <c r="V47" s="487">
        <v>0</v>
      </c>
      <c r="W47" s="487">
        <f t="shared" si="26"/>
        <v>0</v>
      </c>
      <c r="X47" s="487">
        <v>0</v>
      </c>
      <c r="Y47" s="487">
        <v>0</v>
      </c>
      <c r="Z47" s="487">
        <f t="shared" si="27"/>
        <v>0</v>
      </c>
      <c r="AA47" s="487">
        <v>4</v>
      </c>
      <c r="AB47" s="487">
        <v>4</v>
      </c>
      <c r="AC47" s="487">
        <f t="shared" si="28"/>
        <v>8</v>
      </c>
      <c r="AD47" s="487">
        <v>0</v>
      </c>
      <c r="AE47" s="487">
        <v>0</v>
      </c>
      <c r="AF47" s="487">
        <v>0</v>
      </c>
      <c r="AG47" s="487">
        <v>0</v>
      </c>
      <c r="AH47" s="487">
        <v>0</v>
      </c>
      <c r="AI47" s="487">
        <f t="shared" si="29"/>
        <v>0</v>
      </c>
    </row>
    <row r="48" spans="1:35" s="68" customFormat="1" ht="14.1" customHeight="1" x14ac:dyDescent="0.25">
      <c r="A48" s="22">
        <v>31</v>
      </c>
      <c r="B48" s="22">
        <v>2005</v>
      </c>
      <c r="C48" s="448" t="s">
        <v>34</v>
      </c>
      <c r="D48" s="487">
        <v>143</v>
      </c>
      <c r="E48" s="487">
        <v>37</v>
      </c>
      <c r="F48" s="487">
        <f t="shared" si="23"/>
        <v>180</v>
      </c>
      <c r="G48" s="487">
        <v>0</v>
      </c>
      <c r="H48" s="487">
        <v>119</v>
      </c>
      <c r="I48" s="487">
        <v>169</v>
      </c>
      <c r="J48" s="487">
        <v>155</v>
      </c>
      <c r="K48" s="487">
        <f t="shared" si="24"/>
        <v>324</v>
      </c>
      <c r="L48" s="487">
        <v>0</v>
      </c>
      <c r="M48" s="487">
        <v>0</v>
      </c>
      <c r="N48" s="487">
        <v>0</v>
      </c>
      <c r="O48" s="22">
        <v>31</v>
      </c>
      <c r="P48" s="22">
        <v>2005</v>
      </c>
      <c r="Q48" s="448" t="s">
        <v>34</v>
      </c>
      <c r="R48" s="487">
        <v>3</v>
      </c>
      <c r="S48" s="487">
        <v>1</v>
      </c>
      <c r="T48" s="487">
        <f t="shared" si="25"/>
        <v>4</v>
      </c>
      <c r="U48" s="487">
        <v>0</v>
      </c>
      <c r="V48" s="487">
        <v>0</v>
      </c>
      <c r="W48" s="487">
        <f t="shared" si="26"/>
        <v>0</v>
      </c>
      <c r="X48" s="487">
        <v>0</v>
      </c>
      <c r="Y48" s="487">
        <v>0</v>
      </c>
      <c r="Z48" s="487">
        <f t="shared" si="27"/>
        <v>0</v>
      </c>
      <c r="AA48" s="487">
        <v>2</v>
      </c>
      <c r="AB48" s="487">
        <v>8</v>
      </c>
      <c r="AC48" s="487">
        <f t="shared" si="28"/>
        <v>10</v>
      </c>
      <c r="AD48" s="487">
        <v>0</v>
      </c>
      <c r="AE48" s="487">
        <v>0</v>
      </c>
      <c r="AF48" s="487">
        <v>0</v>
      </c>
      <c r="AG48" s="487">
        <v>0</v>
      </c>
      <c r="AH48" s="487">
        <v>0</v>
      </c>
      <c r="AI48" s="487">
        <f t="shared" si="29"/>
        <v>0</v>
      </c>
    </row>
    <row r="49" spans="1:35" s="338" customFormat="1" ht="6.95" customHeight="1" thickBot="1" x14ac:dyDescent="0.3">
      <c r="A49" s="129"/>
      <c r="B49" s="451"/>
      <c r="C49" s="452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129"/>
      <c r="P49" s="451"/>
      <c r="Q49" s="460"/>
      <c r="R49" s="73"/>
      <c r="S49" s="73"/>
      <c r="T49" s="73"/>
      <c r="U49" s="453"/>
      <c r="V49" s="73"/>
      <c r="W49" s="73"/>
      <c r="X49" s="73"/>
      <c r="Y49" s="73"/>
      <c r="Z49" s="73"/>
      <c r="AA49" s="73"/>
      <c r="AB49" s="73"/>
      <c r="AC49" s="80"/>
      <c r="AD49" s="73"/>
      <c r="AE49" s="73"/>
      <c r="AF49" s="73"/>
      <c r="AG49" s="73"/>
      <c r="AH49" s="73"/>
      <c r="AI49" s="73"/>
    </row>
    <row r="50" spans="1:35" s="342" customFormat="1" ht="14.1" customHeight="1" x14ac:dyDescent="0.25">
      <c r="A50" s="454"/>
      <c r="B50" s="455" t="s">
        <v>60</v>
      </c>
      <c r="C50" s="456" t="s">
        <v>35</v>
      </c>
      <c r="D50" s="74">
        <f t="shared" ref="D50:J50" si="30">SUM(D51:D55)</f>
        <v>1119</v>
      </c>
      <c r="E50" s="341">
        <f t="shared" si="30"/>
        <v>240</v>
      </c>
      <c r="F50" s="74">
        <f>D50+E50</f>
        <v>1359</v>
      </c>
      <c r="G50" s="341">
        <f>SUM(G51:G55)</f>
        <v>0</v>
      </c>
      <c r="H50" s="74">
        <f t="shared" si="30"/>
        <v>988</v>
      </c>
      <c r="I50" s="341">
        <f t="shared" si="30"/>
        <v>1455</v>
      </c>
      <c r="J50" s="74">
        <f t="shared" si="30"/>
        <v>1283</v>
      </c>
      <c r="K50" s="341">
        <f>I50+J50</f>
        <v>2738</v>
      </c>
      <c r="L50" s="457">
        <f>SUM(L51:L55)</f>
        <v>0</v>
      </c>
      <c r="M50" s="74">
        <f>SUM(M51:M55)</f>
        <v>0</v>
      </c>
      <c r="N50" s="78">
        <f>L50+M50</f>
        <v>0</v>
      </c>
      <c r="O50" s="454"/>
      <c r="P50" s="455" t="s">
        <v>60</v>
      </c>
      <c r="Q50" s="456" t="s">
        <v>35</v>
      </c>
      <c r="R50" s="457">
        <f>SUM(R51:R55)</f>
        <v>6</v>
      </c>
      <c r="S50" s="74">
        <f>SUM(S51:S55)</f>
        <v>8</v>
      </c>
      <c r="T50" s="78">
        <f>R50+S50</f>
        <v>14</v>
      </c>
      <c r="U50" s="457">
        <f>SUM(U51:U55)</f>
        <v>0</v>
      </c>
      <c r="V50" s="74">
        <f>SUM(V51:V55)</f>
        <v>0</v>
      </c>
      <c r="W50" s="78">
        <f>U50+V50</f>
        <v>0</v>
      </c>
      <c r="X50" s="341">
        <f>SUM(X51:X55)</f>
        <v>0</v>
      </c>
      <c r="Y50" s="74">
        <f>SUM(Y51:Y55)</f>
        <v>1</v>
      </c>
      <c r="Z50" s="341">
        <f>X50+Y50</f>
        <v>1</v>
      </c>
      <c r="AA50" s="74">
        <f>SUM(AA51:AA55)</f>
        <v>19</v>
      </c>
      <c r="AB50" s="74">
        <f>SUM(AB51:AB55)</f>
        <v>20</v>
      </c>
      <c r="AC50" s="78">
        <f>AA50+AB50</f>
        <v>39</v>
      </c>
      <c r="AD50" s="341">
        <f>SUM(AD51:AD55)</f>
        <v>0</v>
      </c>
      <c r="AE50" s="74">
        <f>SUM(AE51:AE55)</f>
        <v>0</v>
      </c>
      <c r="AF50" s="341">
        <f>AD50+AE50</f>
        <v>0</v>
      </c>
      <c r="AG50" s="457">
        <f>SUM(AG51:AG55)</f>
        <v>1</v>
      </c>
      <c r="AH50" s="74">
        <f>SUM(AH51:AH55)</f>
        <v>5</v>
      </c>
      <c r="AI50" s="78">
        <f>AG50+AH50</f>
        <v>6</v>
      </c>
    </row>
    <row r="51" spans="1:35" s="68" customFormat="1" ht="14.1" customHeight="1" x14ac:dyDescent="0.25">
      <c r="A51" s="22">
        <v>32</v>
      </c>
      <c r="B51" s="22">
        <v>2001</v>
      </c>
      <c r="C51" s="448" t="s">
        <v>69</v>
      </c>
      <c r="D51" s="487">
        <v>190</v>
      </c>
      <c r="E51" s="487">
        <v>46</v>
      </c>
      <c r="F51" s="487">
        <f t="shared" ref="F51:F55" si="31">SUM(D51:E51)</f>
        <v>236</v>
      </c>
      <c r="G51" s="487">
        <v>0</v>
      </c>
      <c r="H51" s="487">
        <v>174</v>
      </c>
      <c r="I51" s="487">
        <v>232</v>
      </c>
      <c r="J51" s="487">
        <v>229</v>
      </c>
      <c r="K51" s="487">
        <f t="shared" ref="K51:K55" si="32">SUM(I51:J51)</f>
        <v>461</v>
      </c>
      <c r="L51" s="487">
        <v>0</v>
      </c>
      <c r="M51" s="487">
        <v>0</v>
      </c>
      <c r="N51" s="487">
        <v>0</v>
      </c>
      <c r="O51" s="22">
        <v>32</v>
      </c>
      <c r="P51" s="22">
        <v>2001</v>
      </c>
      <c r="Q51" s="448" t="s">
        <v>69</v>
      </c>
      <c r="R51" s="487">
        <v>1</v>
      </c>
      <c r="S51" s="487">
        <v>1</v>
      </c>
      <c r="T51" s="487">
        <f t="shared" ref="T51:T55" si="33">SUM(R51:S51)</f>
        <v>2</v>
      </c>
      <c r="U51" s="487">
        <v>0</v>
      </c>
      <c r="V51" s="487">
        <v>0</v>
      </c>
      <c r="W51" s="487">
        <f t="shared" ref="W51:W55" si="34">SUM(U51:V51)</f>
        <v>0</v>
      </c>
      <c r="X51" s="487">
        <v>0</v>
      </c>
      <c r="Y51" s="487">
        <v>0</v>
      </c>
      <c r="Z51" s="487">
        <f t="shared" ref="Z51:Z55" si="35">SUM(X51:Y51)</f>
        <v>0</v>
      </c>
      <c r="AA51" s="487">
        <v>2</v>
      </c>
      <c r="AB51" s="487">
        <v>2</v>
      </c>
      <c r="AC51" s="487">
        <f t="shared" ref="AC51:AC55" si="36">SUM(AA51:AB51)</f>
        <v>4</v>
      </c>
      <c r="AD51" s="487">
        <v>0</v>
      </c>
      <c r="AE51" s="487">
        <v>0</v>
      </c>
      <c r="AF51" s="487">
        <v>0</v>
      </c>
      <c r="AG51" s="487">
        <v>0</v>
      </c>
      <c r="AH51" s="487">
        <v>0</v>
      </c>
      <c r="AI51" s="487">
        <f t="shared" ref="AI51:AI55" si="37">SUM(AG51:AH51)</f>
        <v>0</v>
      </c>
    </row>
    <row r="52" spans="1:35" s="68" customFormat="1" ht="14.1" customHeight="1" x14ac:dyDescent="0.25">
      <c r="A52" s="22">
        <v>33</v>
      </c>
      <c r="B52" s="22">
        <v>2002</v>
      </c>
      <c r="C52" s="448" t="s">
        <v>70</v>
      </c>
      <c r="D52" s="487">
        <v>430</v>
      </c>
      <c r="E52" s="487">
        <v>88</v>
      </c>
      <c r="F52" s="487">
        <f t="shared" si="31"/>
        <v>518</v>
      </c>
      <c r="G52" s="487">
        <v>0</v>
      </c>
      <c r="H52" s="487">
        <v>375</v>
      </c>
      <c r="I52" s="487">
        <v>568</v>
      </c>
      <c r="J52" s="487">
        <v>475</v>
      </c>
      <c r="K52" s="487">
        <f t="shared" si="32"/>
        <v>1043</v>
      </c>
      <c r="L52" s="487">
        <v>0</v>
      </c>
      <c r="M52" s="487">
        <v>0</v>
      </c>
      <c r="N52" s="487">
        <v>0</v>
      </c>
      <c r="O52" s="22">
        <v>33</v>
      </c>
      <c r="P52" s="22">
        <v>2002</v>
      </c>
      <c r="Q52" s="448" t="s">
        <v>70</v>
      </c>
      <c r="R52" s="487">
        <v>5</v>
      </c>
      <c r="S52" s="487">
        <v>2</v>
      </c>
      <c r="T52" s="487">
        <f t="shared" si="33"/>
        <v>7</v>
      </c>
      <c r="U52" s="487">
        <v>0</v>
      </c>
      <c r="V52" s="487">
        <v>0</v>
      </c>
      <c r="W52" s="487">
        <f t="shared" si="34"/>
        <v>0</v>
      </c>
      <c r="X52" s="487">
        <v>0</v>
      </c>
      <c r="Y52" s="487">
        <v>1</v>
      </c>
      <c r="Z52" s="487">
        <f t="shared" si="35"/>
        <v>1</v>
      </c>
      <c r="AA52" s="487">
        <v>10</v>
      </c>
      <c r="AB52" s="487">
        <v>6</v>
      </c>
      <c r="AC52" s="487">
        <f t="shared" si="36"/>
        <v>16</v>
      </c>
      <c r="AD52" s="487">
        <v>0</v>
      </c>
      <c r="AE52" s="487">
        <v>0</v>
      </c>
      <c r="AF52" s="487">
        <v>0</v>
      </c>
      <c r="AG52" s="487">
        <v>0</v>
      </c>
      <c r="AH52" s="487">
        <v>0</v>
      </c>
      <c r="AI52" s="487">
        <f t="shared" si="37"/>
        <v>0</v>
      </c>
    </row>
    <row r="53" spans="1:35" s="68" customFormat="1" ht="14.1" customHeight="1" x14ac:dyDescent="0.25">
      <c r="A53" s="22">
        <v>34</v>
      </c>
      <c r="B53" s="22">
        <v>2003</v>
      </c>
      <c r="C53" s="448" t="s">
        <v>71</v>
      </c>
      <c r="D53" s="487">
        <v>174</v>
      </c>
      <c r="E53" s="487">
        <v>41</v>
      </c>
      <c r="F53" s="487">
        <f t="shared" si="31"/>
        <v>215</v>
      </c>
      <c r="G53" s="487">
        <v>0</v>
      </c>
      <c r="H53" s="487">
        <v>156</v>
      </c>
      <c r="I53" s="487">
        <v>245</v>
      </c>
      <c r="J53" s="487">
        <v>230</v>
      </c>
      <c r="K53" s="487">
        <f t="shared" si="32"/>
        <v>475</v>
      </c>
      <c r="L53" s="487">
        <v>0</v>
      </c>
      <c r="M53" s="487">
        <v>0</v>
      </c>
      <c r="N53" s="487">
        <v>0</v>
      </c>
      <c r="O53" s="22">
        <v>34</v>
      </c>
      <c r="P53" s="22">
        <v>2003</v>
      </c>
      <c r="Q53" s="448" t="s">
        <v>71</v>
      </c>
      <c r="R53" s="487">
        <v>0</v>
      </c>
      <c r="S53" s="487">
        <v>1</v>
      </c>
      <c r="T53" s="487">
        <f t="shared" si="33"/>
        <v>1</v>
      </c>
      <c r="U53" s="487">
        <v>0</v>
      </c>
      <c r="V53" s="487">
        <v>0</v>
      </c>
      <c r="W53" s="487">
        <f t="shared" si="34"/>
        <v>0</v>
      </c>
      <c r="X53" s="487">
        <v>0</v>
      </c>
      <c r="Y53" s="487">
        <v>0</v>
      </c>
      <c r="Z53" s="487">
        <f t="shared" si="35"/>
        <v>0</v>
      </c>
      <c r="AA53" s="487">
        <v>3</v>
      </c>
      <c r="AB53" s="487">
        <v>3</v>
      </c>
      <c r="AC53" s="487">
        <f t="shared" si="36"/>
        <v>6</v>
      </c>
      <c r="AD53" s="487">
        <v>0</v>
      </c>
      <c r="AE53" s="487">
        <v>0</v>
      </c>
      <c r="AF53" s="487">
        <v>0</v>
      </c>
      <c r="AG53" s="487">
        <v>0</v>
      </c>
      <c r="AH53" s="487">
        <v>1</v>
      </c>
      <c r="AI53" s="487">
        <f t="shared" si="37"/>
        <v>1</v>
      </c>
    </row>
    <row r="54" spans="1:35" s="68" customFormat="1" ht="14.1" customHeight="1" x14ac:dyDescent="0.25">
      <c r="A54" s="22">
        <v>35</v>
      </c>
      <c r="B54" s="22">
        <v>2004</v>
      </c>
      <c r="C54" s="448" t="s">
        <v>36</v>
      </c>
      <c r="D54" s="487">
        <v>102</v>
      </c>
      <c r="E54" s="487">
        <v>24</v>
      </c>
      <c r="F54" s="487">
        <f t="shared" si="31"/>
        <v>126</v>
      </c>
      <c r="G54" s="487">
        <v>0</v>
      </c>
      <c r="H54" s="487">
        <v>87</v>
      </c>
      <c r="I54" s="487">
        <v>142</v>
      </c>
      <c r="J54" s="487">
        <v>99</v>
      </c>
      <c r="K54" s="487">
        <f t="shared" si="32"/>
        <v>241</v>
      </c>
      <c r="L54" s="487">
        <v>0</v>
      </c>
      <c r="M54" s="487">
        <v>0</v>
      </c>
      <c r="N54" s="487">
        <v>0</v>
      </c>
      <c r="O54" s="22">
        <v>35</v>
      </c>
      <c r="P54" s="22">
        <v>2004</v>
      </c>
      <c r="Q54" s="448" t="s">
        <v>36</v>
      </c>
      <c r="R54" s="487">
        <v>0</v>
      </c>
      <c r="S54" s="487">
        <v>0</v>
      </c>
      <c r="T54" s="487">
        <f t="shared" si="33"/>
        <v>0</v>
      </c>
      <c r="U54" s="487">
        <v>0</v>
      </c>
      <c r="V54" s="487">
        <v>0</v>
      </c>
      <c r="W54" s="487">
        <f t="shared" si="34"/>
        <v>0</v>
      </c>
      <c r="X54" s="487">
        <v>0</v>
      </c>
      <c r="Y54" s="487">
        <v>0</v>
      </c>
      <c r="Z54" s="487">
        <f t="shared" si="35"/>
        <v>0</v>
      </c>
      <c r="AA54" s="487">
        <v>1</v>
      </c>
      <c r="AB54" s="487">
        <v>3</v>
      </c>
      <c r="AC54" s="487">
        <f t="shared" si="36"/>
        <v>4</v>
      </c>
      <c r="AD54" s="487">
        <v>0</v>
      </c>
      <c r="AE54" s="487">
        <v>0</v>
      </c>
      <c r="AF54" s="487">
        <v>0</v>
      </c>
      <c r="AG54" s="487">
        <v>0</v>
      </c>
      <c r="AH54" s="487">
        <v>0</v>
      </c>
      <c r="AI54" s="487">
        <f t="shared" si="37"/>
        <v>0</v>
      </c>
    </row>
    <row r="55" spans="1:35" s="68" customFormat="1" ht="14.1" customHeight="1" x14ac:dyDescent="0.25">
      <c r="A55" s="22">
        <v>36</v>
      </c>
      <c r="B55" s="22">
        <v>2005</v>
      </c>
      <c r="C55" s="448" t="s">
        <v>72</v>
      </c>
      <c r="D55" s="487">
        <v>223</v>
      </c>
      <c r="E55" s="487">
        <v>41</v>
      </c>
      <c r="F55" s="487">
        <f t="shared" si="31"/>
        <v>264</v>
      </c>
      <c r="G55" s="487">
        <v>0</v>
      </c>
      <c r="H55" s="487">
        <v>196</v>
      </c>
      <c r="I55" s="487">
        <v>268</v>
      </c>
      <c r="J55" s="487">
        <v>250</v>
      </c>
      <c r="K55" s="487">
        <f t="shared" si="32"/>
        <v>518</v>
      </c>
      <c r="L55" s="487">
        <v>0</v>
      </c>
      <c r="M55" s="487">
        <v>0</v>
      </c>
      <c r="N55" s="487">
        <v>0</v>
      </c>
      <c r="O55" s="22">
        <v>36</v>
      </c>
      <c r="P55" s="22">
        <v>2005</v>
      </c>
      <c r="Q55" s="448" t="s">
        <v>72</v>
      </c>
      <c r="R55" s="487">
        <v>0</v>
      </c>
      <c r="S55" s="487">
        <v>4</v>
      </c>
      <c r="T55" s="487">
        <f t="shared" si="33"/>
        <v>4</v>
      </c>
      <c r="U55" s="487">
        <v>0</v>
      </c>
      <c r="V55" s="487">
        <v>0</v>
      </c>
      <c r="W55" s="487">
        <f t="shared" si="34"/>
        <v>0</v>
      </c>
      <c r="X55" s="487">
        <v>0</v>
      </c>
      <c r="Y55" s="487">
        <v>0</v>
      </c>
      <c r="Z55" s="487">
        <f t="shared" si="35"/>
        <v>0</v>
      </c>
      <c r="AA55" s="487">
        <v>3</v>
      </c>
      <c r="AB55" s="487">
        <v>6</v>
      </c>
      <c r="AC55" s="487">
        <f t="shared" si="36"/>
        <v>9</v>
      </c>
      <c r="AD55" s="487">
        <v>0</v>
      </c>
      <c r="AE55" s="487">
        <v>0</v>
      </c>
      <c r="AF55" s="487">
        <v>0</v>
      </c>
      <c r="AG55" s="487">
        <v>1</v>
      </c>
      <c r="AH55" s="487">
        <v>4</v>
      </c>
      <c r="AI55" s="487">
        <f t="shared" si="37"/>
        <v>5</v>
      </c>
    </row>
    <row r="56" spans="1:35" s="52" customFormat="1" ht="6.95" customHeight="1" x14ac:dyDescent="0.25">
      <c r="A56" s="22"/>
      <c r="B56" s="19"/>
      <c r="C56" s="449"/>
      <c r="D56" s="71"/>
      <c r="E56" s="325"/>
      <c r="F56" s="71"/>
      <c r="G56" s="325"/>
      <c r="H56" s="71"/>
      <c r="I56" s="325"/>
      <c r="J56" s="71"/>
      <c r="K56" s="325"/>
      <c r="L56" s="450"/>
      <c r="M56" s="71"/>
      <c r="N56" s="79"/>
      <c r="O56" s="22"/>
      <c r="P56" s="19"/>
      <c r="Q56" s="449"/>
      <c r="R56" s="450"/>
      <c r="S56" s="71"/>
      <c r="T56" s="79"/>
      <c r="U56" s="450"/>
      <c r="V56" s="71"/>
      <c r="W56" s="79"/>
      <c r="X56" s="325"/>
      <c r="Y56" s="71"/>
      <c r="Z56" s="325"/>
      <c r="AA56" s="71"/>
      <c r="AB56" s="71"/>
      <c r="AC56" s="79"/>
      <c r="AD56" s="325"/>
      <c r="AE56" s="71"/>
      <c r="AF56" s="325"/>
      <c r="AG56" s="450"/>
      <c r="AH56" s="71"/>
      <c r="AI56" s="79"/>
    </row>
    <row r="57" spans="1:35" s="340" customFormat="1" ht="14.1" customHeight="1" x14ac:dyDescent="0.25">
      <c r="A57" s="445"/>
      <c r="B57" s="123" t="s">
        <v>61</v>
      </c>
      <c r="C57" s="446" t="s">
        <v>37</v>
      </c>
      <c r="D57" s="72">
        <f t="shared" ref="D57:J57" si="38">SUM(D58:D61)</f>
        <v>338</v>
      </c>
      <c r="E57" s="339">
        <f t="shared" si="38"/>
        <v>66</v>
      </c>
      <c r="F57" s="72">
        <f>D57+E57</f>
        <v>404</v>
      </c>
      <c r="G57" s="339">
        <f>SUM(G58:G61)</f>
        <v>0</v>
      </c>
      <c r="H57" s="72">
        <f t="shared" si="38"/>
        <v>295</v>
      </c>
      <c r="I57" s="339">
        <f t="shared" si="38"/>
        <v>473</v>
      </c>
      <c r="J57" s="72">
        <f t="shared" si="38"/>
        <v>372</v>
      </c>
      <c r="K57" s="339">
        <f>I57+J57</f>
        <v>845</v>
      </c>
      <c r="L57" s="447">
        <f>SUM(L58:L61)</f>
        <v>0</v>
      </c>
      <c r="M57" s="72">
        <f>SUM(M58:M61)</f>
        <v>0</v>
      </c>
      <c r="N57" s="77">
        <f>L57+M57</f>
        <v>0</v>
      </c>
      <c r="O57" s="445"/>
      <c r="P57" s="123" t="s">
        <v>61</v>
      </c>
      <c r="Q57" s="446" t="s">
        <v>37</v>
      </c>
      <c r="R57" s="447">
        <f>SUM(R58:R61)</f>
        <v>3</v>
      </c>
      <c r="S57" s="72">
        <f>SUM(S58:S61)</f>
        <v>2</v>
      </c>
      <c r="T57" s="77">
        <f>R57+S57</f>
        <v>5</v>
      </c>
      <c r="U57" s="447">
        <f>SUM(U58:U61)</f>
        <v>0</v>
      </c>
      <c r="V57" s="72">
        <f>SUM(V58:V61)</f>
        <v>0</v>
      </c>
      <c r="W57" s="77">
        <f>U57+V57</f>
        <v>0</v>
      </c>
      <c r="X57" s="339">
        <f>SUM(X58:X61)</f>
        <v>0</v>
      </c>
      <c r="Y57" s="72">
        <f>SUM(Y58:Y61)</f>
        <v>0</v>
      </c>
      <c r="Z57" s="339">
        <f>X57+Y57</f>
        <v>0</v>
      </c>
      <c r="AA57" s="72">
        <f>SUM(AA58:AA61)</f>
        <v>13</v>
      </c>
      <c r="AB57" s="72">
        <f>SUM(AB58:AB61)</f>
        <v>9</v>
      </c>
      <c r="AC57" s="77">
        <f>AA57+AB57</f>
        <v>22</v>
      </c>
      <c r="AD57" s="339">
        <f>SUM(AD58:AD61)</f>
        <v>0</v>
      </c>
      <c r="AE57" s="72">
        <f>SUM(AE58:AE61)</f>
        <v>0</v>
      </c>
      <c r="AF57" s="339">
        <f>AD57+AE57</f>
        <v>0</v>
      </c>
      <c r="AG57" s="447">
        <f>SUM(AG58:AG61)</f>
        <v>1</v>
      </c>
      <c r="AH57" s="72">
        <f>SUM(AH58:AH61)</f>
        <v>0</v>
      </c>
      <c r="AI57" s="77">
        <f>AG57+AH57</f>
        <v>1</v>
      </c>
    </row>
    <row r="58" spans="1:35" s="68" customFormat="1" ht="14.1" customHeight="1" x14ac:dyDescent="0.25">
      <c r="A58" s="22">
        <v>37</v>
      </c>
      <c r="B58" s="22">
        <v>2001</v>
      </c>
      <c r="C58" s="448" t="s">
        <v>38</v>
      </c>
      <c r="D58" s="487">
        <v>96</v>
      </c>
      <c r="E58" s="487">
        <v>31</v>
      </c>
      <c r="F58" s="487">
        <f t="shared" ref="F58:F61" si="39">SUM(D58:E58)</f>
        <v>127</v>
      </c>
      <c r="G58" s="487">
        <v>0</v>
      </c>
      <c r="H58" s="487">
        <v>82</v>
      </c>
      <c r="I58" s="487">
        <v>169</v>
      </c>
      <c r="J58" s="487">
        <v>116</v>
      </c>
      <c r="K58" s="487">
        <f t="shared" ref="K58:K61" si="40">SUM(I58:J58)</f>
        <v>285</v>
      </c>
      <c r="L58" s="487">
        <v>0</v>
      </c>
      <c r="M58" s="487">
        <v>0</v>
      </c>
      <c r="N58" s="487">
        <v>0</v>
      </c>
      <c r="O58" s="22">
        <v>37</v>
      </c>
      <c r="P58" s="22">
        <v>2001</v>
      </c>
      <c r="Q58" s="448" t="s">
        <v>38</v>
      </c>
      <c r="R58" s="487">
        <v>0</v>
      </c>
      <c r="S58" s="487">
        <v>1</v>
      </c>
      <c r="T58" s="487">
        <f t="shared" ref="T58:T61" si="41">SUM(R58:S58)</f>
        <v>1</v>
      </c>
      <c r="U58" s="487">
        <v>0</v>
      </c>
      <c r="V58" s="487">
        <v>0</v>
      </c>
      <c r="W58" s="487">
        <f t="shared" ref="W58:W61" si="42">SUM(U58:V58)</f>
        <v>0</v>
      </c>
      <c r="X58" s="487">
        <v>0</v>
      </c>
      <c r="Y58" s="487">
        <v>0</v>
      </c>
      <c r="Z58" s="487">
        <f t="shared" ref="Z58:Z61" si="43">SUM(X58:Y58)</f>
        <v>0</v>
      </c>
      <c r="AA58" s="487">
        <v>1</v>
      </c>
      <c r="AB58" s="487">
        <v>0</v>
      </c>
      <c r="AC58" s="487">
        <f t="shared" ref="AC58:AC61" si="44">SUM(AA58:AB58)</f>
        <v>1</v>
      </c>
      <c r="AD58" s="487">
        <v>0</v>
      </c>
      <c r="AE58" s="487">
        <v>0</v>
      </c>
      <c r="AF58" s="487">
        <v>0</v>
      </c>
      <c r="AG58" s="487">
        <v>1</v>
      </c>
      <c r="AH58" s="487">
        <v>0</v>
      </c>
      <c r="AI58" s="487">
        <f t="shared" ref="AI58:AI61" si="45">SUM(AG58:AH58)</f>
        <v>1</v>
      </c>
    </row>
    <row r="59" spans="1:35" s="68" customFormat="1" ht="14.1" customHeight="1" x14ac:dyDescent="0.25">
      <c r="A59" s="22">
        <v>38</v>
      </c>
      <c r="B59" s="22">
        <v>2002</v>
      </c>
      <c r="C59" s="448" t="s">
        <v>39</v>
      </c>
      <c r="D59" s="487">
        <v>87</v>
      </c>
      <c r="E59" s="487">
        <v>16</v>
      </c>
      <c r="F59" s="487">
        <f t="shared" si="39"/>
        <v>103</v>
      </c>
      <c r="G59" s="487">
        <v>0</v>
      </c>
      <c r="H59" s="487">
        <v>73</v>
      </c>
      <c r="I59" s="487">
        <v>111</v>
      </c>
      <c r="J59" s="487">
        <v>101</v>
      </c>
      <c r="K59" s="487">
        <f t="shared" si="40"/>
        <v>212</v>
      </c>
      <c r="L59" s="487">
        <v>0</v>
      </c>
      <c r="M59" s="487">
        <v>0</v>
      </c>
      <c r="N59" s="487">
        <v>0</v>
      </c>
      <c r="O59" s="22">
        <v>38</v>
      </c>
      <c r="P59" s="22">
        <v>2002</v>
      </c>
      <c r="Q59" s="448" t="s">
        <v>39</v>
      </c>
      <c r="R59" s="487">
        <v>1</v>
      </c>
      <c r="S59" s="487">
        <v>0</v>
      </c>
      <c r="T59" s="487">
        <f t="shared" si="41"/>
        <v>1</v>
      </c>
      <c r="U59" s="487">
        <v>0</v>
      </c>
      <c r="V59" s="487">
        <v>0</v>
      </c>
      <c r="W59" s="487">
        <f t="shared" si="42"/>
        <v>0</v>
      </c>
      <c r="X59" s="487">
        <v>0</v>
      </c>
      <c r="Y59" s="487">
        <v>0</v>
      </c>
      <c r="Z59" s="487">
        <f t="shared" si="43"/>
        <v>0</v>
      </c>
      <c r="AA59" s="487">
        <v>10</v>
      </c>
      <c r="AB59" s="487">
        <v>4</v>
      </c>
      <c r="AC59" s="487">
        <f t="shared" si="44"/>
        <v>14</v>
      </c>
      <c r="AD59" s="487">
        <v>0</v>
      </c>
      <c r="AE59" s="487">
        <v>0</v>
      </c>
      <c r="AF59" s="487">
        <v>0</v>
      </c>
      <c r="AG59" s="487">
        <v>0</v>
      </c>
      <c r="AH59" s="487">
        <v>0</v>
      </c>
      <c r="AI59" s="487">
        <f t="shared" si="45"/>
        <v>0</v>
      </c>
    </row>
    <row r="60" spans="1:35" s="68" customFormat="1" ht="14.1" customHeight="1" x14ac:dyDescent="0.25">
      <c r="A60" s="22">
        <v>39</v>
      </c>
      <c r="B60" s="22">
        <v>2003</v>
      </c>
      <c r="C60" s="448" t="s">
        <v>40</v>
      </c>
      <c r="D60" s="487">
        <v>78</v>
      </c>
      <c r="E60" s="487">
        <v>7</v>
      </c>
      <c r="F60" s="487">
        <f t="shared" si="39"/>
        <v>85</v>
      </c>
      <c r="G60" s="487">
        <v>0</v>
      </c>
      <c r="H60" s="487">
        <v>66</v>
      </c>
      <c r="I60" s="487">
        <v>69</v>
      </c>
      <c r="J60" s="487">
        <v>68</v>
      </c>
      <c r="K60" s="487">
        <f t="shared" si="40"/>
        <v>137</v>
      </c>
      <c r="L60" s="487">
        <v>0</v>
      </c>
      <c r="M60" s="487">
        <v>0</v>
      </c>
      <c r="N60" s="487">
        <v>0</v>
      </c>
      <c r="O60" s="22">
        <v>39</v>
      </c>
      <c r="P60" s="22">
        <v>2003</v>
      </c>
      <c r="Q60" s="448" t="s">
        <v>40</v>
      </c>
      <c r="R60" s="487">
        <v>1</v>
      </c>
      <c r="S60" s="487">
        <v>1</v>
      </c>
      <c r="T60" s="487">
        <f t="shared" si="41"/>
        <v>2</v>
      </c>
      <c r="U60" s="487">
        <v>0</v>
      </c>
      <c r="V60" s="487">
        <v>0</v>
      </c>
      <c r="W60" s="487">
        <f t="shared" si="42"/>
        <v>0</v>
      </c>
      <c r="X60" s="487">
        <v>0</v>
      </c>
      <c r="Y60" s="487">
        <v>0</v>
      </c>
      <c r="Z60" s="487">
        <f t="shared" si="43"/>
        <v>0</v>
      </c>
      <c r="AA60" s="487">
        <v>2</v>
      </c>
      <c r="AB60" s="487">
        <v>0</v>
      </c>
      <c r="AC60" s="487">
        <f t="shared" si="44"/>
        <v>2</v>
      </c>
      <c r="AD60" s="487">
        <v>0</v>
      </c>
      <c r="AE60" s="487">
        <v>0</v>
      </c>
      <c r="AF60" s="487">
        <v>0</v>
      </c>
      <c r="AG60" s="487">
        <v>0</v>
      </c>
      <c r="AH60" s="487">
        <v>0</v>
      </c>
      <c r="AI60" s="487">
        <f t="shared" si="45"/>
        <v>0</v>
      </c>
    </row>
    <row r="61" spans="1:35" s="68" customFormat="1" ht="14.1" customHeight="1" x14ac:dyDescent="0.25">
      <c r="A61" s="22">
        <v>40</v>
      </c>
      <c r="B61" s="22">
        <v>2004</v>
      </c>
      <c r="C61" s="448" t="s">
        <v>41</v>
      </c>
      <c r="D61" s="487">
        <v>77</v>
      </c>
      <c r="E61" s="487">
        <v>12</v>
      </c>
      <c r="F61" s="487">
        <f t="shared" si="39"/>
        <v>89</v>
      </c>
      <c r="G61" s="487">
        <v>0</v>
      </c>
      <c r="H61" s="487">
        <v>74</v>
      </c>
      <c r="I61" s="487">
        <v>124</v>
      </c>
      <c r="J61" s="487">
        <v>87</v>
      </c>
      <c r="K61" s="487">
        <f t="shared" si="40"/>
        <v>211</v>
      </c>
      <c r="L61" s="487">
        <v>0</v>
      </c>
      <c r="M61" s="487">
        <v>0</v>
      </c>
      <c r="N61" s="487">
        <v>0</v>
      </c>
      <c r="O61" s="22">
        <v>40</v>
      </c>
      <c r="P61" s="22">
        <v>2004</v>
      </c>
      <c r="Q61" s="448" t="s">
        <v>41</v>
      </c>
      <c r="R61" s="487">
        <v>1</v>
      </c>
      <c r="S61" s="487">
        <v>0</v>
      </c>
      <c r="T61" s="487">
        <f t="shared" si="41"/>
        <v>1</v>
      </c>
      <c r="U61" s="487">
        <v>0</v>
      </c>
      <c r="V61" s="487">
        <v>0</v>
      </c>
      <c r="W61" s="487">
        <f t="shared" si="42"/>
        <v>0</v>
      </c>
      <c r="X61" s="487">
        <v>0</v>
      </c>
      <c r="Y61" s="487">
        <v>0</v>
      </c>
      <c r="Z61" s="487">
        <f t="shared" si="43"/>
        <v>0</v>
      </c>
      <c r="AA61" s="487">
        <v>0</v>
      </c>
      <c r="AB61" s="487">
        <v>5</v>
      </c>
      <c r="AC61" s="487">
        <f t="shared" si="44"/>
        <v>5</v>
      </c>
      <c r="AD61" s="487">
        <v>0</v>
      </c>
      <c r="AE61" s="487">
        <v>0</v>
      </c>
      <c r="AF61" s="487">
        <v>0</v>
      </c>
      <c r="AG61" s="487">
        <v>0</v>
      </c>
      <c r="AH61" s="487">
        <v>0</v>
      </c>
      <c r="AI61" s="487">
        <f t="shared" si="45"/>
        <v>0</v>
      </c>
    </row>
    <row r="62" spans="1:35" s="52" customFormat="1" ht="6.95" customHeight="1" x14ac:dyDescent="0.25">
      <c r="A62" s="22"/>
      <c r="B62" s="19"/>
      <c r="C62" s="449"/>
      <c r="D62" s="71"/>
      <c r="E62" s="325"/>
      <c r="F62" s="71"/>
      <c r="G62" s="325"/>
      <c r="H62" s="71"/>
      <c r="I62" s="325"/>
      <c r="J62" s="71"/>
      <c r="K62" s="325"/>
      <c r="L62" s="450"/>
      <c r="M62" s="71"/>
      <c r="N62" s="79"/>
      <c r="O62" s="22"/>
      <c r="P62" s="19"/>
      <c r="Q62" s="449"/>
      <c r="R62" s="450"/>
      <c r="S62" s="71"/>
      <c r="T62" s="79"/>
      <c r="U62" s="450"/>
      <c r="V62" s="71"/>
      <c r="W62" s="79"/>
      <c r="X62" s="325"/>
      <c r="Y62" s="71"/>
      <c r="Z62" s="325"/>
      <c r="AA62" s="71"/>
      <c r="AB62" s="71"/>
      <c r="AC62" s="79"/>
      <c r="AD62" s="325"/>
      <c r="AE62" s="71"/>
      <c r="AF62" s="325"/>
      <c r="AG62" s="450"/>
      <c r="AH62" s="71"/>
      <c r="AI62" s="79"/>
    </row>
    <row r="63" spans="1:35" s="340" customFormat="1" ht="14.1" customHeight="1" x14ac:dyDescent="0.25">
      <c r="A63" s="445"/>
      <c r="B63" s="123" t="s">
        <v>62</v>
      </c>
      <c r="C63" s="446" t="s">
        <v>42</v>
      </c>
      <c r="D63" s="72">
        <f t="shared" ref="D63:J63" si="46">SUM(D64:D69)</f>
        <v>1079</v>
      </c>
      <c r="E63" s="339">
        <f t="shared" si="46"/>
        <v>297</v>
      </c>
      <c r="F63" s="72">
        <f>D63+E63</f>
        <v>1376</v>
      </c>
      <c r="G63" s="339">
        <f>SUM(G64:G69)</f>
        <v>0</v>
      </c>
      <c r="H63" s="72">
        <f t="shared" si="46"/>
        <v>959</v>
      </c>
      <c r="I63" s="339">
        <f t="shared" si="46"/>
        <v>1558</v>
      </c>
      <c r="J63" s="72">
        <f t="shared" si="46"/>
        <v>1294</v>
      </c>
      <c r="K63" s="339">
        <f>I63+J63</f>
        <v>2852</v>
      </c>
      <c r="L63" s="447">
        <f>SUM(L64:L69)</f>
        <v>0</v>
      </c>
      <c r="M63" s="72">
        <f>SUM(M64:M69)</f>
        <v>0</v>
      </c>
      <c r="N63" s="77">
        <f>L63+M63</f>
        <v>0</v>
      </c>
      <c r="O63" s="445"/>
      <c r="P63" s="123" t="s">
        <v>62</v>
      </c>
      <c r="Q63" s="446" t="s">
        <v>42</v>
      </c>
      <c r="R63" s="447">
        <f>SUM(R64:R69)</f>
        <v>12</v>
      </c>
      <c r="S63" s="72">
        <f>SUM(S64:S69)</f>
        <v>6</v>
      </c>
      <c r="T63" s="77">
        <f>R63+S63</f>
        <v>18</v>
      </c>
      <c r="U63" s="447">
        <f>SUM(U64:U69)</f>
        <v>0</v>
      </c>
      <c r="V63" s="72">
        <f>SUM(V64:V69)</f>
        <v>1</v>
      </c>
      <c r="W63" s="77">
        <f>U63+V63</f>
        <v>1</v>
      </c>
      <c r="X63" s="339">
        <f>SUM(X64:X69)</f>
        <v>0</v>
      </c>
      <c r="Y63" s="72">
        <f>SUM(Y64:Y69)</f>
        <v>1</v>
      </c>
      <c r="Z63" s="339">
        <f>X63+Y63</f>
        <v>1</v>
      </c>
      <c r="AA63" s="72">
        <f>SUM(AA64:AA69)</f>
        <v>18</v>
      </c>
      <c r="AB63" s="72">
        <f>SUM(AB64:AB69)</f>
        <v>30</v>
      </c>
      <c r="AC63" s="77">
        <f>AA63+AB63</f>
        <v>48</v>
      </c>
      <c r="AD63" s="339">
        <f>SUM(AD64:AD69)</f>
        <v>0</v>
      </c>
      <c r="AE63" s="72">
        <f>SUM(AE64:AE69)</f>
        <v>0</v>
      </c>
      <c r="AF63" s="339">
        <f>AD63+AE63</f>
        <v>0</v>
      </c>
      <c r="AG63" s="447">
        <f>SUM(AG64:AG69)</f>
        <v>1</v>
      </c>
      <c r="AH63" s="72">
        <f>SUM(AH64:AH69)</f>
        <v>7</v>
      </c>
      <c r="AI63" s="77">
        <f>AG63+AH63</f>
        <v>8</v>
      </c>
    </row>
    <row r="64" spans="1:35" s="68" customFormat="1" ht="14.1" customHeight="1" x14ac:dyDescent="0.25">
      <c r="A64" s="22">
        <v>41</v>
      </c>
      <c r="B64" s="22">
        <v>2001</v>
      </c>
      <c r="C64" s="448" t="s">
        <v>43</v>
      </c>
      <c r="D64" s="487">
        <v>145</v>
      </c>
      <c r="E64" s="487">
        <v>36</v>
      </c>
      <c r="F64" s="487">
        <f t="shared" ref="F64:F69" si="47">SUM(D64:E64)</f>
        <v>181</v>
      </c>
      <c r="G64" s="487">
        <v>0</v>
      </c>
      <c r="H64" s="487">
        <v>130</v>
      </c>
      <c r="I64" s="487">
        <v>210</v>
      </c>
      <c r="J64" s="487">
        <v>185</v>
      </c>
      <c r="K64" s="487">
        <f t="shared" ref="K64:K69" si="48">SUM(I64:J64)</f>
        <v>395</v>
      </c>
      <c r="L64" s="487">
        <v>0</v>
      </c>
      <c r="M64" s="487">
        <v>0</v>
      </c>
      <c r="N64" s="487">
        <v>0</v>
      </c>
      <c r="O64" s="22">
        <v>41</v>
      </c>
      <c r="P64" s="22">
        <v>2001</v>
      </c>
      <c r="Q64" s="448" t="s">
        <v>43</v>
      </c>
      <c r="R64" s="487">
        <v>3</v>
      </c>
      <c r="S64" s="487">
        <v>1</v>
      </c>
      <c r="T64" s="487">
        <f t="shared" ref="T64:T69" si="49">SUM(R64:S64)</f>
        <v>4</v>
      </c>
      <c r="U64" s="487">
        <v>0</v>
      </c>
      <c r="V64" s="487">
        <v>0</v>
      </c>
      <c r="W64" s="487">
        <f t="shared" ref="W64:W69" si="50">SUM(U64:V64)</f>
        <v>0</v>
      </c>
      <c r="X64" s="487">
        <v>0</v>
      </c>
      <c r="Y64" s="487">
        <v>0</v>
      </c>
      <c r="Z64" s="487">
        <f t="shared" ref="Z64:Z69" si="51">SUM(X64:Y64)</f>
        <v>0</v>
      </c>
      <c r="AA64" s="487">
        <v>3</v>
      </c>
      <c r="AB64" s="487">
        <v>4</v>
      </c>
      <c r="AC64" s="487">
        <f t="shared" ref="AC64:AC69" si="52">SUM(AA64:AB64)</f>
        <v>7</v>
      </c>
      <c r="AD64" s="487">
        <v>0</v>
      </c>
      <c r="AE64" s="487">
        <v>0</v>
      </c>
      <c r="AF64" s="487">
        <v>0</v>
      </c>
      <c r="AG64" s="487">
        <v>0</v>
      </c>
      <c r="AH64" s="487">
        <v>1</v>
      </c>
      <c r="AI64" s="487">
        <f t="shared" ref="AI64:AI69" si="53">SUM(AG64:AH64)</f>
        <v>1</v>
      </c>
    </row>
    <row r="65" spans="1:35" s="68" customFormat="1" ht="14.1" customHeight="1" x14ac:dyDescent="0.25">
      <c r="A65" s="22">
        <v>42</v>
      </c>
      <c r="B65" s="22">
        <v>2002</v>
      </c>
      <c r="C65" s="448" t="s">
        <v>44</v>
      </c>
      <c r="D65" s="487">
        <v>241</v>
      </c>
      <c r="E65" s="487">
        <v>85</v>
      </c>
      <c r="F65" s="487">
        <f t="shared" si="47"/>
        <v>326</v>
      </c>
      <c r="G65" s="487">
        <v>0</v>
      </c>
      <c r="H65" s="487">
        <v>210</v>
      </c>
      <c r="I65" s="487">
        <v>342</v>
      </c>
      <c r="J65" s="487">
        <v>279</v>
      </c>
      <c r="K65" s="487">
        <f t="shared" si="48"/>
        <v>621</v>
      </c>
      <c r="L65" s="487">
        <v>0</v>
      </c>
      <c r="M65" s="487">
        <v>0</v>
      </c>
      <c r="N65" s="487">
        <v>0</v>
      </c>
      <c r="O65" s="22">
        <v>42</v>
      </c>
      <c r="P65" s="22">
        <v>2002</v>
      </c>
      <c r="Q65" s="448" t="s">
        <v>44</v>
      </c>
      <c r="R65" s="487">
        <v>1</v>
      </c>
      <c r="S65" s="487">
        <v>1</v>
      </c>
      <c r="T65" s="487">
        <f t="shared" si="49"/>
        <v>2</v>
      </c>
      <c r="U65" s="487">
        <v>0</v>
      </c>
      <c r="V65" s="487">
        <v>1</v>
      </c>
      <c r="W65" s="487">
        <f t="shared" si="50"/>
        <v>1</v>
      </c>
      <c r="X65" s="487">
        <v>0</v>
      </c>
      <c r="Y65" s="487">
        <v>0</v>
      </c>
      <c r="Z65" s="487">
        <f t="shared" si="51"/>
        <v>0</v>
      </c>
      <c r="AA65" s="487">
        <v>4</v>
      </c>
      <c r="AB65" s="487">
        <v>9</v>
      </c>
      <c r="AC65" s="487">
        <f t="shared" si="52"/>
        <v>13</v>
      </c>
      <c r="AD65" s="487">
        <v>0</v>
      </c>
      <c r="AE65" s="487">
        <v>0</v>
      </c>
      <c r="AF65" s="487">
        <v>0</v>
      </c>
      <c r="AG65" s="487">
        <v>0</v>
      </c>
      <c r="AH65" s="487">
        <v>0</v>
      </c>
      <c r="AI65" s="487">
        <f t="shared" si="53"/>
        <v>0</v>
      </c>
    </row>
    <row r="66" spans="1:35" s="68" customFormat="1" ht="14.1" customHeight="1" x14ac:dyDescent="0.25">
      <c r="A66" s="22">
        <v>43</v>
      </c>
      <c r="B66" s="22">
        <v>2003</v>
      </c>
      <c r="C66" s="448" t="s">
        <v>32</v>
      </c>
      <c r="D66" s="487">
        <v>218</v>
      </c>
      <c r="E66" s="487">
        <v>46</v>
      </c>
      <c r="F66" s="487">
        <f t="shared" si="47"/>
        <v>264</v>
      </c>
      <c r="G66" s="487">
        <v>0</v>
      </c>
      <c r="H66" s="487">
        <v>192</v>
      </c>
      <c r="I66" s="487">
        <v>313</v>
      </c>
      <c r="J66" s="487">
        <v>249</v>
      </c>
      <c r="K66" s="487">
        <f t="shared" si="48"/>
        <v>562</v>
      </c>
      <c r="L66" s="487">
        <v>0</v>
      </c>
      <c r="M66" s="487">
        <v>0</v>
      </c>
      <c r="N66" s="487">
        <v>0</v>
      </c>
      <c r="O66" s="22">
        <v>43</v>
      </c>
      <c r="P66" s="22">
        <v>2003</v>
      </c>
      <c r="Q66" s="448" t="s">
        <v>32</v>
      </c>
      <c r="R66" s="487">
        <v>2</v>
      </c>
      <c r="S66" s="487">
        <v>1</v>
      </c>
      <c r="T66" s="487">
        <f t="shared" si="49"/>
        <v>3</v>
      </c>
      <c r="U66" s="487">
        <v>0</v>
      </c>
      <c r="V66" s="487">
        <v>0</v>
      </c>
      <c r="W66" s="487">
        <f t="shared" si="50"/>
        <v>0</v>
      </c>
      <c r="X66" s="487">
        <v>0</v>
      </c>
      <c r="Y66" s="487">
        <v>0</v>
      </c>
      <c r="Z66" s="487">
        <f t="shared" si="51"/>
        <v>0</v>
      </c>
      <c r="AA66" s="487">
        <v>3</v>
      </c>
      <c r="AB66" s="487">
        <v>9</v>
      </c>
      <c r="AC66" s="487">
        <f t="shared" si="52"/>
        <v>12</v>
      </c>
      <c r="AD66" s="487">
        <v>0</v>
      </c>
      <c r="AE66" s="487">
        <v>0</v>
      </c>
      <c r="AF66" s="487">
        <v>0</v>
      </c>
      <c r="AG66" s="487">
        <v>0</v>
      </c>
      <c r="AH66" s="487">
        <v>3</v>
      </c>
      <c r="AI66" s="487">
        <f t="shared" si="53"/>
        <v>3</v>
      </c>
    </row>
    <row r="67" spans="1:35" s="68" customFormat="1" ht="14.1" customHeight="1" x14ac:dyDescent="0.25">
      <c r="A67" s="22">
        <v>44</v>
      </c>
      <c r="B67" s="22">
        <v>2004</v>
      </c>
      <c r="C67" s="448" t="s">
        <v>45</v>
      </c>
      <c r="D67" s="487">
        <v>174</v>
      </c>
      <c r="E67" s="487">
        <v>42</v>
      </c>
      <c r="F67" s="487">
        <f t="shared" si="47"/>
        <v>216</v>
      </c>
      <c r="G67" s="487">
        <v>0</v>
      </c>
      <c r="H67" s="487">
        <v>158</v>
      </c>
      <c r="I67" s="487">
        <v>275</v>
      </c>
      <c r="J67" s="487">
        <v>215</v>
      </c>
      <c r="K67" s="487">
        <f t="shared" si="48"/>
        <v>490</v>
      </c>
      <c r="L67" s="487">
        <v>0</v>
      </c>
      <c r="M67" s="487">
        <v>0</v>
      </c>
      <c r="N67" s="487">
        <v>0</v>
      </c>
      <c r="O67" s="22">
        <v>44</v>
      </c>
      <c r="P67" s="22">
        <v>2004</v>
      </c>
      <c r="Q67" s="448" t="s">
        <v>45</v>
      </c>
      <c r="R67" s="487">
        <v>0</v>
      </c>
      <c r="S67" s="487">
        <v>0</v>
      </c>
      <c r="T67" s="487">
        <f t="shared" si="49"/>
        <v>0</v>
      </c>
      <c r="U67" s="487">
        <v>0</v>
      </c>
      <c r="V67" s="487">
        <v>0</v>
      </c>
      <c r="W67" s="487">
        <f t="shared" si="50"/>
        <v>0</v>
      </c>
      <c r="X67" s="487">
        <v>0</v>
      </c>
      <c r="Y67" s="487">
        <v>0</v>
      </c>
      <c r="Z67" s="487">
        <f t="shared" si="51"/>
        <v>0</v>
      </c>
      <c r="AA67" s="487">
        <v>2</v>
      </c>
      <c r="AB67" s="487">
        <v>3</v>
      </c>
      <c r="AC67" s="487">
        <f t="shared" si="52"/>
        <v>5</v>
      </c>
      <c r="AD67" s="487">
        <v>0</v>
      </c>
      <c r="AE67" s="487">
        <v>0</v>
      </c>
      <c r="AF67" s="487">
        <v>0</v>
      </c>
      <c r="AG67" s="487">
        <v>0</v>
      </c>
      <c r="AH67" s="487">
        <v>0</v>
      </c>
      <c r="AI67" s="487">
        <f t="shared" si="53"/>
        <v>0</v>
      </c>
    </row>
    <row r="68" spans="1:35" s="68" customFormat="1" ht="14.1" customHeight="1" x14ac:dyDescent="0.25">
      <c r="A68" s="22">
        <v>45</v>
      </c>
      <c r="B68" s="22">
        <v>2005</v>
      </c>
      <c r="C68" s="448" t="s">
        <v>46</v>
      </c>
      <c r="D68" s="487">
        <v>186</v>
      </c>
      <c r="E68" s="487">
        <v>51</v>
      </c>
      <c r="F68" s="487">
        <f t="shared" si="47"/>
        <v>237</v>
      </c>
      <c r="G68" s="487">
        <v>0</v>
      </c>
      <c r="H68" s="487">
        <v>167</v>
      </c>
      <c r="I68" s="487">
        <v>258</v>
      </c>
      <c r="J68" s="487">
        <v>227</v>
      </c>
      <c r="K68" s="487">
        <f t="shared" si="48"/>
        <v>485</v>
      </c>
      <c r="L68" s="487">
        <v>0</v>
      </c>
      <c r="M68" s="487">
        <v>0</v>
      </c>
      <c r="N68" s="487">
        <v>0</v>
      </c>
      <c r="O68" s="22">
        <v>45</v>
      </c>
      <c r="P68" s="22">
        <v>2005</v>
      </c>
      <c r="Q68" s="448" t="s">
        <v>46</v>
      </c>
      <c r="R68" s="487">
        <v>4</v>
      </c>
      <c r="S68" s="487">
        <v>2</v>
      </c>
      <c r="T68" s="487">
        <f t="shared" si="49"/>
        <v>6</v>
      </c>
      <c r="U68" s="487">
        <v>0</v>
      </c>
      <c r="V68" s="487">
        <v>0</v>
      </c>
      <c r="W68" s="487">
        <f t="shared" si="50"/>
        <v>0</v>
      </c>
      <c r="X68" s="487">
        <v>0</v>
      </c>
      <c r="Y68" s="487">
        <v>1</v>
      </c>
      <c r="Z68" s="487">
        <f t="shared" si="51"/>
        <v>1</v>
      </c>
      <c r="AA68" s="487">
        <v>5</v>
      </c>
      <c r="AB68" s="487">
        <v>3</v>
      </c>
      <c r="AC68" s="487">
        <f t="shared" si="52"/>
        <v>8</v>
      </c>
      <c r="AD68" s="487">
        <v>0</v>
      </c>
      <c r="AE68" s="487">
        <v>0</v>
      </c>
      <c r="AF68" s="487">
        <v>0</v>
      </c>
      <c r="AG68" s="487">
        <v>0</v>
      </c>
      <c r="AH68" s="487">
        <v>1</v>
      </c>
      <c r="AI68" s="487">
        <f t="shared" si="53"/>
        <v>1</v>
      </c>
    </row>
    <row r="69" spans="1:35" s="68" customFormat="1" ht="14.1" customHeight="1" x14ac:dyDescent="0.25">
      <c r="A69" s="22">
        <v>46</v>
      </c>
      <c r="B69" s="22">
        <v>2006</v>
      </c>
      <c r="C69" s="448" t="s">
        <v>47</v>
      </c>
      <c r="D69" s="487">
        <v>115</v>
      </c>
      <c r="E69" s="487">
        <v>37</v>
      </c>
      <c r="F69" s="487">
        <f t="shared" si="47"/>
        <v>152</v>
      </c>
      <c r="G69" s="487">
        <v>0</v>
      </c>
      <c r="H69" s="487">
        <v>102</v>
      </c>
      <c r="I69" s="487">
        <v>160</v>
      </c>
      <c r="J69" s="487">
        <v>139</v>
      </c>
      <c r="K69" s="487">
        <f t="shared" si="48"/>
        <v>299</v>
      </c>
      <c r="L69" s="487">
        <v>0</v>
      </c>
      <c r="M69" s="487">
        <v>0</v>
      </c>
      <c r="N69" s="487">
        <v>0</v>
      </c>
      <c r="O69" s="22">
        <v>46</v>
      </c>
      <c r="P69" s="22">
        <v>2006</v>
      </c>
      <c r="Q69" s="448" t="s">
        <v>47</v>
      </c>
      <c r="R69" s="487">
        <v>2</v>
      </c>
      <c r="S69" s="487">
        <v>1</v>
      </c>
      <c r="T69" s="487">
        <f t="shared" si="49"/>
        <v>3</v>
      </c>
      <c r="U69" s="487">
        <v>0</v>
      </c>
      <c r="V69" s="487">
        <v>0</v>
      </c>
      <c r="W69" s="487">
        <f t="shared" si="50"/>
        <v>0</v>
      </c>
      <c r="X69" s="487">
        <v>0</v>
      </c>
      <c r="Y69" s="487">
        <v>0</v>
      </c>
      <c r="Z69" s="487">
        <f t="shared" si="51"/>
        <v>0</v>
      </c>
      <c r="AA69" s="487">
        <v>1</v>
      </c>
      <c r="AB69" s="487">
        <v>2</v>
      </c>
      <c r="AC69" s="487">
        <f t="shared" si="52"/>
        <v>3</v>
      </c>
      <c r="AD69" s="487">
        <v>0</v>
      </c>
      <c r="AE69" s="487">
        <v>0</v>
      </c>
      <c r="AF69" s="487">
        <v>0</v>
      </c>
      <c r="AG69" s="487">
        <v>1</v>
      </c>
      <c r="AH69" s="487">
        <v>2</v>
      </c>
      <c r="AI69" s="487">
        <f t="shared" si="53"/>
        <v>3</v>
      </c>
    </row>
    <row r="70" spans="1:35" s="52" customFormat="1" ht="6.95" customHeight="1" x14ac:dyDescent="0.25">
      <c r="A70" s="22"/>
      <c r="B70" s="19"/>
      <c r="C70" s="449"/>
      <c r="D70" s="71"/>
      <c r="E70" s="325"/>
      <c r="F70" s="71"/>
      <c r="G70" s="325"/>
      <c r="H70" s="71"/>
      <c r="I70" s="325"/>
      <c r="J70" s="71"/>
      <c r="K70" s="325"/>
      <c r="L70" s="450"/>
      <c r="M70" s="71"/>
      <c r="N70" s="79"/>
      <c r="O70" s="22"/>
      <c r="P70" s="19"/>
      <c r="Q70" s="449"/>
      <c r="R70" s="450"/>
      <c r="S70" s="71"/>
      <c r="T70" s="79"/>
      <c r="U70" s="450"/>
      <c r="V70" s="71"/>
      <c r="W70" s="79"/>
      <c r="X70" s="325"/>
      <c r="Y70" s="71"/>
      <c r="Z70" s="325"/>
      <c r="AA70" s="71"/>
      <c r="AB70" s="71"/>
      <c r="AC70" s="79"/>
      <c r="AD70" s="325"/>
      <c r="AE70" s="71"/>
      <c r="AF70" s="325"/>
      <c r="AG70" s="450"/>
      <c r="AH70" s="71"/>
      <c r="AI70" s="79"/>
    </row>
    <row r="71" spans="1:35" s="340" customFormat="1" ht="14.1" customHeight="1" x14ac:dyDescent="0.25">
      <c r="A71" s="445"/>
      <c r="B71" s="123" t="s">
        <v>63</v>
      </c>
      <c r="C71" s="446" t="s">
        <v>48</v>
      </c>
      <c r="D71" s="72">
        <f t="shared" ref="D71:J71" si="54">SUM(D72:D77)</f>
        <v>1236</v>
      </c>
      <c r="E71" s="339">
        <f t="shared" si="54"/>
        <v>264</v>
      </c>
      <c r="F71" s="72">
        <f>D71+E71</f>
        <v>1500</v>
      </c>
      <c r="G71" s="339">
        <f>SUM(G72:G77)</f>
        <v>0</v>
      </c>
      <c r="H71" s="72">
        <f t="shared" si="54"/>
        <v>1117</v>
      </c>
      <c r="I71" s="339">
        <f t="shared" si="54"/>
        <v>1682</v>
      </c>
      <c r="J71" s="72">
        <f t="shared" si="54"/>
        <v>1486</v>
      </c>
      <c r="K71" s="339">
        <f>I71+J71</f>
        <v>3168</v>
      </c>
      <c r="L71" s="447">
        <f>SUM(L72:L77)</f>
        <v>0</v>
      </c>
      <c r="M71" s="72">
        <f>SUM(M72:M77)</f>
        <v>0</v>
      </c>
      <c r="N71" s="77">
        <f>L71+M71</f>
        <v>0</v>
      </c>
      <c r="O71" s="445"/>
      <c r="P71" s="123" t="s">
        <v>63</v>
      </c>
      <c r="Q71" s="446" t="s">
        <v>48</v>
      </c>
      <c r="R71" s="447">
        <f>SUM(R72:R77)</f>
        <v>13</v>
      </c>
      <c r="S71" s="72">
        <f>SUM(S72:S77)</f>
        <v>8</v>
      </c>
      <c r="T71" s="77">
        <f>R71+S71</f>
        <v>21</v>
      </c>
      <c r="U71" s="447">
        <f>SUM(U72:U77)</f>
        <v>1</v>
      </c>
      <c r="V71" s="72">
        <f>SUM(V72:V77)</f>
        <v>2</v>
      </c>
      <c r="W71" s="77">
        <f>U71+V71</f>
        <v>3</v>
      </c>
      <c r="X71" s="339">
        <f>SUM(X72:X77)</f>
        <v>0</v>
      </c>
      <c r="Y71" s="72">
        <f>SUM(Y72:Y77)</f>
        <v>0</v>
      </c>
      <c r="Z71" s="339">
        <f>X71+Y71</f>
        <v>0</v>
      </c>
      <c r="AA71" s="72">
        <f>SUM(AA72:AA77)</f>
        <v>28</v>
      </c>
      <c r="AB71" s="72">
        <f>SUM(AB72:AB77)</f>
        <v>35</v>
      </c>
      <c r="AC71" s="77">
        <f>AA71+AB71</f>
        <v>63</v>
      </c>
      <c r="AD71" s="339">
        <f>SUM(AD72:AD77)</f>
        <v>0</v>
      </c>
      <c r="AE71" s="72">
        <f>SUM(AE72:AE77)</f>
        <v>0</v>
      </c>
      <c r="AF71" s="339">
        <f>AD71+AE71</f>
        <v>0</v>
      </c>
      <c r="AG71" s="447">
        <f>SUM(AG72:AG77)</f>
        <v>0</v>
      </c>
      <c r="AH71" s="72">
        <f>SUM(AH72:AH77)</f>
        <v>0</v>
      </c>
      <c r="AI71" s="77">
        <f>AG71+AH71</f>
        <v>0</v>
      </c>
    </row>
    <row r="72" spans="1:35" s="68" customFormat="1" ht="14.1" customHeight="1" x14ac:dyDescent="0.25">
      <c r="A72" s="22">
        <v>47</v>
      </c>
      <c r="B72" s="22">
        <v>2001</v>
      </c>
      <c r="C72" s="448" t="s">
        <v>73</v>
      </c>
      <c r="D72" s="487">
        <v>213</v>
      </c>
      <c r="E72" s="487">
        <v>56</v>
      </c>
      <c r="F72" s="487">
        <f t="shared" ref="F72:F77" si="55">SUM(D72:E72)</f>
        <v>269</v>
      </c>
      <c r="G72" s="487">
        <v>0</v>
      </c>
      <c r="H72" s="487">
        <v>190</v>
      </c>
      <c r="I72" s="487">
        <v>286</v>
      </c>
      <c r="J72" s="487">
        <v>280</v>
      </c>
      <c r="K72" s="487">
        <f t="shared" ref="K72:K77" si="56">SUM(I72:J72)</f>
        <v>566</v>
      </c>
      <c r="L72" s="487">
        <v>0</v>
      </c>
      <c r="M72" s="487">
        <v>0</v>
      </c>
      <c r="N72" s="487">
        <v>0</v>
      </c>
      <c r="O72" s="22">
        <v>47</v>
      </c>
      <c r="P72" s="22">
        <v>2001</v>
      </c>
      <c r="Q72" s="448" t="s">
        <v>73</v>
      </c>
      <c r="R72" s="487">
        <v>3</v>
      </c>
      <c r="S72" s="487">
        <v>0</v>
      </c>
      <c r="T72" s="487">
        <f t="shared" ref="T72:T77" si="57">SUM(R72:S72)</f>
        <v>3</v>
      </c>
      <c r="U72" s="487">
        <v>0</v>
      </c>
      <c r="V72" s="487">
        <v>0</v>
      </c>
      <c r="W72" s="487">
        <f t="shared" ref="W72:W77" si="58">SUM(U72:V72)</f>
        <v>0</v>
      </c>
      <c r="X72" s="487">
        <v>0</v>
      </c>
      <c r="Y72" s="487">
        <v>0</v>
      </c>
      <c r="Z72" s="487">
        <f t="shared" ref="Z72:Z77" si="59">SUM(X72:Y72)</f>
        <v>0</v>
      </c>
      <c r="AA72" s="487">
        <v>5</v>
      </c>
      <c r="AB72" s="487">
        <v>6</v>
      </c>
      <c r="AC72" s="487">
        <f t="shared" ref="AC72:AC77" si="60">SUM(AA72:AB72)</f>
        <v>11</v>
      </c>
      <c r="AD72" s="487">
        <v>0</v>
      </c>
      <c r="AE72" s="487">
        <v>0</v>
      </c>
      <c r="AF72" s="487">
        <v>0</v>
      </c>
      <c r="AG72" s="487">
        <v>0</v>
      </c>
      <c r="AH72" s="487">
        <v>0</v>
      </c>
      <c r="AI72" s="487">
        <f t="shared" ref="AI72:AI77" si="61">SUM(AG72:AH72)</f>
        <v>0</v>
      </c>
    </row>
    <row r="73" spans="1:35" s="68" customFormat="1" ht="14.1" customHeight="1" x14ac:dyDescent="0.25">
      <c r="A73" s="22">
        <v>48</v>
      </c>
      <c r="B73" s="22">
        <v>2002</v>
      </c>
      <c r="C73" s="448" t="s">
        <v>74</v>
      </c>
      <c r="D73" s="487">
        <v>304</v>
      </c>
      <c r="E73" s="487">
        <v>58</v>
      </c>
      <c r="F73" s="487">
        <f t="shared" si="55"/>
        <v>362</v>
      </c>
      <c r="G73" s="487">
        <v>0</v>
      </c>
      <c r="H73" s="487">
        <v>273</v>
      </c>
      <c r="I73" s="487">
        <v>406</v>
      </c>
      <c r="J73" s="487">
        <v>337</v>
      </c>
      <c r="K73" s="487">
        <f t="shared" si="56"/>
        <v>743</v>
      </c>
      <c r="L73" s="487">
        <v>0</v>
      </c>
      <c r="M73" s="487">
        <v>0</v>
      </c>
      <c r="N73" s="487">
        <v>0</v>
      </c>
      <c r="O73" s="22">
        <v>48</v>
      </c>
      <c r="P73" s="22">
        <v>2002</v>
      </c>
      <c r="Q73" s="448" t="s">
        <v>74</v>
      </c>
      <c r="R73" s="487">
        <v>2</v>
      </c>
      <c r="S73" s="487">
        <v>1</v>
      </c>
      <c r="T73" s="487">
        <f t="shared" si="57"/>
        <v>3</v>
      </c>
      <c r="U73" s="487">
        <v>1</v>
      </c>
      <c r="V73" s="487">
        <v>0</v>
      </c>
      <c r="W73" s="487">
        <f t="shared" si="58"/>
        <v>1</v>
      </c>
      <c r="X73" s="487">
        <v>0</v>
      </c>
      <c r="Y73" s="487">
        <v>0</v>
      </c>
      <c r="Z73" s="487">
        <f t="shared" si="59"/>
        <v>0</v>
      </c>
      <c r="AA73" s="487">
        <v>7</v>
      </c>
      <c r="AB73" s="487">
        <v>8</v>
      </c>
      <c r="AC73" s="487">
        <f t="shared" si="60"/>
        <v>15</v>
      </c>
      <c r="AD73" s="487">
        <v>0</v>
      </c>
      <c r="AE73" s="487">
        <v>0</v>
      </c>
      <c r="AF73" s="487">
        <v>0</v>
      </c>
      <c r="AG73" s="487">
        <v>0</v>
      </c>
      <c r="AH73" s="487">
        <v>0</v>
      </c>
      <c r="AI73" s="487">
        <f t="shared" si="61"/>
        <v>0</v>
      </c>
    </row>
    <row r="74" spans="1:35" s="68" customFormat="1" ht="14.1" customHeight="1" x14ac:dyDescent="0.25">
      <c r="A74" s="22">
        <v>49</v>
      </c>
      <c r="B74" s="22">
        <v>2003</v>
      </c>
      <c r="C74" s="448" t="s">
        <v>49</v>
      </c>
      <c r="D74" s="487">
        <v>148</v>
      </c>
      <c r="E74" s="487">
        <v>36</v>
      </c>
      <c r="F74" s="487">
        <f t="shared" si="55"/>
        <v>184</v>
      </c>
      <c r="G74" s="487">
        <v>0</v>
      </c>
      <c r="H74" s="487">
        <v>132</v>
      </c>
      <c r="I74" s="487">
        <v>205</v>
      </c>
      <c r="J74" s="487">
        <v>174</v>
      </c>
      <c r="K74" s="487">
        <f t="shared" si="56"/>
        <v>379</v>
      </c>
      <c r="L74" s="487">
        <v>0</v>
      </c>
      <c r="M74" s="487">
        <v>0</v>
      </c>
      <c r="N74" s="487">
        <v>0</v>
      </c>
      <c r="O74" s="22">
        <v>49</v>
      </c>
      <c r="P74" s="22">
        <v>2003</v>
      </c>
      <c r="Q74" s="448" t="s">
        <v>49</v>
      </c>
      <c r="R74" s="487">
        <v>1</v>
      </c>
      <c r="S74" s="487">
        <v>2</v>
      </c>
      <c r="T74" s="487">
        <f t="shared" si="57"/>
        <v>3</v>
      </c>
      <c r="U74" s="487">
        <v>0</v>
      </c>
      <c r="V74" s="487">
        <v>0</v>
      </c>
      <c r="W74" s="487">
        <f t="shared" si="58"/>
        <v>0</v>
      </c>
      <c r="X74" s="487">
        <v>0</v>
      </c>
      <c r="Y74" s="487">
        <v>0</v>
      </c>
      <c r="Z74" s="487">
        <f t="shared" si="59"/>
        <v>0</v>
      </c>
      <c r="AA74" s="487">
        <v>2</v>
      </c>
      <c r="AB74" s="487">
        <v>4</v>
      </c>
      <c r="AC74" s="487">
        <f t="shared" si="60"/>
        <v>6</v>
      </c>
      <c r="AD74" s="487">
        <v>0</v>
      </c>
      <c r="AE74" s="487">
        <v>0</v>
      </c>
      <c r="AF74" s="487">
        <v>0</v>
      </c>
      <c r="AG74" s="487">
        <v>0</v>
      </c>
      <c r="AH74" s="487">
        <v>0</v>
      </c>
      <c r="AI74" s="487">
        <f t="shared" si="61"/>
        <v>0</v>
      </c>
    </row>
    <row r="75" spans="1:35" s="68" customFormat="1" ht="14.1" customHeight="1" x14ac:dyDescent="0.25">
      <c r="A75" s="22">
        <v>50</v>
      </c>
      <c r="B75" s="22">
        <v>2004</v>
      </c>
      <c r="C75" s="448" t="s">
        <v>75</v>
      </c>
      <c r="D75" s="487">
        <v>311</v>
      </c>
      <c r="E75" s="487">
        <v>60</v>
      </c>
      <c r="F75" s="487">
        <f t="shared" si="55"/>
        <v>371</v>
      </c>
      <c r="G75" s="487">
        <v>0</v>
      </c>
      <c r="H75" s="487">
        <v>287</v>
      </c>
      <c r="I75" s="487">
        <v>430</v>
      </c>
      <c r="J75" s="487">
        <v>392</v>
      </c>
      <c r="K75" s="487">
        <f t="shared" si="56"/>
        <v>822</v>
      </c>
      <c r="L75" s="487">
        <v>0</v>
      </c>
      <c r="M75" s="487">
        <v>0</v>
      </c>
      <c r="N75" s="487">
        <v>0</v>
      </c>
      <c r="O75" s="22">
        <v>50</v>
      </c>
      <c r="P75" s="22">
        <v>2004</v>
      </c>
      <c r="Q75" s="448" t="s">
        <v>75</v>
      </c>
      <c r="R75" s="487">
        <v>7</v>
      </c>
      <c r="S75" s="487">
        <v>3</v>
      </c>
      <c r="T75" s="487">
        <f t="shared" si="57"/>
        <v>10</v>
      </c>
      <c r="U75" s="487">
        <v>0</v>
      </c>
      <c r="V75" s="487">
        <v>2</v>
      </c>
      <c r="W75" s="487">
        <f t="shared" si="58"/>
        <v>2</v>
      </c>
      <c r="X75" s="487">
        <v>0</v>
      </c>
      <c r="Y75" s="487">
        <v>0</v>
      </c>
      <c r="Z75" s="487">
        <f t="shared" si="59"/>
        <v>0</v>
      </c>
      <c r="AA75" s="487">
        <v>6</v>
      </c>
      <c r="AB75" s="487">
        <v>8</v>
      </c>
      <c r="AC75" s="487">
        <f t="shared" si="60"/>
        <v>14</v>
      </c>
      <c r="AD75" s="487">
        <v>0</v>
      </c>
      <c r="AE75" s="487">
        <v>0</v>
      </c>
      <c r="AF75" s="487">
        <v>0</v>
      </c>
      <c r="AG75" s="487">
        <v>0</v>
      </c>
      <c r="AH75" s="487">
        <v>0</v>
      </c>
      <c r="AI75" s="487">
        <f t="shared" si="61"/>
        <v>0</v>
      </c>
    </row>
    <row r="76" spans="1:35" s="68" customFormat="1" ht="14.1" customHeight="1" x14ac:dyDescent="0.25">
      <c r="A76" s="22">
        <v>51</v>
      </c>
      <c r="B76" s="22">
        <v>2005</v>
      </c>
      <c r="C76" s="448" t="s">
        <v>50</v>
      </c>
      <c r="D76" s="487">
        <v>128</v>
      </c>
      <c r="E76" s="487">
        <v>22</v>
      </c>
      <c r="F76" s="487">
        <f t="shared" si="55"/>
        <v>150</v>
      </c>
      <c r="G76" s="487">
        <v>0</v>
      </c>
      <c r="H76" s="487">
        <v>115</v>
      </c>
      <c r="I76" s="487">
        <v>185</v>
      </c>
      <c r="J76" s="487">
        <v>150</v>
      </c>
      <c r="K76" s="487">
        <f t="shared" si="56"/>
        <v>335</v>
      </c>
      <c r="L76" s="487">
        <v>0</v>
      </c>
      <c r="M76" s="487">
        <v>0</v>
      </c>
      <c r="N76" s="487">
        <v>0</v>
      </c>
      <c r="O76" s="22">
        <v>51</v>
      </c>
      <c r="P76" s="22">
        <v>2005</v>
      </c>
      <c r="Q76" s="448" t="s">
        <v>50</v>
      </c>
      <c r="R76" s="487">
        <v>0</v>
      </c>
      <c r="S76" s="487">
        <v>1</v>
      </c>
      <c r="T76" s="487">
        <f t="shared" si="57"/>
        <v>1</v>
      </c>
      <c r="U76" s="487">
        <v>0</v>
      </c>
      <c r="V76" s="487">
        <v>0</v>
      </c>
      <c r="W76" s="487">
        <f t="shared" si="58"/>
        <v>0</v>
      </c>
      <c r="X76" s="487">
        <v>0</v>
      </c>
      <c r="Y76" s="487">
        <v>0</v>
      </c>
      <c r="Z76" s="487">
        <f t="shared" si="59"/>
        <v>0</v>
      </c>
      <c r="AA76" s="487">
        <v>3</v>
      </c>
      <c r="AB76" s="487">
        <v>7</v>
      </c>
      <c r="AC76" s="487">
        <f t="shared" si="60"/>
        <v>10</v>
      </c>
      <c r="AD76" s="487">
        <v>0</v>
      </c>
      <c r="AE76" s="487">
        <v>0</v>
      </c>
      <c r="AF76" s="487">
        <v>0</v>
      </c>
      <c r="AG76" s="487">
        <v>0</v>
      </c>
      <c r="AH76" s="487">
        <v>0</v>
      </c>
      <c r="AI76" s="487">
        <f t="shared" si="61"/>
        <v>0</v>
      </c>
    </row>
    <row r="77" spans="1:35" s="68" customFormat="1" ht="14.1" customHeight="1" thickBot="1" x14ac:dyDescent="0.3">
      <c r="A77" s="23">
        <v>52</v>
      </c>
      <c r="B77" s="129">
        <v>2006</v>
      </c>
      <c r="C77" s="458" t="s">
        <v>51</v>
      </c>
      <c r="D77" s="488">
        <v>132</v>
      </c>
      <c r="E77" s="488">
        <v>32</v>
      </c>
      <c r="F77" s="488">
        <f t="shared" si="55"/>
        <v>164</v>
      </c>
      <c r="G77" s="488">
        <v>0</v>
      </c>
      <c r="H77" s="488">
        <v>120</v>
      </c>
      <c r="I77" s="488">
        <v>170</v>
      </c>
      <c r="J77" s="488">
        <v>153</v>
      </c>
      <c r="K77" s="488">
        <f t="shared" si="56"/>
        <v>323</v>
      </c>
      <c r="L77" s="488">
        <v>0</v>
      </c>
      <c r="M77" s="488">
        <v>0</v>
      </c>
      <c r="N77" s="488">
        <v>0</v>
      </c>
      <c r="O77" s="23">
        <v>52</v>
      </c>
      <c r="P77" s="129">
        <v>2006</v>
      </c>
      <c r="Q77" s="458" t="s">
        <v>51</v>
      </c>
      <c r="R77" s="488">
        <v>0</v>
      </c>
      <c r="S77" s="488">
        <v>1</v>
      </c>
      <c r="T77" s="488">
        <f t="shared" si="57"/>
        <v>1</v>
      </c>
      <c r="U77" s="488">
        <v>0</v>
      </c>
      <c r="V77" s="488">
        <v>0</v>
      </c>
      <c r="W77" s="488">
        <f t="shared" si="58"/>
        <v>0</v>
      </c>
      <c r="X77" s="488">
        <v>0</v>
      </c>
      <c r="Y77" s="488">
        <v>0</v>
      </c>
      <c r="Z77" s="488">
        <f t="shared" si="59"/>
        <v>0</v>
      </c>
      <c r="AA77" s="488">
        <v>5</v>
      </c>
      <c r="AB77" s="488">
        <v>2</v>
      </c>
      <c r="AC77" s="488">
        <f t="shared" si="60"/>
        <v>7</v>
      </c>
      <c r="AD77" s="488">
        <v>0</v>
      </c>
      <c r="AE77" s="488">
        <v>0</v>
      </c>
      <c r="AF77" s="488">
        <v>0</v>
      </c>
      <c r="AG77" s="488">
        <v>0</v>
      </c>
      <c r="AH77" s="488">
        <v>0</v>
      </c>
      <c r="AI77" s="488">
        <f t="shared" si="61"/>
        <v>0</v>
      </c>
    </row>
    <row r="78" spans="1:35" ht="15" customHeight="1" x14ac:dyDescent="0.25">
      <c r="A78" s="31" t="str">
        <f>'e-KTP'!A79</f>
        <v>Sumber : PDAK - Kementerian Dalam Negeri RI</v>
      </c>
      <c r="O78" s="31" t="str">
        <f>A78</f>
        <v>Sumber : PDAK - Kementerian Dalam Negeri RI</v>
      </c>
      <c r="AD78" s="52"/>
      <c r="AE78" s="52"/>
      <c r="AF78" s="52"/>
      <c r="AG78" s="52"/>
    </row>
    <row r="79" spans="1:35" ht="15" customHeight="1" x14ac:dyDescent="0.25">
      <c r="B79" s="525"/>
      <c r="C79" s="525"/>
      <c r="D79" s="525"/>
      <c r="G79" s="221"/>
      <c r="R79" s="218"/>
      <c r="S79" s="218"/>
      <c r="AB79" s="394"/>
      <c r="AC79" s="459" t="str">
        <f>DKB!E78</f>
        <v>Kepala Dinas</v>
      </c>
      <c r="AD79" s="394"/>
      <c r="AE79" s="394"/>
      <c r="AF79" s="394"/>
      <c r="AG79" s="394"/>
    </row>
    <row r="80" spans="1:35" ht="15" customHeight="1" x14ac:dyDescent="0.25">
      <c r="B80" s="525"/>
      <c r="C80" s="525"/>
      <c r="D80" s="525"/>
      <c r="G80" s="221"/>
      <c r="R80" s="57"/>
      <c r="S80" s="56"/>
      <c r="AB80" s="394"/>
      <c r="AC80" s="459" t="str">
        <f>DKB!E79</f>
        <v>Kependudukan dan Pencatatan Sipil</v>
      </c>
      <c r="AD80" s="394"/>
      <c r="AE80" s="394"/>
      <c r="AF80" s="394"/>
      <c r="AG80" s="394"/>
    </row>
    <row r="81" spans="2:33" ht="15" customHeight="1" x14ac:dyDescent="0.25">
      <c r="B81" s="525"/>
      <c r="C81" s="525"/>
      <c r="D81" s="525"/>
      <c r="G81" s="221"/>
      <c r="R81" s="218"/>
      <c r="S81" s="218"/>
      <c r="AB81" s="394"/>
      <c r="AC81" s="459" t="str">
        <f>DKB!E80</f>
        <v>Kabupaten Pakpak Bharat</v>
      </c>
      <c r="AD81" s="394"/>
      <c r="AE81" s="394"/>
      <c r="AF81" s="394"/>
      <c r="AG81" s="394"/>
    </row>
    <row r="82" spans="2:33" x14ac:dyDescent="0.25">
      <c r="B82" s="525"/>
      <c r="C82" s="525"/>
      <c r="D82" s="525"/>
      <c r="G82" s="221"/>
      <c r="R82" s="218"/>
      <c r="S82" s="218"/>
      <c r="AB82" s="394"/>
      <c r="AC82" s="459"/>
      <c r="AD82" s="394"/>
      <c r="AE82" s="394"/>
      <c r="AF82" s="394"/>
      <c r="AG82" s="394"/>
    </row>
    <row r="83" spans="2:33" x14ac:dyDescent="0.25">
      <c r="B83" s="525"/>
      <c r="C83" s="525"/>
      <c r="D83" s="525"/>
      <c r="G83" s="221"/>
      <c r="R83" s="218"/>
      <c r="S83" s="218"/>
      <c r="AB83" s="394"/>
      <c r="AC83" s="459"/>
      <c r="AD83" s="394"/>
      <c r="AE83" s="394"/>
      <c r="AF83" s="394"/>
      <c r="AG83" s="394"/>
    </row>
    <row r="84" spans="2:33" ht="15" customHeight="1" x14ac:dyDescent="0.25">
      <c r="B84" s="525"/>
      <c r="C84" s="525"/>
      <c r="D84" s="525"/>
      <c r="G84" s="221"/>
      <c r="R84" s="218"/>
      <c r="S84" s="218"/>
      <c r="AB84" s="394"/>
      <c r="AC84" s="459"/>
      <c r="AD84" s="394"/>
      <c r="AE84" s="394"/>
      <c r="AF84" s="394"/>
      <c r="AG84" s="394"/>
    </row>
    <row r="85" spans="2:33" ht="15" customHeight="1" x14ac:dyDescent="0.25">
      <c r="B85" s="525"/>
      <c r="C85" s="525"/>
      <c r="D85" s="525"/>
      <c r="G85" s="221"/>
      <c r="R85" s="218"/>
      <c r="S85" s="218"/>
      <c r="AB85" s="394"/>
      <c r="AC85" s="459" t="str">
        <f>DKB!E84</f>
        <v>Petrus Saragih, SE, MM</v>
      </c>
      <c r="AD85" s="394"/>
      <c r="AE85" s="394"/>
      <c r="AF85" s="394"/>
      <c r="AG85" s="394"/>
    </row>
    <row r="86" spans="2:33" ht="15" customHeight="1" x14ac:dyDescent="0.25">
      <c r="B86" s="525"/>
      <c r="C86" s="525"/>
      <c r="D86" s="525"/>
      <c r="G86" s="221"/>
      <c r="R86" s="218"/>
      <c r="S86" s="218"/>
      <c r="AB86" s="394"/>
      <c r="AC86" s="459" t="str">
        <f>DKB!E85</f>
        <v>NIP. 196907271990111002</v>
      </c>
      <c r="AD86" s="394"/>
      <c r="AE86" s="394"/>
      <c r="AF86" s="394"/>
      <c r="AG86" s="394"/>
    </row>
  </sheetData>
  <mergeCells count="38">
    <mergeCell ref="O1:AH1"/>
    <mergeCell ref="O2:AI2"/>
    <mergeCell ref="O3:AI3"/>
    <mergeCell ref="D5:N6"/>
    <mergeCell ref="R5:AI6"/>
    <mergeCell ref="A1:N1"/>
    <mergeCell ref="A2:N2"/>
    <mergeCell ref="A3:N3"/>
    <mergeCell ref="B85:D85"/>
    <mergeCell ref="B86:D86"/>
    <mergeCell ref="AA7:AC7"/>
    <mergeCell ref="AA8:AC8"/>
    <mergeCell ref="B82:D82"/>
    <mergeCell ref="B83:D83"/>
    <mergeCell ref="B84:D84"/>
    <mergeCell ref="B79:D79"/>
    <mergeCell ref="B80:D80"/>
    <mergeCell ref="B81:D81"/>
    <mergeCell ref="R7:T7"/>
    <mergeCell ref="U7:W7"/>
    <mergeCell ref="X7:Z7"/>
    <mergeCell ref="D8:F8"/>
    <mergeCell ref="I8:K8"/>
    <mergeCell ref="L8:N8"/>
    <mergeCell ref="AD7:AF7"/>
    <mergeCell ref="AD8:AF8"/>
    <mergeCell ref="AG7:AI7"/>
    <mergeCell ref="AG8:AI8"/>
    <mergeCell ref="A5:A10"/>
    <mergeCell ref="B5:B6"/>
    <mergeCell ref="R8:T8"/>
    <mergeCell ref="U8:W8"/>
    <mergeCell ref="X8:Z8"/>
    <mergeCell ref="D7:F7"/>
    <mergeCell ref="I7:K7"/>
    <mergeCell ref="L7:N7"/>
    <mergeCell ref="O5:O10"/>
    <mergeCell ref="P5:P6"/>
  </mergeCells>
  <printOptions horizontalCentered="1"/>
  <pageMargins left="0.59055118110236227" right="0.19685039370078741" top="0.19685039370078741" bottom="0.19685039370078741" header="0" footer="0"/>
  <pageSetup paperSize="9" scale="70" orientation="portrait" r:id="rId1"/>
  <colBreaks count="1" manualBreakCount="1">
    <brk id="14" max="8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K88"/>
  <sheetViews>
    <sheetView view="pageBreakPreview" topLeftCell="AB1" zoomScaleNormal="90" zoomScaleSheetLayoutView="100" workbookViewId="0">
      <selection activeCell="BJ27" sqref="BJ27"/>
    </sheetView>
  </sheetViews>
  <sheetFormatPr defaultColWidth="9.140625" defaultRowHeight="12.75" x14ac:dyDescent="0.2"/>
  <cols>
    <col min="1" max="1" width="3.7109375" style="29" customWidth="1"/>
    <col min="2" max="2" width="8.85546875" style="29" customWidth="1"/>
    <col min="3" max="3" width="30.28515625" style="29" bestFit="1" customWidth="1"/>
    <col min="4" max="15" width="5.7109375" style="29" customWidth="1"/>
    <col min="16" max="16" width="3.7109375" style="29" customWidth="1"/>
    <col min="17" max="17" width="8.85546875" style="29" customWidth="1"/>
    <col min="18" max="18" width="30.28515625" style="29" bestFit="1" customWidth="1"/>
    <col min="19" max="30" width="5.7109375" style="29" customWidth="1"/>
    <col min="31" max="31" width="3.7109375" style="29" customWidth="1"/>
    <col min="32" max="32" width="8.85546875" style="29" customWidth="1"/>
    <col min="33" max="33" width="30.28515625" style="29" bestFit="1" customWidth="1"/>
    <col min="34" max="45" width="5.7109375" style="29" customWidth="1"/>
    <col min="46" max="46" width="3.7109375" style="29" customWidth="1"/>
    <col min="47" max="47" width="8.85546875" style="29" customWidth="1"/>
    <col min="48" max="48" width="30.28515625" style="29" bestFit="1" customWidth="1"/>
    <col min="49" max="60" width="5.7109375" style="29" customWidth="1"/>
    <col min="61" max="61" width="9.28515625" style="29" bestFit="1" customWidth="1"/>
    <col min="62" max="16384" width="9.140625" style="29"/>
  </cols>
  <sheetData>
    <row r="1" spans="1:63" s="413" customFormat="1" ht="18.75" customHeight="1" x14ac:dyDescent="0.3">
      <c r="A1" s="518" t="str">
        <f>DKB!A1</f>
        <v>DATA KONSOLIDASI BERSIH (DKB) KABUPATEN PAKPAK BHARAT</v>
      </c>
      <c r="B1" s="518"/>
      <c r="C1" s="518"/>
      <c r="D1" s="518"/>
      <c r="E1" s="518"/>
      <c r="F1" s="518"/>
      <c r="G1" s="518"/>
      <c r="H1" s="518"/>
      <c r="I1" s="518"/>
      <c r="J1" s="518"/>
      <c r="K1" s="518"/>
      <c r="L1" s="518"/>
      <c r="M1" s="518"/>
      <c r="N1" s="518"/>
      <c r="O1" s="518"/>
      <c r="P1" s="518"/>
      <c r="Q1" s="518"/>
      <c r="R1" s="518"/>
      <c r="S1" s="518"/>
      <c r="T1" s="518"/>
      <c r="U1" s="518"/>
      <c r="V1" s="518"/>
      <c r="W1" s="518"/>
      <c r="X1" s="518"/>
      <c r="Y1" s="518"/>
      <c r="Z1" s="518"/>
      <c r="AA1" s="518"/>
      <c r="AB1" s="518"/>
      <c r="AC1" s="518"/>
      <c r="AD1" s="518"/>
      <c r="AE1" s="518"/>
      <c r="AF1" s="518"/>
      <c r="AG1" s="518"/>
      <c r="AH1" s="518"/>
      <c r="AI1" s="518"/>
      <c r="AJ1" s="518"/>
      <c r="AK1" s="518"/>
      <c r="AL1" s="518"/>
      <c r="AM1" s="518"/>
      <c r="AN1" s="518"/>
      <c r="AO1" s="518"/>
      <c r="AP1" s="518"/>
      <c r="AQ1" s="518"/>
      <c r="AR1" s="518"/>
      <c r="AS1" s="518"/>
      <c r="AT1" s="518"/>
      <c r="AU1" s="518"/>
      <c r="AV1" s="518"/>
      <c r="AW1" s="518"/>
      <c r="AX1" s="518"/>
      <c r="AY1" s="518"/>
      <c r="AZ1" s="518"/>
      <c r="BA1" s="518"/>
      <c r="BB1" s="518"/>
      <c r="BC1" s="518"/>
      <c r="BD1" s="518"/>
      <c r="BE1" s="518"/>
      <c r="BF1" s="518"/>
      <c r="BG1" s="518"/>
      <c r="BH1" s="518"/>
    </row>
    <row r="2" spans="1:63" s="413" customFormat="1" ht="18.75" customHeight="1" x14ac:dyDescent="0.3">
      <c r="A2" s="518" t="s">
        <v>521</v>
      </c>
      <c r="B2" s="518"/>
      <c r="C2" s="518"/>
      <c r="D2" s="518"/>
      <c r="E2" s="518"/>
      <c r="F2" s="518"/>
      <c r="G2" s="518"/>
      <c r="H2" s="518"/>
      <c r="I2" s="518"/>
      <c r="J2" s="518"/>
      <c r="K2" s="518"/>
      <c r="L2" s="518"/>
      <c r="M2" s="518"/>
      <c r="N2" s="518"/>
      <c r="O2" s="518"/>
      <c r="P2" s="518" t="str">
        <f t="shared" ref="P2:P3" si="0">A2</f>
        <v xml:space="preserve">BERDASARKAN KELOMPOK UMUR </v>
      </c>
      <c r="Q2" s="518"/>
      <c r="R2" s="518"/>
      <c r="S2" s="518"/>
      <c r="T2" s="518"/>
      <c r="U2" s="518"/>
      <c r="V2" s="518"/>
      <c r="W2" s="518"/>
      <c r="X2" s="518"/>
      <c r="Y2" s="518"/>
      <c r="Z2" s="518"/>
      <c r="AA2" s="518"/>
      <c r="AB2" s="518"/>
      <c r="AC2" s="518"/>
      <c r="AD2" s="518"/>
      <c r="AE2" s="518" t="str">
        <f t="shared" ref="AE2:AE3" si="1">P2</f>
        <v xml:space="preserve">BERDASARKAN KELOMPOK UMUR </v>
      </c>
      <c r="AF2" s="518"/>
      <c r="AG2" s="518"/>
      <c r="AH2" s="518"/>
      <c r="AI2" s="518"/>
      <c r="AJ2" s="518"/>
      <c r="AK2" s="518"/>
      <c r="AL2" s="518"/>
      <c r="AM2" s="518"/>
      <c r="AN2" s="518"/>
      <c r="AO2" s="518"/>
      <c r="AP2" s="518"/>
      <c r="AQ2" s="518"/>
      <c r="AR2" s="518"/>
      <c r="AS2" s="518"/>
      <c r="AT2" s="518" t="str">
        <f t="shared" ref="AT2:AT3" si="2">AE2</f>
        <v xml:space="preserve">BERDASARKAN KELOMPOK UMUR </v>
      </c>
      <c r="AU2" s="518"/>
      <c r="AV2" s="518"/>
      <c r="AW2" s="518"/>
      <c r="AX2" s="518"/>
      <c r="AY2" s="518"/>
      <c r="AZ2" s="518"/>
      <c r="BA2" s="518"/>
      <c r="BB2" s="518"/>
      <c r="BC2" s="518"/>
      <c r="BD2" s="518"/>
      <c r="BE2" s="518"/>
      <c r="BF2" s="518"/>
      <c r="BG2" s="518"/>
      <c r="BH2" s="518"/>
    </row>
    <row r="3" spans="1:63" s="413" customFormat="1" ht="18.75" customHeight="1" x14ac:dyDescent="0.3">
      <c r="A3" s="519" t="str">
        <f>DKB!A2</f>
        <v>SEMESTER II TAHUN 2023</v>
      </c>
      <c r="B3" s="519"/>
      <c r="C3" s="519"/>
      <c r="D3" s="519"/>
      <c r="E3" s="519"/>
      <c r="F3" s="519"/>
      <c r="G3" s="519"/>
      <c r="H3" s="519"/>
      <c r="I3" s="519"/>
      <c r="J3" s="519"/>
      <c r="K3" s="519"/>
      <c r="L3" s="519"/>
      <c r="M3" s="519"/>
      <c r="N3" s="519"/>
      <c r="O3" s="519"/>
      <c r="P3" s="518" t="str">
        <f t="shared" si="0"/>
        <v>SEMESTER II TAHUN 2023</v>
      </c>
      <c r="Q3" s="518"/>
      <c r="R3" s="518"/>
      <c r="S3" s="518"/>
      <c r="T3" s="518"/>
      <c r="U3" s="518"/>
      <c r="V3" s="518"/>
      <c r="W3" s="518"/>
      <c r="X3" s="518"/>
      <c r="Y3" s="518"/>
      <c r="Z3" s="518"/>
      <c r="AA3" s="518"/>
      <c r="AB3" s="518"/>
      <c r="AC3" s="518"/>
      <c r="AD3" s="518"/>
      <c r="AE3" s="518" t="str">
        <f t="shared" si="1"/>
        <v>SEMESTER II TAHUN 2023</v>
      </c>
      <c r="AF3" s="518"/>
      <c r="AG3" s="518"/>
      <c r="AH3" s="518"/>
      <c r="AI3" s="518"/>
      <c r="AJ3" s="518"/>
      <c r="AK3" s="518"/>
      <c r="AL3" s="518"/>
      <c r="AM3" s="518"/>
      <c r="AN3" s="518"/>
      <c r="AO3" s="518"/>
      <c r="AP3" s="518"/>
      <c r="AQ3" s="518"/>
      <c r="AR3" s="518"/>
      <c r="AS3" s="518"/>
      <c r="AT3" s="518" t="str">
        <f t="shared" si="2"/>
        <v>SEMESTER II TAHUN 2023</v>
      </c>
      <c r="AU3" s="518"/>
      <c r="AV3" s="518"/>
      <c r="AW3" s="518"/>
      <c r="AX3" s="518"/>
      <c r="AY3" s="518"/>
      <c r="AZ3" s="518"/>
      <c r="BA3" s="518"/>
      <c r="BB3" s="518"/>
      <c r="BC3" s="518"/>
      <c r="BD3" s="518"/>
      <c r="BE3" s="518"/>
      <c r="BF3" s="518"/>
      <c r="BG3" s="518"/>
      <c r="BH3" s="518"/>
    </row>
    <row r="4" spans="1:63" ht="13.5" thickBot="1" x14ac:dyDescent="0.25">
      <c r="AK4" s="30"/>
      <c r="BC4" s="30"/>
      <c r="BH4" s="30"/>
    </row>
    <row r="5" spans="1:63" ht="12.75" customHeight="1" x14ac:dyDescent="0.2">
      <c r="A5" s="596" t="s">
        <v>0</v>
      </c>
      <c r="B5" s="596" t="s">
        <v>64</v>
      </c>
      <c r="C5" s="179" t="s">
        <v>53</v>
      </c>
      <c r="D5" s="601" t="s">
        <v>536</v>
      </c>
      <c r="E5" s="602"/>
      <c r="F5" s="602"/>
      <c r="G5" s="602"/>
      <c r="H5" s="602"/>
      <c r="I5" s="602"/>
      <c r="J5" s="602"/>
      <c r="K5" s="602"/>
      <c r="L5" s="602"/>
      <c r="M5" s="602"/>
      <c r="N5" s="602"/>
      <c r="O5" s="603"/>
      <c r="P5" s="596" t="s">
        <v>0</v>
      </c>
      <c r="Q5" s="596" t="s">
        <v>64</v>
      </c>
      <c r="R5" s="179" t="s">
        <v>53</v>
      </c>
      <c r="S5" s="601" t="s">
        <v>536</v>
      </c>
      <c r="T5" s="602"/>
      <c r="U5" s="602"/>
      <c r="V5" s="602"/>
      <c r="W5" s="602"/>
      <c r="X5" s="602"/>
      <c r="Y5" s="602"/>
      <c r="Z5" s="602"/>
      <c r="AA5" s="602"/>
      <c r="AB5" s="602"/>
      <c r="AC5" s="602"/>
      <c r="AD5" s="603"/>
      <c r="AE5" s="596" t="s">
        <v>0</v>
      </c>
      <c r="AF5" s="596" t="s">
        <v>64</v>
      </c>
      <c r="AG5" s="179" t="s">
        <v>53</v>
      </c>
      <c r="AH5" s="601" t="s">
        <v>536</v>
      </c>
      <c r="AI5" s="602"/>
      <c r="AJ5" s="602"/>
      <c r="AK5" s="602"/>
      <c r="AL5" s="602"/>
      <c r="AM5" s="602"/>
      <c r="AN5" s="602"/>
      <c r="AO5" s="602"/>
      <c r="AP5" s="602"/>
      <c r="AQ5" s="602"/>
      <c r="AR5" s="602"/>
      <c r="AS5" s="603"/>
      <c r="AT5" s="596" t="s">
        <v>0</v>
      </c>
      <c r="AU5" s="596" t="s">
        <v>64</v>
      </c>
      <c r="AV5" s="179" t="s">
        <v>53</v>
      </c>
      <c r="AW5" s="601" t="s">
        <v>536</v>
      </c>
      <c r="AX5" s="602"/>
      <c r="AY5" s="602"/>
      <c r="AZ5" s="602"/>
      <c r="BA5" s="602"/>
      <c r="BB5" s="602"/>
      <c r="BC5" s="602"/>
      <c r="BD5" s="602"/>
      <c r="BE5" s="602"/>
      <c r="BF5" s="602"/>
      <c r="BG5" s="602"/>
      <c r="BH5" s="603"/>
    </row>
    <row r="6" spans="1:63" ht="15" customHeight="1" thickBot="1" x14ac:dyDescent="0.25">
      <c r="A6" s="599"/>
      <c r="B6" s="597"/>
      <c r="C6" s="180" t="s">
        <v>1</v>
      </c>
      <c r="D6" s="604"/>
      <c r="E6" s="605"/>
      <c r="F6" s="605"/>
      <c r="G6" s="605"/>
      <c r="H6" s="605"/>
      <c r="I6" s="605"/>
      <c r="J6" s="605"/>
      <c r="K6" s="605"/>
      <c r="L6" s="605"/>
      <c r="M6" s="605"/>
      <c r="N6" s="605"/>
      <c r="O6" s="606"/>
      <c r="P6" s="599"/>
      <c r="Q6" s="597"/>
      <c r="R6" s="384" t="s">
        <v>1</v>
      </c>
      <c r="S6" s="604"/>
      <c r="T6" s="605"/>
      <c r="U6" s="605"/>
      <c r="V6" s="605"/>
      <c r="W6" s="605"/>
      <c r="X6" s="605"/>
      <c r="Y6" s="605"/>
      <c r="Z6" s="605"/>
      <c r="AA6" s="605"/>
      <c r="AB6" s="605"/>
      <c r="AC6" s="605"/>
      <c r="AD6" s="606"/>
      <c r="AE6" s="599"/>
      <c r="AF6" s="597"/>
      <c r="AG6" s="384" t="s">
        <v>1</v>
      </c>
      <c r="AH6" s="604"/>
      <c r="AI6" s="605"/>
      <c r="AJ6" s="605"/>
      <c r="AK6" s="605"/>
      <c r="AL6" s="605"/>
      <c r="AM6" s="605"/>
      <c r="AN6" s="605"/>
      <c r="AO6" s="605"/>
      <c r="AP6" s="605"/>
      <c r="AQ6" s="605"/>
      <c r="AR6" s="605"/>
      <c r="AS6" s="606"/>
      <c r="AT6" s="599"/>
      <c r="AU6" s="597"/>
      <c r="AV6" s="384" t="s">
        <v>1</v>
      </c>
      <c r="AW6" s="604"/>
      <c r="AX6" s="605"/>
      <c r="AY6" s="605"/>
      <c r="AZ6" s="605"/>
      <c r="BA6" s="605"/>
      <c r="BB6" s="605"/>
      <c r="BC6" s="605"/>
      <c r="BD6" s="605"/>
      <c r="BE6" s="605"/>
      <c r="BF6" s="605"/>
      <c r="BG6" s="605"/>
      <c r="BH6" s="606"/>
    </row>
    <row r="7" spans="1:63" ht="15" customHeight="1" thickBot="1" x14ac:dyDescent="0.25">
      <c r="A7" s="599"/>
      <c r="B7" s="181">
        <v>12</v>
      </c>
      <c r="C7" s="182" t="s">
        <v>54</v>
      </c>
      <c r="D7" s="598" t="s">
        <v>115</v>
      </c>
      <c r="E7" s="598"/>
      <c r="F7" s="598"/>
      <c r="G7" s="598" t="s">
        <v>116</v>
      </c>
      <c r="H7" s="598"/>
      <c r="I7" s="598"/>
      <c r="J7" s="598" t="s">
        <v>117</v>
      </c>
      <c r="K7" s="598"/>
      <c r="L7" s="598"/>
      <c r="M7" s="598" t="s">
        <v>118</v>
      </c>
      <c r="N7" s="598"/>
      <c r="O7" s="598"/>
      <c r="P7" s="599"/>
      <c r="Q7" s="385">
        <v>12</v>
      </c>
      <c r="R7" s="182" t="s">
        <v>54</v>
      </c>
      <c r="S7" s="598" t="s">
        <v>119</v>
      </c>
      <c r="T7" s="598"/>
      <c r="U7" s="598"/>
      <c r="V7" s="598" t="s">
        <v>120</v>
      </c>
      <c r="W7" s="598"/>
      <c r="X7" s="598"/>
      <c r="Y7" s="598" t="s">
        <v>121</v>
      </c>
      <c r="Z7" s="598"/>
      <c r="AA7" s="598"/>
      <c r="AB7" s="598" t="s">
        <v>122</v>
      </c>
      <c r="AC7" s="598"/>
      <c r="AD7" s="598"/>
      <c r="AE7" s="599"/>
      <c r="AF7" s="385">
        <v>12</v>
      </c>
      <c r="AG7" s="182" t="s">
        <v>54</v>
      </c>
      <c r="AH7" s="598" t="s">
        <v>123</v>
      </c>
      <c r="AI7" s="598"/>
      <c r="AJ7" s="598"/>
      <c r="AK7" s="598" t="s">
        <v>124</v>
      </c>
      <c r="AL7" s="598"/>
      <c r="AM7" s="598"/>
      <c r="AN7" s="598" t="s">
        <v>125</v>
      </c>
      <c r="AO7" s="598"/>
      <c r="AP7" s="598"/>
      <c r="AQ7" s="598" t="s">
        <v>126</v>
      </c>
      <c r="AR7" s="598"/>
      <c r="AS7" s="598"/>
      <c r="AT7" s="599"/>
      <c r="AU7" s="385">
        <v>12</v>
      </c>
      <c r="AV7" s="182" t="s">
        <v>54</v>
      </c>
      <c r="AW7" s="598" t="s">
        <v>127</v>
      </c>
      <c r="AX7" s="598"/>
      <c r="AY7" s="598"/>
      <c r="AZ7" s="598" t="s">
        <v>128</v>
      </c>
      <c r="BA7" s="598"/>
      <c r="BB7" s="598"/>
      <c r="BC7" s="598" t="s">
        <v>129</v>
      </c>
      <c r="BD7" s="598"/>
      <c r="BE7" s="598"/>
      <c r="BF7" s="598" t="s">
        <v>398</v>
      </c>
      <c r="BG7" s="598"/>
      <c r="BH7" s="598"/>
    </row>
    <row r="8" spans="1:63" ht="15.75" customHeight="1" thickBot="1" x14ac:dyDescent="0.25">
      <c r="A8" s="599"/>
      <c r="B8" s="183">
        <v>15</v>
      </c>
      <c r="C8" s="184" t="s">
        <v>55</v>
      </c>
      <c r="D8" s="607">
        <f>F10</f>
        <v>4712</v>
      </c>
      <c r="E8" s="607"/>
      <c r="F8" s="607"/>
      <c r="G8" s="607">
        <f>I10</f>
        <v>5895</v>
      </c>
      <c r="H8" s="607"/>
      <c r="I8" s="607"/>
      <c r="J8" s="607">
        <f>L10</f>
        <v>6137</v>
      </c>
      <c r="K8" s="607"/>
      <c r="L8" s="607"/>
      <c r="M8" s="607">
        <f>O10</f>
        <v>5804</v>
      </c>
      <c r="N8" s="607"/>
      <c r="O8" s="607"/>
      <c r="P8" s="599"/>
      <c r="Q8" s="183">
        <v>15</v>
      </c>
      <c r="R8" s="184" t="s">
        <v>55</v>
      </c>
      <c r="S8" s="607">
        <f>U10</f>
        <v>5744</v>
      </c>
      <c r="T8" s="607"/>
      <c r="U8" s="607"/>
      <c r="V8" s="607">
        <f>X10</f>
        <v>4880</v>
      </c>
      <c r="W8" s="607"/>
      <c r="X8" s="607"/>
      <c r="Y8" s="607">
        <f>AA10</f>
        <v>4138</v>
      </c>
      <c r="Z8" s="607"/>
      <c r="AA8" s="607"/>
      <c r="AB8" s="607">
        <f>AD10</f>
        <v>3914</v>
      </c>
      <c r="AC8" s="607"/>
      <c r="AD8" s="607"/>
      <c r="AE8" s="599"/>
      <c r="AF8" s="183">
        <v>15</v>
      </c>
      <c r="AG8" s="184" t="s">
        <v>55</v>
      </c>
      <c r="AH8" s="607">
        <f>AJ10</f>
        <v>3917</v>
      </c>
      <c r="AI8" s="607"/>
      <c r="AJ8" s="607"/>
      <c r="AK8" s="607">
        <f>AM10</f>
        <v>3027</v>
      </c>
      <c r="AL8" s="607"/>
      <c r="AM8" s="607"/>
      <c r="AN8" s="607">
        <f>AP10</f>
        <v>2496</v>
      </c>
      <c r="AO8" s="607"/>
      <c r="AP8" s="607"/>
      <c r="AQ8" s="607">
        <f>AS10</f>
        <v>1889</v>
      </c>
      <c r="AR8" s="607"/>
      <c r="AS8" s="607"/>
      <c r="AT8" s="599"/>
      <c r="AU8" s="183">
        <v>15</v>
      </c>
      <c r="AV8" s="184" t="s">
        <v>55</v>
      </c>
      <c r="AW8" s="607">
        <f>AY10</f>
        <v>1473</v>
      </c>
      <c r="AX8" s="607"/>
      <c r="AY8" s="607"/>
      <c r="AZ8" s="607">
        <f>BB10</f>
        <v>998</v>
      </c>
      <c r="BA8" s="607"/>
      <c r="BB8" s="607"/>
      <c r="BC8" s="607">
        <f>BE10</f>
        <v>737</v>
      </c>
      <c r="BD8" s="607"/>
      <c r="BE8" s="607"/>
      <c r="BF8" s="607">
        <f>BH10</f>
        <v>968</v>
      </c>
      <c r="BG8" s="607"/>
      <c r="BH8" s="607"/>
      <c r="BI8" s="30">
        <f>SUM(BI12:BI77)</f>
        <v>56729</v>
      </c>
      <c r="BJ8" s="30">
        <f>D8+G8+J8+M8+S8+V8+Y8+AB8+AH8+AK8+AN8+AQ8+AW8+AZ8+BC8+BF8</f>
        <v>56729</v>
      </c>
    </row>
    <row r="9" spans="1:63" ht="15.75" customHeight="1" thickBot="1" x14ac:dyDescent="0.25">
      <c r="A9" s="599"/>
      <c r="B9" s="183"/>
      <c r="C9" s="184"/>
      <c r="D9" s="185" t="s">
        <v>3</v>
      </c>
      <c r="E9" s="185" t="s">
        <v>4</v>
      </c>
      <c r="F9" s="185" t="s">
        <v>52</v>
      </c>
      <c r="G9" s="185" t="s">
        <v>3</v>
      </c>
      <c r="H9" s="185" t="s">
        <v>4</v>
      </c>
      <c r="I9" s="185" t="s">
        <v>52</v>
      </c>
      <c r="J9" s="185" t="s">
        <v>3</v>
      </c>
      <c r="K9" s="185" t="s">
        <v>4</v>
      </c>
      <c r="L9" s="185" t="s">
        <v>52</v>
      </c>
      <c r="M9" s="185" t="s">
        <v>3</v>
      </c>
      <c r="N9" s="185" t="s">
        <v>4</v>
      </c>
      <c r="O9" s="185" t="s">
        <v>52</v>
      </c>
      <c r="P9" s="599"/>
      <c r="Q9" s="183"/>
      <c r="R9" s="184"/>
      <c r="S9" s="185" t="s">
        <v>3</v>
      </c>
      <c r="T9" s="185" t="s">
        <v>4</v>
      </c>
      <c r="U9" s="185" t="s">
        <v>52</v>
      </c>
      <c r="V9" s="185" t="s">
        <v>3</v>
      </c>
      <c r="W9" s="185" t="s">
        <v>4</v>
      </c>
      <c r="X9" s="185" t="s">
        <v>52</v>
      </c>
      <c r="Y9" s="185" t="s">
        <v>3</v>
      </c>
      <c r="Z9" s="185" t="s">
        <v>4</v>
      </c>
      <c r="AA9" s="185" t="s">
        <v>52</v>
      </c>
      <c r="AB9" s="185" t="s">
        <v>3</v>
      </c>
      <c r="AC9" s="185" t="s">
        <v>4</v>
      </c>
      <c r="AD9" s="185" t="s">
        <v>52</v>
      </c>
      <c r="AE9" s="599"/>
      <c r="AF9" s="183"/>
      <c r="AG9" s="184"/>
      <c r="AH9" s="185" t="s">
        <v>3</v>
      </c>
      <c r="AI9" s="185" t="s">
        <v>4</v>
      </c>
      <c r="AJ9" s="185" t="s">
        <v>52</v>
      </c>
      <c r="AK9" s="185" t="s">
        <v>3</v>
      </c>
      <c r="AL9" s="185" t="s">
        <v>4</v>
      </c>
      <c r="AM9" s="185" t="s">
        <v>52</v>
      </c>
      <c r="AN9" s="185" t="s">
        <v>3</v>
      </c>
      <c r="AO9" s="185" t="s">
        <v>4</v>
      </c>
      <c r="AP9" s="185" t="s">
        <v>52</v>
      </c>
      <c r="AQ9" s="185" t="s">
        <v>3</v>
      </c>
      <c r="AR9" s="185" t="s">
        <v>4</v>
      </c>
      <c r="AS9" s="185" t="s">
        <v>52</v>
      </c>
      <c r="AT9" s="599"/>
      <c r="AU9" s="183"/>
      <c r="AV9" s="184"/>
      <c r="AW9" s="185" t="s">
        <v>3</v>
      </c>
      <c r="AX9" s="185" t="s">
        <v>4</v>
      </c>
      <c r="AY9" s="185" t="s">
        <v>52</v>
      </c>
      <c r="AZ9" s="185" t="s">
        <v>3</v>
      </c>
      <c r="BA9" s="185" t="s">
        <v>4</v>
      </c>
      <c r="BB9" s="185" t="s">
        <v>52</v>
      </c>
      <c r="BC9" s="185" t="s">
        <v>3</v>
      </c>
      <c r="BD9" s="185" t="s">
        <v>4</v>
      </c>
      <c r="BE9" s="185" t="s">
        <v>52</v>
      </c>
      <c r="BF9" s="185" t="s">
        <v>3</v>
      </c>
      <c r="BG9" s="185" t="s">
        <v>4</v>
      </c>
      <c r="BH9" s="185" t="s">
        <v>52</v>
      </c>
      <c r="BI9" s="30"/>
    </row>
    <row r="10" spans="1:63" ht="15.75" customHeight="1" thickBot="1" x14ac:dyDescent="0.25">
      <c r="A10" s="600"/>
      <c r="B10" s="186"/>
      <c r="C10" s="186"/>
      <c r="D10" s="390">
        <f>D11+D23+D35+D43+D50+D57+D63+D71</f>
        <v>2426</v>
      </c>
      <c r="E10" s="390">
        <f t="shared" ref="E10:BH10" si="3">E11+E23+E35+E43+E50+E57+E63+E71</f>
        <v>2286</v>
      </c>
      <c r="F10" s="390">
        <f t="shared" si="3"/>
        <v>4712</v>
      </c>
      <c r="G10" s="390">
        <f t="shared" si="3"/>
        <v>3056</v>
      </c>
      <c r="H10" s="390">
        <f t="shared" si="3"/>
        <v>2839</v>
      </c>
      <c r="I10" s="390">
        <f t="shared" si="3"/>
        <v>5895</v>
      </c>
      <c r="J10" s="390">
        <f t="shared" si="3"/>
        <v>3131</v>
      </c>
      <c r="K10" s="390">
        <f t="shared" si="3"/>
        <v>3006</v>
      </c>
      <c r="L10" s="390">
        <f t="shared" si="3"/>
        <v>6137</v>
      </c>
      <c r="M10" s="390">
        <f t="shared" si="3"/>
        <v>2969</v>
      </c>
      <c r="N10" s="390">
        <f t="shared" si="3"/>
        <v>2835</v>
      </c>
      <c r="O10" s="390">
        <f t="shared" si="3"/>
        <v>5804</v>
      </c>
      <c r="P10" s="600"/>
      <c r="Q10" s="186"/>
      <c r="R10" s="186"/>
      <c r="S10" s="390">
        <f t="shared" si="3"/>
        <v>2968</v>
      </c>
      <c r="T10" s="390">
        <f t="shared" si="3"/>
        <v>2776</v>
      </c>
      <c r="U10" s="390">
        <f t="shared" si="3"/>
        <v>5744</v>
      </c>
      <c r="V10" s="390">
        <f t="shared" si="3"/>
        <v>2504</v>
      </c>
      <c r="W10" s="390">
        <f t="shared" si="3"/>
        <v>2376</v>
      </c>
      <c r="X10" s="390">
        <f t="shared" si="3"/>
        <v>4880</v>
      </c>
      <c r="Y10" s="390">
        <f t="shared" si="3"/>
        <v>2149</v>
      </c>
      <c r="Z10" s="390">
        <f t="shared" si="3"/>
        <v>1989</v>
      </c>
      <c r="AA10" s="390">
        <f t="shared" si="3"/>
        <v>4138</v>
      </c>
      <c r="AB10" s="390">
        <f t="shared" si="3"/>
        <v>1952</v>
      </c>
      <c r="AC10" s="390">
        <f t="shared" si="3"/>
        <v>1962</v>
      </c>
      <c r="AD10" s="390">
        <f t="shared" si="3"/>
        <v>3914</v>
      </c>
      <c r="AE10" s="600"/>
      <c r="AF10" s="186"/>
      <c r="AG10" s="186"/>
      <c r="AH10" s="390">
        <f t="shared" si="3"/>
        <v>2036</v>
      </c>
      <c r="AI10" s="390">
        <f t="shared" si="3"/>
        <v>1881</v>
      </c>
      <c r="AJ10" s="390">
        <f t="shared" si="3"/>
        <v>3917</v>
      </c>
      <c r="AK10" s="390">
        <f t="shared" si="3"/>
        <v>1580</v>
      </c>
      <c r="AL10" s="390">
        <f t="shared" si="3"/>
        <v>1447</v>
      </c>
      <c r="AM10" s="390">
        <f t="shared" si="3"/>
        <v>3027</v>
      </c>
      <c r="AN10" s="390">
        <f t="shared" si="3"/>
        <v>1247</v>
      </c>
      <c r="AO10" s="390">
        <f t="shared" si="3"/>
        <v>1249</v>
      </c>
      <c r="AP10" s="390">
        <f t="shared" si="3"/>
        <v>2496</v>
      </c>
      <c r="AQ10" s="390">
        <f t="shared" si="3"/>
        <v>903</v>
      </c>
      <c r="AR10" s="390">
        <f t="shared" si="3"/>
        <v>986</v>
      </c>
      <c r="AS10" s="390">
        <f t="shared" si="3"/>
        <v>1889</v>
      </c>
      <c r="AT10" s="600"/>
      <c r="AU10" s="186"/>
      <c r="AV10" s="186"/>
      <c r="AW10" s="390">
        <f t="shared" si="3"/>
        <v>678</v>
      </c>
      <c r="AX10" s="390">
        <f t="shared" si="3"/>
        <v>795</v>
      </c>
      <c r="AY10" s="390">
        <f t="shared" si="3"/>
        <v>1473</v>
      </c>
      <c r="AZ10" s="390">
        <f t="shared" si="3"/>
        <v>418</v>
      </c>
      <c r="BA10" s="390">
        <f t="shared" si="3"/>
        <v>580</v>
      </c>
      <c r="BB10" s="390">
        <f t="shared" si="3"/>
        <v>998</v>
      </c>
      <c r="BC10" s="390">
        <f t="shared" si="3"/>
        <v>292</v>
      </c>
      <c r="BD10" s="390">
        <f t="shared" si="3"/>
        <v>445</v>
      </c>
      <c r="BE10" s="390">
        <f t="shared" si="3"/>
        <v>737</v>
      </c>
      <c r="BF10" s="390">
        <f t="shared" si="3"/>
        <v>352</v>
      </c>
      <c r="BG10" s="390">
        <f t="shared" si="3"/>
        <v>616</v>
      </c>
      <c r="BH10" s="390">
        <f t="shared" si="3"/>
        <v>968</v>
      </c>
      <c r="BI10" s="30"/>
      <c r="BJ10" s="30"/>
    </row>
    <row r="11" spans="1:63" x14ac:dyDescent="0.2">
      <c r="A11" s="19"/>
      <c r="B11" s="20" t="s">
        <v>56</v>
      </c>
      <c r="C11" s="122" t="s">
        <v>5</v>
      </c>
      <c r="D11" s="391">
        <f>SUM(D12:D21)</f>
        <v>555</v>
      </c>
      <c r="E11" s="391">
        <f t="shared" ref="E11:BH11" si="4">SUM(E12:E21)</f>
        <v>501</v>
      </c>
      <c r="F11" s="391">
        <f t="shared" si="4"/>
        <v>1056</v>
      </c>
      <c r="G11" s="391">
        <f t="shared" si="4"/>
        <v>688</v>
      </c>
      <c r="H11" s="391">
        <f t="shared" si="4"/>
        <v>613</v>
      </c>
      <c r="I11" s="391">
        <f t="shared" si="4"/>
        <v>1301</v>
      </c>
      <c r="J11" s="391">
        <f t="shared" si="4"/>
        <v>730</v>
      </c>
      <c r="K11" s="391">
        <f t="shared" si="4"/>
        <v>704</v>
      </c>
      <c r="L11" s="391">
        <f t="shared" si="4"/>
        <v>1434</v>
      </c>
      <c r="M11" s="391">
        <f t="shared" si="4"/>
        <v>684</v>
      </c>
      <c r="N11" s="391">
        <f t="shared" si="4"/>
        <v>674</v>
      </c>
      <c r="O11" s="391">
        <f t="shared" si="4"/>
        <v>1358</v>
      </c>
      <c r="P11" s="19"/>
      <c r="Q11" s="20" t="s">
        <v>56</v>
      </c>
      <c r="R11" s="122" t="s">
        <v>5</v>
      </c>
      <c r="S11" s="391">
        <f t="shared" si="4"/>
        <v>682</v>
      </c>
      <c r="T11" s="391">
        <f t="shared" si="4"/>
        <v>677</v>
      </c>
      <c r="U11" s="391">
        <f t="shared" si="4"/>
        <v>1359</v>
      </c>
      <c r="V11" s="391">
        <f t="shared" si="4"/>
        <v>553</v>
      </c>
      <c r="W11" s="391">
        <f t="shared" si="4"/>
        <v>514</v>
      </c>
      <c r="X11" s="391">
        <f t="shared" si="4"/>
        <v>1067</v>
      </c>
      <c r="Y11" s="391">
        <f t="shared" si="4"/>
        <v>445</v>
      </c>
      <c r="Z11" s="391">
        <f t="shared" si="4"/>
        <v>393</v>
      </c>
      <c r="AA11" s="391">
        <f t="shared" si="4"/>
        <v>838</v>
      </c>
      <c r="AB11" s="391">
        <f t="shared" si="4"/>
        <v>409</v>
      </c>
      <c r="AC11" s="391">
        <f t="shared" si="4"/>
        <v>415</v>
      </c>
      <c r="AD11" s="391">
        <f t="shared" si="4"/>
        <v>824</v>
      </c>
      <c r="AE11" s="19"/>
      <c r="AF11" s="20" t="s">
        <v>56</v>
      </c>
      <c r="AG11" s="122" t="s">
        <v>5</v>
      </c>
      <c r="AH11" s="391">
        <f t="shared" si="4"/>
        <v>401</v>
      </c>
      <c r="AI11" s="391">
        <f t="shared" si="4"/>
        <v>397</v>
      </c>
      <c r="AJ11" s="391">
        <f t="shared" si="4"/>
        <v>798</v>
      </c>
      <c r="AK11" s="391">
        <f t="shared" si="4"/>
        <v>319</v>
      </c>
      <c r="AL11" s="391">
        <f t="shared" si="4"/>
        <v>319</v>
      </c>
      <c r="AM11" s="391">
        <f t="shared" si="4"/>
        <v>638</v>
      </c>
      <c r="AN11" s="391">
        <f t="shared" si="4"/>
        <v>297</v>
      </c>
      <c r="AO11" s="391">
        <f t="shared" si="4"/>
        <v>267</v>
      </c>
      <c r="AP11" s="391">
        <f t="shared" si="4"/>
        <v>564</v>
      </c>
      <c r="AQ11" s="391">
        <f t="shared" si="4"/>
        <v>173</v>
      </c>
      <c r="AR11" s="391">
        <f t="shared" si="4"/>
        <v>185</v>
      </c>
      <c r="AS11" s="391">
        <f t="shared" si="4"/>
        <v>358</v>
      </c>
      <c r="AT11" s="19"/>
      <c r="AU11" s="20" t="s">
        <v>56</v>
      </c>
      <c r="AV11" s="122" t="s">
        <v>5</v>
      </c>
      <c r="AW11" s="391">
        <f t="shared" si="4"/>
        <v>118</v>
      </c>
      <c r="AX11" s="391">
        <f t="shared" si="4"/>
        <v>159</v>
      </c>
      <c r="AY11" s="391">
        <f t="shared" si="4"/>
        <v>277</v>
      </c>
      <c r="AZ11" s="391">
        <f t="shared" si="4"/>
        <v>74</v>
      </c>
      <c r="BA11" s="391">
        <f t="shared" si="4"/>
        <v>96</v>
      </c>
      <c r="BB11" s="391">
        <f t="shared" si="4"/>
        <v>170</v>
      </c>
      <c r="BC11" s="391">
        <f t="shared" si="4"/>
        <v>52</v>
      </c>
      <c r="BD11" s="391">
        <f t="shared" si="4"/>
        <v>63</v>
      </c>
      <c r="BE11" s="391">
        <f t="shared" si="4"/>
        <v>115</v>
      </c>
      <c r="BF11" s="391">
        <f t="shared" si="4"/>
        <v>75</v>
      </c>
      <c r="BG11" s="391">
        <f t="shared" si="4"/>
        <v>98</v>
      </c>
      <c r="BH11" s="391">
        <f t="shared" si="4"/>
        <v>173</v>
      </c>
      <c r="BI11" s="30"/>
      <c r="BJ11" s="30"/>
      <c r="BK11" s="30"/>
    </row>
    <row r="12" spans="1:63" x14ac:dyDescent="0.2">
      <c r="A12" s="22">
        <v>1</v>
      </c>
      <c r="B12" s="126">
        <v>2001</v>
      </c>
      <c r="C12" s="127" t="s">
        <v>6</v>
      </c>
      <c r="D12" s="513">
        <v>69</v>
      </c>
      <c r="E12" s="513">
        <v>82</v>
      </c>
      <c r="F12" s="513">
        <f t="shared" ref="F12:F21" si="5">SUM(D12:E12)</f>
        <v>151</v>
      </c>
      <c r="G12" s="513">
        <v>93</v>
      </c>
      <c r="H12" s="513">
        <v>92</v>
      </c>
      <c r="I12" s="513">
        <f t="shared" ref="I12:I21" si="6">SUM(G12:H12)</f>
        <v>185</v>
      </c>
      <c r="J12" s="513">
        <v>96</v>
      </c>
      <c r="K12" s="513">
        <v>101</v>
      </c>
      <c r="L12" s="513">
        <f t="shared" ref="L12:L21" si="7">SUM(J12:K12)</f>
        <v>197</v>
      </c>
      <c r="M12" s="513">
        <v>93</v>
      </c>
      <c r="N12" s="513">
        <v>95</v>
      </c>
      <c r="O12" s="513">
        <f t="shared" ref="O12:O21" si="8">SUM(M12:N12)</f>
        <v>188</v>
      </c>
      <c r="P12" s="22">
        <v>1</v>
      </c>
      <c r="Q12" s="126">
        <v>2001</v>
      </c>
      <c r="R12" s="127" t="s">
        <v>6</v>
      </c>
      <c r="S12" s="513">
        <v>126</v>
      </c>
      <c r="T12" s="513">
        <v>95</v>
      </c>
      <c r="U12" s="513">
        <f t="shared" ref="U12:U21" si="9">SUM(S12:T12)</f>
        <v>221</v>
      </c>
      <c r="V12" s="513">
        <v>88</v>
      </c>
      <c r="W12" s="513">
        <v>79</v>
      </c>
      <c r="X12" s="513">
        <f t="shared" ref="X12:X21" si="10">SUM(V12:W12)</f>
        <v>167</v>
      </c>
      <c r="Y12" s="513">
        <v>63</v>
      </c>
      <c r="Z12" s="513">
        <v>76</v>
      </c>
      <c r="AA12" s="513">
        <f t="shared" ref="AA12:AA21" si="11">SUM(Y12:Z12)</f>
        <v>139</v>
      </c>
      <c r="AB12" s="513">
        <v>61</v>
      </c>
      <c r="AC12" s="513">
        <v>59</v>
      </c>
      <c r="AD12" s="513">
        <f t="shared" ref="AD12:AD21" si="12">SUM(AB12:AC12)</f>
        <v>120</v>
      </c>
      <c r="AE12" s="22">
        <v>1</v>
      </c>
      <c r="AF12" s="126">
        <v>2001</v>
      </c>
      <c r="AG12" s="127" t="s">
        <v>6</v>
      </c>
      <c r="AH12" s="513">
        <v>62</v>
      </c>
      <c r="AI12" s="513">
        <v>61</v>
      </c>
      <c r="AJ12" s="513">
        <f t="shared" ref="AJ12:AJ21" si="13">SUM(AH12:AI12)</f>
        <v>123</v>
      </c>
      <c r="AK12" s="513">
        <v>46</v>
      </c>
      <c r="AL12" s="513">
        <v>48</v>
      </c>
      <c r="AM12" s="513">
        <f t="shared" ref="AM12:AM21" si="14">SUM(AK12:AL12)</f>
        <v>94</v>
      </c>
      <c r="AN12" s="513">
        <v>56</v>
      </c>
      <c r="AO12" s="513">
        <v>37</v>
      </c>
      <c r="AP12" s="513">
        <f t="shared" ref="AP12:AP21" si="15">SUM(AN12:AO12)</f>
        <v>93</v>
      </c>
      <c r="AQ12" s="513">
        <v>27</v>
      </c>
      <c r="AR12" s="513">
        <v>38</v>
      </c>
      <c r="AS12" s="513">
        <f t="shared" ref="AS12:AS21" si="16">SUM(AQ12:AR12)</f>
        <v>65</v>
      </c>
      <c r="AT12" s="22">
        <v>1</v>
      </c>
      <c r="AU12" s="126">
        <v>2001</v>
      </c>
      <c r="AV12" s="127" t="s">
        <v>6</v>
      </c>
      <c r="AW12" s="513">
        <v>23</v>
      </c>
      <c r="AX12" s="513">
        <v>27</v>
      </c>
      <c r="AY12" s="513">
        <f t="shared" ref="AY12:AY21" si="17">SUM(AW12:AX12)</f>
        <v>50</v>
      </c>
      <c r="AZ12" s="513">
        <v>14</v>
      </c>
      <c r="BA12" s="513">
        <v>18</v>
      </c>
      <c r="BB12" s="513">
        <f t="shared" ref="BB12:BB21" si="18">SUM(AZ12:BA12)</f>
        <v>32</v>
      </c>
      <c r="BC12" s="513">
        <v>9</v>
      </c>
      <c r="BD12" s="513">
        <v>12</v>
      </c>
      <c r="BE12" s="513">
        <f t="shared" ref="BE12:BE21" si="19">SUM(BC12:BD12)</f>
        <v>21</v>
      </c>
      <c r="BF12" s="513">
        <v>14</v>
      </c>
      <c r="BG12" s="513">
        <v>22</v>
      </c>
      <c r="BH12" s="513">
        <f t="shared" ref="BH12:BH21" si="20">SUM(BF12:BG12)</f>
        <v>36</v>
      </c>
      <c r="BI12" s="30">
        <f>SUM(F12+I12+L12+O12+U12+X12+AA12+AD12+AJ12+AM12+AP12+AS12+AY12+BB12+BE12+BH12)</f>
        <v>1882</v>
      </c>
      <c r="BK12" s="137">
        <f>'[2]Sheet 1'!$HA$2</f>
        <v>0</v>
      </c>
    </row>
    <row r="13" spans="1:63" x14ac:dyDescent="0.2">
      <c r="A13" s="22">
        <v>2</v>
      </c>
      <c r="B13" s="22">
        <v>2002</v>
      </c>
      <c r="C13" s="127" t="s">
        <v>7</v>
      </c>
      <c r="D13" s="513">
        <v>79</v>
      </c>
      <c r="E13" s="513">
        <v>61</v>
      </c>
      <c r="F13" s="513">
        <f t="shared" si="5"/>
        <v>140</v>
      </c>
      <c r="G13" s="513">
        <v>94</v>
      </c>
      <c r="H13" s="513">
        <v>102</v>
      </c>
      <c r="I13" s="513">
        <f t="shared" si="6"/>
        <v>196</v>
      </c>
      <c r="J13" s="513">
        <v>113</v>
      </c>
      <c r="K13" s="513">
        <v>89</v>
      </c>
      <c r="L13" s="513">
        <f t="shared" si="7"/>
        <v>202</v>
      </c>
      <c r="M13" s="513">
        <v>85</v>
      </c>
      <c r="N13" s="513">
        <v>91</v>
      </c>
      <c r="O13" s="513">
        <f t="shared" si="8"/>
        <v>176</v>
      </c>
      <c r="P13" s="22">
        <v>2</v>
      </c>
      <c r="Q13" s="22">
        <v>2002</v>
      </c>
      <c r="R13" s="127" t="s">
        <v>7</v>
      </c>
      <c r="S13" s="513">
        <v>86</v>
      </c>
      <c r="T13" s="513">
        <v>94</v>
      </c>
      <c r="U13" s="513">
        <f t="shared" si="9"/>
        <v>180</v>
      </c>
      <c r="V13" s="513">
        <v>70</v>
      </c>
      <c r="W13" s="513">
        <v>69</v>
      </c>
      <c r="X13" s="513">
        <f t="shared" si="10"/>
        <v>139</v>
      </c>
      <c r="Y13" s="513">
        <v>67</v>
      </c>
      <c r="Z13" s="513">
        <v>47</v>
      </c>
      <c r="AA13" s="513">
        <f t="shared" si="11"/>
        <v>114</v>
      </c>
      <c r="AB13" s="513">
        <v>64</v>
      </c>
      <c r="AC13" s="513">
        <v>52</v>
      </c>
      <c r="AD13" s="513">
        <f t="shared" si="12"/>
        <v>116</v>
      </c>
      <c r="AE13" s="22">
        <v>2</v>
      </c>
      <c r="AF13" s="22">
        <v>2002</v>
      </c>
      <c r="AG13" s="127" t="s">
        <v>7</v>
      </c>
      <c r="AH13" s="513">
        <v>52</v>
      </c>
      <c r="AI13" s="513">
        <v>61</v>
      </c>
      <c r="AJ13" s="513">
        <f t="shared" si="13"/>
        <v>113</v>
      </c>
      <c r="AK13" s="513">
        <v>43</v>
      </c>
      <c r="AL13" s="513">
        <v>43</v>
      </c>
      <c r="AM13" s="513">
        <f t="shared" si="14"/>
        <v>86</v>
      </c>
      <c r="AN13" s="513">
        <v>38</v>
      </c>
      <c r="AO13" s="513">
        <v>32</v>
      </c>
      <c r="AP13" s="513">
        <f t="shared" si="15"/>
        <v>70</v>
      </c>
      <c r="AQ13" s="513">
        <v>24</v>
      </c>
      <c r="AR13" s="513">
        <v>17</v>
      </c>
      <c r="AS13" s="513">
        <f t="shared" si="16"/>
        <v>41</v>
      </c>
      <c r="AT13" s="22">
        <v>2</v>
      </c>
      <c r="AU13" s="22">
        <v>2002</v>
      </c>
      <c r="AV13" s="127" t="s">
        <v>7</v>
      </c>
      <c r="AW13" s="513">
        <v>14</v>
      </c>
      <c r="AX13" s="513">
        <v>29</v>
      </c>
      <c r="AY13" s="513">
        <f t="shared" si="17"/>
        <v>43</v>
      </c>
      <c r="AZ13" s="513">
        <v>9</v>
      </c>
      <c r="BA13" s="513">
        <v>13</v>
      </c>
      <c r="BB13" s="513">
        <f t="shared" si="18"/>
        <v>22</v>
      </c>
      <c r="BC13" s="513">
        <v>5</v>
      </c>
      <c r="BD13" s="513">
        <v>5</v>
      </c>
      <c r="BE13" s="513">
        <f t="shared" si="19"/>
        <v>10</v>
      </c>
      <c r="BF13" s="513">
        <v>14</v>
      </c>
      <c r="BG13" s="513">
        <v>10</v>
      </c>
      <c r="BH13" s="513">
        <f t="shared" si="20"/>
        <v>24</v>
      </c>
      <c r="BI13" s="30">
        <f t="shared" ref="BI13:BI76" si="21">SUM(F13+I13+L13+O13+U13+X13+AA13+AD13+AJ13+AM13+AP13+AS13+AY13+BB13+BE13+BH13)</f>
        <v>1672</v>
      </c>
      <c r="BK13" s="137"/>
    </row>
    <row r="14" spans="1:63" x14ac:dyDescent="0.2">
      <c r="A14" s="22">
        <v>3</v>
      </c>
      <c r="B14" s="22">
        <v>2003</v>
      </c>
      <c r="C14" s="127" t="s">
        <v>8</v>
      </c>
      <c r="D14" s="513">
        <v>88</v>
      </c>
      <c r="E14" s="513">
        <v>69</v>
      </c>
      <c r="F14" s="513">
        <f t="shared" si="5"/>
        <v>157</v>
      </c>
      <c r="G14" s="513">
        <v>81</v>
      </c>
      <c r="H14" s="513">
        <v>81</v>
      </c>
      <c r="I14" s="513">
        <f t="shared" si="6"/>
        <v>162</v>
      </c>
      <c r="J14" s="513">
        <v>96</v>
      </c>
      <c r="K14" s="513">
        <v>83</v>
      </c>
      <c r="L14" s="513">
        <f t="shared" si="7"/>
        <v>179</v>
      </c>
      <c r="M14" s="513">
        <v>86</v>
      </c>
      <c r="N14" s="513">
        <v>100</v>
      </c>
      <c r="O14" s="513">
        <f t="shared" si="8"/>
        <v>186</v>
      </c>
      <c r="P14" s="22">
        <v>3</v>
      </c>
      <c r="Q14" s="22">
        <v>2003</v>
      </c>
      <c r="R14" s="127" t="s">
        <v>8</v>
      </c>
      <c r="S14" s="513">
        <v>90</v>
      </c>
      <c r="T14" s="513">
        <v>94</v>
      </c>
      <c r="U14" s="513">
        <f t="shared" si="9"/>
        <v>184</v>
      </c>
      <c r="V14" s="513">
        <v>64</v>
      </c>
      <c r="W14" s="513">
        <v>69</v>
      </c>
      <c r="X14" s="513">
        <f t="shared" si="10"/>
        <v>133</v>
      </c>
      <c r="Y14" s="513">
        <v>61</v>
      </c>
      <c r="Z14" s="513">
        <v>49</v>
      </c>
      <c r="AA14" s="513">
        <f t="shared" si="11"/>
        <v>110</v>
      </c>
      <c r="AB14" s="513">
        <v>52</v>
      </c>
      <c r="AC14" s="513">
        <v>52</v>
      </c>
      <c r="AD14" s="513">
        <f t="shared" si="12"/>
        <v>104</v>
      </c>
      <c r="AE14" s="22">
        <v>3</v>
      </c>
      <c r="AF14" s="22">
        <v>2003</v>
      </c>
      <c r="AG14" s="127" t="s">
        <v>8</v>
      </c>
      <c r="AH14" s="513">
        <v>61</v>
      </c>
      <c r="AI14" s="513">
        <v>48</v>
      </c>
      <c r="AJ14" s="513">
        <f t="shared" si="13"/>
        <v>109</v>
      </c>
      <c r="AK14" s="513">
        <v>44</v>
      </c>
      <c r="AL14" s="513">
        <v>41</v>
      </c>
      <c r="AM14" s="513">
        <f t="shared" si="14"/>
        <v>85</v>
      </c>
      <c r="AN14" s="513">
        <v>28</v>
      </c>
      <c r="AO14" s="513">
        <v>30</v>
      </c>
      <c r="AP14" s="513">
        <f t="shared" si="15"/>
        <v>58</v>
      </c>
      <c r="AQ14" s="513">
        <v>21</v>
      </c>
      <c r="AR14" s="513">
        <v>30</v>
      </c>
      <c r="AS14" s="513">
        <f t="shared" si="16"/>
        <v>51</v>
      </c>
      <c r="AT14" s="22">
        <v>3</v>
      </c>
      <c r="AU14" s="22">
        <v>2003</v>
      </c>
      <c r="AV14" s="127" t="s">
        <v>8</v>
      </c>
      <c r="AW14" s="513">
        <v>20</v>
      </c>
      <c r="AX14" s="513">
        <v>20</v>
      </c>
      <c r="AY14" s="513">
        <f t="shared" si="17"/>
        <v>40</v>
      </c>
      <c r="AZ14" s="513">
        <v>6</v>
      </c>
      <c r="BA14" s="513">
        <v>13</v>
      </c>
      <c r="BB14" s="513">
        <f t="shared" si="18"/>
        <v>19</v>
      </c>
      <c r="BC14" s="513">
        <v>13</v>
      </c>
      <c r="BD14" s="513">
        <v>3</v>
      </c>
      <c r="BE14" s="513">
        <f t="shared" si="19"/>
        <v>16</v>
      </c>
      <c r="BF14" s="513">
        <v>9</v>
      </c>
      <c r="BG14" s="513">
        <v>10</v>
      </c>
      <c r="BH14" s="513">
        <f t="shared" si="20"/>
        <v>19</v>
      </c>
      <c r="BI14" s="30">
        <f t="shared" si="21"/>
        <v>1612</v>
      </c>
      <c r="BK14" s="137"/>
    </row>
    <row r="15" spans="1:63" x14ac:dyDescent="0.2">
      <c r="A15" s="22">
        <v>4</v>
      </c>
      <c r="B15" s="22">
        <v>2004</v>
      </c>
      <c r="C15" s="127" t="s">
        <v>9</v>
      </c>
      <c r="D15" s="513">
        <v>80</v>
      </c>
      <c r="E15" s="513">
        <v>62</v>
      </c>
      <c r="F15" s="513">
        <f t="shared" si="5"/>
        <v>142</v>
      </c>
      <c r="G15" s="513">
        <v>110</v>
      </c>
      <c r="H15" s="513">
        <v>81</v>
      </c>
      <c r="I15" s="513">
        <f t="shared" si="6"/>
        <v>191</v>
      </c>
      <c r="J15" s="513">
        <v>116</v>
      </c>
      <c r="K15" s="513">
        <v>125</v>
      </c>
      <c r="L15" s="513">
        <f t="shared" si="7"/>
        <v>241</v>
      </c>
      <c r="M15" s="513">
        <v>126</v>
      </c>
      <c r="N15" s="513">
        <v>103</v>
      </c>
      <c r="O15" s="513">
        <f t="shared" si="8"/>
        <v>229</v>
      </c>
      <c r="P15" s="22">
        <v>4</v>
      </c>
      <c r="Q15" s="22">
        <v>2004</v>
      </c>
      <c r="R15" s="127" t="s">
        <v>9</v>
      </c>
      <c r="S15" s="513">
        <v>117</v>
      </c>
      <c r="T15" s="513">
        <v>98</v>
      </c>
      <c r="U15" s="513">
        <f t="shared" si="9"/>
        <v>215</v>
      </c>
      <c r="V15" s="513">
        <v>81</v>
      </c>
      <c r="W15" s="513">
        <v>82</v>
      </c>
      <c r="X15" s="513">
        <f t="shared" si="10"/>
        <v>163</v>
      </c>
      <c r="Y15" s="513">
        <v>55</v>
      </c>
      <c r="Z15" s="513">
        <v>47</v>
      </c>
      <c r="AA15" s="513">
        <f t="shared" si="11"/>
        <v>102</v>
      </c>
      <c r="AB15" s="513">
        <v>56</v>
      </c>
      <c r="AC15" s="513">
        <v>55</v>
      </c>
      <c r="AD15" s="513">
        <f t="shared" si="12"/>
        <v>111</v>
      </c>
      <c r="AE15" s="22">
        <v>4</v>
      </c>
      <c r="AF15" s="22">
        <v>2004</v>
      </c>
      <c r="AG15" s="127" t="s">
        <v>9</v>
      </c>
      <c r="AH15" s="513">
        <v>54</v>
      </c>
      <c r="AI15" s="513">
        <v>58</v>
      </c>
      <c r="AJ15" s="513">
        <f t="shared" si="13"/>
        <v>112</v>
      </c>
      <c r="AK15" s="513">
        <v>50</v>
      </c>
      <c r="AL15" s="513">
        <v>53</v>
      </c>
      <c r="AM15" s="513">
        <f t="shared" si="14"/>
        <v>103</v>
      </c>
      <c r="AN15" s="513">
        <v>50</v>
      </c>
      <c r="AO15" s="513">
        <v>43</v>
      </c>
      <c r="AP15" s="513">
        <f t="shared" si="15"/>
        <v>93</v>
      </c>
      <c r="AQ15" s="513">
        <v>18</v>
      </c>
      <c r="AR15" s="513">
        <v>28</v>
      </c>
      <c r="AS15" s="513">
        <f t="shared" si="16"/>
        <v>46</v>
      </c>
      <c r="AT15" s="22">
        <v>4</v>
      </c>
      <c r="AU15" s="22">
        <v>2004</v>
      </c>
      <c r="AV15" s="127" t="s">
        <v>9</v>
      </c>
      <c r="AW15" s="513">
        <v>15</v>
      </c>
      <c r="AX15" s="513">
        <v>28</v>
      </c>
      <c r="AY15" s="513">
        <f t="shared" si="17"/>
        <v>43</v>
      </c>
      <c r="AZ15" s="513">
        <v>12</v>
      </c>
      <c r="BA15" s="513">
        <v>10</v>
      </c>
      <c r="BB15" s="513">
        <f t="shared" si="18"/>
        <v>22</v>
      </c>
      <c r="BC15" s="513">
        <v>5</v>
      </c>
      <c r="BD15" s="513">
        <v>10</v>
      </c>
      <c r="BE15" s="513">
        <f t="shared" si="19"/>
        <v>15</v>
      </c>
      <c r="BF15" s="513">
        <v>14</v>
      </c>
      <c r="BG15" s="513">
        <v>22</v>
      </c>
      <c r="BH15" s="513">
        <f t="shared" si="20"/>
        <v>36</v>
      </c>
      <c r="BI15" s="30">
        <f t="shared" si="21"/>
        <v>1864</v>
      </c>
      <c r="BK15" s="137"/>
    </row>
    <row r="16" spans="1:63" x14ac:dyDescent="0.2">
      <c r="A16" s="22">
        <v>5</v>
      </c>
      <c r="B16" s="22">
        <v>2005</v>
      </c>
      <c r="C16" s="127" t="s">
        <v>10</v>
      </c>
      <c r="D16" s="513">
        <v>39</v>
      </c>
      <c r="E16" s="513">
        <v>29</v>
      </c>
      <c r="F16" s="513">
        <f t="shared" si="5"/>
        <v>68</v>
      </c>
      <c r="G16" s="513">
        <v>39</v>
      </c>
      <c r="H16" s="513">
        <v>32</v>
      </c>
      <c r="I16" s="513">
        <f t="shared" si="6"/>
        <v>71</v>
      </c>
      <c r="J16" s="513">
        <v>42</v>
      </c>
      <c r="K16" s="513">
        <v>42</v>
      </c>
      <c r="L16" s="513">
        <f t="shared" si="7"/>
        <v>84</v>
      </c>
      <c r="M16" s="513">
        <v>35</v>
      </c>
      <c r="N16" s="513">
        <v>38</v>
      </c>
      <c r="O16" s="513">
        <f t="shared" si="8"/>
        <v>73</v>
      </c>
      <c r="P16" s="22">
        <v>5</v>
      </c>
      <c r="Q16" s="22">
        <v>2005</v>
      </c>
      <c r="R16" s="127" t="s">
        <v>10</v>
      </c>
      <c r="S16" s="513">
        <v>36</v>
      </c>
      <c r="T16" s="513">
        <v>53</v>
      </c>
      <c r="U16" s="513">
        <f t="shared" si="9"/>
        <v>89</v>
      </c>
      <c r="V16" s="513">
        <v>25</v>
      </c>
      <c r="W16" s="513">
        <v>32</v>
      </c>
      <c r="X16" s="513">
        <f t="shared" si="10"/>
        <v>57</v>
      </c>
      <c r="Y16" s="513">
        <v>40</v>
      </c>
      <c r="Z16" s="513">
        <v>24</v>
      </c>
      <c r="AA16" s="513">
        <f t="shared" si="11"/>
        <v>64</v>
      </c>
      <c r="AB16" s="513">
        <v>27</v>
      </c>
      <c r="AC16" s="513">
        <v>25</v>
      </c>
      <c r="AD16" s="513">
        <f t="shared" si="12"/>
        <v>52</v>
      </c>
      <c r="AE16" s="22">
        <v>5</v>
      </c>
      <c r="AF16" s="22">
        <v>2005</v>
      </c>
      <c r="AG16" s="127" t="s">
        <v>10</v>
      </c>
      <c r="AH16" s="513">
        <v>26</v>
      </c>
      <c r="AI16" s="513">
        <v>28</v>
      </c>
      <c r="AJ16" s="513">
        <f t="shared" si="13"/>
        <v>54</v>
      </c>
      <c r="AK16" s="513">
        <v>25</v>
      </c>
      <c r="AL16" s="513">
        <v>24</v>
      </c>
      <c r="AM16" s="513">
        <f t="shared" si="14"/>
        <v>49</v>
      </c>
      <c r="AN16" s="513">
        <v>16</v>
      </c>
      <c r="AO16" s="513">
        <v>14</v>
      </c>
      <c r="AP16" s="513">
        <f t="shared" si="15"/>
        <v>30</v>
      </c>
      <c r="AQ16" s="513">
        <v>13</v>
      </c>
      <c r="AR16" s="513">
        <v>13</v>
      </c>
      <c r="AS16" s="513">
        <f t="shared" si="16"/>
        <v>26</v>
      </c>
      <c r="AT16" s="22">
        <v>5</v>
      </c>
      <c r="AU16" s="22">
        <v>2005</v>
      </c>
      <c r="AV16" s="127" t="s">
        <v>10</v>
      </c>
      <c r="AW16" s="513">
        <v>6</v>
      </c>
      <c r="AX16" s="513">
        <v>12</v>
      </c>
      <c r="AY16" s="513">
        <f t="shared" si="17"/>
        <v>18</v>
      </c>
      <c r="AZ16" s="513">
        <v>6</v>
      </c>
      <c r="BA16" s="513">
        <v>8</v>
      </c>
      <c r="BB16" s="513">
        <f t="shared" si="18"/>
        <v>14</v>
      </c>
      <c r="BC16" s="513">
        <v>2</v>
      </c>
      <c r="BD16" s="513">
        <v>5</v>
      </c>
      <c r="BE16" s="513">
        <f t="shared" si="19"/>
        <v>7</v>
      </c>
      <c r="BF16" s="513">
        <v>3</v>
      </c>
      <c r="BG16" s="513">
        <v>6</v>
      </c>
      <c r="BH16" s="513">
        <f t="shared" si="20"/>
        <v>9</v>
      </c>
      <c r="BI16" s="30">
        <f t="shared" si="21"/>
        <v>765</v>
      </c>
      <c r="BK16" s="137"/>
    </row>
    <row r="17" spans="1:63" x14ac:dyDescent="0.2">
      <c r="A17" s="22">
        <v>6</v>
      </c>
      <c r="B17" s="22">
        <v>2006</v>
      </c>
      <c r="C17" s="127" t="s">
        <v>11</v>
      </c>
      <c r="D17" s="513">
        <v>40</v>
      </c>
      <c r="E17" s="513">
        <v>57</v>
      </c>
      <c r="F17" s="513">
        <f t="shared" si="5"/>
        <v>97</v>
      </c>
      <c r="G17" s="513">
        <v>64</v>
      </c>
      <c r="H17" s="513">
        <v>44</v>
      </c>
      <c r="I17" s="513">
        <f t="shared" si="6"/>
        <v>108</v>
      </c>
      <c r="J17" s="513">
        <v>71</v>
      </c>
      <c r="K17" s="513">
        <v>58</v>
      </c>
      <c r="L17" s="513">
        <f t="shared" si="7"/>
        <v>129</v>
      </c>
      <c r="M17" s="513">
        <v>65</v>
      </c>
      <c r="N17" s="513">
        <v>61</v>
      </c>
      <c r="O17" s="513">
        <f t="shared" si="8"/>
        <v>126</v>
      </c>
      <c r="P17" s="22">
        <v>6</v>
      </c>
      <c r="Q17" s="22">
        <v>2006</v>
      </c>
      <c r="R17" s="127" t="s">
        <v>11</v>
      </c>
      <c r="S17" s="513">
        <v>56</v>
      </c>
      <c r="T17" s="513">
        <v>56</v>
      </c>
      <c r="U17" s="513">
        <f t="shared" si="9"/>
        <v>112</v>
      </c>
      <c r="V17" s="513">
        <v>55</v>
      </c>
      <c r="W17" s="513">
        <v>46</v>
      </c>
      <c r="X17" s="513">
        <f t="shared" si="10"/>
        <v>101</v>
      </c>
      <c r="Y17" s="513">
        <v>31</v>
      </c>
      <c r="Z17" s="513">
        <v>22</v>
      </c>
      <c r="AA17" s="513">
        <f t="shared" si="11"/>
        <v>53</v>
      </c>
      <c r="AB17" s="513">
        <v>28</v>
      </c>
      <c r="AC17" s="513">
        <v>47</v>
      </c>
      <c r="AD17" s="513">
        <f t="shared" si="12"/>
        <v>75</v>
      </c>
      <c r="AE17" s="22">
        <v>6</v>
      </c>
      <c r="AF17" s="22">
        <v>2006</v>
      </c>
      <c r="AG17" s="127" t="s">
        <v>11</v>
      </c>
      <c r="AH17" s="513">
        <v>30</v>
      </c>
      <c r="AI17" s="513">
        <v>29</v>
      </c>
      <c r="AJ17" s="513">
        <f t="shared" si="13"/>
        <v>59</v>
      </c>
      <c r="AK17" s="513">
        <v>21</v>
      </c>
      <c r="AL17" s="513">
        <v>32</v>
      </c>
      <c r="AM17" s="513">
        <f t="shared" si="14"/>
        <v>53</v>
      </c>
      <c r="AN17" s="513">
        <v>30</v>
      </c>
      <c r="AO17" s="513">
        <v>26</v>
      </c>
      <c r="AP17" s="513">
        <f t="shared" si="15"/>
        <v>56</v>
      </c>
      <c r="AQ17" s="513">
        <v>15</v>
      </c>
      <c r="AR17" s="513">
        <v>10</v>
      </c>
      <c r="AS17" s="513">
        <f t="shared" si="16"/>
        <v>25</v>
      </c>
      <c r="AT17" s="22">
        <v>6</v>
      </c>
      <c r="AU17" s="22">
        <v>2006</v>
      </c>
      <c r="AV17" s="127" t="s">
        <v>11</v>
      </c>
      <c r="AW17" s="513">
        <v>6</v>
      </c>
      <c r="AX17" s="513">
        <v>9</v>
      </c>
      <c r="AY17" s="513">
        <f t="shared" si="17"/>
        <v>15</v>
      </c>
      <c r="AZ17" s="513">
        <v>9</v>
      </c>
      <c r="BA17" s="513">
        <v>8</v>
      </c>
      <c r="BB17" s="513">
        <f t="shared" si="18"/>
        <v>17</v>
      </c>
      <c r="BC17" s="513">
        <v>3</v>
      </c>
      <c r="BD17" s="513">
        <v>4</v>
      </c>
      <c r="BE17" s="513">
        <f t="shared" si="19"/>
        <v>7</v>
      </c>
      <c r="BF17" s="513">
        <v>6</v>
      </c>
      <c r="BG17" s="513">
        <v>10</v>
      </c>
      <c r="BH17" s="513">
        <f t="shared" si="20"/>
        <v>16</v>
      </c>
      <c r="BI17" s="30">
        <f t="shared" si="21"/>
        <v>1049</v>
      </c>
      <c r="BK17" s="137"/>
    </row>
    <row r="18" spans="1:63" x14ac:dyDescent="0.2">
      <c r="A18" s="22">
        <v>7</v>
      </c>
      <c r="B18" s="22">
        <v>2007</v>
      </c>
      <c r="C18" s="127" t="s">
        <v>12</v>
      </c>
      <c r="D18" s="513">
        <v>40</v>
      </c>
      <c r="E18" s="513">
        <v>30</v>
      </c>
      <c r="F18" s="513">
        <f t="shared" si="5"/>
        <v>70</v>
      </c>
      <c r="G18" s="513">
        <v>51</v>
      </c>
      <c r="H18" s="513">
        <v>37</v>
      </c>
      <c r="I18" s="513">
        <f t="shared" si="6"/>
        <v>88</v>
      </c>
      <c r="J18" s="513">
        <v>41</v>
      </c>
      <c r="K18" s="513">
        <v>39</v>
      </c>
      <c r="L18" s="513">
        <f t="shared" si="7"/>
        <v>80</v>
      </c>
      <c r="M18" s="513">
        <v>46</v>
      </c>
      <c r="N18" s="513">
        <v>50</v>
      </c>
      <c r="O18" s="513">
        <f t="shared" si="8"/>
        <v>96</v>
      </c>
      <c r="P18" s="22">
        <v>7</v>
      </c>
      <c r="Q18" s="22">
        <v>2007</v>
      </c>
      <c r="R18" s="127" t="s">
        <v>12</v>
      </c>
      <c r="S18" s="513">
        <v>36</v>
      </c>
      <c r="T18" s="513">
        <v>49</v>
      </c>
      <c r="U18" s="513">
        <f t="shared" si="9"/>
        <v>85</v>
      </c>
      <c r="V18" s="513">
        <v>41</v>
      </c>
      <c r="W18" s="513">
        <v>35</v>
      </c>
      <c r="X18" s="513">
        <f t="shared" si="10"/>
        <v>76</v>
      </c>
      <c r="Y18" s="513">
        <v>35</v>
      </c>
      <c r="Z18" s="513">
        <v>38</v>
      </c>
      <c r="AA18" s="513">
        <f t="shared" si="11"/>
        <v>73</v>
      </c>
      <c r="AB18" s="513">
        <v>28</v>
      </c>
      <c r="AC18" s="513">
        <v>20</v>
      </c>
      <c r="AD18" s="513">
        <f t="shared" si="12"/>
        <v>48</v>
      </c>
      <c r="AE18" s="22">
        <v>7</v>
      </c>
      <c r="AF18" s="22">
        <v>2007</v>
      </c>
      <c r="AG18" s="127" t="s">
        <v>12</v>
      </c>
      <c r="AH18" s="513">
        <v>30</v>
      </c>
      <c r="AI18" s="513">
        <v>29</v>
      </c>
      <c r="AJ18" s="513">
        <f t="shared" si="13"/>
        <v>59</v>
      </c>
      <c r="AK18" s="513">
        <v>26</v>
      </c>
      <c r="AL18" s="513">
        <v>19</v>
      </c>
      <c r="AM18" s="513">
        <f t="shared" si="14"/>
        <v>45</v>
      </c>
      <c r="AN18" s="513">
        <v>14</v>
      </c>
      <c r="AO18" s="513">
        <v>18</v>
      </c>
      <c r="AP18" s="513">
        <f t="shared" si="15"/>
        <v>32</v>
      </c>
      <c r="AQ18" s="513">
        <v>11</v>
      </c>
      <c r="AR18" s="513">
        <v>14</v>
      </c>
      <c r="AS18" s="513">
        <f t="shared" si="16"/>
        <v>25</v>
      </c>
      <c r="AT18" s="22">
        <v>7</v>
      </c>
      <c r="AU18" s="22">
        <v>2007</v>
      </c>
      <c r="AV18" s="127" t="s">
        <v>12</v>
      </c>
      <c r="AW18" s="513">
        <v>7</v>
      </c>
      <c r="AX18" s="513">
        <v>10</v>
      </c>
      <c r="AY18" s="513">
        <f t="shared" si="17"/>
        <v>17</v>
      </c>
      <c r="AZ18" s="513">
        <v>2</v>
      </c>
      <c r="BA18" s="513">
        <v>4</v>
      </c>
      <c r="BB18" s="513">
        <f t="shared" si="18"/>
        <v>6</v>
      </c>
      <c r="BC18" s="513">
        <v>4</v>
      </c>
      <c r="BD18" s="513">
        <v>6</v>
      </c>
      <c r="BE18" s="513">
        <f t="shared" si="19"/>
        <v>10</v>
      </c>
      <c r="BF18" s="513">
        <v>0</v>
      </c>
      <c r="BG18" s="513">
        <v>4</v>
      </c>
      <c r="BH18" s="513">
        <f t="shared" si="20"/>
        <v>4</v>
      </c>
      <c r="BI18" s="30">
        <f t="shared" si="21"/>
        <v>814</v>
      </c>
      <c r="BK18" s="137"/>
    </row>
    <row r="19" spans="1:63" x14ac:dyDescent="0.2">
      <c r="A19" s="22">
        <v>8</v>
      </c>
      <c r="B19" s="22">
        <v>2008</v>
      </c>
      <c r="C19" s="127" t="s">
        <v>13</v>
      </c>
      <c r="D19" s="513">
        <v>34</v>
      </c>
      <c r="E19" s="513">
        <v>21</v>
      </c>
      <c r="F19" s="513">
        <f t="shared" si="5"/>
        <v>55</v>
      </c>
      <c r="G19" s="513">
        <v>33</v>
      </c>
      <c r="H19" s="513">
        <v>27</v>
      </c>
      <c r="I19" s="513">
        <f t="shared" si="6"/>
        <v>60</v>
      </c>
      <c r="J19" s="513">
        <v>26</v>
      </c>
      <c r="K19" s="513">
        <v>40</v>
      </c>
      <c r="L19" s="513">
        <f t="shared" si="7"/>
        <v>66</v>
      </c>
      <c r="M19" s="513">
        <v>31</v>
      </c>
      <c r="N19" s="513">
        <v>23</v>
      </c>
      <c r="O19" s="513">
        <f t="shared" si="8"/>
        <v>54</v>
      </c>
      <c r="P19" s="22">
        <v>8</v>
      </c>
      <c r="Q19" s="22">
        <v>2008</v>
      </c>
      <c r="R19" s="127" t="s">
        <v>13</v>
      </c>
      <c r="S19" s="513">
        <v>21</v>
      </c>
      <c r="T19" s="513">
        <v>38</v>
      </c>
      <c r="U19" s="513">
        <f t="shared" si="9"/>
        <v>59</v>
      </c>
      <c r="V19" s="513">
        <v>29</v>
      </c>
      <c r="W19" s="513">
        <v>23</v>
      </c>
      <c r="X19" s="513">
        <f t="shared" si="10"/>
        <v>52</v>
      </c>
      <c r="Y19" s="513">
        <v>17</v>
      </c>
      <c r="Z19" s="513">
        <v>14</v>
      </c>
      <c r="AA19" s="513">
        <f t="shared" si="11"/>
        <v>31</v>
      </c>
      <c r="AB19" s="513">
        <v>19</v>
      </c>
      <c r="AC19" s="513">
        <v>19</v>
      </c>
      <c r="AD19" s="513">
        <f t="shared" si="12"/>
        <v>38</v>
      </c>
      <c r="AE19" s="22">
        <v>8</v>
      </c>
      <c r="AF19" s="22">
        <v>2008</v>
      </c>
      <c r="AG19" s="127" t="s">
        <v>13</v>
      </c>
      <c r="AH19" s="513">
        <v>17</v>
      </c>
      <c r="AI19" s="513">
        <v>14</v>
      </c>
      <c r="AJ19" s="513">
        <f t="shared" si="13"/>
        <v>31</v>
      </c>
      <c r="AK19" s="513">
        <v>11</v>
      </c>
      <c r="AL19" s="513">
        <v>13</v>
      </c>
      <c r="AM19" s="513">
        <f t="shared" si="14"/>
        <v>24</v>
      </c>
      <c r="AN19" s="513">
        <v>11</v>
      </c>
      <c r="AO19" s="513">
        <v>15</v>
      </c>
      <c r="AP19" s="513">
        <f t="shared" si="15"/>
        <v>26</v>
      </c>
      <c r="AQ19" s="513">
        <v>10</v>
      </c>
      <c r="AR19" s="513">
        <v>7</v>
      </c>
      <c r="AS19" s="513">
        <f t="shared" si="16"/>
        <v>17</v>
      </c>
      <c r="AT19" s="22">
        <v>8</v>
      </c>
      <c r="AU19" s="22">
        <v>2008</v>
      </c>
      <c r="AV19" s="127" t="s">
        <v>13</v>
      </c>
      <c r="AW19" s="513">
        <v>5</v>
      </c>
      <c r="AX19" s="513">
        <v>7</v>
      </c>
      <c r="AY19" s="513">
        <f t="shared" si="17"/>
        <v>12</v>
      </c>
      <c r="AZ19" s="513">
        <v>4</v>
      </c>
      <c r="BA19" s="513">
        <v>3</v>
      </c>
      <c r="BB19" s="513">
        <f t="shared" si="18"/>
        <v>7</v>
      </c>
      <c r="BC19" s="513">
        <v>4</v>
      </c>
      <c r="BD19" s="513">
        <v>1</v>
      </c>
      <c r="BE19" s="513">
        <f t="shared" si="19"/>
        <v>5</v>
      </c>
      <c r="BF19" s="513">
        <v>2</v>
      </c>
      <c r="BG19" s="513">
        <v>1</v>
      </c>
      <c r="BH19" s="513">
        <f t="shared" si="20"/>
        <v>3</v>
      </c>
      <c r="BI19" s="30">
        <f t="shared" si="21"/>
        <v>540</v>
      </c>
      <c r="BK19" s="137"/>
    </row>
    <row r="20" spans="1:63" x14ac:dyDescent="0.2">
      <c r="A20" s="22">
        <v>9</v>
      </c>
      <c r="B20" s="22">
        <v>2009</v>
      </c>
      <c r="C20" s="127" t="s">
        <v>14</v>
      </c>
      <c r="D20" s="513">
        <v>24</v>
      </c>
      <c r="E20" s="513">
        <v>23</v>
      </c>
      <c r="F20" s="513">
        <f t="shared" si="5"/>
        <v>47</v>
      </c>
      <c r="G20" s="513">
        <v>31</v>
      </c>
      <c r="H20" s="513">
        <v>35</v>
      </c>
      <c r="I20" s="513">
        <f t="shared" si="6"/>
        <v>66</v>
      </c>
      <c r="J20" s="513">
        <v>41</v>
      </c>
      <c r="K20" s="513">
        <v>44</v>
      </c>
      <c r="L20" s="513">
        <f t="shared" si="7"/>
        <v>85</v>
      </c>
      <c r="M20" s="513">
        <v>45</v>
      </c>
      <c r="N20" s="513">
        <v>32</v>
      </c>
      <c r="O20" s="513">
        <f t="shared" si="8"/>
        <v>77</v>
      </c>
      <c r="P20" s="22">
        <v>9</v>
      </c>
      <c r="Q20" s="22">
        <v>2009</v>
      </c>
      <c r="R20" s="127" t="s">
        <v>14</v>
      </c>
      <c r="S20" s="513">
        <v>36</v>
      </c>
      <c r="T20" s="513">
        <v>28</v>
      </c>
      <c r="U20" s="513">
        <f t="shared" si="9"/>
        <v>64</v>
      </c>
      <c r="V20" s="513">
        <v>24</v>
      </c>
      <c r="W20" s="513">
        <v>20</v>
      </c>
      <c r="X20" s="513">
        <f t="shared" si="10"/>
        <v>44</v>
      </c>
      <c r="Y20" s="513">
        <v>23</v>
      </c>
      <c r="Z20" s="513">
        <v>22</v>
      </c>
      <c r="AA20" s="513">
        <f t="shared" si="11"/>
        <v>45</v>
      </c>
      <c r="AB20" s="513">
        <v>26</v>
      </c>
      <c r="AC20" s="513">
        <v>24</v>
      </c>
      <c r="AD20" s="513">
        <f t="shared" si="12"/>
        <v>50</v>
      </c>
      <c r="AE20" s="22">
        <v>9</v>
      </c>
      <c r="AF20" s="22">
        <v>2009</v>
      </c>
      <c r="AG20" s="127" t="s">
        <v>14</v>
      </c>
      <c r="AH20" s="513">
        <v>23</v>
      </c>
      <c r="AI20" s="513">
        <v>20</v>
      </c>
      <c r="AJ20" s="513">
        <f t="shared" si="13"/>
        <v>43</v>
      </c>
      <c r="AK20" s="513">
        <v>13</v>
      </c>
      <c r="AL20" s="513">
        <v>12</v>
      </c>
      <c r="AM20" s="513">
        <f t="shared" si="14"/>
        <v>25</v>
      </c>
      <c r="AN20" s="513">
        <v>18</v>
      </c>
      <c r="AO20" s="513">
        <v>18</v>
      </c>
      <c r="AP20" s="513">
        <f t="shared" si="15"/>
        <v>36</v>
      </c>
      <c r="AQ20" s="513">
        <v>12</v>
      </c>
      <c r="AR20" s="513">
        <v>10</v>
      </c>
      <c r="AS20" s="513">
        <f t="shared" si="16"/>
        <v>22</v>
      </c>
      <c r="AT20" s="22">
        <v>9</v>
      </c>
      <c r="AU20" s="22">
        <v>2009</v>
      </c>
      <c r="AV20" s="127" t="s">
        <v>14</v>
      </c>
      <c r="AW20" s="513">
        <v>4</v>
      </c>
      <c r="AX20" s="513">
        <v>2</v>
      </c>
      <c r="AY20" s="513">
        <f t="shared" si="17"/>
        <v>6</v>
      </c>
      <c r="AZ20" s="513">
        <v>6</v>
      </c>
      <c r="BA20" s="513">
        <v>5</v>
      </c>
      <c r="BB20" s="513">
        <f t="shared" si="18"/>
        <v>11</v>
      </c>
      <c r="BC20" s="513">
        <v>2</v>
      </c>
      <c r="BD20" s="513">
        <v>5</v>
      </c>
      <c r="BE20" s="513">
        <f t="shared" si="19"/>
        <v>7</v>
      </c>
      <c r="BF20" s="513">
        <v>3</v>
      </c>
      <c r="BG20" s="513">
        <v>3</v>
      </c>
      <c r="BH20" s="513">
        <f t="shared" si="20"/>
        <v>6</v>
      </c>
      <c r="BI20" s="30">
        <f t="shared" si="21"/>
        <v>634</v>
      </c>
      <c r="BK20" s="137"/>
    </row>
    <row r="21" spans="1:63" x14ac:dyDescent="0.2">
      <c r="A21" s="22">
        <v>10</v>
      </c>
      <c r="B21" s="22">
        <v>2010</v>
      </c>
      <c r="C21" s="127" t="s">
        <v>15</v>
      </c>
      <c r="D21" s="513">
        <v>62</v>
      </c>
      <c r="E21" s="513">
        <v>67</v>
      </c>
      <c r="F21" s="513">
        <f t="shared" si="5"/>
        <v>129</v>
      </c>
      <c r="G21" s="513">
        <v>92</v>
      </c>
      <c r="H21" s="513">
        <v>82</v>
      </c>
      <c r="I21" s="513">
        <f t="shared" si="6"/>
        <v>174</v>
      </c>
      <c r="J21" s="513">
        <v>88</v>
      </c>
      <c r="K21" s="513">
        <v>83</v>
      </c>
      <c r="L21" s="513">
        <f t="shared" si="7"/>
        <v>171</v>
      </c>
      <c r="M21" s="513">
        <v>72</v>
      </c>
      <c r="N21" s="513">
        <v>81</v>
      </c>
      <c r="O21" s="513">
        <f t="shared" si="8"/>
        <v>153</v>
      </c>
      <c r="P21" s="22">
        <v>10</v>
      </c>
      <c r="Q21" s="22">
        <v>2010</v>
      </c>
      <c r="R21" s="127" t="s">
        <v>15</v>
      </c>
      <c r="S21" s="513">
        <v>78</v>
      </c>
      <c r="T21" s="513">
        <v>72</v>
      </c>
      <c r="U21" s="513">
        <f t="shared" si="9"/>
        <v>150</v>
      </c>
      <c r="V21" s="513">
        <v>76</v>
      </c>
      <c r="W21" s="513">
        <v>59</v>
      </c>
      <c r="X21" s="513">
        <f t="shared" si="10"/>
        <v>135</v>
      </c>
      <c r="Y21" s="513">
        <v>53</v>
      </c>
      <c r="Z21" s="513">
        <v>54</v>
      </c>
      <c r="AA21" s="513">
        <f t="shared" si="11"/>
        <v>107</v>
      </c>
      <c r="AB21" s="513">
        <v>48</v>
      </c>
      <c r="AC21" s="513">
        <v>62</v>
      </c>
      <c r="AD21" s="513">
        <f t="shared" si="12"/>
        <v>110</v>
      </c>
      <c r="AE21" s="22">
        <v>10</v>
      </c>
      <c r="AF21" s="22">
        <v>2010</v>
      </c>
      <c r="AG21" s="127" t="s">
        <v>15</v>
      </c>
      <c r="AH21" s="513">
        <v>46</v>
      </c>
      <c r="AI21" s="513">
        <v>49</v>
      </c>
      <c r="AJ21" s="513">
        <f t="shared" si="13"/>
        <v>95</v>
      </c>
      <c r="AK21" s="513">
        <v>40</v>
      </c>
      <c r="AL21" s="513">
        <v>34</v>
      </c>
      <c r="AM21" s="513">
        <f t="shared" si="14"/>
        <v>74</v>
      </c>
      <c r="AN21" s="513">
        <v>36</v>
      </c>
      <c r="AO21" s="513">
        <v>34</v>
      </c>
      <c r="AP21" s="513">
        <f t="shared" si="15"/>
        <v>70</v>
      </c>
      <c r="AQ21" s="513">
        <v>22</v>
      </c>
      <c r="AR21" s="513">
        <v>18</v>
      </c>
      <c r="AS21" s="513">
        <f t="shared" si="16"/>
        <v>40</v>
      </c>
      <c r="AT21" s="22">
        <v>10</v>
      </c>
      <c r="AU21" s="22">
        <v>2010</v>
      </c>
      <c r="AV21" s="127" t="s">
        <v>15</v>
      </c>
      <c r="AW21" s="513">
        <v>18</v>
      </c>
      <c r="AX21" s="513">
        <v>15</v>
      </c>
      <c r="AY21" s="513">
        <f t="shared" si="17"/>
        <v>33</v>
      </c>
      <c r="AZ21" s="513">
        <v>6</v>
      </c>
      <c r="BA21" s="513">
        <v>14</v>
      </c>
      <c r="BB21" s="513">
        <f t="shared" si="18"/>
        <v>20</v>
      </c>
      <c r="BC21" s="513">
        <v>5</v>
      </c>
      <c r="BD21" s="513">
        <v>12</v>
      </c>
      <c r="BE21" s="513">
        <f t="shared" si="19"/>
        <v>17</v>
      </c>
      <c r="BF21" s="513">
        <v>10</v>
      </c>
      <c r="BG21" s="513">
        <v>10</v>
      </c>
      <c r="BH21" s="513">
        <f t="shared" si="20"/>
        <v>20</v>
      </c>
      <c r="BI21" s="30">
        <f t="shared" si="21"/>
        <v>1498</v>
      </c>
      <c r="BK21" s="137"/>
    </row>
    <row r="22" spans="1:63" ht="6" customHeight="1" x14ac:dyDescent="0.2">
      <c r="A22" s="22"/>
      <c r="B22" s="19"/>
      <c r="C22" s="21"/>
      <c r="D22" s="392"/>
      <c r="E22" s="392"/>
      <c r="F22" s="392"/>
      <c r="G22" s="392"/>
      <c r="H22" s="392"/>
      <c r="I22" s="392"/>
      <c r="J22" s="392"/>
      <c r="K22" s="392"/>
      <c r="L22" s="392"/>
      <c r="M22" s="392"/>
      <c r="N22" s="392"/>
      <c r="O22" s="392"/>
      <c r="P22" s="22"/>
      <c r="Q22" s="19"/>
      <c r="R22" s="21"/>
      <c r="S22" s="392"/>
      <c r="T22" s="392"/>
      <c r="U22" s="392"/>
      <c r="V22" s="392"/>
      <c r="W22" s="392"/>
      <c r="X22" s="392"/>
      <c r="Y22" s="392"/>
      <c r="Z22" s="392"/>
      <c r="AA22" s="392"/>
      <c r="AB22" s="392"/>
      <c r="AC22" s="392"/>
      <c r="AD22" s="392"/>
      <c r="AE22" s="22"/>
      <c r="AF22" s="19"/>
      <c r="AG22" s="21"/>
      <c r="AH22" s="392"/>
      <c r="AI22" s="392"/>
      <c r="AJ22" s="392"/>
      <c r="AK22" s="392"/>
      <c r="AL22" s="392"/>
      <c r="AM22" s="392"/>
      <c r="AN22" s="392"/>
      <c r="AO22" s="392"/>
      <c r="AP22" s="392"/>
      <c r="AQ22" s="392"/>
      <c r="AR22" s="392"/>
      <c r="AS22" s="392"/>
      <c r="AT22" s="22"/>
      <c r="AU22" s="19"/>
      <c r="AV22" s="21"/>
      <c r="AW22" s="392"/>
      <c r="AX22" s="392"/>
      <c r="AY22" s="392"/>
      <c r="AZ22" s="392"/>
      <c r="BA22" s="392"/>
      <c r="BB22" s="392"/>
      <c r="BC22" s="392"/>
      <c r="BD22" s="392"/>
      <c r="BE22" s="392"/>
      <c r="BF22" s="392"/>
      <c r="BG22" s="392"/>
      <c r="BH22" s="392"/>
      <c r="BI22" s="30">
        <f t="shared" si="21"/>
        <v>0</v>
      </c>
      <c r="BK22" s="137"/>
    </row>
    <row r="23" spans="1:63" x14ac:dyDescent="0.2">
      <c r="A23" s="19"/>
      <c r="B23" s="20" t="s">
        <v>57</v>
      </c>
      <c r="C23" s="21" t="s">
        <v>16</v>
      </c>
      <c r="D23" s="393">
        <f>SUM(D24:D33)</f>
        <v>468</v>
      </c>
      <c r="E23" s="393">
        <f t="shared" ref="E23:BH23" si="22">SUM(E24:E33)</f>
        <v>411</v>
      </c>
      <c r="F23" s="393">
        <f t="shared" si="22"/>
        <v>879</v>
      </c>
      <c r="G23" s="393">
        <f t="shared" si="22"/>
        <v>595</v>
      </c>
      <c r="H23" s="393">
        <f t="shared" si="22"/>
        <v>592</v>
      </c>
      <c r="I23" s="393">
        <f t="shared" si="22"/>
        <v>1187</v>
      </c>
      <c r="J23" s="393">
        <f t="shared" si="22"/>
        <v>576</v>
      </c>
      <c r="K23" s="393">
        <f t="shared" si="22"/>
        <v>600</v>
      </c>
      <c r="L23" s="393">
        <f t="shared" si="22"/>
        <v>1176</v>
      </c>
      <c r="M23" s="393">
        <f t="shared" si="22"/>
        <v>572</v>
      </c>
      <c r="N23" s="393">
        <f t="shared" si="22"/>
        <v>509</v>
      </c>
      <c r="O23" s="393">
        <f t="shared" si="22"/>
        <v>1081</v>
      </c>
      <c r="P23" s="19"/>
      <c r="Q23" s="20" t="s">
        <v>57</v>
      </c>
      <c r="R23" s="21" t="s">
        <v>16</v>
      </c>
      <c r="S23" s="393">
        <f t="shared" si="22"/>
        <v>590</v>
      </c>
      <c r="T23" s="393">
        <f t="shared" si="22"/>
        <v>531</v>
      </c>
      <c r="U23" s="393">
        <f t="shared" si="22"/>
        <v>1121</v>
      </c>
      <c r="V23" s="393">
        <f t="shared" si="22"/>
        <v>490</v>
      </c>
      <c r="W23" s="393">
        <f t="shared" si="22"/>
        <v>461</v>
      </c>
      <c r="X23" s="393">
        <f t="shared" si="22"/>
        <v>951</v>
      </c>
      <c r="Y23" s="393">
        <f t="shared" si="22"/>
        <v>446</v>
      </c>
      <c r="Z23" s="393">
        <f t="shared" si="22"/>
        <v>386</v>
      </c>
      <c r="AA23" s="393">
        <f t="shared" si="22"/>
        <v>832</v>
      </c>
      <c r="AB23" s="393">
        <f t="shared" si="22"/>
        <v>356</v>
      </c>
      <c r="AC23" s="393">
        <f t="shared" si="22"/>
        <v>378</v>
      </c>
      <c r="AD23" s="393">
        <f t="shared" si="22"/>
        <v>734</v>
      </c>
      <c r="AE23" s="19"/>
      <c r="AF23" s="20" t="s">
        <v>57</v>
      </c>
      <c r="AG23" s="21" t="s">
        <v>16</v>
      </c>
      <c r="AH23" s="393">
        <f t="shared" si="22"/>
        <v>398</v>
      </c>
      <c r="AI23" s="393">
        <f t="shared" si="22"/>
        <v>356</v>
      </c>
      <c r="AJ23" s="393">
        <f t="shared" si="22"/>
        <v>754</v>
      </c>
      <c r="AK23" s="393">
        <f t="shared" si="22"/>
        <v>294</v>
      </c>
      <c r="AL23" s="393">
        <f t="shared" si="22"/>
        <v>263</v>
      </c>
      <c r="AM23" s="393">
        <f t="shared" si="22"/>
        <v>557</v>
      </c>
      <c r="AN23" s="393">
        <f t="shared" si="22"/>
        <v>263</v>
      </c>
      <c r="AO23" s="393">
        <f t="shared" si="22"/>
        <v>271</v>
      </c>
      <c r="AP23" s="393">
        <f t="shared" si="22"/>
        <v>534</v>
      </c>
      <c r="AQ23" s="393">
        <f t="shared" si="22"/>
        <v>177</v>
      </c>
      <c r="AR23" s="393">
        <f t="shared" si="22"/>
        <v>213</v>
      </c>
      <c r="AS23" s="393">
        <f t="shared" si="22"/>
        <v>390</v>
      </c>
      <c r="AT23" s="19"/>
      <c r="AU23" s="20" t="s">
        <v>57</v>
      </c>
      <c r="AV23" s="21" t="s">
        <v>16</v>
      </c>
      <c r="AW23" s="393">
        <f t="shared" si="22"/>
        <v>140</v>
      </c>
      <c r="AX23" s="393">
        <f t="shared" si="22"/>
        <v>184</v>
      </c>
      <c r="AY23" s="393">
        <f t="shared" si="22"/>
        <v>324</v>
      </c>
      <c r="AZ23" s="393">
        <f t="shared" si="22"/>
        <v>103</v>
      </c>
      <c r="BA23" s="393">
        <f t="shared" si="22"/>
        <v>125</v>
      </c>
      <c r="BB23" s="393">
        <f t="shared" si="22"/>
        <v>228</v>
      </c>
      <c r="BC23" s="393">
        <f t="shared" si="22"/>
        <v>64</v>
      </c>
      <c r="BD23" s="393">
        <f t="shared" si="22"/>
        <v>102</v>
      </c>
      <c r="BE23" s="393">
        <f t="shared" si="22"/>
        <v>166</v>
      </c>
      <c r="BF23" s="393">
        <f t="shared" si="22"/>
        <v>61</v>
      </c>
      <c r="BG23" s="393">
        <f t="shared" si="22"/>
        <v>136</v>
      </c>
      <c r="BH23" s="393">
        <f t="shared" si="22"/>
        <v>197</v>
      </c>
      <c r="BI23" s="30"/>
      <c r="BK23" s="137"/>
    </row>
    <row r="24" spans="1:63" x14ac:dyDescent="0.2">
      <c r="A24" s="22">
        <v>11</v>
      </c>
      <c r="B24" s="126">
        <v>2001</v>
      </c>
      <c r="C24" s="128" t="s">
        <v>17</v>
      </c>
      <c r="D24" s="513">
        <v>83</v>
      </c>
      <c r="E24" s="513">
        <v>62</v>
      </c>
      <c r="F24" s="513">
        <f t="shared" ref="F24:F33" si="23">SUM(D24:E24)</f>
        <v>145</v>
      </c>
      <c r="G24" s="513">
        <v>79</v>
      </c>
      <c r="H24" s="513">
        <v>98</v>
      </c>
      <c r="I24" s="513">
        <f t="shared" ref="I24:I33" si="24">SUM(G24:H24)</f>
        <v>177</v>
      </c>
      <c r="J24" s="513">
        <v>87</v>
      </c>
      <c r="K24" s="513">
        <v>91</v>
      </c>
      <c r="L24" s="513">
        <f t="shared" ref="L24:L33" si="25">SUM(J24:K24)</f>
        <v>178</v>
      </c>
      <c r="M24" s="513">
        <v>73</v>
      </c>
      <c r="N24" s="513">
        <v>75</v>
      </c>
      <c r="O24" s="513">
        <f t="shared" ref="O24:O33" si="26">SUM(M24:N24)</f>
        <v>148</v>
      </c>
      <c r="P24" s="22">
        <v>11</v>
      </c>
      <c r="Q24" s="126">
        <v>2001</v>
      </c>
      <c r="R24" s="128" t="s">
        <v>17</v>
      </c>
      <c r="S24" s="513">
        <v>80</v>
      </c>
      <c r="T24" s="513">
        <v>86</v>
      </c>
      <c r="U24" s="513">
        <f t="shared" ref="U24:U33" si="27">SUM(S24:T24)</f>
        <v>166</v>
      </c>
      <c r="V24" s="513">
        <v>77</v>
      </c>
      <c r="W24" s="513">
        <v>59</v>
      </c>
      <c r="X24" s="513">
        <f t="shared" ref="X24:X33" si="28">SUM(V24:W24)</f>
        <v>136</v>
      </c>
      <c r="Y24" s="513">
        <v>74</v>
      </c>
      <c r="Z24" s="513">
        <v>53</v>
      </c>
      <c r="AA24" s="513">
        <f t="shared" ref="AA24:AA33" si="29">SUM(Y24:Z24)</f>
        <v>127</v>
      </c>
      <c r="AB24" s="513">
        <v>52</v>
      </c>
      <c r="AC24" s="513">
        <v>71</v>
      </c>
      <c r="AD24" s="513">
        <f t="shared" ref="AD24:AD33" si="30">SUM(AB24:AC24)</f>
        <v>123</v>
      </c>
      <c r="AE24" s="22">
        <v>11</v>
      </c>
      <c r="AF24" s="126">
        <v>2001</v>
      </c>
      <c r="AG24" s="128" t="s">
        <v>17</v>
      </c>
      <c r="AH24" s="513">
        <v>68</v>
      </c>
      <c r="AI24" s="513">
        <v>66</v>
      </c>
      <c r="AJ24" s="513">
        <f t="shared" ref="AJ24:AJ33" si="31">SUM(AH24:AI24)</f>
        <v>134</v>
      </c>
      <c r="AK24" s="513">
        <v>44</v>
      </c>
      <c r="AL24" s="513">
        <v>41</v>
      </c>
      <c r="AM24" s="513">
        <f t="shared" ref="AM24:AM33" si="32">SUM(AK24:AL24)</f>
        <v>85</v>
      </c>
      <c r="AN24" s="513">
        <v>42</v>
      </c>
      <c r="AO24" s="513">
        <v>34</v>
      </c>
      <c r="AP24" s="513">
        <f t="shared" ref="AP24:AP33" si="33">SUM(AN24:AO24)</f>
        <v>76</v>
      </c>
      <c r="AQ24" s="513">
        <v>24</v>
      </c>
      <c r="AR24" s="513">
        <v>48</v>
      </c>
      <c r="AS24" s="513">
        <f t="shared" ref="AS24:AS33" si="34">SUM(AQ24:AR24)</f>
        <v>72</v>
      </c>
      <c r="AT24" s="22">
        <v>11</v>
      </c>
      <c r="AU24" s="126">
        <v>2001</v>
      </c>
      <c r="AV24" s="128" t="s">
        <v>17</v>
      </c>
      <c r="AW24" s="513">
        <v>21</v>
      </c>
      <c r="AX24" s="513">
        <v>23</v>
      </c>
      <c r="AY24" s="513">
        <f t="shared" ref="AY24:AY33" si="35">SUM(AW24:AX24)</f>
        <v>44</v>
      </c>
      <c r="AZ24" s="513">
        <v>11</v>
      </c>
      <c r="BA24" s="513">
        <v>12</v>
      </c>
      <c r="BB24" s="513">
        <f t="shared" ref="BB24:BB33" si="36">SUM(AZ24:BA24)</f>
        <v>23</v>
      </c>
      <c r="BC24" s="513">
        <v>6</v>
      </c>
      <c r="BD24" s="513">
        <v>14</v>
      </c>
      <c r="BE24" s="513">
        <f t="shared" ref="BE24:BE33" si="37">SUM(BC24:BD24)</f>
        <v>20</v>
      </c>
      <c r="BF24" s="513">
        <v>6</v>
      </c>
      <c r="BG24" s="513">
        <v>28</v>
      </c>
      <c r="BH24" s="513">
        <f t="shared" ref="BH24:BH33" si="38">SUM(BF24:BG24)</f>
        <v>34</v>
      </c>
      <c r="BI24" s="30">
        <f t="shared" si="21"/>
        <v>1688</v>
      </c>
      <c r="BK24" s="137"/>
    </row>
    <row r="25" spans="1:63" x14ac:dyDescent="0.2">
      <c r="A25" s="22">
        <v>12</v>
      </c>
      <c r="B25" s="22">
        <v>2002</v>
      </c>
      <c r="C25" s="127" t="s">
        <v>18</v>
      </c>
      <c r="D25" s="513">
        <v>37</v>
      </c>
      <c r="E25" s="513">
        <v>36</v>
      </c>
      <c r="F25" s="513">
        <f t="shared" si="23"/>
        <v>73</v>
      </c>
      <c r="G25" s="513">
        <v>56</v>
      </c>
      <c r="H25" s="513">
        <v>42</v>
      </c>
      <c r="I25" s="513">
        <f t="shared" si="24"/>
        <v>98</v>
      </c>
      <c r="J25" s="513">
        <v>51</v>
      </c>
      <c r="K25" s="513">
        <v>59</v>
      </c>
      <c r="L25" s="513">
        <f t="shared" si="25"/>
        <v>110</v>
      </c>
      <c r="M25" s="513">
        <v>53</v>
      </c>
      <c r="N25" s="513">
        <v>59</v>
      </c>
      <c r="O25" s="513">
        <f t="shared" si="26"/>
        <v>112</v>
      </c>
      <c r="P25" s="22">
        <v>12</v>
      </c>
      <c r="Q25" s="22">
        <v>2002</v>
      </c>
      <c r="R25" s="127" t="s">
        <v>18</v>
      </c>
      <c r="S25" s="513">
        <v>44</v>
      </c>
      <c r="T25" s="513">
        <v>42</v>
      </c>
      <c r="U25" s="513">
        <f t="shared" si="27"/>
        <v>86</v>
      </c>
      <c r="V25" s="513">
        <v>40</v>
      </c>
      <c r="W25" s="513">
        <v>43</v>
      </c>
      <c r="X25" s="513">
        <f t="shared" si="28"/>
        <v>83</v>
      </c>
      <c r="Y25" s="513">
        <v>47</v>
      </c>
      <c r="Z25" s="513">
        <v>34</v>
      </c>
      <c r="AA25" s="513">
        <f t="shared" si="29"/>
        <v>81</v>
      </c>
      <c r="AB25" s="513">
        <v>27</v>
      </c>
      <c r="AC25" s="513">
        <v>37</v>
      </c>
      <c r="AD25" s="513">
        <f t="shared" si="30"/>
        <v>64</v>
      </c>
      <c r="AE25" s="22">
        <v>12</v>
      </c>
      <c r="AF25" s="22">
        <v>2002</v>
      </c>
      <c r="AG25" s="127" t="s">
        <v>18</v>
      </c>
      <c r="AH25" s="513">
        <v>39</v>
      </c>
      <c r="AI25" s="513">
        <v>38</v>
      </c>
      <c r="AJ25" s="513">
        <f t="shared" si="31"/>
        <v>77</v>
      </c>
      <c r="AK25" s="513">
        <v>26</v>
      </c>
      <c r="AL25" s="513">
        <v>26</v>
      </c>
      <c r="AM25" s="513">
        <f t="shared" si="32"/>
        <v>52</v>
      </c>
      <c r="AN25" s="513">
        <v>40</v>
      </c>
      <c r="AO25" s="513">
        <v>30</v>
      </c>
      <c r="AP25" s="513">
        <f t="shared" si="33"/>
        <v>70</v>
      </c>
      <c r="AQ25" s="513">
        <v>9</v>
      </c>
      <c r="AR25" s="513">
        <v>16</v>
      </c>
      <c r="AS25" s="513">
        <f t="shared" si="34"/>
        <v>25</v>
      </c>
      <c r="AT25" s="22">
        <v>12</v>
      </c>
      <c r="AU25" s="22">
        <v>2002</v>
      </c>
      <c r="AV25" s="127" t="s">
        <v>18</v>
      </c>
      <c r="AW25" s="513">
        <v>12</v>
      </c>
      <c r="AX25" s="513">
        <v>24</v>
      </c>
      <c r="AY25" s="513">
        <f t="shared" si="35"/>
        <v>36</v>
      </c>
      <c r="AZ25" s="513">
        <v>16</v>
      </c>
      <c r="BA25" s="513">
        <v>15</v>
      </c>
      <c r="BB25" s="513">
        <f t="shared" si="36"/>
        <v>31</v>
      </c>
      <c r="BC25" s="513">
        <v>8</v>
      </c>
      <c r="BD25" s="513">
        <v>9</v>
      </c>
      <c r="BE25" s="513">
        <f t="shared" si="37"/>
        <v>17</v>
      </c>
      <c r="BF25" s="513">
        <v>12</v>
      </c>
      <c r="BG25" s="513">
        <v>20</v>
      </c>
      <c r="BH25" s="513">
        <f t="shared" si="38"/>
        <v>32</v>
      </c>
      <c r="BI25" s="30">
        <f t="shared" si="21"/>
        <v>1047</v>
      </c>
      <c r="BK25" s="137"/>
    </row>
    <row r="26" spans="1:63" x14ac:dyDescent="0.2">
      <c r="A26" s="22">
        <v>13</v>
      </c>
      <c r="B26" s="22">
        <v>2003</v>
      </c>
      <c r="C26" s="127" t="s">
        <v>19</v>
      </c>
      <c r="D26" s="513">
        <v>35</v>
      </c>
      <c r="E26" s="513">
        <v>38</v>
      </c>
      <c r="F26" s="513">
        <f t="shared" si="23"/>
        <v>73</v>
      </c>
      <c r="G26" s="513">
        <v>52</v>
      </c>
      <c r="H26" s="513">
        <v>62</v>
      </c>
      <c r="I26" s="513">
        <f t="shared" si="24"/>
        <v>114</v>
      </c>
      <c r="J26" s="513">
        <v>47</v>
      </c>
      <c r="K26" s="513">
        <v>46</v>
      </c>
      <c r="L26" s="513">
        <f t="shared" si="25"/>
        <v>93</v>
      </c>
      <c r="M26" s="513">
        <v>59</v>
      </c>
      <c r="N26" s="513">
        <v>53</v>
      </c>
      <c r="O26" s="513">
        <f t="shared" si="26"/>
        <v>112</v>
      </c>
      <c r="P26" s="22">
        <v>13</v>
      </c>
      <c r="Q26" s="22">
        <v>2003</v>
      </c>
      <c r="R26" s="127" t="s">
        <v>19</v>
      </c>
      <c r="S26" s="513">
        <v>51</v>
      </c>
      <c r="T26" s="513">
        <v>45</v>
      </c>
      <c r="U26" s="513">
        <f t="shared" si="27"/>
        <v>96</v>
      </c>
      <c r="V26" s="513">
        <v>42</v>
      </c>
      <c r="W26" s="513">
        <v>41</v>
      </c>
      <c r="X26" s="513">
        <f t="shared" si="28"/>
        <v>83</v>
      </c>
      <c r="Y26" s="513">
        <v>34</v>
      </c>
      <c r="Z26" s="513">
        <v>36</v>
      </c>
      <c r="AA26" s="513">
        <f t="shared" si="29"/>
        <v>70</v>
      </c>
      <c r="AB26" s="513">
        <v>29</v>
      </c>
      <c r="AC26" s="513">
        <v>36</v>
      </c>
      <c r="AD26" s="513">
        <f t="shared" si="30"/>
        <v>65</v>
      </c>
      <c r="AE26" s="22">
        <v>13</v>
      </c>
      <c r="AF26" s="22">
        <v>2003</v>
      </c>
      <c r="AG26" s="127" t="s">
        <v>19</v>
      </c>
      <c r="AH26" s="513">
        <v>37</v>
      </c>
      <c r="AI26" s="513">
        <v>36</v>
      </c>
      <c r="AJ26" s="513">
        <f t="shared" si="31"/>
        <v>73</v>
      </c>
      <c r="AK26" s="513">
        <v>22</v>
      </c>
      <c r="AL26" s="513">
        <v>20</v>
      </c>
      <c r="AM26" s="513">
        <f t="shared" si="32"/>
        <v>42</v>
      </c>
      <c r="AN26" s="513">
        <v>25</v>
      </c>
      <c r="AO26" s="513">
        <v>28</v>
      </c>
      <c r="AP26" s="513">
        <f t="shared" si="33"/>
        <v>53</v>
      </c>
      <c r="AQ26" s="513">
        <v>18</v>
      </c>
      <c r="AR26" s="513">
        <v>11</v>
      </c>
      <c r="AS26" s="513">
        <f t="shared" si="34"/>
        <v>29</v>
      </c>
      <c r="AT26" s="22">
        <v>13</v>
      </c>
      <c r="AU26" s="22">
        <v>2003</v>
      </c>
      <c r="AV26" s="127" t="s">
        <v>19</v>
      </c>
      <c r="AW26" s="513">
        <v>8</v>
      </c>
      <c r="AX26" s="513">
        <v>17</v>
      </c>
      <c r="AY26" s="513">
        <f t="shared" si="35"/>
        <v>25</v>
      </c>
      <c r="AZ26" s="513">
        <v>10</v>
      </c>
      <c r="BA26" s="513">
        <v>7</v>
      </c>
      <c r="BB26" s="513">
        <f t="shared" si="36"/>
        <v>17</v>
      </c>
      <c r="BC26" s="513">
        <v>8</v>
      </c>
      <c r="BD26" s="513">
        <v>12</v>
      </c>
      <c r="BE26" s="513">
        <f t="shared" si="37"/>
        <v>20</v>
      </c>
      <c r="BF26" s="513">
        <v>8</v>
      </c>
      <c r="BG26" s="513">
        <v>9</v>
      </c>
      <c r="BH26" s="513">
        <f t="shared" si="38"/>
        <v>17</v>
      </c>
      <c r="BI26" s="30">
        <f t="shared" si="21"/>
        <v>982</v>
      </c>
      <c r="BK26" s="137"/>
    </row>
    <row r="27" spans="1:63" x14ac:dyDescent="0.2">
      <c r="A27" s="22">
        <v>14</v>
      </c>
      <c r="B27" s="22">
        <v>2004</v>
      </c>
      <c r="C27" s="127" t="s">
        <v>20</v>
      </c>
      <c r="D27" s="513">
        <v>106</v>
      </c>
      <c r="E27" s="513">
        <v>92</v>
      </c>
      <c r="F27" s="513">
        <f t="shared" si="23"/>
        <v>198</v>
      </c>
      <c r="G27" s="513">
        <v>161</v>
      </c>
      <c r="H27" s="513">
        <v>153</v>
      </c>
      <c r="I27" s="513">
        <f t="shared" si="24"/>
        <v>314</v>
      </c>
      <c r="J27" s="513">
        <v>161</v>
      </c>
      <c r="K27" s="513">
        <v>173</v>
      </c>
      <c r="L27" s="513">
        <f t="shared" si="25"/>
        <v>334</v>
      </c>
      <c r="M27" s="513">
        <v>153</v>
      </c>
      <c r="N27" s="513">
        <v>127</v>
      </c>
      <c r="O27" s="513">
        <f t="shared" si="26"/>
        <v>280</v>
      </c>
      <c r="P27" s="22">
        <v>14</v>
      </c>
      <c r="Q27" s="22">
        <v>2004</v>
      </c>
      <c r="R27" s="127" t="s">
        <v>20</v>
      </c>
      <c r="S27" s="513">
        <v>140</v>
      </c>
      <c r="T27" s="513">
        <v>123</v>
      </c>
      <c r="U27" s="513">
        <f t="shared" si="27"/>
        <v>263</v>
      </c>
      <c r="V27" s="513">
        <v>118</v>
      </c>
      <c r="W27" s="513">
        <v>117</v>
      </c>
      <c r="X27" s="513">
        <f t="shared" si="28"/>
        <v>235</v>
      </c>
      <c r="Y27" s="513">
        <v>102</v>
      </c>
      <c r="Z27" s="513">
        <v>105</v>
      </c>
      <c r="AA27" s="513">
        <f t="shared" si="29"/>
        <v>207</v>
      </c>
      <c r="AB27" s="513">
        <v>102</v>
      </c>
      <c r="AC27" s="513">
        <v>94</v>
      </c>
      <c r="AD27" s="513">
        <f t="shared" si="30"/>
        <v>196</v>
      </c>
      <c r="AE27" s="22">
        <v>14</v>
      </c>
      <c r="AF27" s="22">
        <v>2004</v>
      </c>
      <c r="AG27" s="127" t="s">
        <v>20</v>
      </c>
      <c r="AH27" s="513">
        <v>109</v>
      </c>
      <c r="AI27" s="513">
        <v>104</v>
      </c>
      <c r="AJ27" s="513">
        <f t="shared" si="31"/>
        <v>213</v>
      </c>
      <c r="AK27" s="513">
        <v>82</v>
      </c>
      <c r="AL27" s="513">
        <v>71</v>
      </c>
      <c r="AM27" s="513">
        <f t="shared" si="32"/>
        <v>153</v>
      </c>
      <c r="AN27" s="513">
        <v>61</v>
      </c>
      <c r="AO27" s="513">
        <v>67</v>
      </c>
      <c r="AP27" s="513">
        <f t="shared" si="33"/>
        <v>128</v>
      </c>
      <c r="AQ27" s="513">
        <v>46</v>
      </c>
      <c r="AR27" s="513">
        <v>48</v>
      </c>
      <c r="AS27" s="513">
        <f t="shared" si="34"/>
        <v>94</v>
      </c>
      <c r="AT27" s="22">
        <v>14</v>
      </c>
      <c r="AU27" s="22">
        <v>2004</v>
      </c>
      <c r="AV27" s="127" t="s">
        <v>20</v>
      </c>
      <c r="AW27" s="513">
        <v>38</v>
      </c>
      <c r="AX27" s="513">
        <v>46</v>
      </c>
      <c r="AY27" s="513">
        <f t="shared" si="35"/>
        <v>84</v>
      </c>
      <c r="AZ27" s="513">
        <v>22</v>
      </c>
      <c r="BA27" s="513">
        <v>32</v>
      </c>
      <c r="BB27" s="513">
        <f t="shared" si="36"/>
        <v>54</v>
      </c>
      <c r="BC27" s="513">
        <v>14</v>
      </c>
      <c r="BD27" s="513">
        <v>26</v>
      </c>
      <c r="BE27" s="513">
        <f t="shared" si="37"/>
        <v>40</v>
      </c>
      <c r="BF27" s="513">
        <v>3</v>
      </c>
      <c r="BG27" s="513">
        <v>32</v>
      </c>
      <c r="BH27" s="513">
        <f t="shared" si="38"/>
        <v>35</v>
      </c>
      <c r="BI27" s="30">
        <f t="shared" si="21"/>
        <v>2828</v>
      </c>
      <c r="BK27" s="137"/>
    </row>
    <row r="28" spans="1:63" x14ac:dyDescent="0.2">
      <c r="A28" s="22">
        <v>15</v>
      </c>
      <c r="B28" s="22">
        <v>2005</v>
      </c>
      <c r="C28" s="127" t="s">
        <v>21</v>
      </c>
      <c r="D28" s="513">
        <v>81</v>
      </c>
      <c r="E28" s="513">
        <v>68</v>
      </c>
      <c r="F28" s="513">
        <f t="shared" si="23"/>
        <v>149</v>
      </c>
      <c r="G28" s="513">
        <v>118</v>
      </c>
      <c r="H28" s="513">
        <v>100</v>
      </c>
      <c r="I28" s="513">
        <f t="shared" si="24"/>
        <v>218</v>
      </c>
      <c r="J28" s="513">
        <v>95</v>
      </c>
      <c r="K28" s="513">
        <v>107</v>
      </c>
      <c r="L28" s="513">
        <f t="shared" si="25"/>
        <v>202</v>
      </c>
      <c r="M28" s="513">
        <v>93</v>
      </c>
      <c r="N28" s="513">
        <v>81</v>
      </c>
      <c r="O28" s="513">
        <f t="shared" si="26"/>
        <v>174</v>
      </c>
      <c r="P28" s="22">
        <v>15</v>
      </c>
      <c r="Q28" s="22">
        <v>2005</v>
      </c>
      <c r="R28" s="127" t="s">
        <v>21</v>
      </c>
      <c r="S28" s="513">
        <v>112</v>
      </c>
      <c r="T28" s="513">
        <v>84</v>
      </c>
      <c r="U28" s="513">
        <f t="shared" si="27"/>
        <v>196</v>
      </c>
      <c r="V28" s="513">
        <v>82</v>
      </c>
      <c r="W28" s="513">
        <v>76</v>
      </c>
      <c r="X28" s="513">
        <f t="shared" si="28"/>
        <v>158</v>
      </c>
      <c r="Y28" s="513">
        <v>80</v>
      </c>
      <c r="Z28" s="513">
        <v>64</v>
      </c>
      <c r="AA28" s="513">
        <f t="shared" si="29"/>
        <v>144</v>
      </c>
      <c r="AB28" s="513">
        <v>60</v>
      </c>
      <c r="AC28" s="513">
        <v>62</v>
      </c>
      <c r="AD28" s="513">
        <f t="shared" si="30"/>
        <v>122</v>
      </c>
      <c r="AE28" s="22">
        <v>15</v>
      </c>
      <c r="AF28" s="22">
        <v>2005</v>
      </c>
      <c r="AG28" s="127" t="s">
        <v>21</v>
      </c>
      <c r="AH28" s="513">
        <v>66</v>
      </c>
      <c r="AI28" s="513">
        <v>46</v>
      </c>
      <c r="AJ28" s="513">
        <f t="shared" si="31"/>
        <v>112</v>
      </c>
      <c r="AK28" s="513">
        <v>42</v>
      </c>
      <c r="AL28" s="513">
        <v>39</v>
      </c>
      <c r="AM28" s="513">
        <f t="shared" si="32"/>
        <v>81</v>
      </c>
      <c r="AN28" s="513">
        <v>33</v>
      </c>
      <c r="AO28" s="513">
        <v>33</v>
      </c>
      <c r="AP28" s="513">
        <f t="shared" si="33"/>
        <v>66</v>
      </c>
      <c r="AQ28" s="513">
        <v>27</v>
      </c>
      <c r="AR28" s="513">
        <v>36</v>
      </c>
      <c r="AS28" s="513">
        <f t="shared" si="34"/>
        <v>63</v>
      </c>
      <c r="AT28" s="22">
        <v>15</v>
      </c>
      <c r="AU28" s="22">
        <v>2005</v>
      </c>
      <c r="AV28" s="127" t="s">
        <v>21</v>
      </c>
      <c r="AW28" s="513">
        <v>31</v>
      </c>
      <c r="AX28" s="513">
        <v>41</v>
      </c>
      <c r="AY28" s="513">
        <f t="shared" si="35"/>
        <v>72</v>
      </c>
      <c r="AZ28" s="513">
        <v>26</v>
      </c>
      <c r="BA28" s="513">
        <v>35</v>
      </c>
      <c r="BB28" s="513">
        <f t="shared" si="36"/>
        <v>61</v>
      </c>
      <c r="BC28" s="513">
        <v>15</v>
      </c>
      <c r="BD28" s="513">
        <v>22</v>
      </c>
      <c r="BE28" s="513">
        <f t="shared" si="37"/>
        <v>37</v>
      </c>
      <c r="BF28" s="513">
        <v>16</v>
      </c>
      <c r="BG28" s="513">
        <v>19</v>
      </c>
      <c r="BH28" s="513">
        <f t="shared" si="38"/>
        <v>35</v>
      </c>
      <c r="BI28" s="30">
        <f t="shared" si="21"/>
        <v>1890</v>
      </c>
      <c r="BK28" s="137"/>
    </row>
    <row r="29" spans="1:63" x14ac:dyDescent="0.2">
      <c r="A29" s="22">
        <v>16</v>
      </c>
      <c r="B29" s="22">
        <v>2006</v>
      </c>
      <c r="C29" s="127" t="s">
        <v>22</v>
      </c>
      <c r="D29" s="513">
        <v>26</v>
      </c>
      <c r="E29" s="513">
        <v>22</v>
      </c>
      <c r="F29" s="513">
        <f t="shared" si="23"/>
        <v>48</v>
      </c>
      <c r="G29" s="513">
        <v>27</v>
      </c>
      <c r="H29" s="513">
        <v>30</v>
      </c>
      <c r="I29" s="513">
        <f t="shared" si="24"/>
        <v>57</v>
      </c>
      <c r="J29" s="513">
        <v>28</v>
      </c>
      <c r="K29" s="513">
        <v>30</v>
      </c>
      <c r="L29" s="513">
        <f t="shared" si="25"/>
        <v>58</v>
      </c>
      <c r="M29" s="513">
        <v>34</v>
      </c>
      <c r="N29" s="513">
        <v>26</v>
      </c>
      <c r="O29" s="513">
        <f t="shared" si="26"/>
        <v>60</v>
      </c>
      <c r="P29" s="22">
        <v>16</v>
      </c>
      <c r="Q29" s="22">
        <v>2006</v>
      </c>
      <c r="R29" s="127" t="s">
        <v>22</v>
      </c>
      <c r="S29" s="513">
        <v>28</v>
      </c>
      <c r="T29" s="513">
        <v>34</v>
      </c>
      <c r="U29" s="513">
        <f t="shared" si="27"/>
        <v>62</v>
      </c>
      <c r="V29" s="513">
        <v>34</v>
      </c>
      <c r="W29" s="513">
        <v>27</v>
      </c>
      <c r="X29" s="513">
        <f t="shared" si="28"/>
        <v>61</v>
      </c>
      <c r="Y29" s="513">
        <v>25</v>
      </c>
      <c r="Z29" s="513">
        <v>15</v>
      </c>
      <c r="AA29" s="513">
        <f t="shared" si="29"/>
        <v>40</v>
      </c>
      <c r="AB29" s="513">
        <v>15</v>
      </c>
      <c r="AC29" s="513">
        <v>22</v>
      </c>
      <c r="AD29" s="513">
        <f t="shared" si="30"/>
        <v>37</v>
      </c>
      <c r="AE29" s="22">
        <v>16</v>
      </c>
      <c r="AF29" s="22">
        <v>2006</v>
      </c>
      <c r="AG29" s="127" t="s">
        <v>22</v>
      </c>
      <c r="AH29" s="513">
        <v>17</v>
      </c>
      <c r="AI29" s="513">
        <v>13</v>
      </c>
      <c r="AJ29" s="513">
        <f t="shared" si="31"/>
        <v>30</v>
      </c>
      <c r="AK29" s="513">
        <v>20</v>
      </c>
      <c r="AL29" s="513">
        <v>12</v>
      </c>
      <c r="AM29" s="513">
        <f t="shared" si="32"/>
        <v>32</v>
      </c>
      <c r="AN29" s="513">
        <v>19</v>
      </c>
      <c r="AO29" s="513">
        <v>19</v>
      </c>
      <c r="AP29" s="513">
        <f t="shared" si="33"/>
        <v>38</v>
      </c>
      <c r="AQ29" s="513">
        <v>11</v>
      </c>
      <c r="AR29" s="513">
        <v>12</v>
      </c>
      <c r="AS29" s="513">
        <f t="shared" si="34"/>
        <v>23</v>
      </c>
      <c r="AT29" s="22">
        <v>16</v>
      </c>
      <c r="AU29" s="22">
        <v>2006</v>
      </c>
      <c r="AV29" s="127" t="s">
        <v>22</v>
      </c>
      <c r="AW29" s="513">
        <v>6</v>
      </c>
      <c r="AX29" s="513">
        <v>6</v>
      </c>
      <c r="AY29" s="513">
        <f t="shared" si="35"/>
        <v>12</v>
      </c>
      <c r="AZ29" s="513">
        <v>3</v>
      </c>
      <c r="BA29" s="513">
        <v>6</v>
      </c>
      <c r="BB29" s="513">
        <f t="shared" si="36"/>
        <v>9</v>
      </c>
      <c r="BC29" s="513">
        <v>3</v>
      </c>
      <c r="BD29" s="513">
        <v>1</v>
      </c>
      <c r="BE29" s="513">
        <f t="shared" si="37"/>
        <v>4</v>
      </c>
      <c r="BF29" s="513">
        <v>3</v>
      </c>
      <c r="BG29" s="513">
        <v>7</v>
      </c>
      <c r="BH29" s="513">
        <f t="shared" si="38"/>
        <v>10</v>
      </c>
      <c r="BI29" s="30">
        <f t="shared" si="21"/>
        <v>581</v>
      </c>
      <c r="BK29" s="137"/>
    </row>
    <row r="30" spans="1:63" x14ac:dyDescent="0.2">
      <c r="A30" s="22">
        <v>17</v>
      </c>
      <c r="B30" s="22">
        <v>2014</v>
      </c>
      <c r="C30" s="127" t="s">
        <v>65</v>
      </c>
      <c r="D30" s="513">
        <v>50</v>
      </c>
      <c r="E30" s="513">
        <v>52</v>
      </c>
      <c r="F30" s="513">
        <f t="shared" si="23"/>
        <v>102</v>
      </c>
      <c r="G30" s="513">
        <v>47</v>
      </c>
      <c r="H30" s="513">
        <v>54</v>
      </c>
      <c r="I30" s="513">
        <f t="shared" si="24"/>
        <v>101</v>
      </c>
      <c r="J30" s="513">
        <v>49</v>
      </c>
      <c r="K30" s="513">
        <v>52</v>
      </c>
      <c r="L30" s="513">
        <f t="shared" si="25"/>
        <v>101</v>
      </c>
      <c r="M30" s="513">
        <v>60</v>
      </c>
      <c r="N30" s="513">
        <v>48</v>
      </c>
      <c r="O30" s="513">
        <f t="shared" si="26"/>
        <v>108</v>
      </c>
      <c r="P30" s="22">
        <v>17</v>
      </c>
      <c r="Q30" s="22">
        <v>2014</v>
      </c>
      <c r="R30" s="127" t="s">
        <v>65</v>
      </c>
      <c r="S30" s="513">
        <v>71</v>
      </c>
      <c r="T30" s="513">
        <v>66</v>
      </c>
      <c r="U30" s="513">
        <f t="shared" si="27"/>
        <v>137</v>
      </c>
      <c r="V30" s="513">
        <v>54</v>
      </c>
      <c r="W30" s="513">
        <v>47</v>
      </c>
      <c r="X30" s="513">
        <f t="shared" si="28"/>
        <v>101</v>
      </c>
      <c r="Y30" s="513">
        <v>51</v>
      </c>
      <c r="Z30" s="513">
        <v>33</v>
      </c>
      <c r="AA30" s="513">
        <f t="shared" si="29"/>
        <v>84</v>
      </c>
      <c r="AB30" s="513">
        <v>31</v>
      </c>
      <c r="AC30" s="513">
        <v>29</v>
      </c>
      <c r="AD30" s="513">
        <f t="shared" si="30"/>
        <v>60</v>
      </c>
      <c r="AE30" s="22">
        <v>17</v>
      </c>
      <c r="AF30" s="22">
        <v>2014</v>
      </c>
      <c r="AG30" s="127" t="s">
        <v>65</v>
      </c>
      <c r="AH30" s="513">
        <v>35</v>
      </c>
      <c r="AI30" s="513">
        <v>25</v>
      </c>
      <c r="AJ30" s="513">
        <f t="shared" si="31"/>
        <v>60</v>
      </c>
      <c r="AK30" s="513">
        <v>33</v>
      </c>
      <c r="AL30" s="513">
        <v>35</v>
      </c>
      <c r="AM30" s="513">
        <f t="shared" si="32"/>
        <v>68</v>
      </c>
      <c r="AN30" s="513">
        <v>22</v>
      </c>
      <c r="AO30" s="513">
        <v>33</v>
      </c>
      <c r="AP30" s="513">
        <f t="shared" si="33"/>
        <v>55</v>
      </c>
      <c r="AQ30" s="513">
        <v>20</v>
      </c>
      <c r="AR30" s="513">
        <v>23</v>
      </c>
      <c r="AS30" s="513">
        <f t="shared" si="34"/>
        <v>43</v>
      </c>
      <c r="AT30" s="22">
        <v>17</v>
      </c>
      <c r="AU30" s="22">
        <v>2014</v>
      </c>
      <c r="AV30" s="127" t="s">
        <v>65</v>
      </c>
      <c r="AW30" s="513">
        <v>14</v>
      </c>
      <c r="AX30" s="513">
        <v>16</v>
      </c>
      <c r="AY30" s="513">
        <f t="shared" si="35"/>
        <v>30</v>
      </c>
      <c r="AZ30" s="513">
        <v>9</v>
      </c>
      <c r="BA30" s="513">
        <v>9</v>
      </c>
      <c r="BB30" s="513">
        <f t="shared" si="36"/>
        <v>18</v>
      </c>
      <c r="BC30" s="513">
        <v>5</v>
      </c>
      <c r="BD30" s="513">
        <v>15</v>
      </c>
      <c r="BE30" s="513">
        <f t="shared" si="37"/>
        <v>20</v>
      </c>
      <c r="BF30" s="513">
        <v>7</v>
      </c>
      <c r="BG30" s="513">
        <v>14</v>
      </c>
      <c r="BH30" s="513">
        <f t="shared" si="38"/>
        <v>21</v>
      </c>
      <c r="BI30" s="30">
        <f t="shared" si="21"/>
        <v>1109</v>
      </c>
      <c r="BK30" s="137"/>
    </row>
    <row r="31" spans="1:63" x14ac:dyDescent="0.2">
      <c r="A31" s="22">
        <v>18</v>
      </c>
      <c r="B31" s="22">
        <v>2015</v>
      </c>
      <c r="C31" s="127" t="s">
        <v>66</v>
      </c>
      <c r="D31" s="513">
        <v>14</v>
      </c>
      <c r="E31" s="513">
        <v>5</v>
      </c>
      <c r="F31" s="513">
        <f t="shared" si="23"/>
        <v>19</v>
      </c>
      <c r="G31" s="513">
        <v>6</v>
      </c>
      <c r="H31" s="513">
        <v>8</v>
      </c>
      <c r="I31" s="513">
        <f t="shared" si="24"/>
        <v>14</v>
      </c>
      <c r="J31" s="513">
        <v>10</v>
      </c>
      <c r="K31" s="513">
        <v>10</v>
      </c>
      <c r="L31" s="513">
        <f t="shared" si="25"/>
        <v>20</v>
      </c>
      <c r="M31" s="513">
        <v>8</v>
      </c>
      <c r="N31" s="513">
        <v>4</v>
      </c>
      <c r="O31" s="513">
        <f t="shared" si="26"/>
        <v>12</v>
      </c>
      <c r="P31" s="22">
        <v>18</v>
      </c>
      <c r="Q31" s="22">
        <v>2015</v>
      </c>
      <c r="R31" s="127" t="s">
        <v>66</v>
      </c>
      <c r="S31" s="513">
        <v>9</v>
      </c>
      <c r="T31" s="513">
        <v>9</v>
      </c>
      <c r="U31" s="513">
        <f t="shared" si="27"/>
        <v>18</v>
      </c>
      <c r="V31" s="513">
        <v>8</v>
      </c>
      <c r="W31" s="513">
        <v>7</v>
      </c>
      <c r="X31" s="513">
        <f t="shared" si="28"/>
        <v>15</v>
      </c>
      <c r="Y31" s="513">
        <v>2</v>
      </c>
      <c r="Z31" s="513">
        <v>10</v>
      </c>
      <c r="AA31" s="513">
        <f t="shared" si="29"/>
        <v>12</v>
      </c>
      <c r="AB31" s="513">
        <v>10</v>
      </c>
      <c r="AC31" s="513">
        <v>6</v>
      </c>
      <c r="AD31" s="513">
        <f t="shared" si="30"/>
        <v>16</v>
      </c>
      <c r="AE31" s="22">
        <v>18</v>
      </c>
      <c r="AF31" s="22">
        <v>2015</v>
      </c>
      <c r="AG31" s="127" t="s">
        <v>66</v>
      </c>
      <c r="AH31" s="513">
        <v>4</v>
      </c>
      <c r="AI31" s="513">
        <v>5</v>
      </c>
      <c r="AJ31" s="513">
        <f t="shared" si="31"/>
        <v>9</v>
      </c>
      <c r="AK31" s="513">
        <v>7</v>
      </c>
      <c r="AL31" s="513">
        <v>5</v>
      </c>
      <c r="AM31" s="513">
        <f t="shared" si="32"/>
        <v>12</v>
      </c>
      <c r="AN31" s="513">
        <v>4</v>
      </c>
      <c r="AO31" s="513">
        <v>4</v>
      </c>
      <c r="AP31" s="513">
        <f t="shared" si="33"/>
        <v>8</v>
      </c>
      <c r="AQ31" s="513">
        <v>3</v>
      </c>
      <c r="AR31" s="513">
        <v>0</v>
      </c>
      <c r="AS31" s="513">
        <f t="shared" si="34"/>
        <v>3</v>
      </c>
      <c r="AT31" s="22">
        <v>18</v>
      </c>
      <c r="AU31" s="22">
        <v>2015</v>
      </c>
      <c r="AV31" s="127" t="s">
        <v>66</v>
      </c>
      <c r="AW31" s="513">
        <v>1</v>
      </c>
      <c r="AX31" s="513">
        <v>0</v>
      </c>
      <c r="AY31" s="513">
        <f t="shared" si="35"/>
        <v>1</v>
      </c>
      <c r="AZ31" s="513">
        <v>1</v>
      </c>
      <c r="BA31" s="513">
        <v>1</v>
      </c>
      <c r="BB31" s="513">
        <f t="shared" si="36"/>
        <v>2</v>
      </c>
      <c r="BC31" s="513">
        <v>2</v>
      </c>
      <c r="BD31" s="513">
        <v>0</v>
      </c>
      <c r="BE31" s="513">
        <f t="shared" si="37"/>
        <v>2</v>
      </c>
      <c r="BF31" s="513">
        <v>0</v>
      </c>
      <c r="BG31" s="513">
        <v>0</v>
      </c>
      <c r="BH31" s="513">
        <f t="shared" si="38"/>
        <v>0</v>
      </c>
      <c r="BI31" s="30">
        <f t="shared" si="21"/>
        <v>163</v>
      </c>
      <c r="BK31" s="137"/>
    </row>
    <row r="32" spans="1:63" x14ac:dyDescent="0.2">
      <c r="A32" s="22">
        <v>19</v>
      </c>
      <c r="B32" s="22">
        <v>2016</v>
      </c>
      <c r="C32" s="127" t="s">
        <v>23</v>
      </c>
      <c r="D32" s="513">
        <v>12</v>
      </c>
      <c r="E32" s="513">
        <v>19</v>
      </c>
      <c r="F32" s="513">
        <f t="shared" si="23"/>
        <v>31</v>
      </c>
      <c r="G32" s="513">
        <v>16</v>
      </c>
      <c r="H32" s="513">
        <v>15</v>
      </c>
      <c r="I32" s="513">
        <f t="shared" si="24"/>
        <v>31</v>
      </c>
      <c r="J32" s="513">
        <v>18</v>
      </c>
      <c r="K32" s="513">
        <v>12</v>
      </c>
      <c r="L32" s="513">
        <f t="shared" si="25"/>
        <v>30</v>
      </c>
      <c r="M32" s="513">
        <v>21</v>
      </c>
      <c r="N32" s="513">
        <v>19</v>
      </c>
      <c r="O32" s="513">
        <f t="shared" si="26"/>
        <v>40</v>
      </c>
      <c r="P32" s="22">
        <v>19</v>
      </c>
      <c r="Q32" s="22">
        <v>2016</v>
      </c>
      <c r="R32" s="127" t="s">
        <v>23</v>
      </c>
      <c r="S32" s="513">
        <v>30</v>
      </c>
      <c r="T32" s="513">
        <v>27</v>
      </c>
      <c r="U32" s="513">
        <f t="shared" si="27"/>
        <v>57</v>
      </c>
      <c r="V32" s="513">
        <v>18</v>
      </c>
      <c r="W32" s="513">
        <v>28</v>
      </c>
      <c r="X32" s="513">
        <f t="shared" si="28"/>
        <v>46</v>
      </c>
      <c r="Y32" s="513">
        <v>17</v>
      </c>
      <c r="Z32" s="513">
        <v>15</v>
      </c>
      <c r="AA32" s="513">
        <f t="shared" si="29"/>
        <v>32</v>
      </c>
      <c r="AB32" s="513">
        <v>14</v>
      </c>
      <c r="AC32" s="513">
        <v>3</v>
      </c>
      <c r="AD32" s="513">
        <f t="shared" si="30"/>
        <v>17</v>
      </c>
      <c r="AE32" s="22">
        <v>19</v>
      </c>
      <c r="AF32" s="22">
        <v>2016</v>
      </c>
      <c r="AG32" s="127" t="s">
        <v>23</v>
      </c>
      <c r="AH32" s="513">
        <v>8</v>
      </c>
      <c r="AI32" s="513">
        <v>11</v>
      </c>
      <c r="AJ32" s="513">
        <f t="shared" si="31"/>
        <v>19</v>
      </c>
      <c r="AK32" s="513">
        <v>9</v>
      </c>
      <c r="AL32" s="513">
        <v>7</v>
      </c>
      <c r="AM32" s="513">
        <f t="shared" si="32"/>
        <v>16</v>
      </c>
      <c r="AN32" s="513">
        <v>11</v>
      </c>
      <c r="AO32" s="513">
        <v>15</v>
      </c>
      <c r="AP32" s="513">
        <f t="shared" si="33"/>
        <v>26</v>
      </c>
      <c r="AQ32" s="513">
        <v>8</v>
      </c>
      <c r="AR32" s="513">
        <v>10</v>
      </c>
      <c r="AS32" s="513">
        <f t="shared" si="34"/>
        <v>18</v>
      </c>
      <c r="AT32" s="22">
        <v>19</v>
      </c>
      <c r="AU32" s="22">
        <v>2016</v>
      </c>
      <c r="AV32" s="127" t="s">
        <v>23</v>
      </c>
      <c r="AW32" s="513">
        <v>5</v>
      </c>
      <c r="AX32" s="513">
        <v>4</v>
      </c>
      <c r="AY32" s="513">
        <f t="shared" si="35"/>
        <v>9</v>
      </c>
      <c r="AZ32" s="513">
        <v>2</v>
      </c>
      <c r="BA32" s="513">
        <v>2</v>
      </c>
      <c r="BB32" s="513">
        <f t="shared" si="36"/>
        <v>4</v>
      </c>
      <c r="BC32" s="513">
        <v>1</v>
      </c>
      <c r="BD32" s="513">
        <v>2</v>
      </c>
      <c r="BE32" s="513">
        <f t="shared" si="37"/>
        <v>3</v>
      </c>
      <c r="BF32" s="513">
        <v>4</v>
      </c>
      <c r="BG32" s="513">
        <v>4</v>
      </c>
      <c r="BH32" s="513">
        <f t="shared" si="38"/>
        <v>8</v>
      </c>
      <c r="BI32" s="30">
        <f t="shared" si="21"/>
        <v>387</v>
      </c>
      <c r="BK32" s="137"/>
    </row>
    <row r="33" spans="1:63" x14ac:dyDescent="0.2">
      <c r="A33" s="22">
        <v>20</v>
      </c>
      <c r="B33" s="22">
        <v>2021</v>
      </c>
      <c r="C33" s="127" t="s">
        <v>24</v>
      </c>
      <c r="D33" s="513">
        <v>24</v>
      </c>
      <c r="E33" s="513">
        <v>17</v>
      </c>
      <c r="F33" s="513">
        <f t="shared" si="23"/>
        <v>41</v>
      </c>
      <c r="G33" s="513">
        <v>33</v>
      </c>
      <c r="H33" s="513">
        <v>30</v>
      </c>
      <c r="I33" s="513">
        <f t="shared" si="24"/>
        <v>63</v>
      </c>
      <c r="J33" s="513">
        <v>30</v>
      </c>
      <c r="K33" s="513">
        <v>20</v>
      </c>
      <c r="L33" s="513">
        <f t="shared" si="25"/>
        <v>50</v>
      </c>
      <c r="M33" s="513">
        <v>18</v>
      </c>
      <c r="N33" s="513">
        <v>17</v>
      </c>
      <c r="O33" s="513">
        <f t="shared" si="26"/>
        <v>35</v>
      </c>
      <c r="P33" s="22">
        <v>20</v>
      </c>
      <c r="Q33" s="22">
        <v>2021</v>
      </c>
      <c r="R33" s="127" t="s">
        <v>24</v>
      </c>
      <c r="S33" s="513">
        <v>25</v>
      </c>
      <c r="T33" s="513">
        <v>15</v>
      </c>
      <c r="U33" s="513">
        <f t="shared" si="27"/>
        <v>40</v>
      </c>
      <c r="V33" s="513">
        <v>17</v>
      </c>
      <c r="W33" s="513">
        <v>16</v>
      </c>
      <c r="X33" s="513">
        <f t="shared" si="28"/>
        <v>33</v>
      </c>
      <c r="Y33" s="513">
        <v>14</v>
      </c>
      <c r="Z33" s="513">
        <v>21</v>
      </c>
      <c r="AA33" s="513">
        <f t="shared" si="29"/>
        <v>35</v>
      </c>
      <c r="AB33" s="513">
        <v>16</v>
      </c>
      <c r="AC33" s="513">
        <v>18</v>
      </c>
      <c r="AD33" s="513">
        <f t="shared" si="30"/>
        <v>34</v>
      </c>
      <c r="AE33" s="22">
        <v>20</v>
      </c>
      <c r="AF33" s="22">
        <v>2021</v>
      </c>
      <c r="AG33" s="127" t="s">
        <v>24</v>
      </c>
      <c r="AH33" s="513">
        <v>15</v>
      </c>
      <c r="AI33" s="513">
        <v>12</v>
      </c>
      <c r="AJ33" s="513">
        <f t="shared" si="31"/>
        <v>27</v>
      </c>
      <c r="AK33" s="513">
        <v>9</v>
      </c>
      <c r="AL33" s="513">
        <v>7</v>
      </c>
      <c r="AM33" s="513">
        <f t="shared" si="32"/>
        <v>16</v>
      </c>
      <c r="AN33" s="513">
        <v>6</v>
      </c>
      <c r="AO33" s="513">
        <v>8</v>
      </c>
      <c r="AP33" s="513">
        <f t="shared" si="33"/>
        <v>14</v>
      </c>
      <c r="AQ33" s="513">
        <v>11</v>
      </c>
      <c r="AR33" s="513">
        <v>9</v>
      </c>
      <c r="AS33" s="513">
        <f t="shared" si="34"/>
        <v>20</v>
      </c>
      <c r="AT33" s="22">
        <v>20</v>
      </c>
      <c r="AU33" s="22">
        <v>2021</v>
      </c>
      <c r="AV33" s="127" t="s">
        <v>24</v>
      </c>
      <c r="AW33" s="513">
        <v>4</v>
      </c>
      <c r="AX33" s="513">
        <v>7</v>
      </c>
      <c r="AY33" s="513">
        <f t="shared" si="35"/>
        <v>11</v>
      </c>
      <c r="AZ33" s="513">
        <v>3</v>
      </c>
      <c r="BA33" s="513">
        <v>6</v>
      </c>
      <c r="BB33" s="513">
        <f t="shared" si="36"/>
        <v>9</v>
      </c>
      <c r="BC33" s="513">
        <v>2</v>
      </c>
      <c r="BD33" s="513">
        <v>1</v>
      </c>
      <c r="BE33" s="513">
        <f t="shared" si="37"/>
        <v>3</v>
      </c>
      <c r="BF33" s="513">
        <v>2</v>
      </c>
      <c r="BG33" s="513">
        <v>3</v>
      </c>
      <c r="BH33" s="513">
        <f t="shared" si="38"/>
        <v>5</v>
      </c>
      <c r="BI33" s="30">
        <f t="shared" si="21"/>
        <v>436</v>
      </c>
      <c r="BK33" s="137"/>
    </row>
    <row r="34" spans="1:63" ht="6" customHeight="1" x14ac:dyDescent="0.2">
      <c r="A34" s="22"/>
      <c r="B34" s="19"/>
      <c r="C34" s="21"/>
      <c r="D34" s="392"/>
      <c r="E34" s="392"/>
      <c r="F34" s="392"/>
      <c r="G34" s="392"/>
      <c r="H34" s="392"/>
      <c r="I34" s="392"/>
      <c r="J34" s="392"/>
      <c r="K34" s="392"/>
      <c r="L34" s="392"/>
      <c r="M34" s="392"/>
      <c r="N34" s="392"/>
      <c r="O34" s="392"/>
      <c r="P34" s="22"/>
      <c r="Q34" s="19"/>
      <c r="R34" s="21"/>
      <c r="S34" s="392"/>
      <c r="T34" s="392"/>
      <c r="U34" s="392"/>
      <c r="V34" s="392"/>
      <c r="W34" s="392"/>
      <c r="X34" s="392"/>
      <c r="Y34" s="392"/>
      <c r="Z34" s="392"/>
      <c r="AA34" s="392"/>
      <c r="AB34" s="392"/>
      <c r="AC34" s="392"/>
      <c r="AD34" s="392"/>
      <c r="AE34" s="22"/>
      <c r="AF34" s="19"/>
      <c r="AG34" s="21"/>
      <c r="AH34" s="392"/>
      <c r="AI34" s="392"/>
      <c r="AJ34" s="392"/>
      <c r="AK34" s="392"/>
      <c r="AL34" s="392"/>
      <c r="AM34" s="392"/>
      <c r="AN34" s="392"/>
      <c r="AO34" s="392"/>
      <c r="AP34" s="392"/>
      <c r="AQ34" s="392"/>
      <c r="AR34" s="392"/>
      <c r="AS34" s="392"/>
      <c r="AT34" s="22"/>
      <c r="AU34" s="19"/>
      <c r="AV34" s="21"/>
      <c r="AW34" s="392"/>
      <c r="AX34" s="392"/>
      <c r="AY34" s="392"/>
      <c r="AZ34" s="392"/>
      <c r="BA34" s="392"/>
      <c r="BB34" s="392"/>
      <c r="BC34" s="392"/>
      <c r="BD34" s="392"/>
      <c r="BE34" s="392"/>
      <c r="BF34" s="392"/>
      <c r="BG34" s="392"/>
      <c r="BH34" s="392"/>
      <c r="BI34" s="30">
        <f t="shared" si="21"/>
        <v>0</v>
      </c>
      <c r="BK34" s="137"/>
    </row>
    <row r="35" spans="1:63" x14ac:dyDescent="0.2">
      <c r="A35" s="19"/>
      <c r="B35" s="20" t="s">
        <v>58</v>
      </c>
      <c r="C35" s="122" t="s">
        <v>25</v>
      </c>
      <c r="D35" s="393">
        <f>SUM(D36:D41)</f>
        <v>459</v>
      </c>
      <c r="E35" s="393">
        <f t="shared" ref="E35:BH35" si="39">SUM(E36:E41)</f>
        <v>478</v>
      </c>
      <c r="F35" s="393">
        <f t="shared" si="39"/>
        <v>937</v>
      </c>
      <c r="G35" s="393">
        <f t="shared" si="39"/>
        <v>610</v>
      </c>
      <c r="H35" s="393">
        <f t="shared" si="39"/>
        <v>532</v>
      </c>
      <c r="I35" s="393">
        <f t="shared" si="39"/>
        <v>1142</v>
      </c>
      <c r="J35" s="393">
        <f t="shared" si="39"/>
        <v>626</v>
      </c>
      <c r="K35" s="393">
        <f t="shared" si="39"/>
        <v>568</v>
      </c>
      <c r="L35" s="393">
        <f t="shared" si="39"/>
        <v>1194</v>
      </c>
      <c r="M35" s="393">
        <f t="shared" si="39"/>
        <v>516</v>
      </c>
      <c r="N35" s="393">
        <f t="shared" si="39"/>
        <v>512</v>
      </c>
      <c r="O35" s="393">
        <f t="shared" si="39"/>
        <v>1028</v>
      </c>
      <c r="P35" s="19"/>
      <c r="Q35" s="20" t="s">
        <v>58</v>
      </c>
      <c r="R35" s="122" t="s">
        <v>25</v>
      </c>
      <c r="S35" s="393">
        <f t="shared" si="39"/>
        <v>483</v>
      </c>
      <c r="T35" s="393">
        <f t="shared" si="39"/>
        <v>496</v>
      </c>
      <c r="U35" s="393">
        <f t="shared" si="39"/>
        <v>979</v>
      </c>
      <c r="V35" s="393">
        <f t="shared" si="39"/>
        <v>456</v>
      </c>
      <c r="W35" s="393">
        <f t="shared" si="39"/>
        <v>470</v>
      </c>
      <c r="X35" s="393">
        <f t="shared" si="39"/>
        <v>926</v>
      </c>
      <c r="Y35" s="393">
        <f t="shared" si="39"/>
        <v>402</v>
      </c>
      <c r="Z35" s="393">
        <f t="shared" si="39"/>
        <v>416</v>
      </c>
      <c r="AA35" s="393">
        <f t="shared" si="39"/>
        <v>818</v>
      </c>
      <c r="AB35" s="393">
        <f t="shared" si="39"/>
        <v>409</v>
      </c>
      <c r="AC35" s="393">
        <f t="shared" si="39"/>
        <v>401</v>
      </c>
      <c r="AD35" s="393">
        <f t="shared" si="39"/>
        <v>810</v>
      </c>
      <c r="AE35" s="19"/>
      <c r="AF35" s="20" t="s">
        <v>58</v>
      </c>
      <c r="AG35" s="122" t="s">
        <v>25</v>
      </c>
      <c r="AH35" s="393">
        <f t="shared" si="39"/>
        <v>413</v>
      </c>
      <c r="AI35" s="393">
        <f t="shared" si="39"/>
        <v>419</v>
      </c>
      <c r="AJ35" s="393">
        <f t="shared" si="39"/>
        <v>832</v>
      </c>
      <c r="AK35" s="393">
        <f t="shared" si="39"/>
        <v>320</v>
      </c>
      <c r="AL35" s="393">
        <f t="shared" si="39"/>
        <v>295</v>
      </c>
      <c r="AM35" s="393">
        <f t="shared" si="39"/>
        <v>615</v>
      </c>
      <c r="AN35" s="393">
        <f t="shared" si="39"/>
        <v>229</v>
      </c>
      <c r="AO35" s="393">
        <f t="shared" si="39"/>
        <v>230</v>
      </c>
      <c r="AP35" s="393">
        <f t="shared" si="39"/>
        <v>459</v>
      </c>
      <c r="AQ35" s="393">
        <f t="shared" si="39"/>
        <v>182</v>
      </c>
      <c r="AR35" s="393">
        <f t="shared" si="39"/>
        <v>171</v>
      </c>
      <c r="AS35" s="393">
        <f t="shared" si="39"/>
        <v>353</v>
      </c>
      <c r="AT35" s="19"/>
      <c r="AU35" s="20" t="s">
        <v>58</v>
      </c>
      <c r="AV35" s="122" t="s">
        <v>25</v>
      </c>
      <c r="AW35" s="393">
        <f t="shared" si="39"/>
        <v>102</v>
      </c>
      <c r="AX35" s="393">
        <f t="shared" si="39"/>
        <v>116</v>
      </c>
      <c r="AY35" s="393">
        <f t="shared" si="39"/>
        <v>218</v>
      </c>
      <c r="AZ35" s="393">
        <f t="shared" si="39"/>
        <v>76</v>
      </c>
      <c r="BA35" s="393">
        <f t="shared" si="39"/>
        <v>108</v>
      </c>
      <c r="BB35" s="393">
        <f t="shared" si="39"/>
        <v>184</v>
      </c>
      <c r="BC35" s="393">
        <f t="shared" si="39"/>
        <v>54</v>
      </c>
      <c r="BD35" s="393">
        <f t="shared" si="39"/>
        <v>83</v>
      </c>
      <c r="BE35" s="393">
        <f t="shared" si="39"/>
        <v>137</v>
      </c>
      <c r="BF35" s="393">
        <f t="shared" si="39"/>
        <v>70</v>
      </c>
      <c r="BG35" s="393">
        <f t="shared" si="39"/>
        <v>119</v>
      </c>
      <c r="BH35" s="393">
        <f t="shared" si="39"/>
        <v>189</v>
      </c>
      <c r="BI35" s="30"/>
      <c r="BK35" s="137"/>
    </row>
    <row r="36" spans="1:63" x14ac:dyDescent="0.2">
      <c r="A36" s="22">
        <v>21</v>
      </c>
      <c r="B36" s="126">
        <v>2001</v>
      </c>
      <c r="C36" s="127" t="s">
        <v>67</v>
      </c>
      <c r="D36" s="513">
        <v>91</v>
      </c>
      <c r="E36" s="513">
        <v>93</v>
      </c>
      <c r="F36" s="513">
        <f t="shared" ref="F36:F41" si="40">SUM(D36:E36)</f>
        <v>184</v>
      </c>
      <c r="G36" s="513">
        <v>132</v>
      </c>
      <c r="H36" s="513">
        <v>119</v>
      </c>
      <c r="I36" s="513">
        <f t="shared" ref="I36:I41" si="41">SUM(G36:H36)</f>
        <v>251</v>
      </c>
      <c r="J36" s="513">
        <v>142</v>
      </c>
      <c r="K36" s="513">
        <v>128</v>
      </c>
      <c r="L36" s="513">
        <f t="shared" ref="L36:L41" si="42">SUM(J36:K36)</f>
        <v>270</v>
      </c>
      <c r="M36" s="513">
        <v>129</v>
      </c>
      <c r="N36" s="513">
        <v>108</v>
      </c>
      <c r="O36" s="513">
        <f t="shared" ref="O36:O41" si="43">SUM(M36:N36)</f>
        <v>237</v>
      </c>
      <c r="P36" s="22">
        <v>21</v>
      </c>
      <c r="Q36" s="126">
        <v>2001</v>
      </c>
      <c r="R36" s="127" t="s">
        <v>67</v>
      </c>
      <c r="S36" s="513">
        <v>99</v>
      </c>
      <c r="T36" s="513">
        <v>113</v>
      </c>
      <c r="U36" s="513">
        <f t="shared" ref="U36:U41" si="44">SUM(S36:T36)</f>
        <v>212</v>
      </c>
      <c r="V36" s="513">
        <v>100</v>
      </c>
      <c r="W36" s="513">
        <v>85</v>
      </c>
      <c r="X36" s="513">
        <f t="shared" ref="X36:X41" si="45">SUM(V36:W36)</f>
        <v>185</v>
      </c>
      <c r="Y36" s="513">
        <v>91</v>
      </c>
      <c r="Z36" s="513">
        <v>90</v>
      </c>
      <c r="AA36" s="513">
        <f t="shared" ref="AA36:AA41" si="46">SUM(Y36:Z36)</f>
        <v>181</v>
      </c>
      <c r="AB36" s="513">
        <v>76</v>
      </c>
      <c r="AC36" s="513">
        <v>90</v>
      </c>
      <c r="AD36" s="513">
        <f t="shared" ref="AD36:AD41" si="47">SUM(AB36:AC36)</f>
        <v>166</v>
      </c>
      <c r="AE36" s="22">
        <v>21</v>
      </c>
      <c r="AF36" s="126">
        <v>2001</v>
      </c>
      <c r="AG36" s="127" t="s">
        <v>67</v>
      </c>
      <c r="AH36" s="513">
        <v>88</v>
      </c>
      <c r="AI36" s="513">
        <v>92</v>
      </c>
      <c r="AJ36" s="513">
        <f t="shared" ref="AJ36:AJ41" si="48">SUM(AH36:AI36)</f>
        <v>180</v>
      </c>
      <c r="AK36" s="513">
        <v>79</v>
      </c>
      <c r="AL36" s="513">
        <v>69</v>
      </c>
      <c r="AM36" s="513">
        <f t="shared" ref="AM36:AM41" si="49">SUM(AK36:AL36)</f>
        <v>148</v>
      </c>
      <c r="AN36" s="513">
        <v>49</v>
      </c>
      <c r="AO36" s="513">
        <v>40</v>
      </c>
      <c r="AP36" s="513">
        <f t="shared" ref="AP36:AP41" si="50">SUM(AN36:AO36)</f>
        <v>89</v>
      </c>
      <c r="AQ36" s="513">
        <v>39</v>
      </c>
      <c r="AR36" s="513">
        <v>42</v>
      </c>
      <c r="AS36" s="513">
        <f t="shared" ref="AS36:AS41" si="51">SUM(AQ36:AR36)</f>
        <v>81</v>
      </c>
      <c r="AT36" s="22">
        <v>21</v>
      </c>
      <c r="AU36" s="126">
        <v>2001</v>
      </c>
      <c r="AV36" s="127" t="s">
        <v>67</v>
      </c>
      <c r="AW36" s="513">
        <v>23</v>
      </c>
      <c r="AX36" s="513">
        <v>16</v>
      </c>
      <c r="AY36" s="513">
        <f t="shared" ref="AY36:AY41" si="52">SUM(AW36:AX36)</f>
        <v>39</v>
      </c>
      <c r="AZ36" s="513">
        <v>15</v>
      </c>
      <c r="BA36" s="513">
        <v>19</v>
      </c>
      <c r="BB36" s="513">
        <f t="shared" ref="BB36:BB41" si="53">SUM(AZ36:BA36)</f>
        <v>34</v>
      </c>
      <c r="BC36" s="513">
        <v>10</v>
      </c>
      <c r="BD36" s="513">
        <v>16</v>
      </c>
      <c r="BE36" s="513">
        <f t="shared" ref="BE36:BE41" si="54">SUM(BC36:BD36)</f>
        <v>26</v>
      </c>
      <c r="BF36" s="513">
        <v>15</v>
      </c>
      <c r="BG36" s="513">
        <v>25</v>
      </c>
      <c r="BH36" s="513">
        <f t="shared" ref="BH36:BH41" si="55">SUM(BF36:BG36)</f>
        <v>40</v>
      </c>
      <c r="BI36" s="30">
        <f t="shared" si="21"/>
        <v>2323</v>
      </c>
      <c r="BK36" s="137"/>
    </row>
    <row r="37" spans="1:63" x14ac:dyDescent="0.2">
      <c r="A37" s="22">
        <v>22</v>
      </c>
      <c r="B37" s="22">
        <v>2002</v>
      </c>
      <c r="C37" s="127" t="s">
        <v>68</v>
      </c>
      <c r="D37" s="513">
        <v>96</v>
      </c>
      <c r="E37" s="513">
        <v>122</v>
      </c>
      <c r="F37" s="513">
        <f t="shared" si="40"/>
        <v>218</v>
      </c>
      <c r="G37" s="513">
        <v>136</v>
      </c>
      <c r="H37" s="513">
        <v>116</v>
      </c>
      <c r="I37" s="513">
        <f t="shared" si="41"/>
        <v>252</v>
      </c>
      <c r="J37" s="513">
        <v>123</v>
      </c>
      <c r="K37" s="513">
        <v>105</v>
      </c>
      <c r="L37" s="513">
        <f t="shared" si="42"/>
        <v>228</v>
      </c>
      <c r="M37" s="513">
        <v>119</v>
      </c>
      <c r="N37" s="513">
        <v>106</v>
      </c>
      <c r="O37" s="513">
        <f t="shared" si="43"/>
        <v>225</v>
      </c>
      <c r="P37" s="22">
        <v>22</v>
      </c>
      <c r="Q37" s="22">
        <v>2002</v>
      </c>
      <c r="R37" s="127" t="s">
        <v>68</v>
      </c>
      <c r="S37" s="513">
        <v>116</v>
      </c>
      <c r="T37" s="513">
        <v>97</v>
      </c>
      <c r="U37" s="513">
        <f t="shared" si="44"/>
        <v>213</v>
      </c>
      <c r="V37" s="513">
        <v>96</v>
      </c>
      <c r="W37" s="513">
        <v>109</v>
      </c>
      <c r="X37" s="513">
        <f t="shared" si="45"/>
        <v>205</v>
      </c>
      <c r="Y37" s="513">
        <v>91</v>
      </c>
      <c r="Z37" s="513">
        <v>100</v>
      </c>
      <c r="AA37" s="513">
        <f t="shared" si="46"/>
        <v>191</v>
      </c>
      <c r="AB37" s="513">
        <v>107</v>
      </c>
      <c r="AC37" s="513">
        <v>94</v>
      </c>
      <c r="AD37" s="513">
        <f t="shared" si="47"/>
        <v>201</v>
      </c>
      <c r="AE37" s="22">
        <v>22</v>
      </c>
      <c r="AF37" s="22">
        <v>2002</v>
      </c>
      <c r="AG37" s="127" t="s">
        <v>68</v>
      </c>
      <c r="AH37" s="513">
        <v>92</v>
      </c>
      <c r="AI37" s="513">
        <v>93</v>
      </c>
      <c r="AJ37" s="513">
        <f t="shared" si="48"/>
        <v>185</v>
      </c>
      <c r="AK37" s="513">
        <v>65</v>
      </c>
      <c r="AL37" s="513">
        <v>67</v>
      </c>
      <c r="AM37" s="513">
        <f t="shared" si="49"/>
        <v>132</v>
      </c>
      <c r="AN37" s="513">
        <v>51</v>
      </c>
      <c r="AO37" s="513">
        <v>59</v>
      </c>
      <c r="AP37" s="513">
        <f t="shared" si="50"/>
        <v>110</v>
      </c>
      <c r="AQ37" s="513">
        <v>41</v>
      </c>
      <c r="AR37" s="513">
        <v>50</v>
      </c>
      <c r="AS37" s="513">
        <f t="shared" si="51"/>
        <v>91</v>
      </c>
      <c r="AT37" s="22">
        <v>22</v>
      </c>
      <c r="AU37" s="22">
        <v>2002</v>
      </c>
      <c r="AV37" s="127" t="s">
        <v>68</v>
      </c>
      <c r="AW37" s="513">
        <v>30</v>
      </c>
      <c r="AX37" s="513">
        <v>34</v>
      </c>
      <c r="AY37" s="513">
        <f t="shared" si="52"/>
        <v>64</v>
      </c>
      <c r="AZ37" s="513">
        <v>15</v>
      </c>
      <c r="BA37" s="513">
        <v>19</v>
      </c>
      <c r="BB37" s="513">
        <f t="shared" si="53"/>
        <v>34</v>
      </c>
      <c r="BC37" s="513">
        <v>11</v>
      </c>
      <c r="BD37" s="513">
        <v>26</v>
      </c>
      <c r="BE37" s="513">
        <f t="shared" si="54"/>
        <v>37</v>
      </c>
      <c r="BF37" s="513">
        <v>19</v>
      </c>
      <c r="BG37" s="513">
        <v>34</v>
      </c>
      <c r="BH37" s="513">
        <f t="shared" si="55"/>
        <v>53</v>
      </c>
      <c r="BI37" s="30">
        <f t="shared" si="21"/>
        <v>2439</v>
      </c>
      <c r="BK37" s="137"/>
    </row>
    <row r="38" spans="1:63" x14ac:dyDescent="0.2">
      <c r="A38" s="22">
        <v>23</v>
      </c>
      <c r="B38" s="22">
        <v>2003</v>
      </c>
      <c r="C38" s="127" t="s">
        <v>26</v>
      </c>
      <c r="D38" s="513">
        <v>161</v>
      </c>
      <c r="E38" s="513">
        <v>136</v>
      </c>
      <c r="F38" s="513">
        <f t="shared" si="40"/>
        <v>297</v>
      </c>
      <c r="G38" s="513">
        <v>192</v>
      </c>
      <c r="H38" s="513">
        <v>179</v>
      </c>
      <c r="I38" s="513">
        <f t="shared" si="41"/>
        <v>371</v>
      </c>
      <c r="J38" s="513">
        <v>227</v>
      </c>
      <c r="K38" s="513">
        <v>189</v>
      </c>
      <c r="L38" s="513">
        <f t="shared" si="42"/>
        <v>416</v>
      </c>
      <c r="M38" s="513">
        <v>149</v>
      </c>
      <c r="N38" s="513">
        <v>178</v>
      </c>
      <c r="O38" s="513">
        <f t="shared" si="43"/>
        <v>327</v>
      </c>
      <c r="P38" s="22">
        <v>23</v>
      </c>
      <c r="Q38" s="22">
        <v>2003</v>
      </c>
      <c r="R38" s="127" t="s">
        <v>26</v>
      </c>
      <c r="S38" s="513">
        <v>136</v>
      </c>
      <c r="T38" s="513">
        <v>164</v>
      </c>
      <c r="U38" s="513">
        <f t="shared" si="44"/>
        <v>300</v>
      </c>
      <c r="V38" s="513">
        <v>150</v>
      </c>
      <c r="W38" s="513">
        <v>157</v>
      </c>
      <c r="X38" s="513">
        <f t="shared" si="45"/>
        <v>307</v>
      </c>
      <c r="Y38" s="513">
        <v>122</v>
      </c>
      <c r="Z38" s="513">
        <v>133</v>
      </c>
      <c r="AA38" s="513">
        <f t="shared" si="46"/>
        <v>255</v>
      </c>
      <c r="AB38" s="513">
        <v>135</v>
      </c>
      <c r="AC38" s="513">
        <v>145</v>
      </c>
      <c r="AD38" s="513">
        <f t="shared" si="47"/>
        <v>280</v>
      </c>
      <c r="AE38" s="22">
        <v>23</v>
      </c>
      <c r="AF38" s="22">
        <v>2003</v>
      </c>
      <c r="AG38" s="127" t="s">
        <v>26</v>
      </c>
      <c r="AH38" s="513">
        <v>143</v>
      </c>
      <c r="AI38" s="513">
        <v>138</v>
      </c>
      <c r="AJ38" s="513">
        <f t="shared" si="48"/>
        <v>281</v>
      </c>
      <c r="AK38" s="513">
        <v>101</v>
      </c>
      <c r="AL38" s="513">
        <v>111</v>
      </c>
      <c r="AM38" s="513">
        <f t="shared" si="49"/>
        <v>212</v>
      </c>
      <c r="AN38" s="513">
        <v>83</v>
      </c>
      <c r="AO38" s="513">
        <v>84</v>
      </c>
      <c r="AP38" s="513">
        <f t="shared" si="50"/>
        <v>167</v>
      </c>
      <c r="AQ38" s="513">
        <v>64</v>
      </c>
      <c r="AR38" s="513">
        <v>43</v>
      </c>
      <c r="AS38" s="513">
        <f t="shared" si="51"/>
        <v>107</v>
      </c>
      <c r="AT38" s="22">
        <v>23</v>
      </c>
      <c r="AU38" s="22">
        <v>2003</v>
      </c>
      <c r="AV38" s="127" t="s">
        <v>26</v>
      </c>
      <c r="AW38" s="513">
        <v>24</v>
      </c>
      <c r="AX38" s="513">
        <v>34</v>
      </c>
      <c r="AY38" s="513">
        <f t="shared" si="52"/>
        <v>58</v>
      </c>
      <c r="AZ38" s="513">
        <v>20</v>
      </c>
      <c r="BA38" s="513">
        <v>24</v>
      </c>
      <c r="BB38" s="513">
        <f t="shared" si="53"/>
        <v>44</v>
      </c>
      <c r="BC38" s="513">
        <v>13</v>
      </c>
      <c r="BD38" s="513">
        <v>18</v>
      </c>
      <c r="BE38" s="513">
        <f t="shared" si="54"/>
        <v>31</v>
      </c>
      <c r="BF38" s="513">
        <v>17</v>
      </c>
      <c r="BG38" s="513">
        <v>33</v>
      </c>
      <c r="BH38" s="513">
        <f t="shared" si="55"/>
        <v>50</v>
      </c>
      <c r="BI38" s="30">
        <f t="shared" si="21"/>
        <v>3503</v>
      </c>
      <c r="BK38" s="137"/>
    </row>
    <row r="39" spans="1:63" x14ac:dyDescent="0.2">
      <c r="A39" s="22">
        <v>24</v>
      </c>
      <c r="B39" s="22">
        <v>2009</v>
      </c>
      <c r="C39" s="127" t="s">
        <v>27</v>
      </c>
      <c r="D39" s="513">
        <v>19</v>
      </c>
      <c r="E39" s="513">
        <v>30</v>
      </c>
      <c r="F39" s="513">
        <f t="shared" si="40"/>
        <v>49</v>
      </c>
      <c r="G39" s="513">
        <v>29</v>
      </c>
      <c r="H39" s="513">
        <v>18</v>
      </c>
      <c r="I39" s="513">
        <f t="shared" si="41"/>
        <v>47</v>
      </c>
      <c r="J39" s="513">
        <v>22</v>
      </c>
      <c r="K39" s="513">
        <v>21</v>
      </c>
      <c r="L39" s="513">
        <f t="shared" si="42"/>
        <v>43</v>
      </c>
      <c r="M39" s="513">
        <v>27</v>
      </c>
      <c r="N39" s="513">
        <v>28</v>
      </c>
      <c r="O39" s="513">
        <f t="shared" si="43"/>
        <v>55</v>
      </c>
      <c r="P39" s="22">
        <v>24</v>
      </c>
      <c r="Q39" s="22">
        <v>2009</v>
      </c>
      <c r="R39" s="127" t="s">
        <v>27</v>
      </c>
      <c r="S39" s="513">
        <v>28</v>
      </c>
      <c r="T39" s="513">
        <v>25</v>
      </c>
      <c r="U39" s="513">
        <f t="shared" si="44"/>
        <v>53</v>
      </c>
      <c r="V39" s="513">
        <v>24</v>
      </c>
      <c r="W39" s="513">
        <v>21</v>
      </c>
      <c r="X39" s="513">
        <f t="shared" si="45"/>
        <v>45</v>
      </c>
      <c r="Y39" s="513">
        <v>19</v>
      </c>
      <c r="Z39" s="513">
        <v>15</v>
      </c>
      <c r="AA39" s="513">
        <f t="shared" si="46"/>
        <v>34</v>
      </c>
      <c r="AB39" s="513">
        <v>14</v>
      </c>
      <c r="AC39" s="513">
        <v>12</v>
      </c>
      <c r="AD39" s="513">
        <f t="shared" si="47"/>
        <v>26</v>
      </c>
      <c r="AE39" s="22">
        <v>24</v>
      </c>
      <c r="AF39" s="22">
        <v>2009</v>
      </c>
      <c r="AG39" s="127" t="s">
        <v>27</v>
      </c>
      <c r="AH39" s="513">
        <v>21</v>
      </c>
      <c r="AI39" s="513">
        <v>18</v>
      </c>
      <c r="AJ39" s="513">
        <f t="shared" si="48"/>
        <v>39</v>
      </c>
      <c r="AK39" s="513">
        <v>10</v>
      </c>
      <c r="AL39" s="513">
        <v>12</v>
      </c>
      <c r="AM39" s="513">
        <f t="shared" si="49"/>
        <v>22</v>
      </c>
      <c r="AN39" s="513">
        <v>11</v>
      </c>
      <c r="AO39" s="513">
        <v>8</v>
      </c>
      <c r="AP39" s="513">
        <f t="shared" si="50"/>
        <v>19</v>
      </c>
      <c r="AQ39" s="513">
        <v>5</v>
      </c>
      <c r="AR39" s="513">
        <v>6</v>
      </c>
      <c r="AS39" s="513">
        <f t="shared" si="51"/>
        <v>11</v>
      </c>
      <c r="AT39" s="22">
        <v>24</v>
      </c>
      <c r="AU39" s="22">
        <v>2009</v>
      </c>
      <c r="AV39" s="127" t="s">
        <v>27</v>
      </c>
      <c r="AW39" s="513">
        <v>1</v>
      </c>
      <c r="AX39" s="513">
        <v>4</v>
      </c>
      <c r="AY39" s="513">
        <f t="shared" si="52"/>
        <v>5</v>
      </c>
      <c r="AZ39" s="513">
        <v>3</v>
      </c>
      <c r="BA39" s="513">
        <v>6</v>
      </c>
      <c r="BB39" s="513">
        <f t="shared" si="53"/>
        <v>9</v>
      </c>
      <c r="BC39" s="513">
        <v>3</v>
      </c>
      <c r="BD39" s="513">
        <v>4</v>
      </c>
      <c r="BE39" s="513">
        <f t="shared" si="54"/>
        <v>7</v>
      </c>
      <c r="BF39" s="513">
        <v>2</v>
      </c>
      <c r="BG39" s="513">
        <v>2</v>
      </c>
      <c r="BH39" s="513">
        <f t="shared" si="55"/>
        <v>4</v>
      </c>
      <c r="BI39" s="30">
        <f t="shared" si="21"/>
        <v>468</v>
      </c>
      <c r="BK39" s="137"/>
    </row>
    <row r="40" spans="1:63" x14ac:dyDescent="0.2">
      <c r="A40" s="22">
        <v>25</v>
      </c>
      <c r="B40" s="22">
        <v>2013</v>
      </c>
      <c r="C40" s="127" t="s">
        <v>28</v>
      </c>
      <c r="D40" s="513">
        <v>42</v>
      </c>
      <c r="E40" s="513">
        <v>42</v>
      </c>
      <c r="F40" s="513">
        <f t="shared" si="40"/>
        <v>84</v>
      </c>
      <c r="G40" s="513">
        <v>56</v>
      </c>
      <c r="H40" s="513">
        <v>41</v>
      </c>
      <c r="I40" s="513">
        <f t="shared" si="41"/>
        <v>97</v>
      </c>
      <c r="J40" s="513">
        <v>47</v>
      </c>
      <c r="K40" s="513">
        <v>62</v>
      </c>
      <c r="L40" s="513">
        <f t="shared" si="42"/>
        <v>109</v>
      </c>
      <c r="M40" s="513">
        <v>54</v>
      </c>
      <c r="N40" s="513">
        <v>41</v>
      </c>
      <c r="O40" s="513">
        <f t="shared" si="43"/>
        <v>95</v>
      </c>
      <c r="P40" s="22">
        <v>25</v>
      </c>
      <c r="Q40" s="22">
        <v>2013</v>
      </c>
      <c r="R40" s="127" t="s">
        <v>28</v>
      </c>
      <c r="S40" s="513">
        <v>62</v>
      </c>
      <c r="T40" s="513">
        <v>45</v>
      </c>
      <c r="U40" s="513">
        <f t="shared" si="44"/>
        <v>107</v>
      </c>
      <c r="V40" s="513">
        <v>37</v>
      </c>
      <c r="W40" s="513">
        <v>45</v>
      </c>
      <c r="X40" s="513">
        <f t="shared" si="45"/>
        <v>82</v>
      </c>
      <c r="Y40" s="513">
        <v>37</v>
      </c>
      <c r="Z40" s="513">
        <v>28</v>
      </c>
      <c r="AA40" s="513">
        <f t="shared" si="46"/>
        <v>65</v>
      </c>
      <c r="AB40" s="513">
        <v>28</v>
      </c>
      <c r="AC40" s="513">
        <v>25</v>
      </c>
      <c r="AD40" s="513">
        <f t="shared" si="47"/>
        <v>53</v>
      </c>
      <c r="AE40" s="22">
        <v>25</v>
      </c>
      <c r="AF40" s="22">
        <v>2013</v>
      </c>
      <c r="AG40" s="127" t="s">
        <v>28</v>
      </c>
      <c r="AH40" s="513">
        <v>26</v>
      </c>
      <c r="AI40" s="513">
        <v>38</v>
      </c>
      <c r="AJ40" s="513">
        <f t="shared" si="48"/>
        <v>64</v>
      </c>
      <c r="AK40" s="513">
        <v>32</v>
      </c>
      <c r="AL40" s="513">
        <v>16</v>
      </c>
      <c r="AM40" s="513">
        <f t="shared" si="49"/>
        <v>48</v>
      </c>
      <c r="AN40" s="513">
        <v>17</v>
      </c>
      <c r="AO40" s="513">
        <v>24</v>
      </c>
      <c r="AP40" s="513">
        <f t="shared" si="50"/>
        <v>41</v>
      </c>
      <c r="AQ40" s="513">
        <v>19</v>
      </c>
      <c r="AR40" s="513">
        <v>11</v>
      </c>
      <c r="AS40" s="513">
        <f t="shared" si="51"/>
        <v>30</v>
      </c>
      <c r="AT40" s="22">
        <v>25</v>
      </c>
      <c r="AU40" s="22">
        <v>2013</v>
      </c>
      <c r="AV40" s="127" t="s">
        <v>28</v>
      </c>
      <c r="AW40" s="513">
        <v>15</v>
      </c>
      <c r="AX40" s="513">
        <v>17</v>
      </c>
      <c r="AY40" s="513">
        <f t="shared" si="52"/>
        <v>32</v>
      </c>
      <c r="AZ40" s="513">
        <v>12</v>
      </c>
      <c r="BA40" s="513">
        <v>15</v>
      </c>
      <c r="BB40" s="513">
        <f t="shared" si="53"/>
        <v>27</v>
      </c>
      <c r="BC40" s="513">
        <v>7</v>
      </c>
      <c r="BD40" s="513">
        <v>11</v>
      </c>
      <c r="BE40" s="513">
        <f t="shared" si="54"/>
        <v>18</v>
      </c>
      <c r="BF40" s="513">
        <v>7</v>
      </c>
      <c r="BG40" s="513">
        <v>13</v>
      </c>
      <c r="BH40" s="513">
        <f t="shared" si="55"/>
        <v>20</v>
      </c>
      <c r="BI40" s="30">
        <f t="shared" si="21"/>
        <v>972</v>
      </c>
      <c r="BK40" s="137"/>
    </row>
    <row r="41" spans="1:63" x14ac:dyDescent="0.2">
      <c r="A41" s="22">
        <v>26</v>
      </c>
      <c r="B41" s="22">
        <v>2014</v>
      </c>
      <c r="C41" s="127" t="s">
        <v>29</v>
      </c>
      <c r="D41" s="513">
        <v>50</v>
      </c>
      <c r="E41" s="513">
        <v>55</v>
      </c>
      <c r="F41" s="513">
        <f t="shared" si="40"/>
        <v>105</v>
      </c>
      <c r="G41" s="513">
        <v>65</v>
      </c>
      <c r="H41" s="513">
        <v>59</v>
      </c>
      <c r="I41" s="513">
        <f t="shared" si="41"/>
        <v>124</v>
      </c>
      <c r="J41" s="513">
        <v>65</v>
      </c>
      <c r="K41" s="513">
        <v>63</v>
      </c>
      <c r="L41" s="513">
        <f t="shared" si="42"/>
        <v>128</v>
      </c>
      <c r="M41" s="513">
        <v>38</v>
      </c>
      <c r="N41" s="513">
        <v>51</v>
      </c>
      <c r="O41" s="513">
        <f t="shared" si="43"/>
        <v>89</v>
      </c>
      <c r="P41" s="22">
        <v>26</v>
      </c>
      <c r="Q41" s="22">
        <v>2014</v>
      </c>
      <c r="R41" s="127" t="s">
        <v>29</v>
      </c>
      <c r="S41" s="513">
        <v>42</v>
      </c>
      <c r="T41" s="513">
        <v>52</v>
      </c>
      <c r="U41" s="513">
        <f t="shared" si="44"/>
        <v>94</v>
      </c>
      <c r="V41" s="513">
        <v>49</v>
      </c>
      <c r="W41" s="513">
        <v>53</v>
      </c>
      <c r="X41" s="513">
        <f t="shared" si="45"/>
        <v>102</v>
      </c>
      <c r="Y41" s="513">
        <v>42</v>
      </c>
      <c r="Z41" s="513">
        <v>50</v>
      </c>
      <c r="AA41" s="513">
        <f t="shared" si="46"/>
        <v>92</v>
      </c>
      <c r="AB41" s="513">
        <v>49</v>
      </c>
      <c r="AC41" s="513">
        <v>35</v>
      </c>
      <c r="AD41" s="513">
        <f t="shared" si="47"/>
        <v>84</v>
      </c>
      <c r="AE41" s="22">
        <v>26</v>
      </c>
      <c r="AF41" s="22">
        <v>2014</v>
      </c>
      <c r="AG41" s="127" t="s">
        <v>29</v>
      </c>
      <c r="AH41" s="513">
        <v>43</v>
      </c>
      <c r="AI41" s="513">
        <v>40</v>
      </c>
      <c r="AJ41" s="513">
        <f t="shared" si="48"/>
        <v>83</v>
      </c>
      <c r="AK41" s="513">
        <v>33</v>
      </c>
      <c r="AL41" s="513">
        <v>20</v>
      </c>
      <c r="AM41" s="513">
        <f t="shared" si="49"/>
        <v>53</v>
      </c>
      <c r="AN41" s="513">
        <v>18</v>
      </c>
      <c r="AO41" s="513">
        <v>15</v>
      </c>
      <c r="AP41" s="513">
        <f t="shared" si="50"/>
        <v>33</v>
      </c>
      <c r="AQ41" s="513">
        <v>14</v>
      </c>
      <c r="AR41" s="513">
        <v>19</v>
      </c>
      <c r="AS41" s="513">
        <f t="shared" si="51"/>
        <v>33</v>
      </c>
      <c r="AT41" s="22">
        <v>26</v>
      </c>
      <c r="AU41" s="22">
        <v>2014</v>
      </c>
      <c r="AV41" s="127" t="s">
        <v>29</v>
      </c>
      <c r="AW41" s="513">
        <v>9</v>
      </c>
      <c r="AX41" s="513">
        <v>11</v>
      </c>
      <c r="AY41" s="513">
        <f t="shared" si="52"/>
        <v>20</v>
      </c>
      <c r="AZ41" s="513">
        <v>11</v>
      </c>
      <c r="BA41" s="513">
        <v>25</v>
      </c>
      <c r="BB41" s="513">
        <f t="shared" si="53"/>
        <v>36</v>
      </c>
      <c r="BC41" s="513">
        <v>10</v>
      </c>
      <c r="BD41" s="513">
        <v>8</v>
      </c>
      <c r="BE41" s="513">
        <f t="shared" si="54"/>
        <v>18</v>
      </c>
      <c r="BF41" s="513">
        <v>10</v>
      </c>
      <c r="BG41" s="513">
        <v>12</v>
      </c>
      <c r="BH41" s="513">
        <f t="shared" si="55"/>
        <v>22</v>
      </c>
      <c r="BI41" s="30">
        <f t="shared" si="21"/>
        <v>1116</v>
      </c>
      <c r="BK41" s="137"/>
    </row>
    <row r="42" spans="1:63" ht="6" customHeight="1" x14ac:dyDescent="0.2">
      <c r="A42" s="22"/>
      <c r="B42" s="19"/>
      <c r="C42" s="21"/>
      <c r="D42" s="392"/>
      <c r="E42" s="392"/>
      <c r="F42" s="392"/>
      <c r="G42" s="392"/>
      <c r="H42" s="392"/>
      <c r="I42" s="392"/>
      <c r="J42" s="392"/>
      <c r="K42" s="392"/>
      <c r="L42" s="392"/>
      <c r="M42" s="392"/>
      <c r="N42" s="392"/>
      <c r="O42" s="392"/>
      <c r="P42" s="22"/>
      <c r="Q42" s="19"/>
      <c r="R42" s="21"/>
      <c r="S42" s="392"/>
      <c r="T42" s="392"/>
      <c r="U42" s="392"/>
      <c r="V42" s="392"/>
      <c r="W42" s="392"/>
      <c r="X42" s="392"/>
      <c r="Y42" s="392"/>
      <c r="Z42" s="392"/>
      <c r="AA42" s="392"/>
      <c r="AB42" s="392"/>
      <c r="AC42" s="392"/>
      <c r="AD42" s="392"/>
      <c r="AE42" s="22"/>
      <c r="AF42" s="19"/>
      <c r="AG42" s="21"/>
      <c r="AH42" s="392"/>
      <c r="AI42" s="392"/>
      <c r="AJ42" s="392"/>
      <c r="AK42" s="392"/>
      <c r="AL42" s="392"/>
      <c r="AM42" s="392"/>
      <c r="AN42" s="392"/>
      <c r="AO42" s="392"/>
      <c r="AP42" s="392"/>
      <c r="AQ42" s="392"/>
      <c r="AR42" s="392"/>
      <c r="AS42" s="392"/>
      <c r="AT42" s="22"/>
      <c r="AU42" s="19"/>
      <c r="AV42" s="21"/>
      <c r="AW42" s="392"/>
      <c r="AX42" s="392"/>
      <c r="AY42" s="392"/>
      <c r="AZ42" s="392"/>
      <c r="BA42" s="392"/>
      <c r="BB42" s="392"/>
      <c r="BC42" s="392"/>
      <c r="BD42" s="392"/>
      <c r="BE42" s="392"/>
      <c r="BF42" s="392"/>
      <c r="BG42" s="392"/>
      <c r="BH42" s="392"/>
      <c r="BI42" s="30">
        <f t="shared" si="21"/>
        <v>0</v>
      </c>
      <c r="BK42" s="137"/>
    </row>
    <row r="43" spans="1:63" x14ac:dyDescent="0.2">
      <c r="A43" s="19"/>
      <c r="B43" s="123" t="s">
        <v>59</v>
      </c>
      <c r="C43" s="122" t="s">
        <v>30</v>
      </c>
      <c r="D43" s="393">
        <f>SUM(D44:D48)</f>
        <v>193</v>
      </c>
      <c r="E43" s="393">
        <f t="shared" ref="E43:BH43" si="56">SUM(E44:E48)</f>
        <v>185</v>
      </c>
      <c r="F43" s="393">
        <f t="shared" si="56"/>
        <v>378</v>
      </c>
      <c r="G43" s="393">
        <f t="shared" si="56"/>
        <v>248</v>
      </c>
      <c r="H43" s="393">
        <f t="shared" si="56"/>
        <v>215</v>
      </c>
      <c r="I43" s="393">
        <f t="shared" si="56"/>
        <v>463</v>
      </c>
      <c r="J43" s="393">
        <f t="shared" si="56"/>
        <v>228</v>
      </c>
      <c r="K43" s="393">
        <f t="shared" si="56"/>
        <v>220</v>
      </c>
      <c r="L43" s="393">
        <f t="shared" si="56"/>
        <v>448</v>
      </c>
      <c r="M43" s="393">
        <f t="shared" si="56"/>
        <v>215</v>
      </c>
      <c r="N43" s="393">
        <f t="shared" si="56"/>
        <v>220</v>
      </c>
      <c r="O43" s="393">
        <f t="shared" si="56"/>
        <v>435</v>
      </c>
      <c r="P43" s="19"/>
      <c r="Q43" s="123" t="s">
        <v>59</v>
      </c>
      <c r="R43" s="122" t="s">
        <v>30</v>
      </c>
      <c r="S43" s="393">
        <f t="shared" si="56"/>
        <v>259</v>
      </c>
      <c r="T43" s="393">
        <f t="shared" si="56"/>
        <v>218</v>
      </c>
      <c r="U43" s="393">
        <f t="shared" si="56"/>
        <v>477</v>
      </c>
      <c r="V43" s="393">
        <f t="shared" si="56"/>
        <v>218</v>
      </c>
      <c r="W43" s="393">
        <f t="shared" si="56"/>
        <v>196</v>
      </c>
      <c r="X43" s="393">
        <f t="shared" si="56"/>
        <v>414</v>
      </c>
      <c r="Y43" s="393">
        <f t="shared" si="56"/>
        <v>181</v>
      </c>
      <c r="Z43" s="393">
        <f t="shared" si="56"/>
        <v>163</v>
      </c>
      <c r="AA43" s="393">
        <f t="shared" si="56"/>
        <v>344</v>
      </c>
      <c r="AB43" s="393">
        <f t="shared" si="56"/>
        <v>167</v>
      </c>
      <c r="AC43" s="393">
        <f t="shared" si="56"/>
        <v>159</v>
      </c>
      <c r="AD43" s="393">
        <f t="shared" si="56"/>
        <v>326</v>
      </c>
      <c r="AE43" s="19"/>
      <c r="AF43" s="123" t="s">
        <v>59</v>
      </c>
      <c r="AG43" s="122" t="s">
        <v>30</v>
      </c>
      <c r="AH43" s="393">
        <f t="shared" si="56"/>
        <v>155</v>
      </c>
      <c r="AI43" s="393">
        <f t="shared" si="56"/>
        <v>141</v>
      </c>
      <c r="AJ43" s="393">
        <f t="shared" si="56"/>
        <v>296</v>
      </c>
      <c r="AK43" s="393">
        <f t="shared" si="56"/>
        <v>144</v>
      </c>
      <c r="AL43" s="393">
        <f t="shared" si="56"/>
        <v>121</v>
      </c>
      <c r="AM43" s="393">
        <f t="shared" si="56"/>
        <v>265</v>
      </c>
      <c r="AN43" s="393">
        <f t="shared" si="56"/>
        <v>85</v>
      </c>
      <c r="AO43" s="393">
        <f t="shared" si="56"/>
        <v>83</v>
      </c>
      <c r="AP43" s="393">
        <f t="shared" si="56"/>
        <v>168</v>
      </c>
      <c r="AQ43" s="393">
        <f t="shared" si="56"/>
        <v>76</v>
      </c>
      <c r="AR43" s="393">
        <f t="shared" si="56"/>
        <v>95</v>
      </c>
      <c r="AS43" s="393">
        <f t="shared" si="56"/>
        <v>171</v>
      </c>
      <c r="AT43" s="19"/>
      <c r="AU43" s="123" t="s">
        <v>59</v>
      </c>
      <c r="AV43" s="122" t="s">
        <v>30</v>
      </c>
      <c r="AW43" s="393">
        <f t="shared" si="56"/>
        <v>69</v>
      </c>
      <c r="AX43" s="393">
        <f t="shared" si="56"/>
        <v>76</v>
      </c>
      <c r="AY43" s="393">
        <f t="shared" si="56"/>
        <v>145</v>
      </c>
      <c r="AZ43" s="393">
        <f t="shared" si="56"/>
        <v>44</v>
      </c>
      <c r="BA43" s="393">
        <f t="shared" si="56"/>
        <v>47</v>
      </c>
      <c r="BB43" s="393">
        <f t="shared" si="56"/>
        <v>91</v>
      </c>
      <c r="BC43" s="393">
        <f t="shared" si="56"/>
        <v>31</v>
      </c>
      <c r="BD43" s="393">
        <f t="shared" si="56"/>
        <v>55</v>
      </c>
      <c r="BE43" s="393">
        <f t="shared" si="56"/>
        <v>86</v>
      </c>
      <c r="BF43" s="393">
        <f t="shared" si="56"/>
        <v>37</v>
      </c>
      <c r="BG43" s="393">
        <f t="shared" si="56"/>
        <v>71</v>
      </c>
      <c r="BH43" s="393">
        <f t="shared" si="56"/>
        <v>108</v>
      </c>
      <c r="BI43" s="30"/>
      <c r="BK43" s="137"/>
    </row>
    <row r="44" spans="1:63" x14ac:dyDescent="0.2">
      <c r="A44" s="22">
        <v>27</v>
      </c>
      <c r="B44" s="22">
        <v>2001</v>
      </c>
      <c r="C44" s="127" t="s">
        <v>31</v>
      </c>
      <c r="D44" s="513">
        <v>29</v>
      </c>
      <c r="E44" s="513">
        <v>28</v>
      </c>
      <c r="F44" s="513">
        <f t="shared" ref="F44:F48" si="57">SUM(D44:E44)</f>
        <v>57</v>
      </c>
      <c r="G44" s="513">
        <v>43</v>
      </c>
      <c r="H44" s="513">
        <v>37</v>
      </c>
      <c r="I44" s="513">
        <f t="shared" ref="I44:I48" si="58">SUM(G44:H44)</f>
        <v>80</v>
      </c>
      <c r="J44" s="513">
        <v>49</v>
      </c>
      <c r="K44" s="513">
        <v>38</v>
      </c>
      <c r="L44" s="513">
        <f t="shared" ref="L44:L48" si="59">SUM(J44:K44)</f>
        <v>87</v>
      </c>
      <c r="M44" s="513">
        <v>39</v>
      </c>
      <c r="N44" s="513">
        <v>34</v>
      </c>
      <c r="O44" s="513">
        <f t="shared" ref="O44:O48" si="60">SUM(M44:N44)</f>
        <v>73</v>
      </c>
      <c r="P44" s="22">
        <v>27</v>
      </c>
      <c r="Q44" s="22">
        <v>2001</v>
      </c>
      <c r="R44" s="127" t="s">
        <v>31</v>
      </c>
      <c r="S44" s="513">
        <v>55</v>
      </c>
      <c r="T44" s="513">
        <v>31</v>
      </c>
      <c r="U44" s="513">
        <f t="shared" ref="U44:U48" si="61">SUM(S44:T44)</f>
        <v>86</v>
      </c>
      <c r="V44" s="513">
        <v>35</v>
      </c>
      <c r="W44" s="513">
        <v>31</v>
      </c>
      <c r="X44" s="513">
        <f t="shared" ref="X44:X48" si="62">SUM(V44:W44)</f>
        <v>66</v>
      </c>
      <c r="Y44" s="513">
        <v>25</v>
      </c>
      <c r="Z44" s="513">
        <v>32</v>
      </c>
      <c r="AA44" s="513">
        <f t="shared" ref="AA44:AA48" si="63">SUM(Y44:Z44)</f>
        <v>57</v>
      </c>
      <c r="AB44" s="513">
        <v>29</v>
      </c>
      <c r="AC44" s="513">
        <v>24</v>
      </c>
      <c r="AD44" s="513">
        <f t="shared" ref="AD44:AD48" si="64">SUM(AB44:AC44)</f>
        <v>53</v>
      </c>
      <c r="AE44" s="22">
        <v>27</v>
      </c>
      <c r="AF44" s="22">
        <v>2001</v>
      </c>
      <c r="AG44" s="127" t="s">
        <v>31</v>
      </c>
      <c r="AH44" s="513">
        <v>30</v>
      </c>
      <c r="AI44" s="513">
        <v>24</v>
      </c>
      <c r="AJ44" s="513">
        <f t="shared" ref="AJ44:AJ48" si="65">SUM(AH44:AI44)</f>
        <v>54</v>
      </c>
      <c r="AK44" s="513">
        <v>21</v>
      </c>
      <c r="AL44" s="513">
        <v>28</v>
      </c>
      <c r="AM44" s="513">
        <f t="shared" ref="AM44:AM48" si="66">SUM(AK44:AL44)</f>
        <v>49</v>
      </c>
      <c r="AN44" s="513">
        <v>22</v>
      </c>
      <c r="AO44" s="513">
        <v>15</v>
      </c>
      <c r="AP44" s="513">
        <f t="shared" ref="AP44:AP48" si="67">SUM(AN44:AO44)</f>
        <v>37</v>
      </c>
      <c r="AQ44" s="513">
        <v>14</v>
      </c>
      <c r="AR44" s="513">
        <v>13</v>
      </c>
      <c r="AS44" s="513">
        <f t="shared" ref="AS44:AS48" si="68">SUM(AQ44:AR44)</f>
        <v>27</v>
      </c>
      <c r="AT44" s="22">
        <v>27</v>
      </c>
      <c r="AU44" s="22">
        <v>2001</v>
      </c>
      <c r="AV44" s="127" t="s">
        <v>31</v>
      </c>
      <c r="AW44" s="513">
        <v>9</v>
      </c>
      <c r="AX44" s="513">
        <v>12</v>
      </c>
      <c r="AY44" s="513">
        <f t="shared" ref="AY44:AY48" si="69">SUM(AW44:AX44)</f>
        <v>21</v>
      </c>
      <c r="AZ44" s="513">
        <v>11</v>
      </c>
      <c r="BA44" s="513">
        <v>9</v>
      </c>
      <c r="BB44" s="513">
        <f t="shared" ref="BB44:BB48" si="70">SUM(AZ44:BA44)</f>
        <v>20</v>
      </c>
      <c r="BC44" s="513">
        <v>5</v>
      </c>
      <c r="BD44" s="513">
        <v>15</v>
      </c>
      <c r="BE44" s="513">
        <f t="shared" ref="BE44:BE48" si="71">SUM(BC44:BD44)</f>
        <v>20</v>
      </c>
      <c r="BF44" s="513">
        <v>13</v>
      </c>
      <c r="BG44" s="513">
        <v>16</v>
      </c>
      <c r="BH44" s="513">
        <f t="shared" ref="BH44:BH48" si="72">SUM(BF44:BG44)</f>
        <v>29</v>
      </c>
      <c r="BI44" s="30">
        <f t="shared" si="21"/>
        <v>816</v>
      </c>
      <c r="BK44" s="137"/>
    </row>
    <row r="45" spans="1:63" x14ac:dyDescent="0.2">
      <c r="A45" s="22">
        <v>28</v>
      </c>
      <c r="B45" s="22">
        <v>2002</v>
      </c>
      <c r="C45" s="127" t="s">
        <v>22</v>
      </c>
      <c r="D45" s="513">
        <v>52</v>
      </c>
      <c r="E45" s="513">
        <v>55</v>
      </c>
      <c r="F45" s="513">
        <f t="shared" si="57"/>
        <v>107</v>
      </c>
      <c r="G45" s="513">
        <v>72</v>
      </c>
      <c r="H45" s="513">
        <v>62</v>
      </c>
      <c r="I45" s="513">
        <f t="shared" si="58"/>
        <v>134</v>
      </c>
      <c r="J45" s="513">
        <v>62</v>
      </c>
      <c r="K45" s="513">
        <v>57</v>
      </c>
      <c r="L45" s="513">
        <f t="shared" si="59"/>
        <v>119</v>
      </c>
      <c r="M45" s="513">
        <v>67</v>
      </c>
      <c r="N45" s="513">
        <v>55</v>
      </c>
      <c r="O45" s="513">
        <f t="shared" si="60"/>
        <v>122</v>
      </c>
      <c r="P45" s="22">
        <v>28</v>
      </c>
      <c r="Q45" s="22">
        <v>2002</v>
      </c>
      <c r="R45" s="127" t="s">
        <v>22</v>
      </c>
      <c r="S45" s="513">
        <v>56</v>
      </c>
      <c r="T45" s="513">
        <v>48</v>
      </c>
      <c r="U45" s="513">
        <f t="shared" si="61"/>
        <v>104</v>
      </c>
      <c r="V45" s="513">
        <v>51</v>
      </c>
      <c r="W45" s="513">
        <v>49</v>
      </c>
      <c r="X45" s="513">
        <f t="shared" si="62"/>
        <v>100</v>
      </c>
      <c r="Y45" s="513">
        <v>44</v>
      </c>
      <c r="Z45" s="513">
        <v>34</v>
      </c>
      <c r="AA45" s="513">
        <f t="shared" si="63"/>
        <v>78</v>
      </c>
      <c r="AB45" s="513">
        <v>36</v>
      </c>
      <c r="AC45" s="513">
        <v>44</v>
      </c>
      <c r="AD45" s="513">
        <f t="shared" si="64"/>
        <v>80</v>
      </c>
      <c r="AE45" s="22">
        <v>28</v>
      </c>
      <c r="AF45" s="22">
        <v>2002</v>
      </c>
      <c r="AG45" s="127" t="s">
        <v>22</v>
      </c>
      <c r="AH45" s="513">
        <v>43</v>
      </c>
      <c r="AI45" s="513">
        <v>28</v>
      </c>
      <c r="AJ45" s="513">
        <f t="shared" si="65"/>
        <v>71</v>
      </c>
      <c r="AK45" s="513">
        <v>33</v>
      </c>
      <c r="AL45" s="513">
        <v>27</v>
      </c>
      <c r="AM45" s="513">
        <f t="shared" si="66"/>
        <v>60</v>
      </c>
      <c r="AN45" s="513">
        <v>8</v>
      </c>
      <c r="AO45" s="513">
        <v>14</v>
      </c>
      <c r="AP45" s="513">
        <f t="shared" si="67"/>
        <v>22</v>
      </c>
      <c r="AQ45" s="513">
        <v>23</v>
      </c>
      <c r="AR45" s="513">
        <v>26</v>
      </c>
      <c r="AS45" s="513">
        <f t="shared" si="68"/>
        <v>49</v>
      </c>
      <c r="AT45" s="22">
        <v>28</v>
      </c>
      <c r="AU45" s="22">
        <v>2002</v>
      </c>
      <c r="AV45" s="127" t="s">
        <v>22</v>
      </c>
      <c r="AW45" s="513">
        <v>15</v>
      </c>
      <c r="AX45" s="513">
        <v>19</v>
      </c>
      <c r="AY45" s="513">
        <f t="shared" si="69"/>
        <v>34</v>
      </c>
      <c r="AZ45" s="513">
        <v>10</v>
      </c>
      <c r="BA45" s="513">
        <v>7</v>
      </c>
      <c r="BB45" s="513">
        <f t="shared" si="70"/>
        <v>17</v>
      </c>
      <c r="BC45" s="513">
        <v>8</v>
      </c>
      <c r="BD45" s="513">
        <v>12</v>
      </c>
      <c r="BE45" s="513">
        <f t="shared" si="71"/>
        <v>20</v>
      </c>
      <c r="BF45" s="513">
        <v>4</v>
      </c>
      <c r="BG45" s="513">
        <v>12</v>
      </c>
      <c r="BH45" s="513">
        <f t="shared" si="72"/>
        <v>16</v>
      </c>
      <c r="BI45" s="30">
        <f t="shared" si="21"/>
        <v>1133</v>
      </c>
      <c r="BK45" s="137"/>
    </row>
    <row r="46" spans="1:63" x14ac:dyDescent="0.2">
      <c r="A46" s="22">
        <v>29</v>
      </c>
      <c r="B46" s="22">
        <v>2003</v>
      </c>
      <c r="C46" s="127" t="s">
        <v>32</v>
      </c>
      <c r="D46" s="513">
        <v>56</v>
      </c>
      <c r="E46" s="513">
        <v>39</v>
      </c>
      <c r="F46" s="513">
        <f t="shared" si="57"/>
        <v>95</v>
      </c>
      <c r="G46" s="513">
        <v>63</v>
      </c>
      <c r="H46" s="513">
        <v>57</v>
      </c>
      <c r="I46" s="513">
        <f t="shared" si="58"/>
        <v>120</v>
      </c>
      <c r="J46" s="513">
        <v>49</v>
      </c>
      <c r="K46" s="513">
        <v>58</v>
      </c>
      <c r="L46" s="513">
        <f t="shared" si="59"/>
        <v>107</v>
      </c>
      <c r="M46" s="513">
        <v>40</v>
      </c>
      <c r="N46" s="513">
        <v>56</v>
      </c>
      <c r="O46" s="513">
        <f t="shared" si="60"/>
        <v>96</v>
      </c>
      <c r="P46" s="22">
        <v>29</v>
      </c>
      <c r="Q46" s="22">
        <v>2003</v>
      </c>
      <c r="R46" s="127" t="s">
        <v>32</v>
      </c>
      <c r="S46" s="513">
        <v>67</v>
      </c>
      <c r="T46" s="513">
        <v>60</v>
      </c>
      <c r="U46" s="513">
        <f t="shared" si="61"/>
        <v>127</v>
      </c>
      <c r="V46" s="513">
        <v>52</v>
      </c>
      <c r="W46" s="513">
        <v>52</v>
      </c>
      <c r="X46" s="513">
        <f t="shared" si="62"/>
        <v>104</v>
      </c>
      <c r="Y46" s="513">
        <v>46</v>
      </c>
      <c r="Z46" s="513">
        <v>44</v>
      </c>
      <c r="AA46" s="513">
        <f t="shared" si="63"/>
        <v>90</v>
      </c>
      <c r="AB46" s="513">
        <v>51</v>
      </c>
      <c r="AC46" s="513">
        <v>43</v>
      </c>
      <c r="AD46" s="513">
        <f t="shared" si="64"/>
        <v>94</v>
      </c>
      <c r="AE46" s="22">
        <v>29</v>
      </c>
      <c r="AF46" s="22">
        <v>2003</v>
      </c>
      <c r="AG46" s="127" t="s">
        <v>32</v>
      </c>
      <c r="AH46" s="513">
        <v>40</v>
      </c>
      <c r="AI46" s="513">
        <v>49</v>
      </c>
      <c r="AJ46" s="513">
        <f t="shared" si="65"/>
        <v>89</v>
      </c>
      <c r="AK46" s="513">
        <v>43</v>
      </c>
      <c r="AL46" s="513">
        <v>26</v>
      </c>
      <c r="AM46" s="513">
        <f t="shared" si="66"/>
        <v>69</v>
      </c>
      <c r="AN46" s="513">
        <v>24</v>
      </c>
      <c r="AO46" s="513">
        <v>23</v>
      </c>
      <c r="AP46" s="513">
        <f t="shared" si="67"/>
        <v>47</v>
      </c>
      <c r="AQ46" s="513">
        <v>17</v>
      </c>
      <c r="AR46" s="513">
        <v>27</v>
      </c>
      <c r="AS46" s="513">
        <f t="shared" si="68"/>
        <v>44</v>
      </c>
      <c r="AT46" s="22">
        <v>29</v>
      </c>
      <c r="AU46" s="22">
        <v>2003</v>
      </c>
      <c r="AV46" s="127" t="s">
        <v>32</v>
      </c>
      <c r="AW46" s="513">
        <v>17</v>
      </c>
      <c r="AX46" s="513">
        <v>19</v>
      </c>
      <c r="AY46" s="513">
        <f t="shared" si="69"/>
        <v>36</v>
      </c>
      <c r="AZ46" s="513">
        <v>9</v>
      </c>
      <c r="BA46" s="513">
        <v>19</v>
      </c>
      <c r="BB46" s="513">
        <f t="shared" si="70"/>
        <v>28</v>
      </c>
      <c r="BC46" s="513">
        <v>11</v>
      </c>
      <c r="BD46" s="513">
        <v>14</v>
      </c>
      <c r="BE46" s="513">
        <f t="shared" si="71"/>
        <v>25</v>
      </c>
      <c r="BF46" s="513">
        <v>7</v>
      </c>
      <c r="BG46" s="513">
        <v>18</v>
      </c>
      <c r="BH46" s="513">
        <f t="shared" si="72"/>
        <v>25</v>
      </c>
      <c r="BI46" s="30">
        <f t="shared" si="21"/>
        <v>1196</v>
      </c>
      <c r="BK46" s="137"/>
    </row>
    <row r="47" spans="1:63" x14ac:dyDescent="0.2">
      <c r="A47" s="22">
        <v>30</v>
      </c>
      <c r="B47" s="22">
        <v>2004</v>
      </c>
      <c r="C47" s="127" t="s">
        <v>33</v>
      </c>
      <c r="D47" s="513">
        <v>25</v>
      </c>
      <c r="E47" s="513">
        <v>35</v>
      </c>
      <c r="F47" s="513">
        <f t="shared" si="57"/>
        <v>60</v>
      </c>
      <c r="G47" s="513">
        <v>39</v>
      </c>
      <c r="H47" s="513">
        <v>27</v>
      </c>
      <c r="I47" s="513">
        <f t="shared" si="58"/>
        <v>66</v>
      </c>
      <c r="J47" s="513">
        <v>37</v>
      </c>
      <c r="K47" s="513">
        <v>38</v>
      </c>
      <c r="L47" s="513">
        <f t="shared" si="59"/>
        <v>75</v>
      </c>
      <c r="M47" s="513">
        <v>42</v>
      </c>
      <c r="N47" s="513">
        <v>50</v>
      </c>
      <c r="O47" s="513">
        <f t="shared" si="60"/>
        <v>92</v>
      </c>
      <c r="P47" s="22">
        <v>30</v>
      </c>
      <c r="Q47" s="22">
        <v>2004</v>
      </c>
      <c r="R47" s="127" t="s">
        <v>33</v>
      </c>
      <c r="S47" s="513">
        <v>55</v>
      </c>
      <c r="T47" s="513">
        <v>40</v>
      </c>
      <c r="U47" s="513">
        <f t="shared" si="61"/>
        <v>95</v>
      </c>
      <c r="V47" s="513">
        <v>45</v>
      </c>
      <c r="W47" s="513">
        <v>35</v>
      </c>
      <c r="X47" s="513">
        <f t="shared" si="62"/>
        <v>80</v>
      </c>
      <c r="Y47" s="513">
        <v>36</v>
      </c>
      <c r="Z47" s="513">
        <v>28</v>
      </c>
      <c r="AA47" s="513">
        <f t="shared" si="63"/>
        <v>64</v>
      </c>
      <c r="AB47" s="513">
        <v>24</v>
      </c>
      <c r="AC47" s="513">
        <v>23</v>
      </c>
      <c r="AD47" s="513">
        <f t="shared" si="64"/>
        <v>47</v>
      </c>
      <c r="AE47" s="22">
        <v>30</v>
      </c>
      <c r="AF47" s="22">
        <v>2004</v>
      </c>
      <c r="AG47" s="127" t="s">
        <v>33</v>
      </c>
      <c r="AH47" s="513">
        <v>26</v>
      </c>
      <c r="AI47" s="513">
        <v>23</v>
      </c>
      <c r="AJ47" s="513">
        <f t="shared" si="65"/>
        <v>49</v>
      </c>
      <c r="AK47" s="513">
        <v>31</v>
      </c>
      <c r="AL47" s="513">
        <v>25</v>
      </c>
      <c r="AM47" s="513">
        <f t="shared" si="66"/>
        <v>56</v>
      </c>
      <c r="AN47" s="513">
        <v>15</v>
      </c>
      <c r="AO47" s="513">
        <v>17</v>
      </c>
      <c r="AP47" s="513">
        <f t="shared" si="67"/>
        <v>32</v>
      </c>
      <c r="AQ47" s="513">
        <v>16</v>
      </c>
      <c r="AR47" s="513">
        <v>20</v>
      </c>
      <c r="AS47" s="513">
        <f t="shared" si="68"/>
        <v>36</v>
      </c>
      <c r="AT47" s="22">
        <v>30</v>
      </c>
      <c r="AU47" s="22">
        <v>2004</v>
      </c>
      <c r="AV47" s="127" t="s">
        <v>33</v>
      </c>
      <c r="AW47" s="513">
        <v>16</v>
      </c>
      <c r="AX47" s="513">
        <v>14</v>
      </c>
      <c r="AY47" s="513">
        <f t="shared" si="69"/>
        <v>30</v>
      </c>
      <c r="AZ47" s="513">
        <v>9</v>
      </c>
      <c r="BA47" s="513">
        <v>7</v>
      </c>
      <c r="BB47" s="513">
        <f t="shared" si="70"/>
        <v>16</v>
      </c>
      <c r="BC47" s="513">
        <v>3</v>
      </c>
      <c r="BD47" s="513">
        <v>8</v>
      </c>
      <c r="BE47" s="513">
        <f t="shared" si="71"/>
        <v>11</v>
      </c>
      <c r="BF47" s="513">
        <v>9</v>
      </c>
      <c r="BG47" s="513">
        <v>15</v>
      </c>
      <c r="BH47" s="513">
        <f t="shared" si="72"/>
        <v>24</v>
      </c>
      <c r="BI47" s="30">
        <f t="shared" si="21"/>
        <v>833</v>
      </c>
      <c r="BK47" s="137"/>
    </row>
    <row r="48" spans="1:63" x14ac:dyDescent="0.2">
      <c r="A48" s="22">
        <v>31</v>
      </c>
      <c r="B48" s="22">
        <v>2005</v>
      </c>
      <c r="C48" s="127" t="s">
        <v>34</v>
      </c>
      <c r="D48" s="513">
        <v>31</v>
      </c>
      <c r="E48" s="513">
        <v>28</v>
      </c>
      <c r="F48" s="513">
        <f t="shared" si="57"/>
        <v>59</v>
      </c>
      <c r="G48" s="513">
        <v>31</v>
      </c>
      <c r="H48" s="513">
        <v>32</v>
      </c>
      <c r="I48" s="513">
        <f t="shared" si="58"/>
        <v>63</v>
      </c>
      <c r="J48" s="513">
        <v>31</v>
      </c>
      <c r="K48" s="513">
        <v>29</v>
      </c>
      <c r="L48" s="513">
        <f t="shared" si="59"/>
        <v>60</v>
      </c>
      <c r="M48" s="513">
        <v>27</v>
      </c>
      <c r="N48" s="513">
        <v>25</v>
      </c>
      <c r="O48" s="513">
        <f t="shared" si="60"/>
        <v>52</v>
      </c>
      <c r="P48" s="22">
        <v>31</v>
      </c>
      <c r="Q48" s="22">
        <v>2005</v>
      </c>
      <c r="R48" s="127" t="s">
        <v>34</v>
      </c>
      <c r="S48" s="513">
        <v>26</v>
      </c>
      <c r="T48" s="513">
        <v>39</v>
      </c>
      <c r="U48" s="513">
        <f t="shared" si="61"/>
        <v>65</v>
      </c>
      <c r="V48" s="513">
        <v>35</v>
      </c>
      <c r="W48" s="513">
        <v>29</v>
      </c>
      <c r="X48" s="513">
        <f t="shared" si="62"/>
        <v>64</v>
      </c>
      <c r="Y48" s="513">
        <v>30</v>
      </c>
      <c r="Z48" s="513">
        <v>25</v>
      </c>
      <c r="AA48" s="513">
        <f t="shared" si="63"/>
        <v>55</v>
      </c>
      <c r="AB48" s="513">
        <v>27</v>
      </c>
      <c r="AC48" s="513">
        <v>25</v>
      </c>
      <c r="AD48" s="513">
        <f t="shared" si="64"/>
        <v>52</v>
      </c>
      <c r="AE48" s="22">
        <v>31</v>
      </c>
      <c r="AF48" s="22">
        <v>2005</v>
      </c>
      <c r="AG48" s="127" t="s">
        <v>34</v>
      </c>
      <c r="AH48" s="513">
        <v>16</v>
      </c>
      <c r="AI48" s="513">
        <v>17</v>
      </c>
      <c r="AJ48" s="513">
        <f t="shared" si="65"/>
        <v>33</v>
      </c>
      <c r="AK48" s="513">
        <v>16</v>
      </c>
      <c r="AL48" s="513">
        <v>15</v>
      </c>
      <c r="AM48" s="513">
        <f t="shared" si="66"/>
        <v>31</v>
      </c>
      <c r="AN48" s="513">
        <v>16</v>
      </c>
      <c r="AO48" s="513">
        <v>14</v>
      </c>
      <c r="AP48" s="513">
        <f t="shared" si="67"/>
        <v>30</v>
      </c>
      <c r="AQ48" s="513">
        <v>6</v>
      </c>
      <c r="AR48" s="513">
        <v>9</v>
      </c>
      <c r="AS48" s="513">
        <f t="shared" si="68"/>
        <v>15</v>
      </c>
      <c r="AT48" s="22">
        <v>31</v>
      </c>
      <c r="AU48" s="22">
        <v>2005</v>
      </c>
      <c r="AV48" s="127" t="s">
        <v>34</v>
      </c>
      <c r="AW48" s="513">
        <v>12</v>
      </c>
      <c r="AX48" s="513">
        <v>12</v>
      </c>
      <c r="AY48" s="513">
        <f t="shared" si="69"/>
        <v>24</v>
      </c>
      <c r="AZ48" s="513">
        <v>5</v>
      </c>
      <c r="BA48" s="513">
        <v>5</v>
      </c>
      <c r="BB48" s="513">
        <f t="shared" si="70"/>
        <v>10</v>
      </c>
      <c r="BC48" s="513">
        <v>4</v>
      </c>
      <c r="BD48" s="513">
        <v>6</v>
      </c>
      <c r="BE48" s="513">
        <f t="shared" si="71"/>
        <v>10</v>
      </c>
      <c r="BF48" s="513">
        <v>4</v>
      </c>
      <c r="BG48" s="513">
        <v>10</v>
      </c>
      <c r="BH48" s="513">
        <f t="shared" si="72"/>
        <v>14</v>
      </c>
      <c r="BI48" s="30">
        <f t="shared" si="21"/>
        <v>637</v>
      </c>
      <c r="BK48" s="137"/>
    </row>
    <row r="49" spans="1:63" ht="6" customHeight="1" x14ac:dyDescent="0.2">
      <c r="A49" s="22"/>
      <c r="B49" s="19"/>
      <c r="C49" s="21"/>
      <c r="D49" s="392"/>
      <c r="E49" s="392"/>
      <c r="F49" s="392"/>
      <c r="G49" s="392"/>
      <c r="H49" s="392"/>
      <c r="I49" s="392"/>
      <c r="J49" s="392"/>
      <c r="K49" s="392"/>
      <c r="L49" s="392"/>
      <c r="M49" s="392"/>
      <c r="N49" s="392"/>
      <c r="O49" s="392"/>
      <c r="P49" s="22"/>
      <c r="Q49" s="19"/>
      <c r="R49" s="21"/>
      <c r="S49" s="392"/>
      <c r="T49" s="392"/>
      <c r="U49" s="392"/>
      <c r="V49" s="392"/>
      <c r="W49" s="392"/>
      <c r="X49" s="392"/>
      <c r="Y49" s="392"/>
      <c r="Z49" s="392"/>
      <c r="AA49" s="392"/>
      <c r="AB49" s="392"/>
      <c r="AC49" s="392"/>
      <c r="AD49" s="392"/>
      <c r="AE49" s="22"/>
      <c r="AF49" s="19"/>
      <c r="AG49" s="21"/>
      <c r="AH49" s="392"/>
      <c r="AI49" s="392"/>
      <c r="AJ49" s="392"/>
      <c r="AK49" s="392"/>
      <c r="AL49" s="392"/>
      <c r="AM49" s="392"/>
      <c r="AN49" s="392"/>
      <c r="AO49" s="392"/>
      <c r="AP49" s="392"/>
      <c r="AQ49" s="392"/>
      <c r="AR49" s="392"/>
      <c r="AS49" s="392"/>
      <c r="AT49" s="22"/>
      <c r="AU49" s="19"/>
      <c r="AV49" s="21"/>
      <c r="AW49" s="392"/>
      <c r="AX49" s="392"/>
      <c r="AY49" s="392"/>
      <c r="AZ49" s="392"/>
      <c r="BA49" s="392"/>
      <c r="BB49" s="392"/>
      <c r="BC49" s="392"/>
      <c r="BD49" s="392"/>
      <c r="BE49" s="392"/>
      <c r="BF49" s="392"/>
      <c r="BG49" s="392"/>
      <c r="BH49" s="392"/>
      <c r="BI49" s="30">
        <f t="shared" si="21"/>
        <v>0</v>
      </c>
      <c r="BK49" s="137"/>
    </row>
    <row r="50" spans="1:63" x14ac:dyDescent="0.2">
      <c r="A50" s="19"/>
      <c r="B50" s="123" t="s">
        <v>60</v>
      </c>
      <c r="C50" s="122" t="s">
        <v>35</v>
      </c>
      <c r="D50" s="393">
        <f>SUM(D51:D55)</f>
        <v>204</v>
      </c>
      <c r="E50" s="393">
        <f t="shared" ref="E50:BH50" si="73">SUM(E51:E55)</f>
        <v>206</v>
      </c>
      <c r="F50" s="393">
        <f t="shared" si="73"/>
        <v>410</v>
      </c>
      <c r="G50" s="393">
        <f t="shared" si="73"/>
        <v>255</v>
      </c>
      <c r="H50" s="393">
        <f t="shared" si="73"/>
        <v>249</v>
      </c>
      <c r="I50" s="393">
        <f t="shared" si="73"/>
        <v>504</v>
      </c>
      <c r="J50" s="393">
        <f t="shared" si="73"/>
        <v>260</v>
      </c>
      <c r="K50" s="393">
        <f t="shared" si="73"/>
        <v>249</v>
      </c>
      <c r="L50" s="393">
        <f t="shared" si="73"/>
        <v>509</v>
      </c>
      <c r="M50" s="393">
        <f t="shared" si="73"/>
        <v>274</v>
      </c>
      <c r="N50" s="393">
        <f t="shared" si="73"/>
        <v>267</v>
      </c>
      <c r="O50" s="393">
        <f t="shared" si="73"/>
        <v>541</v>
      </c>
      <c r="P50" s="19"/>
      <c r="Q50" s="123" t="s">
        <v>60</v>
      </c>
      <c r="R50" s="122" t="s">
        <v>35</v>
      </c>
      <c r="S50" s="393">
        <f t="shared" si="73"/>
        <v>255</v>
      </c>
      <c r="T50" s="393">
        <f t="shared" si="73"/>
        <v>248</v>
      </c>
      <c r="U50" s="393">
        <f t="shared" si="73"/>
        <v>503</v>
      </c>
      <c r="V50" s="393">
        <f t="shared" si="73"/>
        <v>235</v>
      </c>
      <c r="W50" s="393">
        <f t="shared" si="73"/>
        <v>198</v>
      </c>
      <c r="X50" s="393">
        <f t="shared" si="73"/>
        <v>433</v>
      </c>
      <c r="Y50" s="393">
        <f t="shared" si="73"/>
        <v>203</v>
      </c>
      <c r="Z50" s="393">
        <f t="shared" si="73"/>
        <v>183</v>
      </c>
      <c r="AA50" s="393">
        <f t="shared" si="73"/>
        <v>386</v>
      </c>
      <c r="AB50" s="393">
        <f t="shared" si="73"/>
        <v>172</v>
      </c>
      <c r="AC50" s="393">
        <f t="shared" si="73"/>
        <v>174</v>
      </c>
      <c r="AD50" s="393">
        <f t="shared" si="73"/>
        <v>346</v>
      </c>
      <c r="AE50" s="19"/>
      <c r="AF50" s="123" t="s">
        <v>60</v>
      </c>
      <c r="AG50" s="122" t="s">
        <v>35</v>
      </c>
      <c r="AH50" s="393">
        <f t="shared" si="73"/>
        <v>181</v>
      </c>
      <c r="AI50" s="393">
        <f t="shared" si="73"/>
        <v>176</v>
      </c>
      <c r="AJ50" s="393">
        <f t="shared" si="73"/>
        <v>357</v>
      </c>
      <c r="AK50" s="393">
        <f t="shared" si="73"/>
        <v>166</v>
      </c>
      <c r="AL50" s="393">
        <f t="shared" si="73"/>
        <v>119</v>
      </c>
      <c r="AM50" s="393">
        <f t="shared" si="73"/>
        <v>285</v>
      </c>
      <c r="AN50" s="393">
        <f t="shared" si="73"/>
        <v>129</v>
      </c>
      <c r="AO50" s="393">
        <f t="shared" si="73"/>
        <v>123</v>
      </c>
      <c r="AP50" s="393">
        <f t="shared" si="73"/>
        <v>252</v>
      </c>
      <c r="AQ50" s="393">
        <f t="shared" si="73"/>
        <v>84</v>
      </c>
      <c r="AR50" s="393">
        <f t="shared" si="73"/>
        <v>107</v>
      </c>
      <c r="AS50" s="393">
        <f t="shared" si="73"/>
        <v>191</v>
      </c>
      <c r="AT50" s="19"/>
      <c r="AU50" s="123" t="s">
        <v>60</v>
      </c>
      <c r="AV50" s="122" t="s">
        <v>35</v>
      </c>
      <c r="AW50" s="393">
        <f t="shared" si="73"/>
        <v>84</v>
      </c>
      <c r="AX50" s="393">
        <f t="shared" si="73"/>
        <v>72</v>
      </c>
      <c r="AY50" s="393">
        <f t="shared" si="73"/>
        <v>156</v>
      </c>
      <c r="AZ50" s="393">
        <f t="shared" si="73"/>
        <v>33</v>
      </c>
      <c r="BA50" s="393">
        <f t="shared" si="73"/>
        <v>67</v>
      </c>
      <c r="BB50" s="393">
        <f t="shared" si="73"/>
        <v>100</v>
      </c>
      <c r="BC50" s="393">
        <f t="shared" si="73"/>
        <v>24</v>
      </c>
      <c r="BD50" s="393">
        <f t="shared" si="73"/>
        <v>37</v>
      </c>
      <c r="BE50" s="393">
        <f t="shared" si="73"/>
        <v>61</v>
      </c>
      <c r="BF50" s="393">
        <f t="shared" si="73"/>
        <v>41</v>
      </c>
      <c r="BG50" s="393">
        <f t="shared" si="73"/>
        <v>70</v>
      </c>
      <c r="BH50" s="393">
        <f t="shared" si="73"/>
        <v>111</v>
      </c>
      <c r="BI50" s="30"/>
      <c r="BK50" s="137"/>
    </row>
    <row r="51" spans="1:63" x14ac:dyDescent="0.2">
      <c r="A51" s="22">
        <v>32</v>
      </c>
      <c r="B51" s="22">
        <v>2001</v>
      </c>
      <c r="C51" s="127" t="s">
        <v>69</v>
      </c>
      <c r="D51" s="513">
        <v>29</v>
      </c>
      <c r="E51" s="513">
        <v>46</v>
      </c>
      <c r="F51" s="513">
        <f t="shared" ref="F51:F55" si="74">SUM(D51:E51)</f>
        <v>75</v>
      </c>
      <c r="G51" s="513">
        <v>41</v>
      </c>
      <c r="H51" s="513">
        <v>46</v>
      </c>
      <c r="I51" s="513">
        <f t="shared" ref="I51:I55" si="75">SUM(G51:H51)</f>
        <v>87</v>
      </c>
      <c r="J51" s="513">
        <v>34</v>
      </c>
      <c r="K51" s="513">
        <v>31</v>
      </c>
      <c r="L51" s="513">
        <f t="shared" ref="L51:L55" si="76">SUM(J51:K51)</f>
        <v>65</v>
      </c>
      <c r="M51" s="513">
        <v>48</v>
      </c>
      <c r="N51" s="513">
        <v>44</v>
      </c>
      <c r="O51" s="513">
        <f t="shared" ref="O51:O55" si="77">SUM(M51:N51)</f>
        <v>92</v>
      </c>
      <c r="P51" s="22">
        <v>32</v>
      </c>
      <c r="Q51" s="22">
        <v>2001</v>
      </c>
      <c r="R51" s="127" t="s">
        <v>69</v>
      </c>
      <c r="S51" s="513">
        <v>42</v>
      </c>
      <c r="T51" s="513">
        <v>48</v>
      </c>
      <c r="U51" s="513">
        <f t="shared" ref="U51:U55" si="78">SUM(S51:T51)</f>
        <v>90</v>
      </c>
      <c r="V51" s="513">
        <v>42</v>
      </c>
      <c r="W51" s="513">
        <v>43</v>
      </c>
      <c r="X51" s="513">
        <f t="shared" ref="X51:X55" si="79">SUM(V51:W51)</f>
        <v>85</v>
      </c>
      <c r="Y51" s="513">
        <v>35</v>
      </c>
      <c r="Z51" s="513">
        <v>35</v>
      </c>
      <c r="AA51" s="513">
        <f t="shared" ref="AA51:AA55" si="80">SUM(Y51:Z51)</f>
        <v>70</v>
      </c>
      <c r="AB51" s="513">
        <v>37</v>
      </c>
      <c r="AC51" s="513">
        <v>27</v>
      </c>
      <c r="AD51" s="513">
        <f t="shared" ref="AD51:AD55" si="81">SUM(AB51:AC51)</f>
        <v>64</v>
      </c>
      <c r="AE51" s="22">
        <v>32</v>
      </c>
      <c r="AF51" s="22">
        <v>2001</v>
      </c>
      <c r="AG51" s="127" t="s">
        <v>69</v>
      </c>
      <c r="AH51" s="513">
        <v>32</v>
      </c>
      <c r="AI51" s="513">
        <v>33</v>
      </c>
      <c r="AJ51" s="513">
        <f t="shared" ref="AJ51:AJ55" si="82">SUM(AH51:AI51)</f>
        <v>65</v>
      </c>
      <c r="AK51" s="513">
        <v>22</v>
      </c>
      <c r="AL51" s="513">
        <v>15</v>
      </c>
      <c r="AM51" s="513">
        <f t="shared" ref="AM51:AM55" si="83">SUM(AK51:AL51)</f>
        <v>37</v>
      </c>
      <c r="AN51" s="513">
        <v>21</v>
      </c>
      <c r="AO51" s="513">
        <v>22</v>
      </c>
      <c r="AP51" s="513">
        <f t="shared" ref="AP51:AP55" si="84">SUM(AN51:AO51)</f>
        <v>43</v>
      </c>
      <c r="AQ51" s="513">
        <v>14</v>
      </c>
      <c r="AR51" s="513">
        <v>16</v>
      </c>
      <c r="AS51" s="513">
        <f t="shared" ref="AS51:AS55" si="85">SUM(AQ51:AR51)</f>
        <v>30</v>
      </c>
      <c r="AT51" s="22">
        <v>32</v>
      </c>
      <c r="AU51" s="22">
        <v>2001</v>
      </c>
      <c r="AV51" s="127" t="s">
        <v>69</v>
      </c>
      <c r="AW51" s="513">
        <v>14</v>
      </c>
      <c r="AX51" s="513">
        <v>12</v>
      </c>
      <c r="AY51" s="513">
        <f t="shared" ref="AY51:AY55" si="86">SUM(AW51:AX51)</f>
        <v>26</v>
      </c>
      <c r="AZ51" s="513">
        <v>7</v>
      </c>
      <c r="BA51" s="513">
        <v>19</v>
      </c>
      <c r="BB51" s="513">
        <f t="shared" ref="BB51:BB55" si="87">SUM(AZ51:BA51)</f>
        <v>26</v>
      </c>
      <c r="BC51" s="513">
        <v>3</v>
      </c>
      <c r="BD51" s="513">
        <v>5</v>
      </c>
      <c r="BE51" s="513">
        <f t="shared" ref="BE51:BE55" si="88">SUM(BC51:BD51)</f>
        <v>8</v>
      </c>
      <c r="BF51" s="513">
        <v>4</v>
      </c>
      <c r="BG51" s="513">
        <v>10</v>
      </c>
      <c r="BH51" s="513">
        <f t="shared" ref="BH51:BH55" si="89">SUM(BF51:BG51)</f>
        <v>14</v>
      </c>
      <c r="BI51" s="30">
        <f t="shared" si="21"/>
        <v>877</v>
      </c>
      <c r="BK51" s="137"/>
    </row>
    <row r="52" spans="1:63" x14ac:dyDescent="0.2">
      <c r="A52" s="22">
        <v>33</v>
      </c>
      <c r="B52" s="22">
        <v>2002</v>
      </c>
      <c r="C52" s="127" t="s">
        <v>70</v>
      </c>
      <c r="D52" s="513">
        <v>79</v>
      </c>
      <c r="E52" s="513">
        <v>61</v>
      </c>
      <c r="F52" s="513">
        <f t="shared" si="74"/>
        <v>140</v>
      </c>
      <c r="G52" s="513">
        <v>93</v>
      </c>
      <c r="H52" s="513">
        <v>90</v>
      </c>
      <c r="I52" s="513">
        <f t="shared" si="75"/>
        <v>183</v>
      </c>
      <c r="J52" s="513">
        <v>104</v>
      </c>
      <c r="K52" s="513">
        <v>108</v>
      </c>
      <c r="L52" s="513">
        <f t="shared" si="76"/>
        <v>212</v>
      </c>
      <c r="M52" s="513">
        <v>100</v>
      </c>
      <c r="N52" s="513">
        <v>100</v>
      </c>
      <c r="O52" s="513">
        <f t="shared" si="77"/>
        <v>200</v>
      </c>
      <c r="P52" s="22">
        <v>33</v>
      </c>
      <c r="Q52" s="22">
        <v>2002</v>
      </c>
      <c r="R52" s="127" t="s">
        <v>70</v>
      </c>
      <c r="S52" s="513">
        <v>106</v>
      </c>
      <c r="T52" s="513">
        <v>81</v>
      </c>
      <c r="U52" s="513">
        <f t="shared" si="78"/>
        <v>187</v>
      </c>
      <c r="V52" s="513">
        <v>87</v>
      </c>
      <c r="W52" s="513">
        <v>64</v>
      </c>
      <c r="X52" s="513">
        <f t="shared" si="79"/>
        <v>151</v>
      </c>
      <c r="Y52" s="513">
        <v>73</v>
      </c>
      <c r="Z52" s="513">
        <v>63</v>
      </c>
      <c r="AA52" s="513">
        <f t="shared" si="80"/>
        <v>136</v>
      </c>
      <c r="AB52" s="513">
        <v>61</v>
      </c>
      <c r="AC52" s="513">
        <v>76</v>
      </c>
      <c r="AD52" s="513">
        <f t="shared" si="81"/>
        <v>137</v>
      </c>
      <c r="AE52" s="22">
        <v>33</v>
      </c>
      <c r="AF52" s="22">
        <v>2002</v>
      </c>
      <c r="AG52" s="127" t="s">
        <v>70</v>
      </c>
      <c r="AH52" s="513">
        <v>78</v>
      </c>
      <c r="AI52" s="513">
        <v>67</v>
      </c>
      <c r="AJ52" s="513">
        <f t="shared" si="82"/>
        <v>145</v>
      </c>
      <c r="AK52" s="513">
        <v>67</v>
      </c>
      <c r="AL52" s="513">
        <v>52</v>
      </c>
      <c r="AM52" s="513">
        <f t="shared" si="83"/>
        <v>119</v>
      </c>
      <c r="AN52" s="513">
        <v>60</v>
      </c>
      <c r="AO52" s="513">
        <v>49</v>
      </c>
      <c r="AP52" s="513">
        <f t="shared" si="84"/>
        <v>109</v>
      </c>
      <c r="AQ52" s="513">
        <v>36</v>
      </c>
      <c r="AR52" s="513">
        <v>37</v>
      </c>
      <c r="AS52" s="513">
        <f t="shared" si="85"/>
        <v>73</v>
      </c>
      <c r="AT52" s="22">
        <v>33</v>
      </c>
      <c r="AU52" s="22">
        <v>2002</v>
      </c>
      <c r="AV52" s="127" t="s">
        <v>70</v>
      </c>
      <c r="AW52" s="513">
        <v>29</v>
      </c>
      <c r="AX52" s="513">
        <v>29</v>
      </c>
      <c r="AY52" s="513">
        <f t="shared" si="86"/>
        <v>58</v>
      </c>
      <c r="AZ52" s="513">
        <v>11</v>
      </c>
      <c r="BA52" s="513">
        <v>24</v>
      </c>
      <c r="BB52" s="513">
        <f t="shared" si="87"/>
        <v>35</v>
      </c>
      <c r="BC52" s="513">
        <v>8</v>
      </c>
      <c r="BD52" s="513">
        <v>12</v>
      </c>
      <c r="BE52" s="513">
        <f t="shared" si="88"/>
        <v>20</v>
      </c>
      <c r="BF52" s="513">
        <v>21</v>
      </c>
      <c r="BG52" s="513">
        <v>34</v>
      </c>
      <c r="BH52" s="513">
        <f t="shared" si="89"/>
        <v>55</v>
      </c>
      <c r="BI52" s="30">
        <f t="shared" si="21"/>
        <v>1960</v>
      </c>
      <c r="BK52" s="137"/>
    </row>
    <row r="53" spans="1:63" x14ac:dyDescent="0.2">
      <c r="A53" s="22">
        <v>34</v>
      </c>
      <c r="B53" s="22">
        <v>2003</v>
      </c>
      <c r="C53" s="127" t="s">
        <v>71</v>
      </c>
      <c r="D53" s="513">
        <v>46</v>
      </c>
      <c r="E53" s="513">
        <v>28</v>
      </c>
      <c r="F53" s="513">
        <f t="shared" si="74"/>
        <v>74</v>
      </c>
      <c r="G53" s="513">
        <v>43</v>
      </c>
      <c r="H53" s="513">
        <v>50</v>
      </c>
      <c r="I53" s="513">
        <f t="shared" si="75"/>
        <v>93</v>
      </c>
      <c r="J53" s="513">
        <v>46</v>
      </c>
      <c r="K53" s="513">
        <v>40</v>
      </c>
      <c r="L53" s="513">
        <f t="shared" si="76"/>
        <v>86</v>
      </c>
      <c r="M53" s="513">
        <v>47</v>
      </c>
      <c r="N53" s="513">
        <v>46</v>
      </c>
      <c r="O53" s="513">
        <f t="shared" si="77"/>
        <v>93</v>
      </c>
      <c r="P53" s="22">
        <v>34</v>
      </c>
      <c r="Q53" s="22">
        <v>2003</v>
      </c>
      <c r="R53" s="127" t="s">
        <v>71</v>
      </c>
      <c r="S53" s="513">
        <v>36</v>
      </c>
      <c r="T53" s="513">
        <v>58</v>
      </c>
      <c r="U53" s="513">
        <f t="shared" si="78"/>
        <v>94</v>
      </c>
      <c r="V53" s="513">
        <v>36</v>
      </c>
      <c r="W53" s="513">
        <v>31</v>
      </c>
      <c r="X53" s="513">
        <f t="shared" si="79"/>
        <v>67</v>
      </c>
      <c r="Y53" s="513">
        <v>25</v>
      </c>
      <c r="Z53" s="513">
        <v>27</v>
      </c>
      <c r="AA53" s="513">
        <f t="shared" si="80"/>
        <v>52</v>
      </c>
      <c r="AB53" s="513">
        <v>35</v>
      </c>
      <c r="AC53" s="513">
        <v>28</v>
      </c>
      <c r="AD53" s="513">
        <f t="shared" si="81"/>
        <v>63</v>
      </c>
      <c r="AE53" s="22">
        <v>34</v>
      </c>
      <c r="AF53" s="22">
        <v>2003</v>
      </c>
      <c r="AG53" s="127" t="s">
        <v>71</v>
      </c>
      <c r="AH53" s="513">
        <v>22</v>
      </c>
      <c r="AI53" s="513">
        <v>26</v>
      </c>
      <c r="AJ53" s="513">
        <f t="shared" si="82"/>
        <v>48</v>
      </c>
      <c r="AK53" s="513">
        <v>27</v>
      </c>
      <c r="AL53" s="513">
        <v>21</v>
      </c>
      <c r="AM53" s="513">
        <f t="shared" si="83"/>
        <v>48</v>
      </c>
      <c r="AN53" s="513">
        <v>18</v>
      </c>
      <c r="AO53" s="513">
        <v>22</v>
      </c>
      <c r="AP53" s="513">
        <f t="shared" si="84"/>
        <v>40</v>
      </c>
      <c r="AQ53" s="513">
        <v>10</v>
      </c>
      <c r="AR53" s="513">
        <v>18</v>
      </c>
      <c r="AS53" s="513">
        <f t="shared" si="85"/>
        <v>28</v>
      </c>
      <c r="AT53" s="22">
        <v>34</v>
      </c>
      <c r="AU53" s="22">
        <v>2003</v>
      </c>
      <c r="AV53" s="127" t="s">
        <v>71</v>
      </c>
      <c r="AW53" s="513">
        <v>16</v>
      </c>
      <c r="AX53" s="513">
        <v>9</v>
      </c>
      <c r="AY53" s="513">
        <f t="shared" si="86"/>
        <v>25</v>
      </c>
      <c r="AZ53" s="513">
        <v>4</v>
      </c>
      <c r="BA53" s="513">
        <v>12</v>
      </c>
      <c r="BB53" s="513">
        <f t="shared" si="87"/>
        <v>16</v>
      </c>
      <c r="BC53" s="513">
        <v>5</v>
      </c>
      <c r="BD53" s="513">
        <v>4</v>
      </c>
      <c r="BE53" s="513">
        <f t="shared" si="88"/>
        <v>9</v>
      </c>
      <c r="BF53" s="513">
        <v>6</v>
      </c>
      <c r="BG53" s="513">
        <v>12</v>
      </c>
      <c r="BH53" s="513">
        <f t="shared" si="89"/>
        <v>18</v>
      </c>
      <c r="BI53" s="30">
        <f t="shared" si="21"/>
        <v>854</v>
      </c>
      <c r="BK53" s="137"/>
    </row>
    <row r="54" spans="1:63" x14ac:dyDescent="0.2">
      <c r="A54" s="22">
        <v>35</v>
      </c>
      <c r="B54" s="22">
        <v>2004</v>
      </c>
      <c r="C54" s="127" t="s">
        <v>36</v>
      </c>
      <c r="D54" s="513">
        <v>20</v>
      </c>
      <c r="E54" s="513">
        <v>18</v>
      </c>
      <c r="F54" s="513">
        <f t="shared" si="74"/>
        <v>38</v>
      </c>
      <c r="G54" s="513">
        <v>29</v>
      </c>
      <c r="H54" s="513">
        <v>25</v>
      </c>
      <c r="I54" s="513">
        <f t="shared" si="75"/>
        <v>54</v>
      </c>
      <c r="J54" s="513">
        <v>35</v>
      </c>
      <c r="K54" s="513">
        <v>25</v>
      </c>
      <c r="L54" s="513">
        <f t="shared" si="76"/>
        <v>60</v>
      </c>
      <c r="M54" s="513">
        <v>24</v>
      </c>
      <c r="N54" s="513">
        <v>14</v>
      </c>
      <c r="O54" s="513">
        <f t="shared" si="77"/>
        <v>38</v>
      </c>
      <c r="P54" s="22">
        <v>35</v>
      </c>
      <c r="Q54" s="22">
        <v>2004</v>
      </c>
      <c r="R54" s="127" t="s">
        <v>36</v>
      </c>
      <c r="S54" s="513">
        <v>19</v>
      </c>
      <c r="T54" s="513">
        <v>14</v>
      </c>
      <c r="U54" s="513">
        <f t="shared" si="78"/>
        <v>33</v>
      </c>
      <c r="V54" s="513">
        <v>18</v>
      </c>
      <c r="W54" s="513">
        <v>14</v>
      </c>
      <c r="X54" s="513">
        <f t="shared" si="79"/>
        <v>32</v>
      </c>
      <c r="Y54" s="513">
        <v>20</v>
      </c>
      <c r="Z54" s="513">
        <v>22</v>
      </c>
      <c r="AA54" s="513">
        <f t="shared" si="80"/>
        <v>42</v>
      </c>
      <c r="AB54" s="513">
        <v>15</v>
      </c>
      <c r="AC54" s="513">
        <v>18</v>
      </c>
      <c r="AD54" s="513">
        <f t="shared" si="81"/>
        <v>33</v>
      </c>
      <c r="AE54" s="22">
        <v>35</v>
      </c>
      <c r="AF54" s="22">
        <v>2004</v>
      </c>
      <c r="AG54" s="127" t="s">
        <v>36</v>
      </c>
      <c r="AH54" s="513">
        <v>20</v>
      </c>
      <c r="AI54" s="513">
        <v>14</v>
      </c>
      <c r="AJ54" s="513">
        <f t="shared" si="82"/>
        <v>34</v>
      </c>
      <c r="AK54" s="513">
        <v>16</v>
      </c>
      <c r="AL54" s="513">
        <v>6</v>
      </c>
      <c r="AM54" s="513">
        <f t="shared" si="83"/>
        <v>22</v>
      </c>
      <c r="AN54" s="513">
        <v>8</v>
      </c>
      <c r="AO54" s="513">
        <v>7</v>
      </c>
      <c r="AP54" s="513">
        <f t="shared" si="84"/>
        <v>15</v>
      </c>
      <c r="AQ54" s="513">
        <v>5</v>
      </c>
      <c r="AR54" s="513">
        <v>7</v>
      </c>
      <c r="AS54" s="513">
        <f t="shared" si="85"/>
        <v>12</v>
      </c>
      <c r="AT54" s="22">
        <v>35</v>
      </c>
      <c r="AU54" s="22">
        <v>2004</v>
      </c>
      <c r="AV54" s="127" t="s">
        <v>36</v>
      </c>
      <c r="AW54" s="513">
        <v>2</v>
      </c>
      <c r="AX54" s="513">
        <v>9</v>
      </c>
      <c r="AY54" s="513">
        <f t="shared" si="86"/>
        <v>11</v>
      </c>
      <c r="AZ54" s="513">
        <v>5</v>
      </c>
      <c r="BA54" s="513">
        <v>5</v>
      </c>
      <c r="BB54" s="513">
        <f t="shared" si="87"/>
        <v>10</v>
      </c>
      <c r="BC54" s="513">
        <v>4</v>
      </c>
      <c r="BD54" s="513">
        <v>9</v>
      </c>
      <c r="BE54" s="513">
        <f t="shared" si="88"/>
        <v>13</v>
      </c>
      <c r="BF54" s="513">
        <v>5</v>
      </c>
      <c r="BG54" s="513">
        <v>6</v>
      </c>
      <c r="BH54" s="513">
        <f t="shared" si="89"/>
        <v>11</v>
      </c>
      <c r="BI54" s="30">
        <f t="shared" si="21"/>
        <v>458</v>
      </c>
      <c r="BK54" s="137"/>
    </row>
    <row r="55" spans="1:63" x14ac:dyDescent="0.2">
      <c r="A55" s="22">
        <v>36</v>
      </c>
      <c r="B55" s="22">
        <v>2005</v>
      </c>
      <c r="C55" s="127" t="s">
        <v>72</v>
      </c>
      <c r="D55" s="513">
        <v>30</v>
      </c>
      <c r="E55" s="513">
        <v>53</v>
      </c>
      <c r="F55" s="513">
        <f t="shared" si="74"/>
        <v>83</v>
      </c>
      <c r="G55" s="513">
        <v>49</v>
      </c>
      <c r="H55" s="513">
        <v>38</v>
      </c>
      <c r="I55" s="513">
        <f t="shared" si="75"/>
        <v>87</v>
      </c>
      <c r="J55" s="513">
        <v>41</v>
      </c>
      <c r="K55" s="513">
        <v>45</v>
      </c>
      <c r="L55" s="513">
        <f t="shared" si="76"/>
        <v>86</v>
      </c>
      <c r="M55" s="513">
        <v>55</v>
      </c>
      <c r="N55" s="513">
        <v>63</v>
      </c>
      <c r="O55" s="513">
        <f t="shared" si="77"/>
        <v>118</v>
      </c>
      <c r="P55" s="22">
        <v>36</v>
      </c>
      <c r="Q55" s="22">
        <v>2005</v>
      </c>
      <c r="R55" s="127" t="s">
        <v>72</v>
      </c>
      <c r="S55" s="513">
        <v>52</v>
      </c>
      <c r="T55" s="513">
        <v>47</v>
      </c>
      <c r="U55" s="513">
        <f t="shared" si="78"/>
        <v>99</v>
      </c>
      <c r="V55" s="513">
        <v>52</v>
      </c>
      <c r="W55" s="513">
        <v>46</v>
      </c>
      <c r="X55" s="513">
        <f t="shared" si="79"/>
        <v>98</v>
      </c>
      <c r="Y55" s="513">
        <v>50</v>
      </c>
      <c r="Z55" s="513">
        <v>36</v>
      </c>
      <c r="AA55" s="513">
        <f t="shared" si="80"/>
        <v>86</v>
      </c>
      <c r="AB55" s="513">
        <v>24</v>
      </c>
      <c r="AC55" s="513">
        <v>25</v>
      </c>
      <c r="AD55" s="513">
        <f t="shared" si="81"/>
        <v>49</v>
      </c>
      <c r="AE55" s="22">
        <v>36</v>
      </c>
      <c r="AF55" s="22">
        <v>2005</v>
      </c>
      <c r="AG55" s="127" t="s">
        <v>72</v>
      </c>
      <c r="AH55" s="513">
        <v>29</v>
      </c>
      <c r="AI55" s="513">
        <v>36</v>
      </c>
      <c r="AJ55" s="513">
        <f t="shared" si="82"/>
        <v>65</v>
      </c>
      <c r="AK55" s="513">
        <v>34</v>
      </c>
      <c r="AL55" s="513">
        <v>25</v>
      </c>
      <c r="AM55" s="513">
        <f t="shared" si="83"/>
        <v>59</v>
      </c>
      <c r="AN55" s="513">
        <v>22</v>
      </c>
      <c r="AO55" s="513">
        <v>23</v>
      </c>
      <c r="AP55" s="513">
        <f t="shared" si="84"/>
        <v>45</v>
      </c>
      <c r="AQ55" s="513">
        <v>19</v>
      </c>
      <c r="AR55" s="513">
        <v>29</v>
      </c>
      <c r="AS55" s="513">
        <f t="shared" si="85"/>
        <v>48</v>
      </c>
      <c r="AT55" s="22">
        <v>36</v>
      </c>
      <c r="AU55" s="22">
        <v>2005</v>
      </c>
      <c r="AV55" s="127" t="s">
        <v>72</v>
      </c>
      <c r="AW55" s="513">
        <v>23</v>
      </c>
      <c r="AX55" s="513">
        <v>13</v>
      </c>
      <c r="AY55" s="513">
        <f t="shared" si="86"/>
        <v>36</v>
      </c>
      <c r="AZ55" s="513">
        <v>6</v>
      </c>
      <c r="BA55" s="513">
        <v>7</v>
      </c>
      <c r="BB55" s="513">
        <f t="shared" si="87"/>
        <v>13</v>
      </c>
      <c r="BC55" s="513">
        <v>4</v>
      </c>
      <c r="BD55" s="513">
        <v>7</v>
      </c>
      <c r="BE55" s="513">
        <f t="shared" si="88"/>
        <v>11</v>
      </c>
      <c r="BF55" s="513">
        <v>5</v>
      </c>
      <c r="BG55" s="513">
        <v>8</v>
      </c>
      <c r="BH55" s="513">
        <f t="shared" si="89"/>
        <v>13</v>
      </c>
      <c r="BI55" s="30">
        <f t="shared" si="21"/>
        <v>996</v>
      </c>
      <c r="BK55" s="137"/>
    </row>
    <row r="56" spans="1:63" ht="6" customHeight="1" x14ac:dyDescent="0.2">
      <c r="A56" s="22"/>
      <c r="B56" s="19"/>
      <c r="C56" s="21"/>
      <c r="D56" s="392"/>
      <c r="E56" s="392"/>
      <c r="F56" s="392"/>
      <c r="G56" s="392"/>
      <c r="H56" s="392"/>
      <c r="I56" s="392"/>
      <c r="J56" s="392"/>
      <c r="K56" s="392"/>
      <c r="L56" s="392"/>
      <c r="M56" s="392"/>
      <c r="N56" s="392"/>
      <c r="O56" s="392"/>
      <c r="P56" s="22"/>
      <c r="Q56" s="19"/>
      <c r="R56" s="21"/>
      <c r="S56" s="392"/>
      <c r="T56" s="392"/>
      <c r="U56" s="392"/>
      <c r="V56" s="392"/>
      <c r="W56" s="392"/>
      <c r="X56" s="392"/>
      <c r="Y56" s="392"/>
      <c r="Z56" s="392"/>
      <c r="AA56" s="392"/>
      <c r="AB56" s="392"/>
      <c r="AC56" s="392"/>
      <c r="AD56" s="392"/>
      <c r="AE56" s="22"/>
      <c r="AF56" s="19"/>
      <c r="AG56" s="21"/>
      <c r="AH56" s="392"/>
      <c r="AI56" s="392"/>
      <c r="AJ56" s="392"/>
      <c r="AK56" s="392"/>
      <c r="AL56" s="392"/>
      <c r="AM56" s="392"/>
      <c r="AN56" s="392"/>
      <c r="AO56" s="392"/>
      <c r="AP56" s="392"/>
      <c r="AQ56" s="392"/>
      <c r="AR56" s="392"/>
      <c r="AS56" s="392"/>
      <c r="AT56" s="22"/>
      <c r="AU56" s="19"/>
      <c r="AV56" s="21"/>
      <c r="AW56" s="392"/>
      <c r="AX56" s="392"/>
      <c r="AY56" s="392"/>
      <c r="AZ56" s="392"/>
      <c r="BA56" s="392"/>
      <c r="BB56" s="392"/>
      <c r="BC56" s="392"/>
      <c r="BD56" s="392"/>
      <c r="BE56" s="392"/>
      <c r="BF56" s="392"/>
      <c r="BG56" s="392"/>
      <c r="BH56" s="392"/>
      <c r="BI56" s="30">
        <f t="shared" si="21"/>
        <v>0</v>
      </c>
      <c r="BK56" s="137"/>
    </row>
    <row r="57" spans="1:63" x14ac:dyDescent="0.2">
      <c r="A57" s="19"/>
      <c r="B57" s="20" t="s">
        <v>61</v>
      </c>
      <c r="C57" s="21" t="s">
        <v>37</v>
      </c>
      <c r="D57" s="393">
        <f>SUM(D58:D61)</f>
        <v>61</v>
      </c>
      <c r="E57" s="393">
        <f t="shared" ref="E57:BH57" si="90">SUM(E58:E61)</f>
        <v>66</v>
      </c>
      <c r="F57" s="393">
        <f t="shared" si="90"/>
        <v>127</v>
      </c>
      <c r="G57" s="393">
        <f t="shared" si="90"/>
        <v>74</v>
      </c>
      <c r="H57" s="393">
        <f t="shared" si="90"/>
        <v>76</v>
      </c>
      <c r="I57" s="393">
        <f t="shared" si="90"/>
        <v>150</v>
      </c>
      <c r="J57" s="393">
        <f t="shared" si="90"/>
        <v>99</v>
      </c>
      <c r="K57" s="393">
        <f t="shared" si="90"/>
        <v>75</v>
      </c>
      <c r="L57" s="393">
        <f t="shared" si="90"/>
        <v>174</v>
      </c>
      <c r="M57" s="393">
        <f t="shared" si="90"/>
        <v>102</v>
      </c>
      <c r="N57" s="393">
        <f t="shared" si="90"/>
        <v>73</v>
      </c>
      <c r="O57" s="393">
        <f t="shared" si="90"/>
        <v>175</v>
      </c>
      <c r="P57" s="19"/>
      <c r="Q57" s="20" t="s">
        <v>61</v>
      </c>
      <c r="R57" s="21" t="s">
        <v>37</v>
      </c>
      <c r="S57" s="393">
        <f t="shared" si="90"/>
        <v>100</v>
      </c>
      <c r="T57" s="393">
        <f t="shared" si="90"/>
        <v>88</v>
      </c>
      <c r="U57" s="393">
        <f t="shared" si="90"/>
        <v>188</v>
      </c>
      <c r="V57" s="393">
        <f t="shared" si="90"/>
        <v>82</v>
      </c>
      <c r="W57" s="393">
        <f t="shared" si="90"/>
        <v>67</v>
      </c>
      <c r="X57" s="393">
        <f t="shared" si="90"/>
        <v>149</v>
      </c>
      <c r="Y57" s="393">
        <f t="shared" si="90"/>
        <v>51</v>
      </c>
      <c r="Z57" s="393">
        <f t="shared" si="90"/>
        <v>50</v>
      </c>
      <c r="AA57" s="393">
        <f t="shared" si="90"/>
        <v>101</v>
      </c>
      <c r="AB57" s="393">
        <f t="shared" si="90"/>
        <v>56</v>
      </c>
      <c r="AC57" s="393">
        <f t="shared" si="90"/>
        <v>48</v>
      </c>
      <c r="AD57" s="393">
        <f t="shared" si="90"/>
        <v>104</v>
      </c>
      <c r="AE57" s="19"/>
      <c r="AF57" s="20" t="s">
        <v>61</v>
      </c>
      <c r="AG57" s="21" t="s">
        <v>37</v>
      </c>
      <c r="AH57" s="393">
        <f t="shared" si="90"/>
        <v>58</v>
      </c>
      <c r="AI57" s="393">
        <f t="shared" si="90"/>
        <v>56</v>
      </c>
      <c r="AJ57" s="393">
        <f t="shared" si="90"/>
        <v>114</v>
      </c>
      <c r="AK57" s="393">
        <f t="shared" si="90"/>
        <v>39</v>
      </c>
      <c r="AL57" s="393">
        <f t="shared" si="90"/>
        <v>31</v>
      </c>
      <c r="AM57" s="393">
        <f t="shared" si="90"/>
        <v>70</v>
      </c>
      <c r="AN57" s="393">
        <f t="shared" si="90"/>
        <v>38</v>
      </c>
      <c r="AO57" s="393">
        <f t="shared" si="90"/>
        <v>42</v>
      </c>
      <c r="AP57" s="393">
        <f t="shared" si="90"/>
        <v>80</v>
      </c>
      <c r="AQ57" s="393">
        <f t="shared" si="90"/>
        <v>24</v>
      </c>
      <c r="AR57" s="393">
        <f t="shared" si="90"/>
        <v>28</v>
      </c>
      <c r="AS57" s="393">
        <f t="shared" si="90"/>
        <v>52</v>
      </c>
      <c r="AT57" s="19"/>
      <c r="AU57" s="20" t="s">
        <v>61</v>
      </c>
      <c r="AV57" s="21" t="s">
        <v>37</v>
      </c>
      <c r="AW57" s="393">
        <f t="shared" si="90"/>
        <v>23</v>
      </c>
      <c r="AX57" s="393">
        <f t="shared" si="90"/>
        <v>23</v>
      </c>
      <c r="AY57" s="393">
        <f t="shared" si="90"/>
        <v>46</v>
      </c>
      <c r="AZ57" s="393">
        <f t="shared" si="90"/>
        <v>7</v>
      </c>
      <c r="BA57" s="393">
        <f t="shared" si="90"/>
        <v>8</v>
      </c>
      <c r="BB57" s="393">
        <f t="shared" si="90"/>
        <v>15</v>
      </c>
      <c r="BC57" s="393">
        <f t="shared" si="90"/>
        <v>7</v>
      </c>
      <c r="BD57" s="393">
        <f t="shared" si="90"/>
        <v>7</v>
      </c>
      <c r="BE57" s="393">
        <f t="shared" si="90"/>
        <v>14</v>
      </c>
      <c r="BF57" s="393">
        <f t="shared" si="90"/>
        <v>7</v>
      </c>
      <c r="BG57" s="393">
        <f t="shared" si="90"/>
        <v>6</v>
      </c>
      <c r="BH57" s="393">
        <f t="shared" si="90"/>
        <v>13</v>
      </c>
      <c r="BI57" s="30"/>
      <c r="BK57" s="137"/>
    </row>
    <row r="58" spans="1:63" x14ac:dyDescent="0.2">
      <c r="A58" s="22">
        <v>37</v>
      </c>
      <c r="B58" s="126">
        <v>2001</v>
      </c>
      <c r="C58" s="128" t="s">
        <v>38</v>
      </c>
      <c r="D58" s="513">
        <v>20</v>
      </c>
      <c r="E58" s="513">
        <v>16</v>
      </c>
      <c r="F58" s="513">
        <f t="shared" ref="F58:F61" si="91">SUM(D58:E58)</f>
        <v>36</v>
      </c>
      <c r="G58" s="513">
        <v>24</v>
      </c>
      <c r="H58" s="513">
        <v>18</v>
      </c>
      <c r="I58" s="513">
        <f t="shared" ref="I58:I61" si="92">SUM(G58:H58)</f>
        <v>42</v>
      </c>
      <c r="J58" s="513">
        <v>31</v>
      </c>
      <c r="K58" s="513">
        <v>24</v>
      </c>
      <c r="L58" s="513">
        <f t="shared" ref="L58:L61" si="93">SUM(J58:K58)</f>
        <v>55</v>
      </c>
      <c r="M58" s="513">
        <v>39</v>
      </c>
      <c r="N58" s="513">
        <v>22</v>
      </c>
      <c r="O58" s="513">
        <f t="shared" ref="O58:O61" si="94">SUM(M58:N58)</f>
        <v>61</v>
      </c>
      <c r="P58" s="22">
        <v>37</v>
      </c>
      <c r="Q58" s="126">
        <v>2001</v>
      </c>
      <c r="R58" s="128" t="s">
        <v>38</v>
      </c>
      <c r="S58" s="513">
        <v>35</v>
      </c>
      <c r="T58" s="513">
        <v>26</v>
      </c>
      <c r="U58" s="513">
        <f t="shared" ref="U58:U61" si="95">SUM(S58:T58)</f>
        <v>61</v>
      </c>
      <c r="V58" s="513">
        <v>29</v>
      </c>
      <c r="W58" s="513">
        <v>27</v>
      </c>
      <c r="X58" s="513">
        <f t="shared" ref="X58:X61" si="96">SUM(V58:W58)</f>
        <v>56</v>
      </c>
      <c r="Y58" s="513">
        <v>11</v>
      </c>
      <c r="Z58" s="513">
        <v>17</v>
      </c>
      <c r="AA58" s="513">
        <f t="shared" ref="AA58:AA61" si="97">SUM(Y58:Z58)</f>
        <v>28</v>
      </c>
      <c r="AB58" s="513">
        <v>19</v>
      </c>
      <c r="AC58" s="513">
        <v>14</v>
      </c>
      <c r="AD58" s="513">
        <f t="shared" ref="AD58:AD61" si="98">SUM(AB58:AC58)</f>
        <v>33</v>
      </c>
      <c r="AE58" s="22">
        <v>37</v>
      </c>
      <c r="AF58" s="126">
        <v>2001</v>
      </c>
      <c r="AG58" s="128" t="s">
        <v>38</v>
      </c>
      <c r="AH58" s="513">
        <v>14</v>
      </c>
      <c r="AI58" s="513">
        <v>20</v>
      </c>
      <c r="AJ58" s="513">
        <f t="shared" ref="AJ58:AJ61" si="99">SUM(AH58:AI58)</f>
        <v>34</v>
      </c>
      <c r="AK58" s="513">
        <v>15</v>
      </c>
      <c r="AL58" s="513">
        <v>8</v>
      </c>
      <c r="AM58" s="513">
        <f t="shared" ref="AM58:AM61" si="100">SUM(AK58:AL58)</f>
        <v>23</v>
      </c>
      <c r="AN58" s="513">
        <v>13</v>
      </c>
      <c r="AO58" s="513">
        <v>15</v>
      </c>
      <c r="AP58" s="513">
        <f t="shared" ref="AP58:AP61" si="101">SUM(AN58:AO58)</f>
        <v>28</v>
      </c>
      <c r="AQ58" s="513">
        <v>7</v>
      </c>
      <c r="AR58" s="513">
        <v>14</v>
      </c>
      <c r="AS58" s="513">
        <f t="shared" ref="AS58:AS61" si="102">SUM(AQ58:AR58)</f>
        <v>21</v>
      </c>
      <c r="AT58" s="22">
        <v>37</v>
      </c>
      <c r="AU58" s="126">
        <v>2001</v>
      </c>
      <c r="AV58" s="128" t="s">
        <v>38</v>
      </c>
      <c r="AW58" s="513">
        <v>5</v>
      </c>
      <c r="AX58" s="513">
        <v>4</v>
      </c>
      <c r="AY58" s="513">
        <f t="shared" ref="AY58:AY61" si="103">SUM(AW58:AX58)</f>
        <v>9</v>
      </c>
      <c r="AZ58" s="513">
        <v>2</v>
      </c>
      <c r="BA58" s="513">
        <v>1</v>
      </c>
      <c r="BB58" s="513">
        <f t="shared" ref="BB58:BB61" si="104">SUM(AZ58:BA58)</f>
        <v>3</v>
      </c>
      <c r="BC58" s="513">
        <v>2</v>
      </c>
      <c r="BD58" s="513">
        <v>2</v>
      </c>
      <c r="BE58" s="513">
        <f t="shared" ref="BE58:BE61" si="105">SUM(BC58:BD58)</f>
        <v>4</v>
      </c>
      <c r="BF58" s="513">
        <v>1</v>
      </c>
      <c r="BG58" s="513">
        <v>2</v>
      </c>
      <c r="BH58" s="513">
        <f t="shared" ref="BH58:BH61" si="106">SUM(BF58:BG58)</f>
        <v>3</v>
      </c>
      <c r="BI58" s="30">
        <f t="shared" si="21"/>
        <v>497</v>
      </c>
      <c r="BK58" s="137"/>
    </row>
    <row r="59" spans="1:63" x14ac:dyDescent="0.2">
      <c r="A59" s="22">
        <v>38</v>
      </c>
      <c r="B59" s="22">
        <v>2002</v>
      </c>
      <c r="C59" s="127" t="s">
        <v>39</v>
      </c>
      <c r="D59" s="513">
        <v>12</v>
      </c>
      <c r="E59" s="513">
        <v>25</v>
      </c>
      <c r="F59" s="513">
        <f t="shared" si="91"/>
        <v>37</v>
      </c>
      <c r="G59" s="513">
        <v>21</v>
      </c>
      <c r="H59" s="513">
        <v>15</v>
      </c>
      <c r="I59" s="513">
        <f t="shared" si="92"/>
        <v>36</v>
      </c>
      <c r="J59" s="513">
        <v>21</v>
      </c>
      <c r="K59" s="513">
        <v>21</v>
      </c>
      <c r="L59" s="513">
        <f t="shared" si="93"/>
        <v>42</v>
      </c>
      <c r="M59" s="513">
        <v>28</v>
      </c>
      <c r="N59" s="513">
        <v>20</v>
      </c>
      <c r="O59" s="513">
        <f t="shared" si="94"/>
        <v>48</v>
      </c>
      <c r="P59" s="22">
        <v>38</v>
      </c>
      <c r="Q59" s="22">
        <v>2002</v>
      </c>
      <c r="R59" s="127" t="s">
        <v>39</v>
      </c>
      <c r="S59" s="513">
        <v>25</v>
      </c>
      <c r="T59" s="513">
        <v>28</v>
      </c>
      <c r="U59" s="513">
        <f t="shared" si="95"/>
        <v>53</v>
      </c>
      <c r="V59" s="513">
        <v>21</v>
      </c>
      <c r="W59" s="513">
        <v>17</v>
      </c>
      <c r="X59" s="513">
        <f t="shared" si="96"/>
        <v>38</v>
      </c>
      <c r="Y59" s="513">
        <v>22</v>
      </c>
      <c r="Z59" s="513">
        <v>13</v>
      </c>
      <c r="AA59" s="513">
        <f t="shared" si="97"/>
        <v>35</v>
      </c>
      <c r="AB59" s="513">
        <v>12</v>
      </c>
      <c r="AC59" s="513">
        <v>12</v>
      </c>
      <c r="AD59" s="513">
        <f t="shared" si="98"/>
        <v>24</v>
      </c>
      <c r="AE59" s="22">
        <v>38</v>
      </c>
      <c r="AF59" s="22">
        <v>2002</v>
      </c>
      <c r="AG59" s="127" t="s">
        <v>39</v>
      </c>
      <c r="AH59" s="513">
        <v>14</v>
      </c>
      <c r="AI59" s="513">
        <v>10</v>
      </c>
      <c r="AJ59" s="513">
        <f t="shared" si="99"/>
        <v>24</v>
      </c>
      <c r="AK59" s="513">
        <v>5</v>
      </c>
      <c r="AL59" s="513">
        <v>7</v>
      </c>
      <c r="AM59" s="513">
        <f t="shared" si="100"/>
        <v>12</v>
      </c>
      <c r="AN59" s="513">
        <v>12</v>
      </c>
      <c r="AO59" s="513">
        <v>10</v>
      </c>
      <c r="AP59" s="513">
        <f t="shared" si="101"/>
        <v>22</v>
      </c>
      <c r="AQ59" s="513">
        <v>5</v>
      </c>
      <c r="AR59" s="513">
        <v>3</v>
      </c>
      <c r="AS59" s="513">
        <f t="shared" si="102"/>
        <v>8</v>
      </c>
      <c r="AT59" s="22">
        <v>38</v>
      </c>
      <c r="AU59" s="22">
        <v>2002</v>
      </c>
      <c r="AV59" s="127" t="s">
        <v>39</v>
      </c>
      <c r="AW59" s="513">
        <v>7</v>
      </c>
      <c r="AX59" s="513">
        <v>8</v>
      </c>
      <c r="AY59" s="513">
        <f t="shared" si="103"/>
        <v>15</v>
      </c>
      <c r="AZ59" s="513">
        <v>1</v>
      </c>
      <c r="BA59" s="513">
        <v>3</v>
      </c>
      <c r="BB59" s="513">
        <f t="shared" si="104"/>
        <v>4</v>
      </c>
      <c r="BC59" s="513">
        <v>2</v>
      </c>
      <c r="BD59" s="513">
        <v>1</v>
      </c>
      <c r="BE59" s="513">
        <f t="shared" si="105"/>
        <v>3</v>
      </c>
      <c r="BF59" s="513">
        <v>1</v>
      </c>
      <c r="BG59" s="513">
        <v>1</v>
      </c>
      <c r="BH59" s="513">
        <f t="shared" si="106"/>
        <v>2</v>
      </c>
      <c r="BI59" s="30">
        <f t="shared" si="21"/>
        <v>403</v>
      </c>
      <c r="BK59" s="137"/>
    </row>
    <row r="60" spans="1:63" x14ac:dyDescent="0.2">
      <c r="A60" s="22">
        <v>39</v>
      </c>
      <c r="B60" s="22">
        <v>2003</v>
      </c>
      <c r="C60" s="127" t="s">
        <v>40</v>
      </c>
      <c r="D60" s="513">
        <v>7</v>
      </c>
      <c r="E60" s="513">
        <v>7</v>
      </c>
      <c r="F60" s="513">
        <f t="shared" si="91"/>
        <v>14</v>
      </c>
      <c r="G60" s="513">
        <v>13</v>
      </c>
      <c r="H60" s="513">
        <v>20</v>
      </c>
      <c r="I60" s="513">
        <f t="shared" si="92"/>
        <v>33</v>
      </c>
      <c r="J60" s="513">
        <v>20</v>
      </c>
      <c r="K60" s="513">
        <v>12</v>
      </c>
      <c r="L60" s="513">
        <f t="shared" si="93"/>
        <v>32</v>
      </c>
      <c r="M60" s="513">
        <v>13</v>
      </c>
      <c r="N60" s="513">
        <v>16</v>
      </c>
      <c r="O60" s="513">
        <f t="shared" si="94"/>
        <v>29</v>
      </c>
      <c r="P60" s="22">
        <v>39</v>
      </c>
      <c r="Q60" s="22">
        <v>2003</v>
      </c>
      <c r="R60" s="127" t="s">
        <v>40</v>
      </c>
      <c r="S60" s="513">
        <v>11</v>
      </c>
      <c r="T60" s="513">
        <v>16</v>
      </c>
      <c r="U60" s="513">
        <f t="shared" si="95"/>
        <v>27</v>
      </c>
      <c r="V60" s="513">
        <v>10</v>
      </c>
      <c r="W60" s="513">
        <v>6</v>
      </c>
      <c r="X60" s="513">
        <f t="shared" si="96"/>
        <v>16</v>
      </c>
      <c r="Y60" s="513">
        <v>7</v>
      </c>
      <c r="Z60" s="513">
        <v>8</v>
      </c>
      <c r="AA60" s="513">
        <f t="shared" si="97"/>
        <v>15</v>
      </c>
      <c r="AB60" s="513">
        <v>14</v>
      </c>
      <c r="AC60" s="513">
        <v>8</v>
      </c>
      <c r="AD60" s="513">
        <f t="shared" si="98"/>
        <v>22</v>
      </c>
      <c r="AE60" s="22">
        <v>39</v>
      </c>
      <c r="AF60" s="22">
        <v>2003</v>
      </c>
      <c r="AG60" s="127" t="s">
        <v>40</v>
      </c>
      <c r="AH60" s="513">
        <v>17</v>
      </c>
      <c r="AI60" s="513">
        <v>16</v>
      </c>
      <c r="AJ60" s="513">
        <f t="shared" si="99"/>
        <v>33</v>
      </c>
      <c r="AK60" s="513">
        <v>9</v>
      </c>
      <c r="AL60" s="513">
        <v>7</v>
      </c>
      <c r="AM60" s="513">
        <f t="shared" si="100"/>
        <v>16</v>
      </c>
      <c r="AN60" s="513">
        <v>7</v>
      </c>
      <c r="AO60" s="513">
        <v>8</v>
      </c>
      <c r="AP60" s="513">
        <f t="shared" si="101"/>
        <v>15</v>
      </c>
      <c r="AQ60" s="513">
        <v>6</v>
      </c>
      <c r="AR60" s="513">
        <v>6</v>
      </c>
      <c r="AS60" s="513">
        <f t="shared" si="102"/>
        <v>12</v>
      </c>
      <c r="AT60" s="22">
        <v>39</v>
      </c>
      <c r="AU60" s="22">
        <v>2003</v>
      </c>
      <c r="AV60" s="127" t="s">
        <v>40</v>
      </c>
      <c r="AW60" s="513">
        <v>7</v>
      </c>
      <c r="AX60" s="513">
        <v>7</v>
      </c>
      <c r="AY60" s="513">
        <f t="shared" si="103"/>
        <v>14</v>
      </c>
      <c r="AZ60" s="513">
        <v>2</v>
      </c>
      <c r="BA60" s="513">
        <v>1</v>
      </c>
      <c r="BB60" s="513">
        <f t="shared" si="104"/>
        <v>3</v>
      </c>
      <c r="BC60" s="513">
        <v>2</v>
      </c>
      <c r="BD60" s="513">
        <v>2</v>
      </c>
      <c r="BE60" s="513">
        <f t="shared" si="105"/>
        <v>4</v>
      </c>
      <c r="BF60" s="513">
        <v>5</v>
      </c>
      <c r="BG60" s="513">
        <v>2</v>
      </c>
      <c r="BH60" s="513">
        <f t="shared" si="106"/>
        <v>7</v>
      </c>
      <c r="BI60" s="30">
        <f t="shared" si="21"/>
        <v>292</v>
      </c>
      <c r="BK60" s="137"/>
    </row>
    <row r="61" spans="1:63" x14ac:dyDescent="0.2">
      <c r="A61" s="22">
        <v>40</v>
      </c>
      <c r="B61" s="22">
        <v>2004</v>
      </c>
      <c r="C61" s="127" t="s">
        <v>41</v>
      </c>
      <c r="D61" s="513">
        <v>22</v>
      </c>
      <c r="E61" s="513">
        <v>18</v>
      </c>
      <c r="F61" s="513">
        <f t="shared" si="91"/>
        <v>40</v>
      </c>
      <c r="G61" s="513">
        <v>16</v>
      </c>
      <c r="H61" s="513">
        <v>23</v>
      </c>
      <c r="I61" s="513">
        <f t="shared" si="92"/>
        <v>39</v>
      </c>
      <c r="J61" s="513">
        <v>27</v>
      </c>
      <c r="K61" s="513">
        <v>18</v>
      </c>
      <c r="L61" s="513">
        <f t="shared" si="93"/>
        <v>45</v>
      </c>
      <c r="M61" s="513">
        <v>22</v>
      </c>
      <c r="N61" s="513">
        <v>15</v>
      </c>
      <c r="O61" s="513">
        <f t="shared" si="94"/>
        <v>37</v>
      </c>
      <c r="P61" s="22">
        <v>40</v>
      </c>
      <c r="Q61" s="22">
        <v>2004</v>
      </c>
      <c r="R61" s="127" t="s">
        <v>41</v>
      </c>
      <c r="S61" s="513">
        <v>29</v>
      </c>
      <c r="T61" s="513">
        <v>18</v>
      </c>
      <c r="U61" s="513">
        <f t="shared" si="95"/>
        <v>47</v>
      </c>
      <c r="V61" s="513">
        <v>22</v>
      </c>
      <c r="W61" s="513">
        <v>17</v>
      </c>
      <c r="X61" s="513">
        <f t="shared" si="96"/>
        <v>39</v>
      </c>
      <c r="Y61" s="513">
        <v>11</v>
      </c>
      <c r="Z61" s="513">
        <v>12</v>
      </c>
      <c r="AA61" s="513">
        <f t="shared" si="97"/>
        <v>23</v>
      </c>
      <c r="AB61" s="513">
        <v>11</v>
      </c>
      <c r="AC61" s="513">
        <v>14</v>
      </c>
      <c r="AD61" s="513">
        <f t="shared" si="98"/>
        <v>25</v>
      </c>
      <c r="AE61" s="22">
        <v>40</v>
      </c>
      <c r="AF61" s="22">
        <v>2004</v>
      </c>
      <c r="AG61" s="127" t="s">
        <v>41</v>
      </c>
      <c r="AH61" s="513">
        <v>13</v>
      </c>
      <c r="AI61" s="513">
        <v>10</v>
      </c>
      <c r="AJ61" s="513">
        <f t="shared" si="99"/>
        <v>23</v>
      </c>
      <c r="AK61" s="513">
        <v>10</v>
      </c>
      <c r="AL61" s="513">
        <v>9</v>
      </c>
      <c r="AM61" s="513">
        <f t="shared" si="100"/>
        <v>19</v>
      </c>
      <c r="AN61" s="513">
        <v>6</v>
      </c>
      <c r="AO61" s="513">
        <v>9</v>
      </c>
      <c r="AP61" s="513">
        <f t="shared" si="101"/>
        <v>15</v>
      </c>
      <c r="AQ61" s="513">
        <v>6</v>
      </c>
      <c r="AR61" s="513">
        <v>5</v>
      </c>
      <c r="AS61" s="513">
        <f t="shared" si="102"/>
        <v>11</v>
      </c>
      <c r="AT61" s="22">
        <v>40</v>
      </c>
      <c r="AU61" s="22">
        <v>2004</v>
      </c>
      <c r="AV61" s="127" t="s">
        <v>41</v>
      </c>
      <c r="AW61" s="513">
        <v>4</v>
      </c>
      <c r="AX61" s="513">
        <v>4</v>
      </c>
      <c r="AY61" s="513">
        <f t="shared" si="103"/>
        <v>8</v>
      </c>
      <c r="AZ61" s="513">
        <v>2</v>
      </c>
      <c r="BA61" s="513">
        <v>3</v>
      </c>
      <c r="BB61" s="513">
        <f t="shared" si="104"/>
        <v>5</v>
      </c>
      <c r="BC61" s="513">
        <v>1</v>
      </c>
      <c r="BD61" s="513">
        <v>2</v>
      </c>
      <c r="BE61" s="513">
        <f t="shared" si="105"/>
        <v>3</v>
      </c>
      <c r="BF61" s="513">
        <v>0</v>
      </c>
      <c r="BG61" s="513">
        <v>1</v>
      </c>
      <c r="BH61" s="513">
        <f t="shared" si="106"/>
        <v>1</v>
      </c>
      <c r="BI61" s="30">
        <f t="shared" si="21"/>
        <v>380</v>
      </c>
      <c r="BK61" s="137"/>
    </row>
    <row r="62" spans="1:63" ht="6" customHeight="1" x14ac:dyDescent="0.2">
      <c r="A62" s="22"/>
      <c r="B62" s="19"/>
      <c r="C62" s="21"/>
      <c r="D62" s="392"/>
      <c r="E62" s="392"/>
      <c r="F62" s="392"/>
      <c r="G62" s="392"/>
      <c r="H62" s="392"/>
      <c r="I62" s="392"/>
      <c r="J62" s="392"/>
      <c r="K62" s="392"/>
      <c r="L62" s="392"/>
      <c r="M62" s="392"/>
      <c r="N62" s="392"/>
      <c r="O62" s="392"/>
      <c r="P62" s="22"/>
      <c r="Q62" s="19"/>
      <c r="R62" s="21"/>
      <c r="S62" s="392"/>
      <c r="T62" s="392"/>
      <c r="U62" s="392"/>
      <c r="V62" s="392"/>
      <c r="W62" s="392"/>
      <c r="X62" s="392"/>
      <c r="Y62" s="392"/>
      <c r="Z62" s="392"/>
      <c r="AA62" s="392"/>
      <c r="AB62" s="392"/>
      <c r="AC62" s="392"/>
      <c r="AD62" s="392"/>
      <c r="AE62" s="22"/>
      <c r="AF62" s="19"/>
      <c r="AG62" s="21"/>
      <c r="AH62" s="392"/>
      <c r="AI62" s="392"/>
      <c r="AJ62" s="392"/>
      <c r="AK62" s="392"/>
      <c r="AL62" s="392"/>
      <c r="AM62" s="392"/>
      <c r="AN62" s="392"/>
      <c r="AO62" s="392"/>
      <c r="AP62" s="392"/>
      <c r="AQ62" s="392"/>
      <c r="AR62" s="392"/>
      <c r="AS62" s="392"/>
      <c r="AT62" s="22"/>
      <c r="AU62" s="19"/>
      <c r="AV62" s="21"/>
      <c r="AW62" s="392"/>
      <c r="AX62" s="392"/>
      <c r="AY62" s="392"/>
      <c r="AZ62" s="392"/>
      <c r="BA62" s="392"/>
      <c r="BB62" s="392"/>
      <c r="BC62" s="392"/>
      <c r="BD62" s="392"/>
      <c r="BE62" s="392"/>
      <c r="BF62" s="392"/>
      <c r="BG62" s="392"/>
      <c r="BH62" s="392"/>
      <c r="BI62" s="30">
        <f t="shared" si="21"/>
        <v>0</v>
      </c>
      <c r="BK62" s="137"/>
    </row>
    <row r="63" spans="1:63" x14ac:dyDescent="0.2">
      <c r="A63" s="19"/>
      <c r="B63" s="20" t="s">
        <v>62</v>
      </c>
      <c r="C63" s="21" t="s">
        <v>42</v>
      </c>
      <c r="D63" s="393">
        <f>SUM(D64:D69)</f>
        <v>216</v>
      </c>
      <c r="E63" s="393">
        <f t="shared" ref="E63:BH63" si="107">SUM(E64:E69)</f>
        <v>175</v>
      </c>
      <c r="F63" s="393">
        <f t="shared" si="107"/>
        <v>391</v>
      </c>
      <c r="G63" s="393">
        <f t="shared" si="107"/>
        <v>275</v>
      </c>
      <c r="H63" s="393">
        <f t="shared" si="107"/>
        <v>230</v>
      </c>
      <c r="I63" s="393">
        <f t="shared" si="107"/>
        <v>505</v>
      </c>
      <c r="J63" s="393">
        <f t="shared" si="107"/>
        <v>279</v>
      </c>
      <c r="K63" s="393">
        <f t="shared" si="107"/>
        <v>295</v>
      </c>
      <c r="L63" s="393">
        <f t="shared" si="107"/>
        <v>574</v>
      </c>
      <c r="M63" s="393">
        <f t="shared" si="107"/>
        <v>312</v>
      </c>
      <c r="N63" s="393">
        <f t="shared" si="107"/>
        <v>256</v>
      </c>
      <c r="O63" s="393">
        <f t="shared" si="107"/>
        <v>568</v>
      </c>
      <c r="P63" s="19"/>
      <c r="Q63" s="20" t="s">
        <v>62</v>
      </c>
      <c r="R63" s="21" t="s">
        <v>42</v>
      </c>
      <c r="S63" s="393">
        <f t="shared" si="107"/>
        <v>300</v>
      </c>
      <c r="T63" s="393">
        <f t="shared" si="107"/>
        <v>279</v>
      </c>
      <c r="U63" s="393">
        <f t="shared" si="107"/>
        <v>579</v>
      </c>
      <c r="V63" s="393">
        <f t="shared" si="107"/>
        <v>221</v>
      </c>
      <c r="W63" s="393">
        <f t="shared" si="107"/>
        <v>229</v>
      </c>
      <c r="X63" s="393">
        <f t="shared" si="107"/>
        <v>450</v>
      </c>
      <c r="Y63" s="393">
        <f t="shared" si="107"/>
        <v>178</v>
      </c>
      <c r="Z63" s="393">
        <f t="shared" si="107"/>
        <v>171</v>
      </c>
      <c r="AA63" s="393">
        <f t="shared" si="107"/>
        <v>349</v>
      </c>
      <c r="AB63" s="393">
        <f t="shared" si="107"/>
        <v>172</v>
      </c>
      <c r="AC63" s="393">
        <f t="shared" si="107"/>
        <v>179</v>
      </c>
      <c r="AD63" s="393">
        <f t="shared" si="107"/>
        <v>351</v>
      </c>
      <c r="AE63" s="19"/>
      <c r="AF63" s="20" t="s">
        <v>62</v>
      </c>
      <c r="AG63" s="21" t="s">
        <v>42</v>
      </c>
      <c r="AH63" s="393">
        <f t="shared" si="107"/>
        <v>183</v>
      </c>
      <c r="AI63" s="393">
        <f t="shared" si="107"/>
        <v>156</v>
      </c>
      <c r="AJ63" s="393">
        <f t="shared" si="107"/>
        <v>339</v>
      </c>
      <c r="AK63" s="393">
        <f t="shared" si="107"/>
        <v>156</v>
      </c>
      <c r="AL63" s="393">
        <f t="shared" si="107"/>
        <v>156</v>
      </c>
      <c r="AM63" s="393">
        <f t="shared" si="107"/>
        <v>312</v>
      </c>
      <c r="AN63" s="393">
        <f t="shared" si="107"/>
        <v>104</v>
      </c>
      <c r="AO63" s="393">
        <f t="shared" si="107"/>
        <v>123</v>
      </c>
      <c r="AP63" s="393">
        <f t="shared" si="107"/>
        <v>227</v>
      </c>
      <c r="AQ63" s="393">
        <f t="shared" si="107"/>
        <v>111</v>
      </c>
      <c r="AR63" s="393">
        <f t="shared" si="107"/>
        <v>94</v>
      </c>
      <c r="AS63" s="393">
        <f t="shared" si="107"/>
        <v>205</v>
      </c>
      <c r="AT63" s="19"/>
      <c r="AU63" s="20" t="s">
        <v>62</v>
      </c>
      <c r="AV63" s="21" t="s">
        <v>42</v>
      </c>
      <c r="AW63" s="393">
        <f t="shared" si="107"/>
        <v>62</v>
      </c>
      <c r="AX63" s="393">
        <f t="shared" si="107"/>
        <v>74</v>
      </c>
      <c r="AY63" s="393">
        <f t="shared" si="107"/>
        <v>136</v>
      </c>
      <c r="AZ63" s="393">
        <f t="shared" si="107"/>
        <v>43</v>
      </c>
      <c r="BA63" s="393">
        <f t="shared" si="107"/>
        <v>62</v>
      </c>
      <c r="BB63" s="393">
        <f t="shared" si="107"/>
        <v>105</v>
      </c>
      <c r="BC63" s="393">
        <f t="shared" si="107"/>
        <v>31</v>
      </c>
      <c r="BD63" s="393">
        <f t="shared" si="107"/>
        <v>58</v>
      </c>
      <c r="BE63" s="393">
        <f t="shared" si="107"/>
        <v>89</v>
      </c>
      <c r="BF63" s="393">
        <f t="shared" si="107"/>
        <v>25</v>
      </c>
      <c r="BG63" s="393">
        <f t="shared" si="107"/>
        <v>58</v>
      </c>
      <c r="BH63" s="393">
        <f t="shared" si="107"/>
        <v>83</v>
      </c>
      <c r="BI63" s="30"/>
      <c r="BK63" s="137"/>
    </row>
    <row r="64" spans="1:63" x14ac:dyDescent="0.2">
      <c r="A64" s="22">
        <v>41</v>
      </c>
      <c r="B64" s="126">
        <v>2001</v>
      </c>
      <c r="C64" s="128" t="s">
        <v>43</v>
      </c>
      <c r="D64" s="513">
        <v>28</v>
      </c>
      <c r="E64" s="513">
        <v>22</v>
      </c>
      <c r="F64" s="513">
        <f t="shared" ref="F64:F69" si="108">SUM(D64:E64)</f>
        <v>50</v>
      </c>
      <c r="G64" s="513">
        <v>40</v>
      </c>
      <c r="H64" s="513">
        <v>32</v>
      </c>
      <c r="I64" s="513">
        <f t="shared" ref="I64:I69" si="109">SUM(G64:H64)</f>
        <v>72</v>
      </c>
      <c r="J64" s="513">
        <v>48</v>
      </c>
      <c r="K64" s="513">
        <v>46</v>
      </c>
      <c r="L64" s="513">
        <f t="shared" ref="L64:L69" si="110">SUM(J64:K64)</f>
        <v>94</v>
      </c>
      <c r="M64" s="513">
        <v>42</v>
      </c>
      <c r="N64" s="513">
        <v>39</v>
      </c>
      <c r="O64" s="513">
        <f t="shared" ref="O64:O69" si="111">SUM(M64:N64)</f>
        <v>81</v>
      </c>
      <c r="P64" s="22">
        <v>41</v>
      </c>
      <c r="Q64" s="126">
        <v>2001</v>
      </c>
      <c r="R64" s="128" t="s">
        <v>43</v>
      </c>
      <c r="S64" s="513">
        <v>30</v>
      </c>
      <c r="T64" s="513">
        <v>36</v>
      </c>
      <c r="U64" s="513">
        <f t="shared" ref="U64:U69" si="112">SUM(S64:T64)</f>
        <v>66</v>
      </c>
      <c r="V64" s="513">
        <v>28</v>
      </c>
      <c r="W64" s="513">
        <v>29</v>
      </c>
      <c r="X64" s="513">
        <f t="shared" ref="X64:X69" si="113">SUM(V64:W64)</f>
        <v>57</v>
      </c>
      <c r="Y64" s="513">
        <v>19</v>
      </c>
      <c r="Z64" s="513">
        <v>23</v>
      </c>
      <c r="AA64" s="513">
        <f t="shared" ref="AA64:AA69" si="114">SUM(Y64:Z64)</f>
        <v>42</v>
      </c>
      <c r="AB64" s="513">
        <v>25</v>
      </c>
      <c r="AC64" s="513">
        <v>24</v>
      </c>
      <c r="AD64" s="513">
        <f t="shared" ref="AD64:AD69" si="115">SUM(AB64:AC64)</f>
        <v>49</v>
      </c>
      <c r="AE64" s="22">
        <v>41</v>
      </c>
      <c r="AF64" s="126">
        <v>2001</v>
      </c>
      <c r="AG64" s="128" t="s">
        <v>43</v>
      </c>
      <c r="AH64" s="513">
        <v>25</v>
      </c>
      <c r="AI64" s="513">
        <v>26</v>
      </c>
      <c r="AJ64" s="513">
        <f t="shared" ref="AJ64:AJ69" si="116">SUM(AH64:AI64)</f>
        <v>51</v>
      </c>
      <c r="AK64" s="513">
        <v>25</v>
      </c>
      <c r="AL64" s="513">
        <v>21</v>
      </c>
      <c r="AM64" s="513">
        <f t="shared" ref="AM64:AM69" si="117">SUM(AK64:AL64)</f>
        <v>46</v>
      </c>
      <c r="AN64" s="513">
        <v>17</v>
      </c>
      <c r="AO64" s="513">
        <v>13</v>
      </c>
      <c r="AP64" s="513">
        <f t="shared" ref="AP64:AP69" si="118">SUM(AN64:AO64)</f>
        <v>30</v>
      </c>
      <c r="AQ64" s="513">
        <v>12</v>
      </c>
      <c r="AR64" s="513">
        <v>10</v>
      </c>
      <c r="AS64" s="513">
        <f t="shared" ref="AS64:AS69" si="119">SUM(AQ64:AR64)</f>
        <v>22</v>
      </c>
      <c r="AT64" s="22">
        <v>41</v>
      </c>
      <c r="AU64" s="126">
        <v>2001</v>
      </c>
      <c r="AV64" s="128" t="s">
        <v>43</v>
      </c>
      <c r="AW64" s="513">
        <v>9</v>
      </c>
      <c r="AX64" s="513">
        <v>8</v>
      </c>
      <c r="AY64" s="513">
        <f t="shared" ref="AY64:AY69" si="120">SUM(AW64:AX64)</f>
        <v>17</v>
      </c>
      <c r="AZ64" s="513">
        <v>7</v>
      </c>
      <c r="BA64" s="513">
        <v>11</v>
      </c>
      <c r="BB64" s="513">
        <f t="shared" ref="BB64:BB69" si="121">SUM(AZ64:BA64)</f>
        <v>18</v>
      </c>
      <c r="BC64" s="513">
        <v>3</v>
      </c>
      <c r="BD64" s="513">
        <v>8</v>
      </c>
      <c r="BE64" s="513">
        <f t="shared" ref="BE64:BE69" si="122">SUM(BC64:BD64)</f>
        <v>11</v>
      </c>
      <c r="BF64" s="513">
        <v>3</v>
      </c>
      <c r="BG64" s="513">
        <v>9</v>
      </c>
      <c r="BH64" s="513">
        <f t="shared" ref="BH64:BH69" si="123">SUM(BF64:BG64)</f>
        <v>12</v>
      </c>
      <c r="BI64" s="30">
        <f t="shared" si="21"/>
        <v>718</v>
      </c>
      <c r="BK64" s="137"/>
    </row>
    <row r="65" spans="1:63" x14ac:dyDescent="0.2">
      <c r="A65" s="22">
        <v>42</v>
      </c>
      <c r="B65" s="22">
        <v>2002</v>
      </c>
      <c r="C65" s="127" t="s">
        <v>44</v>
      </c>
      <c r="D65" s="513">
        <v>40</v>
      </c>
      <c r="E65" s="513">
        <v>36</v>
      </c>
      <c r="F65" s="513">
        <f t="shared" si="108"/>
        <v>76</v>
      </c>
      <c r="G65" s="513">
        <v>51</v>
      </c>
      <c r="H65" s="513">
        <v>45</v>
      </c>
      <c r="I65" s="513">
        <f t="shared" si="109"/>
        <v>96</v>
      </c>
      <c r="J65" s="513">
        <v>56</v>
      </c>
      <c r="K65" s="513">
        <v>60</v>
      </c>
      <c r="L65" s="513">
        <f t="shared" si="110"/>
        <v>116</v>
      </c>
      <c r="M65" s="513">
        <v>73</v>
      </c>
      <c r="N65" s="513">
        <v>58</v>
      </c>
      <c r="O65" s="513">
        <f t="shared" si="111"/>
        <v>131</v>
      </c>
      <c r="P65" s="22">
        <v>42</v>
      </c>
      <c r="Q65" s="22">
        <v>2002</v>
      </c>
      <c r="R65" s="127" t="s">
        <v>44</v>
      </c>
      <c r="S65" s="513">
        <v>79</v>
      </c>
      <c r="T65" s="513">
        <v>60</v>
      </c>
      <c r="U65" s="513">
        <f t="shared" si="112"/>
        <v>139</v>
      </c>
      <c r="V65" s="513">
        <v>50</v>
      </c>
      <c r="W65" s="513">
        <v>44</v>
      </c>
      <c r="X65" s="513">
        <f t="shared" si="113"/>
        <v>94</v>
      </c>
      <c r="Y65" s="513">
        <v>35</v>
      </c>
      <c r="Z65" s="513">
        <v>38</v>
      </c>
      <c r="AA65" s="513">
        <f t="shared" si="114"/>
        <v>73</v>
      </c>
      <c r="AB65" s="513">
        <v>29</v>
      </c>
      <c r="AC65" s="513">
        <v>38</v>
      </c>
      <c r="AD65" s="513">
        <f t="shared" si="115"/>
        <v>67</v>
      </c>
      <c r="AE65" s="22">
        <v>42</v>
      </c>
      <c r="AF65" s="22">
        <v>2002</v>
      </c>
      <c r="AG65" s="127" t="s">
        <v>44</v>
      </c>
      <c r="AH65" s="513">
        <v>50</v>
      </c>
      <c r="AI65" s="513">
        <v>42</v>
      </c>
      <c r="AJ65" s="513">
        <f t="shared" si="116"/>
        <v>92</v>
      </c>
      <c r="AK65" s="513">
        <v>40</v>
      </c>
      <c r="AL65" s="513">
        <v>43</v>
      </c>
      <c r="AM65" s="513">
        <f t="shared" si="117"/>
        <v>83</v>
      </c>
      <c r="AN65" s="513">
        <v>31</v>
      </c>
      <c r="AO65" s="513">
        <v>34</v>
      </c>
      <c r="AP65" s="513">
        <f t="shared" si="118"/>
        <v>65</v>
      </c>
      <c r="AQ65" s="513">
        <v>25</v>
      </c>
      <c r="AR65" s="513">
        <v>21</v>
      </c>
      <c r="AS65" s="513">
        <f t="shared" si="119"/>
        <v>46</v>
      </c>
      <c r="AT65" s="22">
        <v>42</v>
      </c>
      <c r="AU65" s="22">
        <v>2002</v>
      </c>
      <c r="AV65" s="127" t="s">
        <v>44</v>
      </c>
      <c r="AW65" s="513">
        <v>10</v>
      </c>
      <c r="AX65" s="513">
        <v>15</v>
      </c>
      <c r="AY65" s="513">
        <f t="shared" si="120"/>
        <v>25</v>
      </c>
      <c r="AZ65" s="513">
        <v>9</v>
      </c>
      <c r="BA65" s="513">
        <v>11</v>
      </c>
      <c r="BB65" s="513">
        <f t="shared" si="121"/>
        <v>20</v>
      </c>
      <c r="BC65" s="513">
        <v>5</v>
      </c>
      <c r="BD65" s="513">
        <v>19</v>
      </c>
      <c r="BE65" s="513">
        <f t="shared" si="122"/>
        <v>24</v>
      </c>
      <c r="BF65" s="513">
        <v>5</v>
      </c>
      <c r="BG65" s="513">
        <v>21</v>
      </c>
      <c r="BH65" s="513">
        <f t="shared" si="123"/>
        <v>26</v>
      </c>
      <c r="BI65" s="30">
        <f t="shared" si="21"/>
        <v>1173</v>
      </c>
      <c r="BK65" s="137"/>
    </row>
    <row r="66" spans="1:63" x14ac:dyDescent="0.2">
      <c r="A66" s="22">
        <v>43</v>
      </c>
      <c r="B66" s="22">
        <v>2003</v>
      </c>
      <c r="C66" s="127" t="s">
        <v>32</v>
      </c>
      <c r="D66" s="513">
        <v>45</v>
      </c>
      <c r="E66" s="513">
        <v>37</v>
      </c>
      <c r="F66" s="513">
        <f t="shared" si="108"/>
        <v>82</v>
      </c>
      <c r="G66" s="513">
        <v>56</v>
      </c>
      <c r="H66" s="513">
        <v>48</v>
      </c>
      <c r="I66" s="513">
        <f t="shared" si="109"/>
        <v>104</v>
      </c>
      <c r="J66" s="513">
        <v>45</v>
      </c>
      <c r="K66" s="513">
        <v>53</v>
      </c>
      <c r="L66" s="513">
        <f t="shared" si="110"/>
        <v>98</v>
      </c>
      <c r="M66" s="513">
        <v>61</v>
      </c>
      <c r="N66" s="513">
        <v>48</v>
      </c>
      <c r="O66" s="513">
        <f t="shared" si="111"/>
        <v>109</v>
      </c>
      <c r="P66" s="22">
        <v>43</v>
      </c>
      <c r="Q66" s="22">
        <v>2003</v>
      </c>
      <c r="R66" s="127" t="s">
        <v>32</v>
      </c>
      <c r="S66" s="513">
        <v>67</v>
      </c>
      <c r="T66" s="513">
        <v>60</v>
      </c>
      <c r="U66" s="513">
        <f t="shared" si="112"/>
        <v>127</v>
      </c>
      <c r="V66" s="513">
        <v>44</v>
      </c>
      <c r="W66" s="513">
        <v>45</v>
      </c>
      <c r="X66" s="513">
        <f t="shared" si="113"/>
        <v>89</v>
      </c>
      <c r="Y66" s="513">
        <v>39</v>
      </c>
      <c r="Z66" s="513">
        <v>23</v>
      </c>
      <c r="AA66" s="513">
        <f t="shared" si="114"/>
        <v>62</v>
      </c>
      <c r="AB66" s="513">
        <v>36</v>
      </c>
      <c r="AC66" s="513">
        <v>39</v>
      </c>
      <c r="AD66" s="513">
        <f t="shared" si="115"/>
        <v>75</v>
      </c>
      <c r="AE66" s="22">
        <v>43</v>
      </c>
      <c r="AF66" s="22">
        <v>2003</v>
      </c>
      <c r="AG66" s="127" t="s">
        <v>32</v>
      </c>
      <c r="AH66" s="513">
        <v>36</v>
      </c>
      <c r="AI66" s="513">
        <v>24</v>
      </c>
      <c r="AJ66" s="513">
        <f t="shared" si="116"/>
        <v>60</v>
      </c>
      <c r="AK66" s="513">
        <v>35</v>
      </c>
      <c r="AL66" s="513">
        <v>34</v>
      </c>
      <c r="AM66" s="513">
        <f t="shared" si="117"/>
        <v>69</v>
      </c>
      <c r="AN66" s="513">
        <v>16</v>
      </c>
      <c r="AO66" s="513">
        <v>22</v>
      </c>
      <c r="AP66" s="513">
        <f t="shared" si="118"/>
        <v>38</v>
      </c>
      <c r="AQ66" s="513">
        <v>25</v>
      </c>
      <c r="AR66" s="513">
        <v>21</v>
      </c>
      <c r="AS66" s="513">
        <f t="shared" si="119"/>
        <v>46</v>
      </c>
      <c r="AT66" s="22">
        <v>43</v>
      </c>
      <c r="AU66" s="22">
        <v>2003</v>
      </c>
      <c r="AV66" s="127" t="s">
        <v>32</v>
      </c>
      <c r="AW66" s="513">
        <v>9</v>
      </c>
      <c r="AX66" s="513">
        <v>12</v>
      </c>
      <c r="AY66" s="513">
        <f t="shared" si="120"/>
        <v>21</v>
      </c>
      <c r="AZ66" s="513">
        <v>14</v>
      </c>
      <c r="BA66" s="513">
        <v>10</v>
      </c>
      <c r="BB66" s="513">
        <f t="shared" si="121"/>
        <v>24</v>
      </c>
      <c r="BC66" s="513">
        <v>4</v>
      </c>
      <c r="BD66" s="513">
        <v>14</v>
      </c>
      <c r="BE66" s="513">
        <f t="shared" si="122"/>
        <v>18</v>
      </c>
      <c r="BF66" s="513">
        <v>4</v>
      </c>
      <c r="BG66" s="513">
        <v>10</v>
      </c>
      <c r="BH66" s="513">
        <f t="shared" si="123"/>
        <v>14</v>
      </c>
      <c r="BI66" s="30">
        <f t="shared" si="21"/>
        <v>1036</v>
      </c>
      <c r="BK66" s="137"/>
    </row>
    <row r="67" spans="1:63" x14ac:dyDescent="0.2">
      <c r="A67" s="22">
        <v>44</v>
      </c>
      <c r="B67" s="22">
        <v>2004</v>
      </c>
      <c r="C67" s="127" t="s">
        <v>45</v>
      </c>
      <c r="D67" s="513">
        <v>49</v>
      </c>
      <c r="E67" s="513">
        <v>35</v>
      </c>
      <c r="F67" s="513">
        <f t="shared" si="108"/>
        <v>84</v>
      </c>
      <c r="G67" s="513">
        <v>50</v>
      </c>
      <c r="H67" s="513">
        <v>40</v>
      </c>
      <c r="I67" s="513">
        <f t="shared" si="109"/>
        <v>90</v>
      </c>
      <c r="J67" s="513">
        <v>43</v>
      </c>
      <c r="K67" s="513">
        <v>53</v>
      </c>
      <c r="L67" s="513">
        <f t="shared" si="110"/>
        <v>96</v>
      </c>
      <c r="M67" s="513">
        <v>54</v>
      </c>
      <c r="N67" s="513">
        <v>44</v>
      </c>
      <c r="O67" s="513">
        <f t="shared" si="111"/>
        <v>98</v>
      </c>
      <c r="P67" s="22">
        <v>44</v>
      </c>
      <c r="Q67" s="22">
        <v>2004</v>
      </c>
      <c r="R67" s="127" t="s">
        <v>45</v>
      </c>
      <c r="S67" s="513">
        <v>58</v>
      </c>
      <c r="T67" s="513">
        <v>41</v>
      </c>
      <c r="U67" s="513">
        <f t="shared" si="112"/>
        <v>99</v>
      </c>
      <c r="V67" s="513">
        <v>35</v>
      </c>
      <c r="W67" s="513">
        <v>39</v>
      </c>
      <c r="X67" s="513">
        <f t="shared" si="113"/>
        <v>74</v>
      </c>
      <c r="Y67" s="513">
        <v>34</v>
      </c>
      <c r="Z67" s="513">
        <v>28</v>
      </c>
      <c r="AA67" s="513">
        <f t="shared" si="114"/>
        <v>62</v>
      </c>
      <c r="AB67" s="513">
        <v>27</v>
      </c>
      <c r="AC67" s="513">
        <v>29</v>
      </c>
      <c r="AD67" s="513">
        <f t="shared" si="115"/>
        <v>56</v>
      </c>
      <c r="AE67" s="22">
        <v>44</v>
      </c>
      <c r="AF67" s="22">
        <v>2004</v>
      </c>
      <c r="AG67" s="127" t="s">
        <v>45</v>
      </c>
      <c r="AH67" s="513">
        <v>25</v>
      </c>
      <c r="AI67" s="513">
        <v>22</v>
      </c>
      <c r="AJ67" s="513">
        <f t="shared" si="116"/>
        <v>47</v>
      </c>
      <c r="AK67" s="513">
        <v>23</v>
      </c>
      <c r="AL67" s="513">
        <v>17</v>
      </c>
      <c r="AM67" s="513">
        <f t="shared" si="117"/>
        <v>40</v>
      </c>
      <c r="AN67" s="513">
        <v>11</v>
      </c>
      <c r="AO67" s="513">
        <v>25</v>
      </c>
      <c r="AP67" s="513">
        <f t="shared" si="118"/>
        <v>36</v>
      </c>
      <c r="AQ67" s="513">
        <v>20</v>
      </c>
      <c r="AR67" s="513">
        <v>14</v>
      </c>
      <c r="AS67" s="513">
        <f t="shared" si="119"/>
        <v>34</v>
      </c>
      <c r="AT67" s="22">
        <v>44</v>
      </c>
      <c r="AU67" s="22">
        <v>2004</v>
      </c>
      <c r="AV67" s="127" t="s">
        <v>45</v>
      </c>
      <c r="AW67" s="513">
        <v>9</v>
      </c>
      <c r="AX67" s="513">
        <v>12</v>
      </c>
      <c r="AY67" s="513">
        <f t="shared" si="120"/>
        <v>21</v>
      </c>
      <c r="AZ67" s="513">
        <v>5</v>
      </c>
      <c r="BA67" s="513">
        <v>10</v>
      </c>
      <c r="BB67" s="513">
        <f t="shared" si="121"/>
        <v>15</v>
      </c>
      <c r="BC67" s="513">
        <v>4</v>
      </c>
      <c r="BD67" s="513">
        <v>5</v>
      </c>
      <c r="BE67" s="513">
        <f t="shared" si="122"/>
        <v>9</v>
      </c>
      <c r="BF67" s="513">
        <v>4</v>
      </c>
      <c r="BG67" s="513">
        <v>4</v>
      </c>
      <c r="BH67" s="513">
        <f t="shared" si="123"/>
        <v>8</v>
      </c>
      <c r="BI67" s="30">
        <f t="shared" si="21"/>
        <v>869</v>
      </c>
      <c r="BK67" s="137"/>
    </row>
    <row r="68" spans="1:63" x14ac:dyDescent="0.2">
      <c r="A68" s="22">
        <v>45</v>
      </c>
      <c r="B68" s="22">
        <v>2005</v>
      </c>
      <c r="C68" s="127" t="s">
        <v>46</v>
      </c>
      <c r="D68" s="513">
        <v>28</v>
      </c>
      <c r="E68" s="513">
        <v>27</v>
      </c>
      <c r="F68" s="513">
        <f t="shared" si="108"/>
        <v>55</v>
      </c>
      <c r="G68" s="513">
        <v>41</v>
      </c>
      <c r="H68" s="513">
        <v>40</v>
      </c>
      <c r="I68" s="513">
        <f t="shared" si="109"/>
        <v>81</v>
      </c>
      <c r="J68" s="513">
        <v>55</v>
      </c>
      <c r="K68" s="513">
        <v>52</v>
      </c>
      <c r="L68" s="513">
        <f t="shared" si="110"/>
        <v>107</v>
      </c>
      <c r="M68" s="513">
        <v>49</v>
      </c>
      <c r="N68" s="513">
        <v>43</v>
      </c>
      <c r="O68" s="513">
        <f t="shared" si="111"/>
        <v>92</v>
      </c>
      <c r="P68" s="22">
        <v>45</v>
      </c>
      <c r="Q68" s="22">
        <v>2005</v>
      </c>
      <c r="R68" s="127" t="s">
        <v>46</v>
      </c>
      <c r="S68" s="513">
        <v>44</v>
      </c>
      <c r="T68" s="513">
        <v>50</v>
      </c>
      <c r="U68" s="513">
        <f t="shared" si="112"/>
        <v>94</v>
      </c>
      <c r="V68" s="513">
        <v>43</v>
      </c>
      <c r="W68" s="513">
        <v>44</v>
      </c>
      <c r="X68" s="513">
        <f t="shared" si="113"/>
        <v>87</v>
      </c>
      <c r="Y68" s="513">
        <v>36</v>
      </c>
      <c r="Z68" s="513">
        <v>39</v>
      </c>
      <c r="AA68" s="513">
        <f t="shared" si="114"/>
        <v>75</v>
      </c>
      <c r="AB68" s="513">
        <v>30</v>
      </c>
      <c r="AC68" s="513">
        <v>28</v>
      </c>
      <c r="AD68" s="513">
        <f t="shared" si="115"/>
        <v>58</v>
      </c>
      <c r="AE68" s="22">
        <v>45</v>
      </c>
      <c r="AF68" s="22">
        <v>2005</v>
      </c>
      <c r="AG68" s="127" t="s">
        <v>46</v>
      </c>
      <c r="AH68" s="513">
        <v>30</v>
      </c>
      <c r="AI68" s="513">
        <v>24</v>
      </c>
      <c r="AJ68" s="513">
        <f t="shared" si="116"/>
        <v>54</v>
      </c>
      <c r="AK68" s="513">
        <v>25</v>
      </c>
      <c r="AL68" s="513">
        <v>22</v>
      </c>
      <c r="AM68" s="513">
        <f t="shared" si="117"/>
        <v>47</v>
      </c>
      <c r="AN68" s="513">
        <v>16</v>
      </c>
      <c r="AO68" s="513">
        <v>21</v>
      </c>
      <c r="AP68" s="513">
        <f t="shared" si="118"/>
        <v>37</v>
      </c>
      <c r="AQ68" s="513">
        <v>22</v>
      </c>
      <c r="AR68" s="513">
        <v>14</v>
      </c>
      <c r="AS68" s="513">
        <f t="shared" si="119"/>
        <v>36</v>
      </c>
      <c r="AT68" s="22">
        <v>45</v>
      </c>
      <c r="AU68" s="22">
        <v>2005</v>
      </c>
      <c r="AV68" s="127" t="s">
        <v>46</v>
      </c>
      <c r="AW68" s="513">
        <v>12</v>
      </c>
      <c r="AX68" s="513">
        <v>20</v>
      </c>
      <c r="AY68" s="513">
        <f t="shared" si="120"/>
        <v>32</v>
      </c>
      <c r="AZ68" s="513">
        <v>7</v>
      </c>
      <c r="BA68" s="513">
        <v>15</v>
      </c>
      <c r="BB68" s="513">
        <f t="shared" si="121"/>
        <v>22</v>
      </c>
      <c r="BC68" s="513">
        <v>9</v>
      </c>
      <c r="BD68" s="513">
        <v>5</v>
      </c>
      <c r="BE68" s="513">
        <f t="shared" si="122"/>
        <v>14</v>
      </c>
      <c r="BF68" s="513">
        <v>6</v>
      </c>
      <c r="BG68" s="513">
        <v>8</v>
      </c>
      <c r="BH68" s="513">
        <f t="shared" si="123"/>
        <v>14</v>
      </c>
      <c r="BI68" s="30">
        <f t="shared" si="21"/>
        <v>905</v>
      </c>
      <c r="BK68" s="137"/>
    </row>
    <row r="69" spans="1:63" x14ac:dyDescent="0.2">
      <c r="A69" s="22">
        <v>46</v>
      </c>
      <c r="B69" s="22">
        <v>2006</v>
      </c>
      <c r="C69" s="127" t="s">
        <v>47</v>
      </c>
      <c r="D69" s="513">
        <v>26</v>
      </c>
      <c r="E69" s="513">
        <v>18</v>
      </c>
      <c r="F69" s="513">
        <f t="shared" si="108"/>
        <v>44</v>
      </c>
      <c r="G69" s="513">
        <v>37</v>
      </c>
      <c r="H69" s="513">
        <v>25</v>
      </c>
      <c r="I69" s="513">
        <f t="shared" si="109"/>
        <v>62</v>
      </c>
      <c r="J69" s="513">
        <v>32</v>
      </c>
      <c r="K69" s="513">
        <v>31</v>
      </c>
      <c r="L69" s="513">
        <f t="shared" si="110"/>
        <v>63</v>
      </c>
      <c r="M69" s="513">
        <v>33</v>
      </c>
      <c r="N69" s="513">
        <v>24</v>
      </c>
      <c r="O69" s="513">
        <f t="shared" si="111"/>
        <v>57</v>
      </c>
      <c r="P69" s="22">
        <v>46</v>
      </c>
      <c r="Q69" s="22">
        <v>2006</v>
      </c>
      <c r="R69" s="127" t="s">
        <v>47</v>
      </c>
      <c r="S69" s="513">
        <v>22</v>
      </c>
      <c r="T69" s="513">
        <v>32</v>
      </c>
      <c r="U69" s="513">
        <f t="shared" si="112"/>
        <v>54</v>
      </c>
      <c r="V69" s="513">
        <v>21</v>
      </c>
      <c r="W69" s="513">
        <v>28</v>
      </c>
      <c r="X69" s="513">
        <f t="shared" si="113"/>
        <v>49</v>
      </c>
      <c r="Y69" s="513">
        <v>15</v>
      </c>
      <c r="Z69" s="513">
        <v>20</v>
      </c>
      <c r="AA69" s="513">
        <f t="shared" si="114"/>
        <v>35</v>
      </c>
      <c r="AB69" s="513">
        <v>25</v>
      </c>
      <c r="AC69" s="513">
        <v>21</v>
      </c>
      <c r="AD69" s="513">
        <f t="shared" si="115"/>
        <v>46</v>
      </c>
      <c r="AE69" s="22">
        <v>46</v>
      </c>
      <c r="AF69" s="22">
        <v>2006</v>
      </c>
      <c r="AG69" s="127" t="s">
        <v>47</v>
      </c>
      <c r="AH69" s="513">
        <v>17</v>
      </c>
      <c r="AI69" s="513">
        <v>18</v>
      </c>
      <c r="AJ69" s="513">
        <f t="shared" si="116"/>
        <v>35</v>
      </c>
      <c r="AK69" s="513">
        <v>8</v>
      </c>
      <c r="AL69" s="513">
        <v>19</v>
      </c>
      <c r="AM69" s="513">
        <f t="shared" si="117"/>
        <v>27</v>
      </c>
      <c r="AN69" s="513">
        <v>13</v>
      </c>
      <c r="AO69" s="513">
        <v>8</v>
      </c>
      <c r="AP69" s="513">
        <f t="shared" si="118"/>
        <v>21</v>
      </c>
      <c r="AQ69" s="513">
        <v>7</v>
      </c>
      <c r="AR69" s="513">
        <v>14</v>
      </c>
      <c r="AS69" s="513">
        <f t="shared" si="119"/>
        <v>21</v>
      </c>
      <c r="AT69" s="22">
        <v>46</v>
      </c>
      <c r="AU69" s="22">
        <v>2006</v>
      </c>
      <c r="AV69" s="127" t="s">
        <v>47</v>
      </c>
      <c r="AW69" s="513">
        <v>13</v>
      </c>
      <c r="AX69" s="513">
        <v>7</v>
      </c>
      <c r="AY69" s="513">
        <f t="shared" si="120"/>
        <v>20</v>
      </c>
      <c r="AZ69" s="513">
        <v>1</v>
      </c>
      <c r="BA69" s="513">
        <v>5</v>
      </c>
      <c r="BB69" s="513">
        <f t="shared" si="121"/>
        <v>6</v>
      </c>
      <c r="BC69" s="513">
        <v>6</v>
      </c>
      <c r="BD69" s="513">
        <v>7</v>
      </c>
      <c r="BE69" s="513">
        <f t="shared" si="122"/>
        <v>13</v>
      </c>
      <c r="BF69" s="513">
        <v>3</v>
      </c>
      <c r="BG69" s="513">
        <v>6</v>
      </c>
      <c r="BH69" s="513">
        <f t="shared" si="123"/>
        <v>9</v>
      </c>
      <c r="BI69" s="30">
        <f t="shared" si="21"/>
        <v>562</v>
      </c>
      <c r="BK69" s="137"/>
    </row>
    <row r="70" spans="1:63" ht="6" customHeight="1" x14ac:dyDescent="0.2">
      <c r="A70" s="22"/>
      <c r="B70" s="19"/>
      <c r="C70" s="21"/>
      <c r="D70" s="392"/>
      <c r="E70" s="392"/>
      <c r="F70" s="392"/>
      <c r="G70" s="392"/>
      <c r="H70" s="392"/>
      <c r="I70" s="392"/>
      <c r="J70" s="392"/>
      <c r="K70" s="392"/>
      <c r="L70" s="392"/>
      <c r="M70" s="392"/>
      <c r="N70" s="392"/>
      <c r="O70" s="392"/>
      <c r="P70" s="22"/>
      <c r="Q70" s="19"/>
      <c r="R70" s="21"/>
      <c r="S70" s="392"/>
      <c r="T70" s="392"/>
      <c r="U70" s="392"/>
      <c r="V70" s="392"/>
      <c r="W70" s="392"/>
      <c r="X70" s="392"/>
      <c r="Y70" s="392"/>
      <c r="Z70" s="392"/>
      <c r="AA70" s="392"/>
      <c r="AB70" s="392"/>
      <c r="AC70" s="392"/>
      <c r="AD70" s="392"/>
      <c r="AE70" s="22"/>
      <c r="AF70" s="19"/>
      <c r="AG70" s="21"/>
      <c r="AH70" s="392"/>
      <c r="AI70" s="392"/>
      <c r="AJ70" s="392"/>
      <c r="AK70" s="392"/>
      <c r="AL70" s="392"/>
      <c r="AM70" s="392"/>
      <c r="AN70" s="392"/>
      <c r="AO70" s="392"/>
      <c r="AP70" s="392"/>
      <c r="AQ70" s="392"/>
      <c r="AR70" s="392"/>
      <c r="AS70" s="392"/>
      <c r="AT70" s="22"/>
      <c r="AU70" s="19"/>
      <c r="AV70" s="21"/>
      <c r="AW70" s="392"/>
      <c r="AX70" s="392"/>
      <c r="AY70" s="392"/>
      <c r="AZ70" s="392"/>
      <c r="BA70" s="392"/>
      <c r="BB70" s="392"/>
      <c r="BC70" s="392"/>
      <c r="BD70" s="392"/>
      <c r="BE70" s="392"/>
      <c r="BF70" s="392"/>
      <c r="BG70" s="392"/>
      <c r="BH70" s="392"/>
      <c r="BI70" s="30">
        <f t="shared" si="21"/>
        <v>0</v>
      </c>
      <c r="BK70" s="137"/>
    </row>
    <row r="71" spans="1:63" x14ac:dyDescent="0.2">
      <c r="A71" s="19"/>
      <c r="B71" s="20" t="s">
        <v>63</v>
      </c>
      <c r="C71" s="21" t="s">
        <v>48</v>
      </c>
      <c r="D71" s="393">
        <f>SUM(D72:D77)</f>
        <v>270</v>
      </c>
      <c r="E71" s="393">
        <f t="shared" ref="E71:BH71" si="124">SUM(E72:E77)</f>
        <v>264</v>
      </c>
      <c r="F71" s="393">
        <f t="shared" si="124"/>
        <v>534</v>
      </c>
      <c r="G71" s="393">
        <f>SUM(G72:G77)</f>
        <v>311</v>
      </c>
      <c r="H71" s="393">
        <f>SUM(H72:H77)</f>
        <v>332</v>
      </c>
      <c r="I71" s="393">
        <f t="shared" si="124"/>
        <v>643</v>
      </c>
      <c r="J71" s="393">
        <f t="shared" si="124"/>
        <v>333</v>
      </c>
      <c r="K71" s="393">
        <f t="shared" si="124"/>
        <v>295</v>
      </c>
      <c r="L71" s="393">
        <f t="shared" si="124"/>
        <v>628</v>
      </c>
      <c r="M71" s="393">
        <f t="shared" si="124"/>
        <v>294</v>
      </c>
      <c r="N71" s="393">
        <f t="shared" si="124"/>
        <v>324</v>
      </c>
      <c r="O71" s="393">
        <f t="shared" si="124"/>
        <v>618</v>
      </c>
      <c r="P71" s="19"/>
      <c r="Q71" s="20" t="s">
        <v>63</v>
      </c>
      <c r="R71" s="21" t="s">
        <v>48</v>
      </c>
      <c r="S71" s="393">
        <f t="shared" si="124"/>
        <v>299</v>
      </c>
      <c r="T71" s="393">
        <f t="shared" si="124"/>
        <v>239</v>
      </c>
      <c r="U71" s="393">
        <f t="shared" si="124"/>
        <v>538</v>
      </c>
      <c r="V71" s="393">
        <f t="shared" si="124"/>
        <v>249</v>
      </c>
      <c r="W71" s="393">
        <f t="shared" si="124"/>
        <v>241</v>
      </c>
      <c r="X71" s="393">
        <f t="shared" si="124"/>
        <v>490</v>
      </c>
      <c r="Y71" s="393">
        <f t="shared" si="124"/>
        <v>243</v>
      </c>
      <c r="Z71" s="393">
        <f t="shared" si="124"/>
        <v>227</v>
      </c>
      <c r="AA71" s="393">
        <f t="shared" si="124"/>
        <v>470</v>
      </c>
      <c r="AB71" s="393">
        <f t="shared" si="124"/>
        <v>211</v>
      </c>
      <c r="AC71" s="393">
        <f t="shared" si="124"/>
        <v>208</v>
      </c>
      <c r="AD71" s="393">
        <f t="shared" si="124"/>
        <v>419</v>
      </c>
      <c r="AE71" s="19"/>
      <c r="AF71" s="20" t="s">
        <v>63</v>
      </c>
      <c r="AG71" s="21" t="s">
        <v>48</v>
      </c>
      <c r="AH71" s="393">
        <f t="shared" si="124"/>
        <v>247</v>
      </c>
      <c r="AI71" s="393">
        <f t="shared" si="124"/>
        <v>180</v>
      </c>
      <c r="AJ71" s="393">
        <f t="shared" si="124"/>
        <v>427</v>
      </c>
      <c r="AK71" s="393">
        <f t="shared" si="124"/>
        <v>142</v>
      </c>
      <c r="AL71" s="393">
        <f t="shared" si="124"/>
        <v>143</v>
      </c>
      <c r="AM71" s="393">
        <f t="shared" si="124"/>
        <v>285</v>
      </c>
      <c r="AN71" s="393">
        <f t="shared" si="124"/>
        <v>102</v>
      </c>
      <c r="AO71" s="393">
        <f t="shared" si="124"/>
        <v>110</v>
      </c>
      <c r="AP71" s="393">
        <f t="shared" si="124"/>
        <v>212</v>
      </c>
      <c r="AQ71" s="393">
        <f t="shared" si="124"/>
        <v>76</v>
      </c>
      <c r="AR71" s="393">
        <f t="shared" si="124"/>
        <v>93</v>
      </c>
      <c r="AS71" s="393">
        <f t="shared" si="124"/>
        <v>169</v>
      </c>
      <c r="AT71" s="19"/>
      <c r="AU71" s="20" t="s">
        <v>63</v>
      </c>
      <c r="AV71" s="21" t="s">
        <v>48</v>
      </c>
      <c r="AW71" s="393">
        <f t="shared" si="124"/>
        <v>80</v>
      </c>
      <c r="AX71" s="393">
        <f t="shared" si="124"/>
        <v>91</v>
      </c>
      <c r="AY71" s="393">
        <f t="shared" si="124"/>
        <v>171</v>
      </c>
      <c r="AZ71" s="393">
        <f t="shared" si="124"/>
        <v>38</v>
      </c>
      <c r="BA71" s="393">
        <f t="shared" si="124"/>
        <v>67</v>
      </c>
      <c r="BB71" s="393">
        <f t="shared" si="124"/>
        <v>105</v>
      </c>
      <c r="BC71" s="393">
        <f t="shared" si="124"/>
        <v>29</v>
      </c>
      <c r="BD71" s="393">
        <f t="shared" si="124"/>
        <v>40</v>
      </c>
      <c r="BE71" s="393">
        <f t="shared" si="124"/>
        <v>69</v>
      </c>
      <c r="BF71" s="393">
        <f t="shared" si="124"/>
        <v>36</v>
      </c>
      <c r="BG71" s="393">
        <f t="shared" si="124"/>
        <v>58</v>
      </c>
      <c r="BH71" s="393">
        <f t="shared" si="124"/>
        <v>94</v>
      </c>
      <c r="BI71" s="30"/>
      <c r="BK71" s="137"/>
    </row>
    <row r="72" spans="1:63" x14ac:dyDescent="0.2">
      <c r="A72" s="22">
        <v>47</v>
      </c>
      <c r="B72" s="126">
        <v>2001</v>
      </c>
      <c r="C72" s="128" t="s">
        <v>73</v>
      </c>
      <c r="D72" s="513">
        <v>38</v>
      </c>
      <c r="E72" s="513">
        <v>48</v>
      </c>
      <c r="F72" s="513">
        <f t="shared" ref="F72:F77" si="125">SUM(D72:E72)</f>
        <v>86</v>
      </c>
      <c r="G72" s="513">
        <v>58</v>
      </c>
      <c r="H72" s="513">
        <v>53</v>
      </c>
      <c r="I72" s="513">
        <f t="shared" ref="I72:I77" si="126">SUM(G72:H72)</f>
        <v>111</v>
      </c>
      <c r="J72" s="513">
        <v>54</v>
      </c>
      <c r="K72" s="513">
        <v>49</v>
      </c>
      <c r="L72" s="513">
        <f t="shared" ref="L72:L77" si="127">SUM(J72:K72)</f>
        <v>103</v>
      </c>
      <c r="M72" s="513">
        <v>48</v>
      </c>
      <c r="N72" s="513">
        <v>69</v>
      </c>
      <c r="O72" s="513">
        <f t="shared" ref="O72:O77" si="128">SUM(M72:N72)</f>
        <v>117</v>
      </c>
      <c r="P72" s="22">
        <v>47</v>
      </c>
      <c r="Q72" s="126">
        <v>2001</v>
      </c>
      <c r="R72" s="128" t="s">
        <v>73</v>
      </c>
      <c r="S72" s="513">
        <v>48</v>
      </c>
      <c r="T72" s="513">
        <v>47</v>
      </c>
      <c r="U72" s="513">
        <f t="shared" ref="U72:U77" si="129">SUM(S72:T72)</f>
        <v>95</v>
      </c>
      <c r="V72" s="513">
        <v>39</v>
      </c>
      <c r="W72" s="513">
        <v>40</v>
      </c>
      <c r="X72" s="513">
        <f t="shared" ref="X72:X77" si="130">SUM(V72:W72)</f>
        <v>79</v>
      </c>
      <c r="Y72" s="513">
        <v>45</v>
      </c>
      <c r="Z72" s="513">
        <v>39</v>
      </c>
      <c r="AA72" s="513">
        <f t="shared" ref="AA72:AA77" si="131">SUM(Y72:Z72)</f>
        <v>84</v>
      </c>
      <c r="AB72" s="513">
        <v>39</v>
      </c>
      <c r="AC72" s="513">
        <v>33</v>
      </c>
      <c r="AD72" s="513">
        <f t="shared" ref="AD72:AD77" si="132">SUM(AB72:AC72)</f>
        <v>72</v>
      </c>
      <c r="AE72" s="22">
        <v>47</v>
      </c>
      <c r="AF72" s="126">
        <v>2001</v>
      </c>
      <c r="AG72" s="128" t="s">
        <v>73</v>
      </c>
      <c r="AH72" s="513">
        <v>50</v>
      </c>
      <c r="AI72" s="513">
        <v>33</v>
      </c>
      <c r="AJ72" s="513">
        <f t="shared" ref="AJ72:AJ77" si="133">SUM(AH72:AI72)</f>
        <v>83</v>
      </c>
      <c r="AK72" s="513">
        <v>21</v>
      </c>
      <c r="AL72" s="513">
        <v>29</v>
      </c>
      <c r="AM72" s="513">
        <f t="shared" ref="AM72:AM77" si="134">SUM(AK72:AL72)</f>
        <v>50</v>
      </c>
      <c r="AN72" s="513">
        <v>23</v>
      </c>
      <c r="AO72" s="513">
        <v>18</v>
      </c>
      <c r="AP72" s="513">
        <f t="shared" ref="AP72:AP77" si="135">SUM(AN72:AO72)</f>
        <v>41</v>
      </c>
      <c r="AQ72" s="513">
        <v>11</v>
      </c>
      <c r="AR72" s="513">
        <v>14</v>
      </c>
      <c r="AS72" s="513">
        <f t="shared" ref="AS72:AS77" si="136">SUM(AQ72:AR72)</f>
        <v>25</v>
      </c>
      <c r="AT72" s="22">
        <v>47</v>
      </c>
      <c r="AU72" s="126">
        <v>2001</v>
      </c>
      <c r="AV72" s="128" t="s">
        <v>73</v>
      </c>
      <c r="AW72" s="513">
        <v>13</v>
      </c>
      <c r="AX72" s="513">
        <v>19</v>
      </c>
      <c r="AY72" s="513">
        <f t="shared" ref="AY72:AY77" si="137">SUM(AW72:AX72)</f>
        <v>32</v>
      </c>
      <c r="AZ72" s="513">
        <v>10</v>
      </c>
      <c r="BA72" s="513">
        <v>18</v>
      </c>
      <c r="BB72" s="513">
        <f t="shared" ref="BB72:BB77" si="138">SUM(AZ72:BA72)</f>
        <v>28</v>
      </c>
      <c r="BC72" s="513">
        <v>4</v>
      </c>
      <c r="BD72" s="513">
        <v>12</v>
      </c>
      <c r="BE72" s="513">
        <f t="shared" ref="BE72:BE77" si="139">SUM(BC72:BD72)</f>
        <v>16</v>
      </c>
      <c r="BF72" s="513">
        <v>6</v>
      </c>
      <c r="BG72" s="513">
        <v>11</v>
      </c>
      <c r="BH72" s="513">
        <f t="shared" ref="BH72:BH77" si="140">SUM(BF72:BG72)</f>
        <v>17</v>
      </c>
      <c r="BI72" s="30">
        <f t="shared" si="21"/>
        <v>1039</v>
      </c>
      <c r="BK72" s="137"/>
    </row>
    <row r="73" spans="1:63" x14ac:dyDescent="0.2">
      <c r="A73" s="22">
        <v>48</v>
      </c>
      <c r="B73" s="22">
        <v>2002</v>
      </c>
      <c r="C73" s="127" t="s">
        <v>74</v>
      </c>
      <c r="D73" s="513">
        <v>70</v>
      </c>
      <c r="E73" s="513">
        <v>63</v>
      </c>
      <c r="F73" s="513">
        <f t="shared" si="125"/>
        <v>133</v>
      </c>
      <c r="G73" s="513">
        <v>64</v>
      </c>
      <c r="H73" s="513">
        <v>92</v>
      </c>
      <c r="I73" s="513">
        <f t="shared" si="126"/>
        <v>156</v>
      </c>
      <c r="J73" s="513">
        <v>96</v>
      </c>
      <c r="K73" s="513">
        <v>60</v>
      </c>
      <c r="L73" s="513">
        <f t="shared" si="127"/>
        <v>156</v>
      </c>
      <c r="M73" s="513">
        <v>76</v>
      </c>
      <c r="N73" s="513">
        <v>82</v>
      </c>
      <c r="O73" s="513">
        <f t="shared" si="128"/>
        <v>158</v>
      </c>
      <c r="P73" s="22">
        <v>48</v>
      </c>
      <c r="Q73" s="22">
        <v>2002</v>
      </c>
      <c r="R73" s="127" t="s">
        <v>74</v>
      </c>
      <c r="S73" s="513">
        <v>73</v>
      </c>
      <c r="T73" s="513">
        <v>38</v>
      </c>
      <c r="U73" s="513">
        <f t="shared" si="129"/>
        <v>111</v>
      </c>
      <c r="V73" s="513">
        <v>57</v>
      </c>
      <c r="W73" s="513">
        <v>54</v>
      </c>
      <c r="X73" s="513">
        <f t="shared" si="130"/>
        <v>111</v>
      </c>
      <c r="Y73" s="513">
        <v>40</v>
      </c>
      <c r="Z73" s="513">
        <v>59</v>
      </c>
      <c r="AA73" s="513">
        <f t="shared" si="131"/>
        <v>99</v>
      </c>
      <c r="AB73" s="513">
        <v>61</v>
      </c>
      <c r="AC73" s="513">
        <v>60</v>
      </c>
      <c r="AD73" s="513">
        <f t="shared" si="132"/>
        <v>121</v>
      </c>
      <c r="AE73" s="22">
        <v>48</v>
      </c>
      <c r="AF73" s="22">
        <v>2002</v>
      </c>
      <c r="AG73" s="127" t="s">
        <v>74</v>
      </c>
      <c r="AH73" s="513">
        <v>64</v>
      </c>
      <c r="AI73" s="513">
        <v>46</v>
      </c>
      <c r="AJ73" s="513">
        <f t="shared" si="133"/>
        <v>110</v>
      </c>
      <c r="AK73" s="513">
        <v>43</v>
      </c>
      <c r="AL73" s="513">
        <v>44</v>
      </c>
      <c r="AM73" s="513">
        <f t="shared" si="134"/>
        <v>87</v>
      </c>
      <c r="AN73" s="513">
        <v>26</v>
      </c>
      <c r="AO73" s="513">
        <v>29</v>
      </c>
      <c r="AP73" s="513">
        <f t="shared" si="135"/>
        <v>55</v>
      </c>
      <c r="AQ73" s="513">
        <v>19</v>
      </c>
      <c r="AR73" s="513">
        <v>15</v>
      </c>
      <c r="AS73" s="513">
        <f t="shared" si="136"/>
        <v>34</v>
      </c>
      <c r="AT73" s="22">
        <v>48</v>
      </c>
      <c r="AU73" s="22">
        <v>2002</v>
      </c>
      <c r="AV73" s="127" t="s">
        <v>74</v>
      </c>
      <c r="AW73" s="513">
        <v>13</v>
      </c>
      <c r="AX73" s="513">
        <v>10</v>
      </c>
      <c r="AY73" s="513">
        <f t="shared" si="137"/>
        <v>23</v>
      </c>
      <c r="AZ73" s="513">
        <v>4</v>
      </c>
      <c r="BA73" s="513">
        <v>10</v>
      </c>
      <c r="BB73" s="513">
        <f t="shared" si="138"/>
        <v>14</v>
      </c>
      <c r="BC73" s="513">
        <v>3</v>
      </c>
      <c r="BD73" s="513">
        <v>6</v>
      </c>
      <c r="BE73" s="513">
        <f t="shared" si="139"/>
        <v>9</v>
      </c>
      <c r="BF73" s="513">
        <v>11</v>
      </c>
      <c r="BG73" s="513">
        <v>9</v>
      </c>
      <c r="BH73" s="513">
        <f t="shared" si="140"/>
        <v>20</v>
      </c>
      <c r="BI73" s="30">
        <f t="shared" si="21"/>
        <v>1397</v>
      </c>
      <c r="BK73" s="137"/>
    </row>
    <row r="74" spans="1:63" x14ac:dyDescent="0.2">
      <c r="A74" s="22">
        <v>49</v>
      </c>
      <c r="B74" s="22">
        <v>2003</v>
      </c>
      <c r="C74" s="127" t="s">
        <v>49</v>
      </c>
      <c r="D74" s="513">
        <v>29</v>
      </c>
      <c r="E74" s="513">
        <v>31</v>
      </c>
      <c r="F74" s="513">
        <f t="shared" si="125"/>
        <v>60</v>
      </c>
      <c r="G74" s="513">
        <v>38</v>
      </c>
      <c r="H74" s="513">
        <v>30</v>
      </c>
      <c r="I74" s="513">
        <f t="shared" si="126"/>
        <v>68</v>
      </c>
      <c r="J74" s="513">
        <v>39</v>
      </c>
      <c r="K74" s="513">
        <v>42</v>
      </c>
      <c r="L74" s="513">
        <f t="shared" si="127"/>
        <v>81</v>
      </c>
      <c r="M74" s="513">
        <v>41</v>
      </c>
      <c r="N74" s="513">
        <v>33</v>
      </c>
      <c r="O74" s="513">
        <f t="shared" si="128"/>
        <v>74</v>
      </c>
      <c r="P74" s="22">
        <v>49</v>
      </c>
      <c r="Q74" s="22">
        <v>2003</v>
      </c>
      <c r="R74" s="127" t="s">
        <v>49</v>
      </c>
      <c r="S74" s="513">
        <v>35</v>
      </c>
      <c r="T74" s="513">
        <v>39</v>
      </c>
      <c r="U74" s="513">
        <f t="shared" si="129"/>
        <v>74</v>
      </c>
      <c r="V74" s="513">
        <v>22</v>
      </c>
      <c r="W74" s="513">
        <v>25</v>
      </c>
      <c r="X74" s="513">
        <f t="shared" si="130"/>
        <v>47</v>
      </c>
      <c r="Y74" s="513">
        <v>39</v>
      </c>
      <c r="Z74" s="513">
        <v>28</v>
      </c>
      <c r="AA74" s="513">
        <f t="shared" si="131"/>
        <v>67</v>
      </c>
      <c r="AB74" s="513">
        <v>21</v>
      </c>
      <c r="AC74" s="513">
        <v>23</v>
      </c>
      <c r="AD74" s="513">
        <f t="shared" si="132"/>
        <v>44</v>
      </c>
      <c r="AE74" s="22">
        <v>49</v>
      </c>
      <c r="AF74" s="22">
        <v>2003</v>
      </c>
      <c r="AG74" s="127" t="s">
        <v>49</v>
      </c>
      <c r="AH74" s="513">
        <v>29</v>
      </c>
      <c r="AI74" s="513">
        <v>25</v>
      </c>
      <c r="AJ74" s="513">
        <f t="shared" si="133"/>
        <v>54</v>
      </c>
      <c r="AK74" s="513">
        <v>19</v>
      </c>
      <c r="AL74" s="513">
        <v>13</v>
      </c>
      <c r="AM74" s="513">
        <f t="shared" si="134"/>
        <v>32</v>
      </c>
      <c r="AN74" s="513">
        <v>10</v>
      </c>
      <c r="AO74" s="513">
        <v>11</v>
      </c>
      <c r="AP74" s="513">
        <f t="shared" si="135"/>
        <v>21</v>
      </c>
      <c r="AQ74" s="513">
        <v>7</v>
      </c>
      <c r="AR74" s="513">
        <v>13</v>
      </c>
      <c r="AS74" s="513">
        <f t="shared" si="136"/>
        <v>20</v>
      </c>
      <c r="AT74" s="22">
        <v>49</v>
      </c>
      <c r="AU74" s="22">
        <v>2003</v>
      </c>
      <c r="AV74" s="127" t="s">
        <v>49</v>
      </c>
      <c r="AW74" s="513">
        <v>17</v>
      </c>
      <c r="AX74" s="513">
        <v>11</v>
      </c>
      <c r="AY74" s="513">
        <f t="shared" si="137"/>
        <v>28</v>
      </c>
      <c r="AZ74" s="513">
        <v>3</v>
      </c>
      <c r="BA74" s="513">
        <v>9</v>
      </c>
      <c r="BB74" s="513">
        <f t="shared" si="138"/>
        <v>12</v>
      </c>
      <c r="BC74" s="513">
        <v>3</v>
      </c>
      <c r="BD74" s="513">
        <v>4</v>
      </c>
      <c r="BE74" s="513">
        <f t="shared" si="139"/>
        <v>7</v>
      </c>
      <c r="BF74" s="513">
        <v>4</v>
      </c>
      <c r="BG74" s="513">
        <v>11</v>
      </c>
      <c r="BH74" s="513">
        <f t="shared" si="140"/>
        <v>15</v>
      </c>
      <c r="BI74" s="30">
        <f t="shared" si="21"/>
        <v>704</v>
      </c>
      <c r="BK74" s="137"/>
    </row>
    <row r="75" spans="1:63" x14ac:dyDescent="0.2">
      <c r="A75" s="22">
        <v>50</v>
      </c>
      <c r="B75" s="22">
        <v>2004</v>
      </c>
      <c r="C75" s="127" t="s">
        <v>75</v>
      </c>
      <c r="D75" s="513">
        <v>70</v>
      </c>
      <c r="E75" s="513">
        <v>72</v>
      </c>
      <c r="F75" s="513">
        <f t="shared" si="125"/>
        <v>142</v>
      </c>
      <c r="G75" s="513">
        <v>84</v>
      </c>
      <c r="H75" s="513">
        <v>86</v>
      </c>
      <c r="I75" s="513">
        <f t="shared" si="126"/>
        <v>170</v>
      </c>
      <c r="J75" s="513">
        <v>82</v>
      </c>
      <c r="K75" s="513">
        <v>84</v>
      </c>
      <c r="L75" s="513">
        <f t="shared" si="127"/>
        <v>166</v>
      </c>
      <c r="M75" s="513">
        <v>67</v>
      </c>
      <c r="N75" s="513">
        <v>79</v>
      </c>
      <c r="O75" s="513">
        <f t="shared" si="128"/>
        <v>146</v>
      </c>
      <c r="P75" s="22">
        <v>50</v>
      </c>
      <c r="Q75" s="22">
        <v>2004</v>
      </c>
      <c r="R75" s="127" t="s">
        <v>75</v>
      </c>
      <c r="S75" s="513">
        <v>79</v>
      </c>
      <c r="T75" s="513">
        <v>62</v>
      </c>
      <c r="U75" s="513">
        <f t="shared" si="129"/>
        <v>141</v>
      </c>
      <c r="V75" s="513">
        <v>64</v>
      </c>
      <c r="W75" s="513">
        <v>64</v>
      </c>
      <c r="X75" s="513">
        <f t="shared" si="130"/>
        <v>128</v>
      </c>
      <c r="Y75" s="513">
        <v>67</v>
      </c>
      <c r="Z75" s="513">
        <v>50</v>
      </c>
      <c r="AA75" s="513">
        <f t="shared" si="131"/>
        <v>117</v>
      </c>
      <c r="AB75" s="513">
        <v>48</v>
      </c>
      <c r="AC75" s="513">
        <v>57</v>
      </c>
      <c r="AD75" s="513">
        <f t="shared" si="132"/>
        <v>105</v>
      </c>
      <c r="AE75" s="22">
        <v>50</v>
      </c>
      <c r="AF75" s="22">
        <v>2004</v>
      </c>
      <c r="AG75" s="127" t="s">
        <v>75</v>
      </c>
      <c r="AH75" s="513">
        <v>64</v>
      </c>
      <c r="AI75" s="513">
        <v>42</v>
      </c>
      <c r="AJ75" s="513">
        <f t="shared" si="133"/>
        <v>106</v>
      </c>
      <c r="AK75" s="513">
        <v>28</v>
      </c>
      <c r="AL75" s="513">
        <v>30</v>
      </c>
      <c r="AM75" s="513">
        <f t="shared" si="134"/>
        <v>58</v>
      </c>
      <c r="AN75" s="513">
        <v>24</v>
      </c>
      <c r="AO75" s="513">
        <v>24</v>
      </c>
      <c r="AP75" s="513">
        <f t="shared" si="135"/>
        <v>48</v>
      </c>
      <c r="AQ75" s="513">
        <v>20</v>
      </c>
      <c r="AR75" s="513">
        <v>28</v>
      </c>
      <c r="AS75" s="513">
        <f t="shared" si="136"/>
        <v>48</v>
      </c>
      <c r="AT75" s="22">
        <v>50</v>
      </c>
      <c r="AU75" s="22">
        <v>2004</v>
      </c>
      <c r="AV75" s="127" t="s">
        <v>75</v>
      </c>
      <c r="AW75" s="513">
        <v>19</v>
      </c>
      <c r="AX75" s="513">
        <v>26</v>
      </c>
      <c r="AY75" s="513">
        <f t="shared" si="137"/>
        <v>45</v>
      </c>
      <c r="AZ75" s="513">
        <v>15</v>
      </c>
      <c r="BA75" s="513">
        <v>17</v>
      </c>
      <c r="BB75" s="513">
        <f t="shared" si="138"/>
        <v>32</v>
      </c>
      <c r="BC75" s="513">
        <v>12</v>
      </c>
      <c r="BD75" s="513">
        <v>14</v>
      </c>
      <c r="BE75" s="513">
        <f t="shared" si="139"/>
        <v>26</v>
      </c>
      <c r="BF75" s="513">
        <v>11</v>
      </c>
      <c r="BG75" s="513">
        <v>17</v>
      </c>
      <c r="BH75" s="513">
        <f t="shared" si="140"/>
        <v>28</v>
      </c>
      <c r="BI75" s="30">
        <f t="shared" si="21"/>
        <v>1506</v>
      </c>
      <c r="BK75" s="137"/>
    </row>
    <row r="76" spans="1:63" x14ac:dyDescent="0.2">
      <c r="A76" s="22">
        <v>51</v>
      </c>
      <c r="B76" s="22">
        <v>2005</v>
      </c>
      <c r="C76" s="127" t="s">
        <v>50</v>
      </c>
      <c r="D76" s="513">
        <v>30</v>
      </c>
      <c r="E76" s="513">
        <v>17</v>
      </c>
      <c r="F76" s="513">
        <f t="shared" si="125"/>
        <v>47</v>
      </c>
      <c r="G76" s="513">
        <v>29</v>
      </c>
      <c r="H76" s="513">
        <v>38</v>
      </c>
      <c r="I76" s="513">
        <f t="shared" si="126"/>
        <v>67</v>
      </c>
      <c r="J76" s="513">
        <v>29</v>
      </c>
      <c r="K76" s="513">
        <v>30</v>
      </c>
      <c r="L76" s="513">
        <f t="shared" si="127"/>
        <v>59</v>
      </c>
      <c r="M76" s="513">
        <v>37</v>
      </c>
      <c r="N76" s="513">
        <v>34</v>
      </c>
      <c r="O76" s="513">
        <f t="shared" si="128"/>
        <v>71</v>
      </c>
      <c r="P76" s="22">
        <v>51</v>
      </c>
      <c r="Q76" s="22">
        <v>2005</v>
      </c>
      <c r="R76" s="127" t="s">
        <v>50</v>
      </c>
      <c r="S76" s="513">
        <v>34</v>
      </c>
      <c r="T76" s="513">
        <v>29</v>
      </c>
      <c r="U76" s="513">
        <f t="shared" si="129"/>
        <v>63</v>
      </c>
      <c r="V76" s="513">
        <v>40</v>
      </c>
      <c r="W76" s="513">
        <v>29</v>
      </c>
      <c r="X76" s="513">
        <f t="shared" si="130"/>
        <v>69</v>
      </c>
      <c r="Y76" s="513">
        <v>25</v>
      </c>
      <c r="Z76" s="513">
        <v>26</v>
      </c>
      <c r="AA76" s="513">
        <f t="shared" si="131"/>
        <v>51</v>
      </c>
      <c r="AB76" s="513">
        <v>17</v>
      </c>
      <c r="AC76" s="513">
        <v>12</v>
      </c>
      <c r="AD76" s="513">
        <f t="shared" si="132"/>
        <v>29</v>
      </c>
      <c r="AE76" s="22">
        <v>51</v>
      </c>
      <c r="AF76" s="22">
        <v>2005</v>
      </c>
      <c r="AG76" s="127" t="s">
        <v>50</v>
      </c>
      <c r="AH76" s="513">
        <v>21</v>
      </c>
      <c r="AI76" s="513">
        <v>14</v>
      </c>
      <c r="AJ76" s="513">
        <f t="shared" si="133"/>
        <v>35</v>
      </c>
      <c r="AK76" s="513">
        <v>18</v>
      </c>
      <c r="AL76" s="513">
        <v>14</v>
      </c>
      <c r="AM76" s="513">
        <f t="shared" si="134"/>
        <v>32</v>
      </c>
      <c r="AN76" s="513">
        <v>6</v>
      </c>
      <c r="AO76" s="513">
        <v>12</v>
      </c>
      <c r="AP76" s="513">
        <f t="shared" si="135"/>
        <v>18</v>
      </c>
      <c r="AQ76" s="513">
        <v>11</v>
      </c>
      <c r="AR76" s="513">
        <v>15</v>
      </c>
      <c r="AS76" s="513">
        <f t="shared" si="136"/>
        <v>26</v>
      </c>
      <c r="AT76" s="22">
        <v>51</v>
      </c>
      <c r="AU76" s="22">
        <v>2005</v>
      </c>
      <c r="AV76" s="127" t="s">
        <v>50</v>
      </c>
      <c r="AW76" s="513">
        <v>9</v>
      </c>
      <c r="AX76" s="513">
        <v>12</v>
      </c>
      <c r="AY76" s="513">
        <f t="shared" si="137"/>
        <v>21</v>
      </c>
      <c r="AZ76" s="513">
        <v>1</v>
      </c>
      <c r="BA76" s="513">
        <v>6</v>
      </c>
      <c r="BB76" s="513">
        <f t="shared" si="138"/>
        <v>7</v>
      </c>
      <c r="BC76" s="513">
        <v>7</v>
      </c>
      <c r="BD76" s="513">
        <v>3</v>
      </c>
      <c r="BE76" s="513">
        <f t="shared" si="139"/>
        <v>10</v>
      </c>
      <c r="BF76" s="513">
        <v>2</v>
      </c>
      <c r="BG76" s="513">
        <v>4</v>
      </c>
      <c r="BH76" s="513">
        <f t="shared" si="140"/>
        <v>6</v>
      </c>
      <c r="BI76" s="30">
        <f t="shared" si="21"/>
        <v>611</v>
      </c>
      <c r="BK76" s="137"/>
    </row>
    <row r="77" spans="1:63" ht="13.5" thickBot="1" x14ac:dyDescent="0.25">
      <c r="A77" s="23">
        <v>52</v>
      </c>
      <c r="B77" s="129">
        <v>2006</v>
      </c>
      <c r="C77" s="130" t="s">
        <v>51</v>
      </c>
      <c r="D77" s="514">
        <v>33</v>
      </c>
      <c r="E77" s="514">
        <v>33</v>
      </c>
      <c r="F77" s="514">
        <f t="shared" si="125"/>
        <v>66</v>
      </c>
      <c r="G77" s="514">
        <v>38</v>
      </c>
      <c r="H77" s="514">
        <v>33</v>
      </c>
      <c r="I77" s="514">
        <f t="shared" si="126"/>
        <v>71</v>
      </c>
      <c r="J77" s="514">
        <v>33</v>
      </c>
      <c r="K77" s="514">
        <v>30</v>
      </c>
      <c r="L77" s="514">
        <f t="shared" si="127"/>
        <v>63</v>
      </c>
      <c r="M77" s="514">
        <v>25</v>
      </c>
      <c r="N77" s="514">
        <v>27</v>
      </c>
      <c r="O77" s="514">
        <f t="shared" si="128"/>
        <v>52</v>
      </c>
      <c r="P77" s="23">
        <v>52</v>
      </c>
      <c r="Q77" s="129">
        <v>2006</v>
      </c>
      <c r="R77" s="130" t="s">
        <v>51</v>
      </c>
      <c r="S77" s="514">
        <v>30</v>
      </c>
      <c r="T77" s="514">
        <v>24</v>
      </c>
      <c r="U77" s="514">
        <f t="shared" si="129"/>
        <v>54</v>
      </c>
      <c r="V77" s="514">
        <v>27</v>
      </c>
      <c r="W77" s="514">
        <v>29</v>
      </c>
      <c r="X77" s="514">
        <f t="shared" si="130"/>
        <v>56</v>
      </c>
      <c r="Y77" s="514">
        <v>27</v>
      </c>
      <c r="Z77" s="514">
        <v>25</v>
      </c>
      <c r="AA77" s="514">
        <f t="shared" si="131"/>
        <v>52</v>
      </c>
      <c r="AB77" s="514">
        <v>25</v>
      </c>
      <c r="AC77" s="514">
        <v>23</v>
      </c>
      <c r="AD77" s="514">
        <f t="shared" si="132"/>
        <v>48</v>
      </c>
      <c r="AE77" s="23">
        <v>52</v>
      </c>
      <c r="AF77" s="129">
        <v>2006</v>
      </c>
      <c r="AG77" s="130" t="s">
        <v>51</v>
      </c>
      <c r="AH77" s="514">
        <v>19</v>
      </c>
      <c r="AI77" s="514">
        <v>20</v>
      </c>
      <c r="AJ77" s="514">
        <f t="shared" si="133"/>
        <v>39</v>
      </c>
      <c r="AK77" s="514">
        <v>13</v>
      </c>
      <c r="AL77" s="514">
        <v>13</v>
      </c>
      <c r="AM77" s="514">
        <f t="shared" si="134"/>
        <v>26</v>
      </c>
      <c r="AN77" s="514">
        <v>13</v>
      </c>
      <c r="AO77" s="514">
        <v>16</v>
      </c>
      <c r="AP77" s="514">
        <f t="shared" si="135"/>
        <v>29</v>
      </c>
      <c r="AQ77" s="514">
        <v>8</v>
      </c>
      <c r="AR77" s="514">
        <v>8</v>
      </c>
      <c r="AS77" s="514">
        <f t="shared" si="136"/>
        <v>16</v>
      </c>
      <c r="AT77" s="23">
        <v>52</v>
      </c>
      <c r="AU77" s="129">
        <v>2006</v>
      </c>
      <c r="AV77" s="130" t="s">
        <v>51</v>
      </c>
      <c r="AW77" s="514">
        <v>9</v>
      </c>
      <c r="AX77" s="514">
        <v>13</v>
      </c>
      <c r="AY77" s="514">
        <f t="shared" si="137"/>
        <v>22</v>
      </c>
      <c r="AZ77" s="514">
        <v>5</v>
      </c>
      <c r="BA77" s="514">
        <v>7</v>
      </c>
      <c r="BB77" s="514">
        <f t="shared" si="138"/>
        <v>12</v>
      </c>
      <c r="BC77" s="514">
        <v>0</v>
      </c>
      <c r="BD77" s="514">
        <v>1</v>
      </c>
      <c r="BE77" s="514">
        <f t="shared" si="139"/>
        <v>1</v>
      </c>
      <c r="BF77" s="514">
        <v>2</v>
      </c>
      <c r="BG77" s="514">
        <v>6</v>
      </c>
      <c r="BH77" s="514">
        <f t="shared" si="140"/>
        <v>8</v>
      </c>
      <c r="BI77" s="30">
        <f>SUM(F77+I77+L77+O77+U77+X77+AA77+AD77+AJ77+AM77+AP77+AS77+AY77+BB77+BE77+BH77)</f>
        <v>615</v>
      </c>
      <c r="BK77" s="137"/>
    </row>
    <row r="78" spans="1:63" x14ac:dyDescent="0.2">
      <c r="A78" s="31" t="str">
        <f>STATUS!A76</f>
        <v>Sumber : PDAK - Kementerian Dalam Negeri RI</v>
      </c>
      <c r="D78" s="30"/>
      <c r="P78" s="31" t="str">
        <f>A78</f>
        <v>Sumber : PDAK - Kementerian Dalam Negeri RI</v>
      </c>
      <c r="AE78" s="31" t="str">
        <f>P78</f>
        <v>Sumber : PDAK - Kementerian Dalam Negeri RI</v>
      </c>
      <c r="AT78" s="31" t="str">
        <f>AE78</f>
        <v>Sumber : PDAK - Kementerian Dalam Negeri RI</v>
      </c>
    </row>
    <row r="79" spans="1:63" ht="15" customHeight="1" x14ac:dyDescent="0.2">
      <c r="B79" s="595"/>
      <c r="C79" s="595"/>
      <c r="D79" s="595"/>
      <c r="AS79" s="56"/>
      <c r="AW79" s="56"/>
      <c r="AX79" s="56"/>
      <c r="AY79" s="56"/>
      <c r="AZ79" s="28"/>
      <c r="BA79" s="56"/>
      <c r="BB79" s="595" t="str">
        <f>DKB!E78</f>
        <v>Kepala Dinas</v>
      </c>
      <c r="BC79" s="595"/>
      <c r="BD79" s="595"/>
      <c r="BE79" s="595"/>
      <c r="BF79" s="595"/>
      <c r="BG79" s="595"/>
      <c r="BH79" s="595"/>
    </row>
    <row r="80" spans="1:63" ht="15" customHeight="1" x14ac:dyDescent="0.2">
      <c r="B80" s="595"/>
      <c r="C80" s="595"/>
      <c r="D80" s="595"/>
      <c r="AS80" s="56"/>
      <c r="AW80" s="56"/>
      <c r="AX80" s="56"/>
      <c r="AY80" s="56"/>
      <c r="AZ80" s="28"/>
      <c r="BA80" s="56"/>
      <c r="BB80" s="595" t="str">
        <f>DKB!E79</f>
        <v>Kependudukan dan Pencatatan Sipil</v>
      </c>
      <c r="BC80" s="595"/>
      <c r="BD80" s="595"/>
      <c r="BE80" s="595"/>
      <c r="BF80" s="595"/>
      <c r="BG80" s="595"/>
      <c r="BH80" s="595"/>
    </row>
    <row r="81" spans="2:62" ht="15" customHeight="1" x14ac:dyDescent="0.2">
      <c r="B81" s="595"/>
      <c r="C81" s="595"/>
      <c r="D81" s="595"/>
      <c r="AS81" s="56"/>
      <c r="AW81" s="56"/>
      <c r="AX81" s="56"/>
      <c r="AY81" s="56"/>
      <c r="AZ81" s="28"/>
      <c r="BA81" s="56"/>
      <c r="BB81" s="595" t="str">
        <f>DKB!E80</f>
        <v>Kabupaten Pakpak Bharat</v>
      </c>
      <c r="BC81" s="595"/>
      <c r="BD81" s="595"/>
      <c r="BE81" s="595"/>
      <c r="BF81" s="595"/>
      <c r="BG81" s="595"/>
      <c r="BH81" s="595"/>
    </row>
    <row r="82" spans="2:62" x14ac:dyDescent="0.2">
      <c r="B82" s="595"/>
      <c r="C82" s="595"/>
      <c r="D82" s="595"/>
      <c r="AS82" s="32"/>
      <c r="AW82" s="32"/>
      <c r="AX82" s="32"/>
      <c r="AY82" s="56"/>
      <c r="AZ82" s="28"/>
      <c r="BA82" s="56"/>
      <c r="BB82" s="595"/>
      <c r="BC82" s="595"/>
      <c r="BD82" s="595"/>
      <c r="BE82" s="595"/>
      <c r="BF82" s="595"/>
      <c r="BG82" s="595"/>
      <c r="BH82" s="595"/>
    </row>
    <row r="83" spans="2:62" x14ac:dyDescent="0.2">
      <c r="B83" s="595"/>
      <c r="C83" s="595"/>
      <c r="D83" s="595"/>
      <c r="AS83" s="32"/>
      <c r="AW83" s="32"/>
      <c r="AX83" s="32"/>
      <c r="AY83" s="56"/>
      <c r="AZ83" s="28"/>
      <c r="BA83" s="56"/>
      <c r="BB83" s="595"/>
      <c r="BC83" s="595"/>
      <c r="BD83" s="595"/>
      <c r="BE83" s="595"/>
      <c r="BF83" s="595"/>
      <c r="BG83" s="595"/>
      <c r="BH83" s="595"/>
    </row>
    <row r="84" spans="2:62" ht="15" customHeight="1" x14ac:dyDescent="0.2">
      <c r="B84" s="595"/>
      <c r="C84" s="595"/>
      <c r="D84" s="595"/>
      <c r="AS84" s="56"/>
      <c r="AW84" s="56"/>
      <c r="AX84" s="56"/>
      <c r="AY84" s="56"/>
      <c r="AZ84" s="28"/>
      <c r="BA84" s="56"/>
      <c r="BB84" s="595"/>
      <c r="BC84" s="595"/>
      <c r="BD84" s="595"/>
      <c r="BE84" s="595"/>
      <c r="BF84" s="595"/>
      <c r="BG84" s="595"/>
      <c r="BH84" s="595"/>
    </row>
    <row r="85" spans="2:62" ht="15" customHeight="1" x14ac:dyDescent="0.2">
      <c r="B85" s="595"/>
      <c r="C85" s="595"/>
      <c r="D85" s="595"/>
      <c r="AS85" s="56"/>
      <c r="AW85" s="56"/>
      <c r="AX85" s="56"/>
      <c r="AY85" s="56"/>
      <c r="AZ85" s="28"/>
      <c r="BA85" s="56"/>
      <c r="BB85" s="595" t="str">
        <f>DKB!E84</f>
        <v>Petrus Saragih, SE, MM</v>
      </c>
      <c r="BC85" s="595"/>
      <c r="BD85" s="595"/>
      <c r="BE85" s="595"/>
      <c r="BF85" s="595"/>
      <c r="BG85" s="595"/>
      <c r="BH85" s="595"/>
    </row>
    <row r="86" spans="2:62" ht="15" customHeight="1" x14ac:dyDescent="0.2">
      <c r="AY86" s="56"/>
      <c r="AZ86" s="28"/>
      <c r="BA86" s="56"/>
      <c r="BB86" s="595" t="str">
        <f>DKB!E85</f>
        <v>NIP. 196907271990111002</v>
      </c>
      <c r="BC86" s="595"/>
      <c r="BD86" s="595"/>
      <c r="BE86" s="595"/>
      <c r="BF86" s="595"/>
      <c r="BG86" s="595"/>
      <c r="BH86" s="595"/>
    </row>
    <row r="88" spans="2:62" x14ac:dyDescent="0.2"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  <c r="BH88" s="30"/>
      <c r="BJ88" s="30"/>
    </row>
  </sheetData>
  <mergeCells count="71">
    <mergeCell ref="B85:D85"/>
    <mergeCell ref="B79:D79"/>
    <mergeCell ref="B80:D80"/>
    <mergeCell ref="B81:D81"/>
    <mergeCell ref="B82:D82"/>
    <mergeCell ref="AF5:AF6"/>
    <mergeCell ref="BF7:BH7"/>
    <mergeCell ref="BF8:BH8"/>
    <mergeCell ref="B83:D83"/>
    <mergeCell ref="B84:D84"/>
    <mergeCell ref="AE5:AE10"/>
    <mergeCell ref="AW8:AY8"/>
    <mergeCell ref="Y8:AA8"/>
    <mergeCell ref="AB8:AD8"/>
    <mergeCell ref="AH8:AJ8"/>
    <mergeCell ref="AK8:AM8"/>
    <mergeCell ref="AN8:AP8"/>
    <mergeCell ref="AH7:AJ7"/>
    <mergeCell ref="AK7:AM7"/>
    <mergeCell ref="AN7:AP7"/>
    <mergeCell ref="AQ7:AS7"/>
    <mergeCell ref="AH5:AS6"/>
    <mergeCell ref="AZ8:BB8"/>
    <mergeCell ref="BC8:BE8"/>
    <mergeCell ref="AZ7:BB7"/>
    <mergeCell ref="BC7:BE7"/>
    <mergeCell ref="AQ8:AS8"/>
    <mergeCell ref="AW7:AY7"/>
    <mergeCell ref="AT5:AT10"/>
    <mergeCell ref="AU5:AU6"/>
    <mergeCell ref="AW5:BH6"/>
    <mergeCell ref="S7:U7"/>
    <mergeCell ref="V7:X7"/>
    <mergeCell ref="Y7:AA7"/>
    <mergeCell ref="AB7:AD7"/>
    <mergeCell ref="P5:P10"/>
    <mergeCell ref="Q5:Q6"/>
    <mergeCell ref="V8:X8"/>
    <mergeCell ref="S5:AD6"/>
    <mergeCell ref="S8:U8"/>
    <mergeCell ref="B5:B6"/>
    <mergeCell ref="D7:F7"/>
    <mergeCell ref="G7:I7"/>
    <mergeCell ref="J7:L7"/>
    <mergeCell ref="A5:A10"/>
    <mergeCell ref="D5:O6"/>
    <mergeCell ref="D8:F8"/>
    <mergeCell ref="G8:I8"/>
    <mergeCell ref="J8:L8"/>
    <mergeCell ref="M8:O8"/>
    <mergeCell ref="M7:O7"/>
    <mergeCell ref="BB85:BH85"/>
    <mergeCell ref="BB86:BH86"/>
    <mergeCell ref="BB79:BH79"/>
    <mergeCell ref="BB80:BH80"/>
    <mergeCell ref="BB81:BH81"/>
    <mergeCell ref="BB83:BH83"/>
    <mergeCell ref="BB84:BH84"/>
    <mergeCell ref="BB82:BH82"/>
    <mergeCell ref="AT1:BH1"/>
    <mergeCell ref="AT2:BH2"/>
    <mergeCell ref="AT3:BH3"/>
    <mergeCell ref="A1:O1"/>
    <mergeCell ref="A2:O2"/>
    <mergeCell ref="A3:O3"/>
    <mergeCell ref="P1:AD1"/>
    <mergeCell ref="P2:AD2"/>
    <mergeCell ref="P3:AD3"/>
    <mergeCell ref="AE1:AS1"/>
    <mergeCell ref="AE2:AS2"/>
    <mergeCell ref="AE3:AS3"/>
  </mergeCells>
  <printOptions horizontalCentered="1"/>
  <pageMargins left="0.59055118110236227" right="0.39370078740157483" top="0.39370078740157483" bottom="0.19685039370078741" header="0" footer="0"/>
  <pageSetup paperSize="9" scale="75" fitToHeight="2" pageOrder="overThenDown" orientation="portrait" horizontalDpi="4294967293" r:id="rId1"/>
  <colBreaks count="3" manualBreakCount="3">
    <brk id="15" max="85" man="1"/>
    <brk id="30" max="85" man="1"/>
    <brk id="45" max="8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3"/>
  <sheetViews>
    <sheetView view="pageBreakPreview" topLeftCell="A37" zoomScaleNormal="70" zoomScaleSheetLayoutView="100" workbookViewId="0">
      <selection activeCell="AA121" sqref="AA121"/>
    </sheetView>
  </sheetViews>
  <sheetFormatPr defaultRowHeight="15" x14ac:dyDescent="0.25"/>
  <cols>
    <col min="1" max="1" width="6.140625" style="187" customWidth="1"/>
    <col min="2" max="2" width="15.42578125" style="13" customWidth="1"/>
    <col min="3" max="26" width="5.28515625" style="13" customWidth="1"/>
    <col min="27" max="27" width="22.7109375" style="13" customWidth="1"/>
    <col min="28" max="16384" width="9.140625" style="13"/>
  </cols>
  <sheetData>
    <row r="1" spans="1:27" ht="18.75" x14ac:dyDescent="0.25">
      <c r="A1" s="577" t="str">
        <f>DKB!A1</f>
        <v>DATA KONSOLIDASI BERSIH (DKB) KABUPATEN PAKPAK BHARAT</v>
      </c>
      <c r="B1" s="577"/>
      <c r="C1" s="577"/>
      <c r="D1" s="577"/>
      <c r="E1" s="577"/>
      <c r="F1" s="577"/>
      <c r="G1" s="577"/>
      <c r="H1" s="577"/>
      <c r="I1" s="577"/>
      <c r="J1" s="577"/>
      <c r="K1" s="577"/>
      <c r="L1" s="577"/>
      <c r="M1" s="577"/>
      <c r="N1" s="577"/>
      <c r="O1" s="577"/>
      <c r="P1" s="577"/>
      <c r="Q1" s="577"/>
      <c r="R1" s="577"/>
      <c r="S1" s="577"/>
      <c r="T1" s="577"/>
      <c r="U1" s="577"/>
      <c r="V1" s="577"/>
      <c r="W1" s="577"/>
      <c r="X1" s="577"/>
      <c r="Y1" s="577"/>
      <c r="Z1" s="577"/>
    </row>
    <row r="2" spans="1:27" ht="18.75" x14ac:dyDescent="0.25">
      <c r="A2" s="577" t="s">
        <v>537</v>
      </c>
      <c r="B2" s="577"/>
      <c r="C2" s="577"/>
      <c r="D2" s="577"/>
      <c r="E2" s="577"/>
      <c r="F2" s="577"/>
      <c r="G2" s="577"/>
      <c r="H2" s="577"/>
      <c r="I2" s="577"/>
      <c r="J2" s="577"/>
      <c r="K2" s="577"/>
      <c r="L2" s="577"/>
      <c r="M2" s="577"/>
      <c r="N2" s="577"/>
      <c r="O2" s="577"/>
      <c r="P2" s="577"/>
      <c r="Q2" s="577"/>
      <c r="R2" s="577"/>
      <c r="S2" s="577"/>
      <c r="T2" s="577"/>
      <c r="U2" s="577"/>
      <c r="V2" s="577"/>
      <c r="W2" s="577"/>
      <c r="X2" s="577"/>
      <c r="Y2" s="577"/>
      <c r="Z2" s="577"/>
    </row>
    <row r="3" spans="1:27" ht="18.75" x14ac:dyDescent="0.25">
      <c r="A3" s="578" t="str">
        <f>DKB!A2</f>
        <v>SEMESTER II TAHUN 2023</v>
      </c>
      <c r="B3" s="577"/>
      <c r="C3" s="577"/>
      <c r="D3" s="577"/>
      <c r="E3" s="577"/>
      <c r="F3" s="577"/>
      <c r="G3" s="577"/>
      <c r="H3" s="577"/>
      <c r="I3" s="577"/>
      <c r="J3" s="577"/>
      <c r="K3" s="577"/>
      <c r="L3" s="577"/>
      <c r="M3" s="577"/>
      <c r="N3" s="577"/>
      <c r="O3" s="577"/>
      <c r="P3" s="577"/>
      <c r="Q3" s="577"/>
      <c r="R3" s="577"/>
      <c r="S3" s="577"/>
      <c r="T3" s="577"/>
      <c r="U3" s="577"/>
      <c r="V3" s="577"/>
      <c r="W3" s="577"/>
      <c r="X3" s="577"/>
      <c r="Y3" s="577"/>
      <c r="Z3" s="577"/>
    </row>
    <row r="4" spans="1:27" ht="15.75" thickBot="1" x14ac:dyDescent="0.3"/>
    <row r="5" spans="1:27" s="219" customFormat="1" ht="45.75" customHeight="1" thickBot="1" x14ac:dyDescent="0.3">
      <c r="A5" s="613" t="s">
        <v>0</v>
      </c>
      <c r="B5" s="535" t="s">
        <v>283</v>
      </c>
      <c r="C5" s="527" t="s">
        <v>5</v>
      </c>
      <c r="D5" s="527"/>
      <c r="E5" s="527"/>
      <c r="F5" s="537" t="s">
        <v>16</v>
      </c>
      <c r="G5" s="527"/>
      <c r="H5" s="535"/>
      <c r="I5" s="527" t="s">
        <v>25</v>
      </c>
      <c r="J5" s="527"/>
      <c r="K5" s="527"/>
      <c r="L5" s="537" t="s">
        <v>30</v>
      </c>
      <c r="M5" s="527"/>
      <c r="N5" s="535"/>
      <c r="O5" s="527" t="s">
        <v>35</v>
      </c>
      <c r="P5" s="527"/>
      <c r="Q5" s="527"/>
      <c r="R5" s="537" t="s">
        <v>37</v>
      </c>
      <c r="S5" s="527"/>
      <c r="T5" s="535"/>
      <c r="U5" s="527" t="s">
        <v>42</v>
      </c>
      <c r="V5" s="527"/>
      <c r="W5" s="527"/>
      <c r="X5" s="527" t="s">
        <v>48</v>
      </c>
      <c r="Y5" s="527"/>
      <c r="Z5" s="527"/>
    </row>
    <row r="6" spans="1:27" s="219" customFormat="1" ht="16.5" customHeight="1" thickBot="1" x14ac:dyDescent="0.3">
      <c r="A6" s="613"/>
      <c r="B6" s="535"/>
      <c r="C6" s="609">
        <f>SUM(E8:E124)</f>
        <v>12330</v>
      </c>
      <c r="D6" s="527"/>
      <c r="E6" s="527"/>
      <c r="F6" s="608">
        <f>SUM(H8:H124)</f>
        <v>11111</v>
      </c>
      <c r="G6" s="527"/>
      <c r="H6" s="535"/>
      <c r="I6" s="609">
        <f>SUM(K8:K124)</f>
        <v>10821</v>
      </c>
      <c r="J6" s="527"/>
      <c r="K6" s="527"/>
      <c r="L6" s="608">
        <f>SUM(N8:N124)</f>
        <v>4615</v>
      </c>
      <c r="M6" s="527"/>
      <c r="N6" s="535"/>
      <c r="O6" s="609">
        <f>SUM(Q8:Q124)</f>
        <v>5145</v>
      </c>
      <c r="P6" s="527"/>
      <c r="Q6" s="527"/>
      <c r="R6" s="608">
        <f>SUM(T8:T124)</f>
        <v>1572</v>
      </c>
      <c r="S6" s="527"/>
      <c r="T6" s="535"/>
      <c r="U6" s="609">
        <f>SUM(W8:W124)</f>
        <v>5263</v>
      </c>
      <c r="V6" s="527"/>
      <c r="W6" s="527"/>
      <c r="X6" s="609">
        <f>SUM(Z8:Z124)</f>
        <v>5872</v>
      </c>
      <c r="Y6" s="527"/>
      <c r="Z6" s="527"/>
      <c r="AA6" s="220">
        <f>SUM(C6:Z6)</f>
        <v>56729</v>
      </c>
    </row>
    <row r="7" spans="1:27" s="2" customFormat="1" ht="15.75" thickBot="1" x14ac:dyDescent="0.3">
      <c r="A7" s="613"/>
      <c r="B7" s="535"/>
      <c r="C7" s="479" t="s">
        <v>3</v>
      </c>
      <c r="D7" s="479" t="s">
        <v>4</v>
      </c>
      <c r="E7" s="479" t="s">
        <v>52</v>
      </c>
      <c r="F7" s="388" t="s">
        <v>3</v>
      </c>
      <c r="G7" s="479" t="s">
        <v>4</v>
      </c>
      <c r="H7" s="389" t="s">
        <v>52</v>
      </c>
      <c r="I7" s="479" t="s">
        <v>3</v>
      </c>
      <c r="J7" s="479" t="s">
        <v>4</v>
      </c>
      <c r="K7" s="479" t="s">
        <v>52</v>
      </c>
      <c r="L7" s="388" t="s">
        <v>3</v>
      </c>
      <c r="M7" s="479" t="s">
        <v>4</v>
      </c>
      <c r="N7" s="389" t="s">
        <v>52</v>
      </c>
      <c r="O7" s="479" t="s">
        <v>3</v>
      </c>
      <c r="P7" s="479" t="s">
        <v>4</v>
      </c>
      <c r="Q7" s="479" t="s">
        <v>52</v>
      </c>
      <c r="R7" s="388" t="s">
        <v>3</v>
      </c>
      <c r="S7" s="479" t="s">
        <v>4</v>
      </c>
      <c r="T7" s="389" t="s">
        <v>52</v>
      </c>
      <c r="U7" s="479" t="s">
        <v>3</v>
      </c>
      <c r="V7" s="479" t="s">
        <v>4</v>
      </c>
      <c r="W7" s="479" t="s">
        <v>52</v>
      </c>
      <c r="X7" s="479" t="s">
        <v>3</v>
      </c>
      <c r="Y7" s="479" t="s">
        <v>4</v>
      </c>
      <c r="Z7" s="479" t="s">
        <v>52</v>
      </c>
    </row>
    <row r="8" spans="1:27" x14ac:dyDescent="0.25">
      <c r="A8" s="252">
        <v>1</v>
      </c>
      <c r="B8" s="369" t="s">
        <v>397</v>
      </c>
      <c r="C8" s="499">
        <v>86</v>
      </c>
      <c r="D8" s="500">
        <v>62</v>
      </c>
      <c r="E8" s="501">
        <f>SUM(C8:D8)</f>
        <v>148</v>
      </c>
      <c r="F8" s="502">
        <v>56</v>
      </c>
      <c r="G8" s="500">
        <v>40</v>
      </c>
      <c r="H8" s="503">
        <f>SUM(F8:G8)</f>
        <v>96</v>
      </c>
      <c r="I8" s="499">
        <v>77</v>
      </c>
      <c r="J8" s="500">
        <v>71</v>
      </c>
      <c r="K8" s="501">
        <f>SUM(I8:J8)</f>
        <v>148</v>
      </c>
      <c r="L8" s="502">
        <v>25</v>
      </c>
      <c r="M8" s="500">
        <v>22</v>
      </c>
      <c r="N8" s="503">
        <f>SUM(L8:M8)</f>
        <v>47</v>
      </c>
      <c r="O8" s="499">
        <v>30</v>
      </c>
      <c r="P8" s="500">
        <v>34</v>
      </c>
      <c r="Q8" s="501">
        <f>SUM(O8:P8)</f>
        <v>64</v>
      </c>
      <c r="R8" s="502">
        <v>9</v>
      </c>
      <c r="S8" s="500">
        <v>6</v>
      </c>
      <c r="T8" s="503">
        <f>SUM(R8:S8)</f>
        <v>15</v>
      </c>
      <c r="U8" s="499">
        <v>37</v>
      </c>
      <c r="V8" s="500">
        <v>30</v>
      </c>
      <c r="W8" s="501">
        <f>SUM(U8:V8)</f>
        <v>67</v>
      </c>
      <c r="X8" s="499">
        <v>50</v>
      </c>
      <c r="Y8" s="500">
        <v>47</v>
      </c>
      <c r="Z8" s="501">
        <f>SUM(X8:Y8)</f>
        <v>97</v>
      </c>
      <c r="AA8" s="33"/>
    </row>
    <row r="9" spans="1:27" x14ac:dyDescent="0.25">
      <c r="A9" s="188">
        <v>2</v>
      </c>
      <c r="B9" s="370" t="s">
        <v>284</v>
      </c>
      <c r="C9" s="491">
        <v>99</v>
      </c>
      <c r="D9" s="489">
        <v>98</v>
      </c>
      <c r="E9" s="492">
        <f t="shared" ref="E9:E72" si="0">SUM(C9:D9)</f>
        <v>197</v>
      </c>
      <c r="F9" s="490">
        <v>96</v>
      </c>
      <c r="G9" s="489">
        <v>93</v>
      </c>
      <c r="H9" s="496">
        <f t="shared" ref="H9:H72" si="1">SUM(F9:G9)</f>
        <v>189</v>
      </c>
      <c r="I9" s="491">
        <v>71</v>
      </c>
      <c r="J9" s="489">
        <v>85</v>
      </c>
      <c r="K9" s="492">
        <f t="shared" ref="K9:K72" si="2">SUM(I9:J9)</f>
        <v>156</v>
      </c>
      <c r="L9" s="490">
        <v>37</v>
      </c>
      <c r="M9" s="489">
        <v>46</v>
      </c>
      <c r="N9" s="496">
        <f t="shared" ref="N9:N72" si="3">SUM(L9:M9)</f>
        <v>83</v>
      </c>
      <c r="O9" s="491">
        <v>40</v>
      </c>
      <c r="P9" s="489">
        <v>38</v>
      </c>
      <c r="Q9" s="492">
        <f t="shared" ref="Q9:Q72" si="4">SUM(O9:P9)</f>
        <v>78</v>
      </c>
      <c r="R9" s="490">
        <v>13</v>
      </c>
      <c r="S9" s="489">
        <v>15</v>
      </c>
      <c r="T9" s="496">
        <f t="shared" ref="T9:T72" si="5">SUM(R9:S9)</f>
        <v>28</v>
      </c>
      <c r="U9" s="491">
        <v>40</v>
      </c>
      <c r="V9" s="489">
        <v>32</v>
      </c>
      <c r="W9" s="492">
        <f t="shared" ref="W9:W72" si="6">SUM(U9:V9)</f>
        <v>72</v>
      </c>
      <c r="X9" s="491">
        <v>54</v>
      </c>
      <c r="Y9" s="489">
        <v>52</v>
      </c>
      <c r="Z9" s="492">
        <f t="shared" ref="Z9:Z72" si="7">SUM(X9:Y9)</f>
        <v>106</v>
      </c>
    </row>
    <row r="10" spans="1:27" x14ac:dyDescent="0.25">
      <c r="A10" s="188">
        <v>3</v>
      </c>
      <c r="B10" s="370" t="s">
        <v>285</v>
      </c>
      <c r="C10" s="491">
        <v>118</v>
      </c>
      <c r="D10" s="489">
        <v>120</v>
      </c>
      <c r="E10" s="492">
        <f t="shared" si="0"/>
        <v>238</v>
      </c>
      <c r="F10" s="490">
        <v>98</v>
      </c>
      <c r="G10" s="489">
        <v>81</v>
      </c>
      <c r="H10" s="496">
        <f t="shared" si="1"/>
        <v>179</v>
      </c>
      <c r="I10" s="491">
        <v>93</v>
      </c>
      <c r="J10" s="489">
        <v>105</v>
      </c>
      <c r="K10" s="492">
        <f t="shared" si="2"/>
        <v>198</v>
      </c>
      <c r="L10" s="490">
        <v>39</v>
      </c>
      <c r="M10" s="489">
        <v>40</v>
      </c>
      <c r="N10" s="496">
        <f t="shared" si="3"/>
        <v>79</v>
      </c>
      <c r="O10" s="491">
        <v>48</v>
      </c>
      <c r="P10" s="489">
        <v>36</v>
      </c>
      <c r="Q10" s="492">
        <f t="shared" si="4"/>
        <v>84</v>
      </c>
      <c r="R10" s="490">
        <v>14</v>
      </c>
      <c r="S10" s="489">
        <v>13</v>
      </c>
      <c r="T10" s="496">
        <f t="shared" si="5"/>
        <v>27</v>
      </c>
      <c r="U10" s="491">
        <v>43</v>
      </c>
      <c r="V10" s="489">
        <v>40</v>
      </c>
      <c r="W10" s="492">
        <f t="shared" si="6"/>
        <v>83</v>
      </c>
      <c r="X10" s="491">
        <v>48</v>
      </c>
      <c r="Y10" s="489">
        <v>56</v>
      </c>
      <c r="Z10" s="492">
        <f t="shared" si="7"/>
        <v>104</v>
      </c>
    </row>
    <row r="11" spans="1:27" x14ac:dyDescent="0.25">
      <c r="A11" s="188">
        <v>4</v>
      </c>
      <c r="B11" s="370" t="s">
        <v>286</v>
      </c>
      <c r="C11" s="491">
        <v>135</v>
      </c>
      <c r="D11" s="489">
        <v>104</v>
      </c>
      <c r="E11" s="492">
        <f t="shared" si="0"/>
        <v>239</v>
      </c>
      <c r="F11" s="490">
        <v>104</v>
      </c>
      <c r="G11" s="489">
        <v>98</v>
      </c>
      <c r="H11" s="496">
        <f t="shared" si="1"/>
        <v>202</v>
      </c>
      <c r="I11" s="491">
        <v>112</v>
      </c>
      <c r="J11" s="489">
        <v>108</v>
      </c>
      <c r="K11" s="492">
        <f t="shared" si="2"/>
        <v>220</v>
      </c>
      <c r="L11" s="490">
        <v>51</v>
      </c>
      <c r="M11" s="489">
        <v>45</v>
      </c>
      <c r="N11" s="496">
        <f t="shared" si="3"/>
        <v>96</v>
      </c>
      <c r="O11" s="491">
        <v>35</v>
      </c>
      <c r="P11" s="489">
        <v>49</v>
      </c>
      <c r="Q11" s="492">
        <f t="shared" si="4"/>
        <v>84</v>
      </c>
      <c r="R11" s="490">
        <v>13</v>
      </c>
      <c r="S11" s="489">
        <v>16</v>
      </c>
      <c r="T11" s="496">
        <f t="shared" si="5"/>
        <v>29</v>
      </c>
      <c r="U11" s="491">
        <v>45</v>
      </c>
      <c r="V11" s="489">
        <v>44</v>
      </c>
      <c r="W11" s="492">
        <f t="shared" si="6"/>
        <v>89</v>
      </c>
      <c r="X11" s="491">
        <v>51</v>
      </c>
      <c r="Y11" s="489">
        <v>51</v>
      </c>
      <c r="Z11" s="492">
        <f t="shared" si="7"/>
        <v>102</v>
      </c>
    </row>
    <row r="12" spans="1:27" x14ac:dyDescent="0.25">
      <c r="A12" s="188">
        <v>5</v>
      </c>
      <c r="B12" s="370" t="s">
        <v>287</v>
      </c>
      <c r="C12" s="491">
        <v>117</v>
      </c>
      <c r="D12" s="489">
        <v>117</v>
      </c>
      <c r="E12" s="492">
        <f t="shared" si="0"/>
        <v>234</v>
      </c>
      <c r="F12" s="490">
        <v>114</v>
      </c>
      <c r="G12" s="489">
        <v>99</v>
      </c>
      <c r="H12" s="496">
        <f t="shared" si="1"/>
        <v>213</v>
      </c>
      <c r="I12" s="491">
        <v>106</v>
      </c>
      <c r="J12" s="489">
        <v>109</v>
      </c>
      <c r="K12" s="492">
        <f t="shared" si="2"/>
        <v>215</v>
      </c>
      <c r="L12" s="490">
        <v>41</v>
      </c>
      <c r="M12" s="489">
        <v>32</v>
      </c>
      <c r="N12" s="496">
        <f t="shared" si="3"/>
        <v>73</v>
      </c>
      <c r="O12" s="491">
        <v>51</v>
      </c>
      <c r="P12" s="489">
        <v>49</v>
      </c>
      <c r="Q12" s="492">
        <f t="shared" si="4"/>
        <v>100</v>
      </c>
      <c r="R12" s="490">
        <v>12</v>
      </c>
      <c r="S12" s="489">
        <v>16</v>
      </c>
      <c r="T12" s="496">
        <f t="shared" si="5"/>
        <v>28</v>
      </c>
      <c r="U12" s="491">
        <v>51</v>
      </c>
      <c r="V12" s="489">
        <v>29</v>
      </c>
      <c r="W12" s="492">
        <f t="shared" si="6"/>
        <v>80</v>
      </c>
      <c r="X12" s="491">
        <v>67</v>
      </c>
      <c r="Y12" s="489">
        <v>58</v>
      </c>
      <c r="Z12" s="492">
        <f t="shared" si="7"/>
        <v>125</v>
      </c>
    </row>
    <row r="13" spans="1:27" x14ac:dyDescent="0.25">
      <c r="A13" s="188">
        <v>6</v>
      </c>
      <c r="B13" s="370" t="s">
        <v>288</v>
      </c>
      <c r="C13" s="491">
        <v>131</v>
      </c>
      <c r="D13" s="489">
        <v>120</v>
      </c>
      <c r="E13" s="492">
        <f t="shared" si="0"/>
        <v>251</v>
      </c>
      <c r="F13" s="490">
        <v>109</v>
      </c>
      <c r="G13" s="489">
        <v>114</v>
      </c>
      <c r="H13" s="496">
        <f t="shared" si="1"/>
        <v>223</v>
      </c>
      <c r="I13" s="491">
        <v>123</v>
      </c>
      <c r="J13" s="489">
        <v>91</v>
      </c>
      <c r="K13" s="492">
        <f t="shared" si="2"/>
        <v>214</v>
      </c>
      <c r="L13" s="490">
        <v>50</v>
      </c>
      <c r="M13" s="489">
        <v>43</v>
      </c>
      <c r="N13" s="496">
        <f t="shared" si="3"/>
        <v>93</v>
      </c>
      <c r="O13" s="491">
        <v>48</v>
      </c>
      <c r="P13" s="489">
        <v>53</v>
      </c>
      <c r="Q13" s="492">
        <f t="shared" si="4"/>
        <v>101</v>
      </c>
      <c r="R13" s="490">
        <v>8</v>
      </c>
      <c r="S13" s="489">
        <v>20</v>
      </c>
      <c r="T13" s="496">
        <f t="shared" si="5"/>
        <v>28</v>
      </c>
      <c r="U13" s="491">
        <v>49</v>
      </c>
      <c r="V13" s="489">
        <v>51</v>
      </c>
      <c r="W13" s="492">
        <f t="shared" si="6"/>
        <v>100</v>
      </c>
      <c r="X13" s="491">
        <v>69</v>
      </c>
      <c r="Y13" s="489">
        <v>69</v>
      </c>
      <c r="Z13" s="492">
        <f t="shared" si="7"/>
        <v>138</v>
      </c>
    </row>
    <row r="14" spans="1:27" x14ac:dyDescent="0.25">
      <c r="A14" s="188">
        <v>7</v>
      </c>
      <c r="B14" s="370" t="s">
        <v>289</v>
      </c>
      <c r="C14" s="491">
        <v>140</v>
      </c>
      <c r="D14" s="489">
        <v>119</v>
      </c>
      <c r="E14" s="492">
        <f t="shared" si="0"/>
        <v>259</v>
      </c>
      <c r="F14" s="490">
        <v>117</v>
      </c>
      <c r="G14" s="489">
        <v>126</v>
      </c>
      <c r="H14" s="496">
        <f t="shared" si="1"/>
        <v>243</v>
      </c>
      <c r="I14" s="491">
        <v>110</v>
      </c>
      <c r="J14" s="489">
        <v>117</v>
      </c>
      <c r="K14" s="492">
        <f t="shared" si="2"/>
        <v>227</v>
      </c>
      <c r="L14" s="490">
        <v>49</v>
      </c>
      <c r="M14" s="489">
        <v>35</v>
      </c>
      <c r="N14" s="496">
        <f t="shared" si="3"/>
        <v>84</v>
      </c>
      <c r="O14" s="491">
        <v>53</v>
      </c>
      <c r="P14" s="489">
        <v>47</v>
      </c>
      <c r="Q14" s="492">
        <f t="shared" si="4"/>
        <v>100</v>
      </c>
      <c r="R14" s="490">
        <v>15</v>
      </c>
      <c r="S14" s="489">
        <v>18</v>
      </c>
      <c r="T14" s="496">
        <f t="shared" si="5"/>
        <v>33</v>
      </c>
      <c r="U14" s="491">
        <v>61</v>
      </c>
      <c r="V14" s="489">
        <v>37</v>
      </c>
      <c r="W14" s="492">
        <f t="shared" si="6"/>
        <v>98</v>
      </c>
      <c r="X14" s="491">
        <v>54</v>
      </c>
      <c r="Y14" s="489">
        <v>64</v>
      </c>
      <c r="Z14" s="492">
        <f t="shared" si="7"/>
        <v>118</v>
      </c>
    </row>
    <row r="15" spans="1:27" x14ac:dyDescent="0.25">
      <c r="A15" s="188">
        <v>8</v>
      </c>
      <c r="B15" s="370" t="s">
        <v>290</v>
      </c>
      <c r="C15" s="491">
        <v>142</v>
      </c>
      <c r="D15" s="489">
        <v>118</v>
      </c>
      <c r="E15" s="492">
        <f t="shared" si="0"/>
        <v>260</v>
      </c>
      <c r="F15" s="490">
        <v>119</v>
      </c>
      <c r="G15" s="489">
        <v>134</v>
      </c>
      <c r="H15" s="496">
        <f t="shared" si="1"/>
        <v>253</v>
      </c>
      <c r="I15" s="491">
        <v>132</v>
      </c>
      <c r="J15" s="489">
        <v>103</v>
      </c>
      <c r="K15" s="492">
        <f t="shared" si="2"/>
        <v>235</v>
      </c>
      <c r="L15" s="490">
        <v>49</v>
      </c>
      <c r="M15" s="489">
        <v>48</v>
      </c>
      <c r="N15" s="496">
        <f t="shared" si="3"/>
        <v>97</v>
      </c>
      <c r="O15" s="491">
        <v>60</v>
      </c>
      <c r="P15" s="489">
        <v>45</v>
      </c>
      <c r="Q15" s="492">
        <f t="shared" si="4"/>
        <v>105</v>
      </c>
      <c r="R15" s="490">
        <v>16</v>
      </c>
      <c r="S15" s="489">
        <v>6</v>
      </c>
      <c r="T15" s="496">
        <f t="shared" si="5"/>
        <v>22</v>
      </c>
      <c r="U15" s="491">
        <v>53</v>
      </c>
      <c r="V15" s="489">
        <v>46</v>
      </c>
      <c r="W15" s="492">
        <f t="shared" si="6"/>
        <v>99</v>
      </c>
      <c r="X15" s="491">
        <v>60</v>
      </c>
      <c r="Y15" s="489">
        <v>76</v>
      </c>
      <c r="Z15" s="492">
        <f t="shared" si="7"/>
        <v>136</v>
      </c>
    </row>
    <row r="16" spans="1:27" x14ac:dyDescent="0.25">
      <c r="A16" s="188">
        <v>9</v>
      </c>
      <c r="B16" s="370" t="s">
        <v>291</v>
      </c>
      <c r="C16" s="491">
        <v>128</v>
      </c>
      <c r="D16" s="489">
        <v>128</v>
      </c>
      <c r="E16" s="492">
        <f t="shared" si="0"/>
        <v>256</v>
      </c>
      <c r="F16" s="490">
        <v>114</v>
      </c>
      <c r="G16" s="489">
        <v>105</v>
      </c>
      <c r="H16" s="496">
        <f t="shared" si="1"/>
        <v>219</v>
      </c>
      <c r="I16" s="491">
        <v>130</v>
      </c>
      <c r="J16" s="489">
        <v>114</v>
      </c>
      <c r="K16" s="492">
        <f t="shared" si="2"/>
        <v>244</v>
      </c>
      <c r="L16" s="490">
        <v>47</v>
      </c>
      <c r="M16" s="489">
        <v>49</v>
      </c>
      <c r="N16" s="496">
        <f t="shared" si="3"/>
        <v>96</v>
      </c>
      <c r="O16" s="491">
        <v>38</v>
      </c>
      <c r="P16" s="489">
        <v>49</v>
      </c>
      <c r="Q16" s="492">
        <f t="shared" si="4"/>
        <v>87</v>
      </c>
      <c r="R16" s="490">
        <v>20</v>
      </c>
      <c r="S16" s="489">
        <v>14</v>
      </c>
      <c r="T16" s="496">
        <f t="shared" si="5"/>
        <v>34</v>
      </c>
      <c r="U16" s="491">
        <v>60</v>
      </c>
      <c r="V16" s="489">
        <v>52</v>
      </c>
      <c r="W16" s="492">
        <f t="shared" si="6"/>
        <v>112</v>
      </c>
      <c r="X16" s="491">
        <v>68</v>
      </c>
      <c r="Y16" s="489">
        <v>71</v>
      </c>
      <c r="Z16" s="492">
        <f t="shared" si="7"/>
        <v>139</v>
      </c>
    </row>
    <row r="17" spans="1:26" x14ac:dyDescent="0.25">
      <c r="A17" s="188">
        <v>10</v>
      </c>
      <c r="B17" s="370" t="s">
        <v>292</v>
      </c>
      <c r="C17" s="491">
        <v>147</v>
      </c>
      <c r="D17" s="489">
        <v>128</v>
      </c>
      <c r="E17" s="492">
        <f t="shared" si="0"/>
        <v>275</v>
      </c>
      <c r="F17" s="490">
        <v>136</v>
      </c>
      <c r="G17" s="489">
        <v>113</v>
      </c>
      <c r="H17" s="496">
        <f t="shared" si="1"/>
        <v>249</v>
      </c>
      <c r="I17" s="491">
        <v>115</v>
      </c>
      <c r="J17" s="489">
        <v>107</v>
      </c>
      <c r="K17" s="492">
        <f t="shared" si="2"/>
        <v>222</v>
      </c>
      <c r="L17" s="490">
        <v>53</v>
      </c>
      <c r="M17" s="489">
        <v>40</v>
      </c>
      <c r="N17" s="496">
        <f t="shared" si="3"/>
        <v>93</v>
      </c>
      <c r="O17" s="491">
        <v>56</v>
      </c>
      <c r="P17" s="489">
        <v>55</v>
      </c>
      <c r="Q17" s="492">
        <f t="shared" si="4"/>
        <v>111</v>
      </c>
      <c r="R17" s="490">
        <v>15</v>
      </c>
      <c r="S17" s="489">
        <v>18</v>
      </c>
      <c r="T17" s="496">
        <f t="shared" si="5"/>
        <v>33</v>
      </c>
      <c r="U17" s="491">
        <v>52</v>
      </c>
      <c r="V17" s="489">
        <v>44</v>
      </c>
      <c r="W17" s="492">
        <f t="shared" si="6"/>
        <v>96</v>
      </c>
      <c r="X17" s="491">
        <v>60</v>
      </c>
      <c r="Y17" s="489">
        <v>52</v>
      </c>
      <c r="Z17" s="492">
        <f t="shared" si="7"/>
        <v>112</v>
      </c>
    </row>
    <row r="18" spans="1:26" x14ac:dyDescent="0.25">
      <c r="A18" s="188">
        <v>11</v>
      </c>
      <c r="B18" s="370" t="s">
        <v>293</v>
      </c>
      <c r="C18" s="491">
        <v>138</v>
      </c>
      <c r="D18" s="489">
        <v>144</v>
      </c>
      <c r="E18" s="492">
        <f t="shared" si="0"/>
        <v>282</v>
      </c>
      <c r="F18" s="490">
        <v>116</v>
      </c>
      <c r="G18" s="489">
        <v>135</v>
      </c>
      <c r="H18" s="496">
        <f t="shared" si="1"/>
        <v>251</v>
      </c>
      <c r="I18" s="491">
        <v>120</v>
      </c>
      <c r="J18" s="489">
        <v>110</v>
      </c>
      <c r="K18" s="492">
        <f t="shared" si="2"/>
        <v>230</v>
      </c>
      <c r="L18" s="490">
        <v>42</v>
      </c>
      <c r="M18" s="489">
        <v>42</v>
      </c>
      <c r="N18" s="496">
        <f t="shared" si="3"/>
        <v>84</v>
      </c>
      <c r="O18" s="491">
        <v>58</v>
      </c>
      <c r="P18" s="489">
        <v>52</v>
      </c>
      <c r="Q18" s="492">
        <f t="shared" si="4"/>
        <v>110</v>
      </c>
      <c r="R18" s="490">
        <v>21</v>
      </c>
      <c r="S18" s="489">
        <v>18</v>
      </c>
      <c r="T18" s="496">
        <f t="shared" si="5"/>
        <v>39</v>
      </c>
      <c r="U18" s="491">
        <v>69</v>
      </c>
      <c r="V18" s="489">
        <v>58</v>
      </c>
      <c r="W18" s="492">
        <f t="shared" si="6"/>
        <v>127</v>
      </c>
      <c r="X18" s="491">
        <v>60</v>
      </c>
      <c r="Y18" s="489">
        <v>71</v>
      </c>
      <c r="Z18" s="492">
        <f t="shared" si="7"/>
        <v>131</v>
      </c>
    </row>
    <row r="19" spans="1:26" x14ac:dyDescent="0.25">
      <c r="A19" s="188">
        <v>12</v>
      </c>
      <c r="B19" s="370" t="s">
        <v>294</v>
      </c>
      <c r="C19" s="491">
        <v>161</v>
      </c>
      <c r="D19" s="489">
        <v>138</v>
      </c>
      <c r="E19" s="492">
        <f t="shared" si="0"/>
        <v>299</v>
      </c>
      <c r="F19" s="490">
        <v>124</v>
      </c>
      <c r="G19" s="489">
        <v>113</v>
      </c>
      <c r="H19" s="496">
        <f t="shared" si="1"/>
        <v>237</v>
      </c>
      <c r="I19" s="491">
        <v>135</v>
      </c>
      <c r="J19" s="489">
        <v>126</v>
      </c>
      <c r="K19" s="492">
        <f t="shared" si="2"/>
        <v>261</v>
      </c>
      <c r="L19" s="490">
        <v>40</v>
      </c>
      <c r="M19" s="489">
        <v>48</v>
      </c>
      <c r="N19" s="496">
        <f t="shared" si="3"/>
        <v>88</v>
      </c>
      <c r="O19" s="491">
        <v>49</v>
      </c>
      <c r="P19" s="489">
        <v>54</v>
      </c>
      <c r="Q19" s="492">
        <f t="shared" si="4"/>
        <v>103</v>
      </c>
      <c r="R19" s="490">
        <v>17</v>
      </c>
      <c r="S19" s="489">
        <v>16</v>
      </c>
      <c r="T19" s="496">
        <f t="shared" si="5"/>
        <v>33</v>
      </c>
      <c r="U19" s="491">
        <v>50</v>
      </c>
      <c r="V19" s="489">
        <v>64</v>
      </c>
      <c r="W19" s="492">
        <f t="shared" si="6"/>
        <v>114</v>
      </c>
      <c r="X19" s="491">
        <v>66</v>
      </c>
      <c r="Y19" s="489">
        <v>62</v>
      </c>
      <c r="Z19" s="492">
        <f t="shared" si="7"/>
        <v>128</v>
      </c>
    </row>
    <row r="20" spans="1:26" x14ac:dyDescent="0.25">
      <c r="A20" s="188">
        <v>13</v>
      </c>
      <c r="B20" s="370" t="s">
        <v>295</v>
      </c>
      <c r="C20" s="491">
        <v>154</v>
      </c>
      <c r="D20" s="489">
        <v>147</v>
      </c>
      <c r="E20" s="492">
        <f t="shared" si="0"/>
        <v>301</v>
      </c>
      <c r="F20" s="490">
        <v>108</v>
      </c>
      <c r="G20" s="489">
        <v>119</v>
      </c>
      <c r="H20" s="496">
        <f t="shared" si="1"/>
        <v>227</v>
      </c>
      <c r="I20" s="491">
        <v>113</v>
      </c>
      <c r="J20" s="489">
        <v>110</v>
      </c>
      <c r="K20" s="492">
        <f t="shared" si="2"/>
        <v>223</v>
      </c>
      <c r="L20" s="490">
        <v>48</v>
      </c>
      <c r="M20" s="489">
        <v>39</v>
      </c>
      <c r="N20" s="496">
        <f t="shared" si="3"/>
        <v>87</v>
      </c>
      <c r="O20" s="491">
        <v>53</v>
      </c>
      <c r="P20" s="489">
        <v>46</v>
      </c>
      <c r="Q20" s="492">
        <f t="shared" si="4"/>
        <v>99</v>
      </c>
      <c r="R20" s="490">
        <v>22</v>
      </c>
      <c r="S20" s="489">
        <v>9</v>
      </c>
      <c r="T20" s="496">
        <f t="shared" si="5"/>
        <v>31</v>
      </c>
      <c r="U20" s="491">
        <v>46</v>
      </c>
      <c r="V20" s="489">
        <v>59</v>
      </c>
      <c r="W20" s="492">
        <f t="shared" si="6"/>
        <v>105</v>
      </c>
      <c r="X20" s="491">
        <v>68</v>
      </c>
      <c r="Y20" s="489">
        <v>50</v>
      </c>
      <c r="Z20" s="492">
        <f t="shared" si="7"/>
        <v>118</v>
      </c>
    </row>
    <row r="21" spans="1:26" x14ac:dyDescent="0.25">
      <c r="A21" s="188">
        <v>14</v>
      </c>
      <c r="B21" s="370" t="s">
        <v>296</v>
      </c>
      <c r="C21" s="491">
        <v>138</v>
      </c>
      <c r="D21" s="489">
        <v>142</v>
      </c>
      <c r="E21" s="492">
        <f t="shared" si="0"/>
        <v>280</v>
      </c>
      <c r="F21" s="490">
        <v>126</v>
      </c>
      <c r="G21" s="489">
        <v>111</v>
      </c>
      <c r="H21" s="496">
        <f t="shared" si="1"/>
        <v>237</v>
      </c>
      <c r="I21" s="491">
        <v>136</v>
      </c>
      <c r="J21" s="489">
        <v>112</v>
      </c>
      <c r="K21" s="492">
        <f t="shared" si="2"/>
        <v>248</v>
      </c>
      <c r="L21" s="490">
        <v>45</v>
      </c>
      <c r="M21" s="489">
        <v>38</v>
      </c>
      <c r="N21" s="496">
        <f t="shared" si="3"/>
        <v>83</v>
      </c>
      <c r="O21" s="491">
        <v>53</v>
      </c>
      <c r="P21" s="489">
        <v>48</v>
      </c>
      <c r="Q21" s="492">
        <f t="shared" si="4"/>
        <v>101</v>
      </c>
      <c r="R21" s="490">
        <v>20</v>
      </c>
      <c r="S21" s="489">
        <v>11</v>
      </c>
      <c r="T21" s="496">
        <f t="shared" si="5"/>
        <v>31</v>
      </c>
      <c r="U21" s="491">
        <v>57</v>
      </c>
      <c r="V21" s="489">
        <v>54</v>
      </c>
      <c r="W21" s="492">
        <f t="shared" si="6"/>
        <v>111</v>
      </c>
      <c r="X21" s="491">
        <v>74</v>
      </c>
      <c r="Y21" s="489">
        <v>55</v>
      </c>
      <c r="Z21" s="492">
        <f t="shared" si="7"/>
        <v>129</v>
      </c>
    </row>
    <row r="22" spans="1:26" x14ac:dyDescent="0.25">
      <c r="A22" s="188">
        <v>15</v>
      </c>
      <c r="B22" s="370" t="s">
        <v>297</v>
      </c>
      <c r="C22" s="491">
        <v>139</v>
      </c>
      <c r="D22" s="489">
        <v>133</v>
      </c>
      <c r="E22" s="492">
        <f t="shared" si="0"/>
        <v>272</v>
      </c>
      <c r="F22" s="490">
        <v>102</v>
      </c>
      <c r="G22" s="489">
        <v>122</v>
      </c>
      <c r="H22" s="496">
        <f t="shared" si="1"/>
        <v>224</v>
      </c>
      <c r="I22" s="491">
        <v>122</v>
      </c>
      <c r="J22" s="489">
        <v>110</v>
      </c>
      <c r="K22" s="492">
        <f t="shared" si="2"/>
        <v>232</v>
      </c>
      <c r="L22" s="490">
        <v>53</v>
      </c>
      <c r="M22" s="489">
        <v>53</v>
      </c>
      <c r="N22" s="496">
        <f t="shared" si="3"/>
        <v>106</v>
      </c>
      <c r="O22" s="491">
        <v>47</v>
      </c>
      <c r="P22" s="489">
        <v>49</v>
      </c>
      <c r="Q22" s="492">
        <f t="shared" si="4"/>
        <v>96</v>
      </c>
      <c r="R22" s="490">
        <v>19</v>
      </c>
      <c r="S22" s="489">
        <v>21</v>
      </c>
      <c r="T22" s="496">
        <f t="shared" si="5"/>
        <v>40</v>
      </c>
      <c r="U22" s="491">
        <v>57</v>
      </c>
      <c r="V22" s="489">
        <v>60</v>
      </c>
      <c r="W22" s="492">
        <f t="shared" si="6"/>
        <v>117</v>
      </c>
      <c r="X22" s="491">
        <v>65</v>
      </c>
      <c r="Y22" s="489">
        <v>57</v>
      </c>
      <c r="Z22" s="492">
        <f t="shared" si="7"/>
        <v>122</v>
      </c>
    </row>
    <row r="23" spans="1:26" x14ac:dyDescent="0.25">
      <c r="A23" s="188">
        <v>16</v>
      </c>
      <c r="B23" s="370" t="s">
        <v>298</v>
      </c>
      <c r="C23" s="491">
        <v>146</v>
      </c>
      <c r="D23" s="489">
        <v>134</v>
      </c>
      <c r="E23" s="492">
        <f t="shared" si="0"/>
        <v>280</v>
      </c>
      <c r="F23" s="490">
        <v>113</v>
      </c>
      <c r="G23" s="489">
        <v>93</v>
      </c>
      <c r="H23" s="496">
        <f t="shared" si="1"/>
        <v>206</v>
      </c>
      <c r="I23" s="491">
        <v>106</v>
      </c>
      <c r="J23" s="489">
        <v>117</v>
      </c>
      <c r="K23" s="492">
        <f t="shared" si="2"/>
        <v>223</v>
      </c>
      <c r="L23" s="490">
        <v>39</v>
      </c>
      <c r="M23" s="489">
        <v>48</v>
      </c>
      <c r="N23" s="496">
        <f t="shared" si="3"/>
        <v>87</v>
      </c>
      <c r="O23" s="491">
        <v>60</v>
      </c>
      <c r="P23" s="489">
        <v>60</v>
      </c>
      <c r="Q23" s="492">
        <f t="shared" si="4"/>
        <v>120</v>
      </c>
      <c r="R23" s="490">
        <v>22</v>
      </c>
      <c r="S23" s="489">
        <v>14</v>
      </c>
      <c r="T23" s="496">
        <f t="shared" si="5"/>
        <v>36</v>
      </c>
      <c r="U23" s="491">
        <v>64</v>
      </c>
      <c r="V23" s="489">
        <v>46</v>
      </c>
      <c r="W23" s="492">
        <f t="shared" si="6"/>
        <v>110</v>
      </c>
      <c r="X23" s="491">
        <v>54</v>
      </c>
      <c r="Y23" s="489">
        <v>70</v>
      </c>
      <c r="Z23" s="492">
        <f t="shared" si="7"/>
        <v>124</v>
      </c>
    </row>
    <row r="24" spans="1:26" x14ac:dyDescent="0.25">
      <c r="A24" s="188">
        <v>17</v>
      </c>
      <c r="B24" s="370" t="s">
        <v>299</v>
      </c>
      <c r="C24" s="491">
        <v>150</v>
      </c>
      <c r="D24" s="489">
        <v>128</v>
      </c>
      <c r="E24" s="492">
        <f t="shared" si="0"/>
        <v>278</v>
      </c>
      <c r="F24" s="490">
        <v>120</v>
      </c>
      <c r="G24" s="489">
        <v>109</v>
      </c>
      <c r="H24" s="496">
        <f t="shared" si="1"/>
        <v>229</v>
      </c>
      <c r="I24" s="491">
        <v>103</v>
      </c>
      <c r="J24" s="489">
        <v>99</v>
      </c>
      <c r="K24" s="492">
        <f t="shared" si="2"/>
        <v>202</v>
      </c>
      <c r="L24" s="490">
        <v>49</v>
      </c>
      <c r="M24" s="489">
        <v>38</v>
      </c>
      <c r="N24" s="496">
        <f t="shared" si="3"/>
        <v>87</v>
      </c>
      <c r="O24" s="491">
        <v>59</v>
      </c>
      <c r="P24" s="489">
        <v>54</v>
      </c>
      <c r="Q24" s="492">
        <f t="shared" si="4"/>
        <v>113</v>
      </c>
      <c r="R24" s="490">
        <v>22</v>
      </c>
      <c r="S24" s="489">
        <v>17</v>
      </c>
      <c r="T24" s="496">
        <f t="shared" si="5"/>
        <v>39</v>
      </c>
      <c r="U24" s="491">
        <v>70</v>
      </c>
      <c r="V24" s="489">
        <v>57</v>
      </c>
      <c r="W24" s="492">
        <f t="shared" si="6"/>
        <v>127</v>
      </c>
      <c r="X24" s="491">
        <v>58</v>
      </c>
      <c r="Y24" s="489">
        <v>72</v>
      </c>
      <c r="Z24" s="492">
        <f t="shared" si="7"/>
        <v>130</v>
      </c>
    </row>
    <row r="25" spans="1:26" x14ac:dyDescent="0.25">
      <c r="A25" s="188">
        <v>18</v>
      </c>
      <c r="B25" s="370" t="s">
        <v>300</v>
      </c>
      <c r="C25" s="491">
        <v>139</v>
      </c>
      <c r="D25" s="489">
        <v>143</v>
      </c>
      <c r="E25" s="492">
        <f t="shared" si="0"/>
        <v>282</v>
      </c>
      <c r="F25" s="490">
        <v>115</v>
      </c>
      <c r="G25" s="489">
        <v>114</v>
      </c>
      <c r="H25" s="496">
        <f t="shared" si="1"/>
        <v>229</v>
      </c>
      <c r="I25" s="491">
        <v>104</v>
      </c>
      <c r="J25" s="489">
        <v>97</v>
      </c>
      <c r="K25" s="492">
        <f t="shared" si="2"/>
        <v>201</v>
      </c>
      <c r="L25" s="490">
        <v>36</v>
      </c>
      <c r="M25" s="489">
        <v>36</v>
      </c>
      <c r="N25" s="496">
        <f t="shared" si="3"/>
        <v>72</v>
      </c>
      <c r="O25" s="491">
        <v>49</v>
      </c>
      <c r="P25" s="489">
        <v>55</v>
      </c>
      <c r="Q25" s="492">
        <f t="shared" si="4"/>
        <v>104</v>
      </c>
      <c r="R25" s="490">
        <v>17</v>
      </c>
      <c r="S25" s="489">
        <v>15</v>
      </c>
      <c r="T25" s="496">
        <f t="shared" si="5"/>
        <v>32</v>
      </c>
      <c r="U25" s="491">
        <v>60</v>
      </c>
      <c r="V25" s="489">
        <v>51</v>
      </c>
      <c r="W25" s="492">
        <f t="shared" si="6"/>
        <v>111</v>
      </c>
      <c r="X25" s="491">
        <v>73</v>
      </c>
      <c r="Y25" s="489">
        <v>62</v>
      </c>
      <c r="Z25" s="492">
        <f t="shared" si="7"/>
        <v>135</v>
      </c>
    </row>
    <row r="26" spans="1:26" x14ac:dyDescent="0.25">
      <c r="A26" s="188">
        <v>19</v>
      </c>
      <c r="B26" s="370" t="s">
        <v>301</v>
      </c>
      <c r="C26" s="491">
        <v>106</v>
      </c>
      <c r="D26" s="489">
        <v>125</v>
      </c>
      <c r="E26" s="492">
        <f t="shared" si="0"/>
        <v>231</v>
      </c>
      <c r="F26" s="490">
        <v>108</v>
      </c>
      <c r="G26" s="489">
        <v>93</v>
      </c>
      <c r="H26" s="496">
        <f t="shared" si="1"/>
        <v>201</v>
      </c>
      <c r="I26" s="491">
        <v>114</v>
      </c>
      <c r="J26" s="489">
        <v>79</v>
      </c>
      <c r="K26" s="492">
        <f t="shared" si="2"/>
        <v>193</v>
      </c>
      <c r="L26" s="490">
        <v>46</v>
      </c>
      <c r="M26" s="489">
        <v>43</v>
      </c>
      <c r="N26" s="496">
        <f t="shared" si="3"/>
        <v>89</v>
      </c>
      <c r="O26" s="491">
        <v>50</v>
      </c>
      <c r="P26" s="489">
        <v>53</v>
      </c>
      <c r="Q26" s="492">
        <f t="shared" si="4"/>
        <v>103</v>
      </c>
      <c r="R26" s="490">
        <v>21</v>
      </c>
      <c r="S26" s="489">
        <v>14</v>
      </c>
      <c r="T26" s="496">
        <f t="shared" si="5"/>
        <v>35</v>
      </c>
      <c r="U26" s="491">
        <v>56</v>
      </c>
      <c r="V26" s="489">
        <v>53</v>
      </c>
      <c r="W26" s="492">
        <f t="shared" si="6"/>
        <v>109</v>
      </c>
      <c r="X26" s="491">
        <v>52</v>
      </c>
      <c r="Y26" s="489">
        <v>59</v>
      </c>
      <c r="Z26" s="492">
        <f t="shared" si="7"/>
        <v>111</v>
      </c>
    </row>
    <row r="27" spans="1:26" x14ac:dyDescent="0.25">
      <c r="A27" s="188">
        <v>20</v>
      </c>
      <c r="B27" s="370" t="s">
        <v>302</v>
      </c>
      <c r="C27" s="491">
        <v>143</v>
      </c>
      <c r="D27" s="489">
        <v>144</v>
      </c>
      <c r="E27" s="492">
        <f t="shared" si="0"/>
        <v>287</v>
      </c>
      <c r="F27" s="490">
        <v>116</v>
      </c>
      <c r="G27" s="489">
        <v>100</v>
      </c>
      <c r="H27" s="496">
        <f t="shared" si="1"/>
        <v>216</v>
      </c>
      <c r="I27" s="491">
        <v>89</v>
      </c>
      <c r="J27" s="489">
        <v>120</v>
      </c>
      <c r="K27" s="492">
        <f t="shared" si="2"/>
        <v>209</v>
      </c>
      <c r="L27" s="490">
        <v>45</v>
      </c>
      <c r="M27" s="489">
        <v>55</v>
      </c>
      <c r="N27" s="496">
        <f t="shared" si="3"/>
        <v>100</v>
      </c>
      <c r="O27" s="491">
        <v>56</v>
      </c>
      <c r="P27" s="489">
        <v>45</v>
      </c>
      <c r="Q27" s="492">
        <f t="shared" si="4"/>
        <v>101</v>
      </c>
      <c r="R27" s="490">
        <v>20</v>
      </c>
      <c r="S27" s="489">
        <v>13</v>
      </c>
      <c r="T27" s="496">
        <f t="shared" si="5"/>
        <v>33</v>
      </c>
      <c r="U27" s="491">
        <v>62</v>
      </c>
      <c r="V27" s="489">
        <v>49</v>
      </c>
      <c r="W27" s="492">
        <f t="shared" si="6"/>
        <v>111</v>
      </c>
      <c r="X27" s="491">
        <v>57</v>
      </c>
      <c r="Y27" s="489">
        <v>61</v>
      </c>
      <c r="Z27" s="492">
        <f t="shared" si="7"/>
        <v>118</v>
      </c>
    </row>
    <row r="28" spans="1:26" x14ac:dyDescent="0.25">
      <c r="A28" s="188">
        <v>21</v>
      </c>
      <c r="B28" s="370" t="s">
        <v>303</v>
      </c>
      <c r="C28" s="491">
        <v>144</v>
      </c>
      <c r="D28" s="489">
        <v>135</v>
      </c>
      <c r="E28" s="492">
        <f t="shared" si="0"/>
        <v>279</v>
      </c>
      <c r="F28" s="490">
        <v>130</v>
      </c>
      <c r="G28" s="489">
        <v>116</v>
      </c>
      <c r="H28" s="496">
        <f t="shared" si="1"/>
        <v>246</v>
      </c>
      <c r="I28" s="491">
        <v>108</v>
      </c>
      <c r="J28" s="489">
        <v>86</v>
      </c>
      <c r="K28" s="492">
        <f t="shared" si="2"/>
        <v>194</v>
      </c>
      <c r="L28" s="490">
        <v>58</v>
      </c>
      <c r="M28" s="489">
        <v>43</v>
      </c>
      <c r="N28" s="496">
        <f t="shared" si="3"/>
        <v>101</v>
      </c>
      <c r="O28" s="491">
        <v>58</v>
      </c>
      <c r="P28" s="489">
        <v>44</v>
      </c>
      <c r="Q28" s="492">
        <f t="shared" si="4"/>
        <v>102</v>
      </c>
      <c r="R28" s="490">
        <v>33</v>
      </c>
      <c r="S28" s="489">
        <v>18</v>
      </c>
      <c r="T28" s="496">
        <f t="shared" si="5"/>
        <v>51</v>
      </c>
      <c r="U28" s="491">
        <v>62</v>
      </c>
      <c r="V28" s="489">
        <v>50</v>
      </c>
      <c r="W28" s="492">
        <f t="shared" si="6"/>
        <v>112</v>
      </c>
      <c r="X28" s="491">
        <v>65</v>
      </c>
      <c r="Y28" s="489">
        <v>55</v>
      </c>
      <c r="Z28" s="492">
        <f t="shared" si="7"/>
        <v>120</v>
      </c>
    </row>
    <row r="29" spans="1:26" x14ac:dyDescent="0.25">
      <c r="A29" s="188">
        <v>22</v>
      </c>
      <c r="B29" s="370" t="s">
        <v>304</v>
      </c>
      <c r="C29" s="491">
        <v>118</v>
      </c>
      <c r="D29" s="489">
        <v>154</v>
      </c>
      <c r="E29" s="492">
        <f t="shared" si="0"/>
        <v>272</v>
      </c>
      <c r="F29" s="490">
        <v>117</v>
      </c>
      <c r="G29" s="489">
        <v>114</v>
      </c>
      <c r="H29" s="496">
        <f t="shared" si="1"/>
        <v>231</v>
      </c>
      <c r="I29" s="491">
        <v>93</v>
      </c>
      <c r="J29" s="489">
        <v>115</v>
      </c>
      <c r="K29" s="492">
        <f t="shared" si="2"/>
        <v>208</v>
      </c>
      <c r="L29" s="490">
        <v>46</v>
      </c>
      <c r="M29" s="489">
        <v>37</v>
      </c>
      <c r="N29" s="496">
        <f t="shared" si="3"/>
        <v>83</v>
      </c>
      <c r="O29" s="491">
        <v>47</v>
      </c>
      <c r="P29" s="489">
        <v>58</v>
      </c>
      <c r="Q29" s="492">
        <f t="shared" si="4"/>
        <v>105</v>
      </c>
      <c r="R29" s="490">
        <v>14</v>
      </c>
      <c r="S29" s="489">
        <v>8</v>
      </c>
      <c r="T29" s="496">
        <f t="shared" si="5"/>
        <v>22</v>
      </c>
      <c r="U29" s="491">
        <v>58</v>
      </c>
      <c r="V29" s="489">
        <v>54</v>
      </c>
      <c r="W29" s="492">
        <f t="shared" si="6"/>
        <v>112</v>
      </c>
      <c r="X29" s="491">
        <v>69</v>
      </c>
      <c r="Y29" s="489">
        <v>41</v>
      </c>
      <c r="Z29" s="492">
        <f t="shared" si="7"/>
        <v>110</v>
      </c>
    </row>
    <row r="30" spans="1:26" x14ac:dyDescent="0.25">
      <c r="A30" s="188">
        <v>23</v>
      </c>
      <c r="B30" s="370" t="s">
        <v>305</v>
      </c>
      <c r="C30" s="491">
        <v>119</v>
      </c>
      <c r="D30" s="489">
        <v>134</v>
      </c>
      <c r="E30" s="492">
        <f t="shared" si="0"/>
        <v>253</v>
      </c>
      <c r="F30" s="490">
        <v>102</v>
      </c>
      <c r="G30" s="489">
        <v>92</v>
      </c>
      <c r="H30" s="496">
        <f t="shared" si="1"/>
        <v>194</v>
      </c>
      <c r="I30" s="491">
        <v>96</v>
      </c>
      <c r="J30" s="489">
        <v>91</v>
      </c>
      <c r="K30" s="492">
        <f t="shared" si="2"/>
        <v>187</v>
      </c>
      <c r="L30" s="490">
        <v>40</v>
      </c>
      <c r="M30" s="489">
        <v>43</v>
      </c>
      <c r="N30" s="496">
        <f t="shared" si="3"/>
        <v>83</v>
      </c>
      <c r="O30" s="491">
        <v>39</v>
      </c>
      <c r="P30" s="489">
        <v>48</v>
      </c>
      <c r="Q30" s="492">
        <f t="shared" si="4"/>
        <v>87</v>
      </c>
      <c r="R30" s="490">
        <v>13</v>
      </c>
      <c r="S30" s="489">
        <v>15</v>
      </c>
      <c r="T30" s="496">
        <f t="shared" si="5"/>
        <v>28</v>
      </c>
      <c r="U30" s="491">
        <v>65</v>
      </c>
      <c r="V30" s="489">
        <v>54</v>
      </c>
      <c r="W30" s="492">
        <f t="shared" si="6"/>
        <v>119</v>
      </c>
      <c r="X30" s="491">
        <v>60</v>
      </c>
      <c r="Y30" s="489">
        <v>58</v>
      </c>
      <c r="Z30" s="492">
        <f t="shared" si="7"/>
        <v>118</v>
      </c>
    </row>
    <row r="31" spans="1:26" x14ac:dyDescent="0.25">
      <c r="A31" s="188">
        <v>24</v>
      </c>
      <c r="B31" s="370" t="s">
        <v>306</v>
      </c>
      <c r="C31" s="491">
        <v>159</v>
      </c>
      <c r="D31" s="489">
        <v>134</v>
      </c>
      <c r="E31" s="492">
        <f t="shared" si="0"/>
        <v>293</v>
      </c>
      <c r="F31" s="490">
        <v>115</v>
      </c>
      <c r="G31" s="489">
        <v>109</v>
      </c>
      <c r="H31" s="496">
        <f t="shared" si="1"/>
        <v>224</v>
      </c>
      <c r="I31" s="491">
        <v>109</v>
      </c>
      <c r="J31" s="489">
        <v>113</v>
      </c>
      <c r="K31" s="492">
        <f t="shared" si="2"/>
        <v>222</v>
      </c>
      <c r="L31" s="490">
        <v>54</v>
      </c>
      <c r="M31" s="489">
        <v>47</v>
      </c>
      <c r="N31" s="496">
        <f t="shared" si="3"/>
        <v>101</v>
      </c>
      <c r="O31" s="491">
        <v>68</v>
      </c>
      <c r="P31" s="489">
        <v>49</v>
      </c>
      <c r="Q31" s="492">
        <f t="shared" si="4"/>
        <v>117</v>
      </c>
      <c r="R31" s="490">
        <v>21</v>
      </c>
      <c r="S31" s="489">
        <v>21</v>
      </c>
      <c r="T31" s="496">
        <f t="shared" si="5"/>
        <v>42</v>
      </c>
      <c r="U31" s="491">
        <v>60</v>
      </c>
      <c r="V31" s="489">
        <v>68</v>
      </c>
      <c r="W31" s="492">
        <f t="shared" si="6"/>
        <v>128</v>
      </c>
      <c r="X31" s="491">
        <v>52</v>
      </c>
      <c r="Y31" s="489">
        <v>46</v>
      </c>
      <c r="Z31" s="492">
        <f t="shared" si="7"/>
        <v>98</v>
      </c>
    </row>
    <row r="32" spans="1:26" x14ac:dyDescent="0.25">
      <c r="A32" s="188">
        <v>25</v>
      </c>
      <c r="B32" s="370" t="s">
        <v>307</v>
      </c>
      <c r="C32" s="491">
        <v>142</v>
      </c>
      <c r="D32" s="489">
        <v>120</v>
      </c>
      <c r="E32" s="492">
        <f t="shared" si="0"/>
        <v>262</v>
      </c>
      <c r="F32" s="490">
        <v>126</v>
      </c>
      <c r="G32" s="489">
        <v>100</v>
      </c>
      <c r="H32" s="496">
        <f t="shared" si="1"/>
        <v>226</v>
      </c>
      <c r="I32" s="491">
        <v>77</v>
      </c>
      <c r="J32" s="489">
        <v>91</v>
      </c>
      <c r="K32" s="492">
        <f t="shared" si="2"/>
        <v>168</v>
      </c>
      <c r="L32" s="490">
        <v>61</v>
      </c>
      <c r="M32" s="489">
        <v>48</v>
      </c>
      <c r="N32" s="496">
        <f t="shared" si="3"/>
        <v>109</v>
      </c>
      <c r="O32" s="491">
        <v>43</v>
      </c>
      <c r="P32" s="489">
        <v>49</v>
      </c>
      <c r="Q32" s="492">
        <f t="shared" si="4"/>
        <v>92</v>
      </c>
      <c r="R32" s="490">
        <v>19</v>
      </c>
      <c r="S32" s="489">
        <v>26</v>
      </c>
      <c r="T32" s="496">
        <f t="shared" si="5"/>
        <v>45</v>
      </c>
      <c r="U32" s="491">
        <v>55</v>
      </c>
      <c r="V32" s="489">
        <v>53</v>
      </c>
      <c r="W32" s="492">
        <f t="shared" si="6"/>
        <v>108</v>
      </c>
      <c r="X32" s="491">
        <v>53</v>
      </c>
      <c r="Y32" s="489">
        <v>39</v>
      </c>
      <c r="Z32" s="492">
        <f t="shared" si="7"/>
        <v>92</v>
      </c>
    </row>
    <row r="33" spans="1:26" x14ac:dyDescent="0.25">
      <c r="A33" s="188">
        <v>26</v>
      </c>
      <c r="B33" s="370" t="s">
        <v>308</v>
      </c>
      <c r="C33" s="491">
        <v>118</v>
      </c>
      <c r="D33" s="489">
        <v>131</v>
      </c>
      <c r="E33" s="492">
        <f t="shared" si="0"/>
        <v>249</v>
      </c>
      <c r="F33" s="490">
        <v>111</v>
      </c>
      <c r="G33" s="489">
        <v>119</v>
      </c>
      <c r="H33" s="496">
        <f t="shared" si="1"/>
        <v>230</v>
      </c>
      <c r="I33" s="491">
        <v>100</v>
      </c>
      <c r="J33" s="489">
        <v>90</v>
      </c>
      <c r="K33" s="492">
        <f t="shared" si="2"/>
        <v>190</v>
      </c>
      <c r="L33" s="490">
        <v>41</v>
      </c>
      <c r="M33" s="489">
        <v>41</v>
      </c>
      <c r="N33" s="496">
        <f t="shared" si="3"/>
        <v>82</v>
      </c>
      <c r="O33" s="491">
        <v>45</v>
      </c>
      <c r="P33" s="489">
        <v>42</v>
      </c>
      <c r="Q33" s="492">
        <f t="shared" si="4"/>
        <v>87</v>
      </c>
      <c r="R33" s="490">
        <v>17</v>
      </c>
      <c r="S33" s="489">
        <v>18</v>
      </c>
      <c r="T33" s="496">
        <f t="shared" si="5"/>
        <v>35</v>
      </c>
      <c r="U33" s="491">
        <v>46</v>
      </c>
      <c r="V33" s="489">
        <v>55</v>
      </c>
      <c r="W33" s="492">
        <f t="shared" si="6"/>
        <v>101</v>
      </c>
      <c r="X33" s="491">
        <v>55</v>
      </c>
      <c r="Y33" s="489">
        <v>49</v>
      </c>
      <c r="Z33" s="492">
        <f t="shared" si="7"/>
        <v>104</v>
      </c>
    </row>
    <row r="34" spans="1:26" x14ac:dyDescent="0.25">
      <c r="A34" s="188">
        <v>27</v>
      </c>
      <c r="B34" s="370" t="s">
        <v>309</v>
      </c>
      <c r="C34" s="491">
        <v>115</v>
      </c>
      <c r="D34" s="489">
        <v>104</v>
      </c>
      <c r="E34" s="492">
        <f t="shared" si="0"/>
        <v>219</v>
      </c>
      <c r="F34" s="490">
        <v>89</v>
      </c>
      <c r="G34" s="489">
        <v>78</v>
      </c>
      <c r="H34" s="496">
        <f t="shared" si="1"/>
        <v>167</v>
      </c>
      <c r="I34" s="491">
        <v>82</v>
      </c>
      <c r="J34" s="489">
        <v>82</v>
      </c>
      <c r="K34" s="492">
        <f t="shared" si="2"/>
        <v>164</v>
      </c>
      <c r="L34" s="490">
        <v>35</v>
      </c>
      <c r="M34" s="489">
        <v>35</v>
      </c>
      <c r="N34" s="496">
        <f t="shared" si="3"/>
        <v>70</v>
      </c>
      <c r="O34" s="491">
        <v>63</v>
      </c>
      <c r="P34" s="489">
        <v>33</v>
      </c>
      <c r="Q34" s="492">
        <f t="shared" si="4"/>
        <v>96</v>
      </c>
      <c r="R34" s="490">
        <v>12</v>
      </c>
      <c r="S34" s="489">
        <v>11</v>
      </c>
      <c r="T34" s="496">
        <f t="shared" si="5"/>
        <v>23</v>
      </c>
      <c r="U34" s="491">
        <v>35</v>
      </c>
      <c r="V34" s="489">
        <v>40</v>
      </c>
      <c r="W34" s="492">
        <f t="shared" si="6"/>
        <v>75</v>
      </c>
      <c r="X34" s="491">
        <v>54</v>
      </c>
      <c r="Y34" s="489">
        <v>43</v>
      </c>
      <c r="Z34" s="492">
        <f t="shared" si="7"/>
        <v>97</v>
      </c>
    </row>
    <row r="35" spans="1:26" x14ac:dyDescent="0.25">
      <c r="A35" s="188">
        <v>28</v>
      </c>
      <c r="B35" s="370" t="s">
        <v>310</v>
      </c>
      <c r="C35" s="491">
        <v>108</v>
      </c>
      <c r="D35" s="489">
        <v>93</v>
      </c>
      <c r="E35" s="492">
        <f t="shared" si="0"/>
        <v>201</v>
      </c>
      <c r="F35" s="490">
        <v>108</v>
      </c>
      <c r="G35" s="489">
        <v>96</v>
      </c>
      <c r="H35" s="496">
        <f t="shared" si="1"/>
        <v>204</v>
      </c>
      <c r="I35" s="491">
        <v>99</v>
      </c>
      <c r="J35" s="489">
        <v>110</v>
      </c>
      <c r="K35" s="492">
        <f t="shared" si="2"/>
        <v>209</v>
      </c>
      <c r="L35" s="490">
        <v>50</v>
      </c>
      <c r="M35" s="489">
        <v>45</v>
      </c>
      <c r="N35" s="496">
        <f t="shared" si="3"/>
        <v>95</v>
      </c>
      <c r="O35" s="491">
        <v>38</v>
      </c>
      <c r="P35" s="489">
        <v>31</v>
      </c>
      <c r="Q35" s="492">
        <f t="shared" si="4"/>
        <v>69</v>
      </c>
      <c r="R35" s="490">
        <v>20</v>
      </c>
      <c r="S35" s="489">
        <v>12</v>
      </c>
      <c r="T35" s="496">
        <f t="shared" si="5"/>
        <v>32</v>
      </c>
      <c r="U35" s="491">
        <v>50</v>
      </c>
      <c r="V35" s="489">
        <v>53</v>
      </c>
      <c r="W35" s="492">
        <f t="shared" si="6"/>
        <v>103</v>
      </c>
      <c r="X35" s="491">
        <v>52</v>
      </c>
      <c r="Y35" s="489">
        <v>34</v>
      </c>
      <c r="Z35" s="492">
        <f t="shared" si="7"/>
        <v>86</v>
      </c>
    </row>
    <row r="36" spans="1:26" x14ac:dyDescent="0.25">
      <c r="A36" s="188">
        <v>29</v>
      </c>
      <c r="B36" s="370" t="s">
        <v>311</v>
      </c>
      <c r="C36" s="491">
        <v>109</v>
      </c>
      <c r="D36" s="489">
        <v>100</v>
      </c>
      <c r="E36" s="492">
        <f t="shared" si="0"/>
        <v>209</v>
      </c>
      <c r="F36" s="490">
        <v>87</v>
      </c>
      <c r="G36" s="489">
        <v>97</v>
      </c>
      <c r="H36" s="496">
        <f t="shared" si="1"/>
        <v>184</v>
      </c>
      <c r="I36" s="491">
        <v>90</v>
      </c>
      <c r="J36" s="489">
        <v>99</v>
      </c>
      <c r="K36" s="492">
        <f t="shared" si="2"/>
        <v>189</v>
      </c>
      <c r="L36" s="490">
        <v>54</v>
      </c>
      <c r="M36" s="489">
        <v>31</v>
      </c>
      <c r="N36" s="496">
        <f t="shared" si="3"/>
        <v>85</v>
      </c>
      <c r="O36" s="491">
        <v>50</v>
      </c>
      <c r="P36" s="489">
        <v>37</v>
      </c>
      <c r="Q36" s="492">
        <f t="shared" si="4"/>
        <v>87</v>
      </c>
      <c r="R36" s="490">
        <v>16</v>
      </c>
      <c r="S36" s="489">
        <v>17</v>
      </c>
      <c r="T36" s="496">
        <f t="shared" si="5"/>
        <v>33</v>
      </c>
      <c r="U36" s="491">
        <v>45</v>
      </c>
      <c r="V36" s="489">
        <v>42</v>
      </c>
      <c r="W36" s="492">
        <f t="shared" si="6"/>
        <v>87</v>
      </c>
      <c r="X36" s="491">
        <v>43</v>
      </c>
      <c r="Y36" s="489">
        <v>58</v>
      </c>
      <c r="Z36" s="492">
        <f t="shared" si="7"/>
        <v>101</v>
      </c>
    </row>
    <row r="37" spans="1:26" x14ac:dyDescent="0.25">
      <c r="A37" s="188">
        <v>30</v>
      </c>
      <c r="B37" s="370" t="s">
        <v>312</v>
      </c>
      <c r="C37" s="491">
        <v>103</v>
      </c>
      <c r="D37" s="489">
        <v>86</v>
      </c>
      <c r="E37" s="492">
        <f t="shared" si="0"/>
        <v>189</v>
      </c>
      <c r="F37" s="490">
        <v>95</v>
      </c>
      <c r="G37" s="489">
        <v>71</v>
      </c>
      <c r="H37" s="496">
        <f t="shared" si="1"/>
        <v>166</v>
      </c>
      <c r="I37" s="491">
        <v>85</v>
      </c>
      <c r="J37" s="489">
        <v>89</v>
      </c>
      <c r="K37" s="492">
        <f t="shared" si="2"/>
        <v>174</v>
      </c>
      <c r="L37" s="490">
        <v>38</v>
      </c>
      <c r="M37" s="489">
        <v>44</v>
      </c>
      <c r="N37" s="496">
        <f t="shared" si="3"/>
        <v>82</v>
      </c>
      <c r="O37" s="491">
        <v>39</v>
      </c>
      <c r="P37" s="489">
        <v>55</v>
      </c>
      <c r="Q37" s="492">
        <f t="shared" si="4"/>
        <v>94</v>
      </c>
      <c r="R37" s="490">
        <v>17</v>
      </c>
      <c r="S37" s="489">
        <v>9</v>
      </c>
      <c r="T37" s="496">
        <f t="shared" si="5"/>
        <v>26</v>
      </c>
      <c r="U37" s="491">
        <v>45</v>
      </c>
      <c r="V37" s="489">
        <v>39</v>
      </c>
      <c r="W37" s="492">
        <f t="shared" si="6"/>
        <v>84</v>
      </c>
      <c r="X37" s="491">
        <v>45</v>
      </c>
      <c r="Y37" s="489">
        <v>57</v>
      </c>
      <c r="Z37" s="492">
        <f t="shared" si="7"/>
        <v>102</v>
      </c>
    </row>
    <row r="38" spans="1:26" x14ac:dyDescent="0.25">
      <c r="A38" s="188">
        <v>31</v>
      </c>
      <c r="B38" s="370" t="s">
        <v>313</v>
      </c>
      <c r="C38" s="491">
        <v>102</v>
      </c>
      <c r="D38" s="489">
        <v>77</v>
      </c>
      <c r="E38" s="492">
        <f t="shared" si="0"/>
        <v>179</v>
      </c>
      <c r="F38" s="490">
        <v>97</v>
      </c>
      <c r="G38" s="489">
        <v>80</v>
      </c>
      <c r="H38" s="496">
        <f t="shared" si="1"/>
        <v>177</v>
      </c>
      <c r="I38" s="491">
        <v>84</v>
      </c>
      <c r="J38" s="489">
        <v>103</v>
      </c>
      <c r="K38" s="492">
        <f t="shared" si="2"/>
        <v>187</v>
      </c>
      <c r="L38" s="490">
        <v>36</v>
      </c>
      <c r="M38" s="489">
        <v>34</v>
      </c>
      <c r="N38" s="496">
        <f t="shared" si="3"/>
        <v>70</v>
      </c>
      <c r="O38" s="491">
        <v>41</v>
      </c>
      <c r="P38" s="489">
        <v>46</v>
      </c>
      <c r="Q38" s="492">
        <f t="shared" si="4"/>
        <v>87</v>
      </c>
      <c r="R38" s="490">
        <v>15</v>
      </c>
      <c r="S38" s="489">
        <v>13</v>
      </c>
      <c r="T38" s="496">
        <f t="shared" si="5"/>
        <v>28</v>
      </c>
      <c r="U38" s="491">
        <v>43</v>
      </c>
      <c r="V38" s="489">
        <v>32</v>
      </c>
      <c r="W38" s="492">
        <f t="shared" si="6"/>
        <v>75</v>
      </c>
      <c r="X38" s="491">
        <v>57</v>
      </c>
      <c r="Y38" s="489">
        <v>58</v>
      </c>
      <c r="Z38" s="492">
        <f t="shared" si="7"/>
        <v>115</v>
      </c>
    </row>
    <row r="39" spans="1:26" x14ac:dyDescent="0.25">
      <c r="A39" s="188">
        <v>32</v>
      </c>
      <c r="B39" s="370" t="s">
        <v>314</v>
      </c>
      <c r="C39" s="491">
        <v>93</v>
      </c>
      <c r="D39" s="489">
        <v>99</v>
      </c>
      <c r="E39" s="492">
        <f t="shared" si="0"/>
        <v>192</v>
      </c>
      <c r="F39" s="490">
        <v>83</v>
      </c>
      <c r="G39" s="489">
        <v>89</v>
      </c>
      <c r="H39" s="496">
        <f t="shared" si="1"/>
        <v>172</v>
      </c>
      <c r="I39" s="491">
        <v>72</v>
      </c>
      <c r="J39" s="489">
        <v>79</v>
      </c>
      <c r="K39" s="492">
        <f t="shared" si="2"/>
        <v>151</v>
      </c>
      <c r="L39" s="490">
        <v>42</v>
      </c>
      <c r="M39" s="489">
        <v>35</v>
      </c>
      <c r="N39" s="496">
        <f t="shared" si="3"/>
        <v>77</v>
      </c>
      <c r="O39" s="491">
        <v>41</v>
      </c>
      <c r="P39" s="489">
        <v>34</v>
      </c>
      <c r="Q39" s="492">
        <f t="shared" si="4"/>
        <v>75</v>
      </c>
      <c r="R39" s="490">
        <v>14</v>
      </c>
      <c r="S39" s="489">
        <v>9</v>
      </c>
      <c r="T39" s="496">
        <f t="shared" si="5"/>
        <v>23</v>
      </c>
      <c r="U39" s="491">
        <v>31</v>
      </c>
      <c r="V39" s="489">
        <v>41</v>
      </c>
      <c r="W39" s="492">
        <f t="shared" si="6"/>
        <v>72</v>
      </c>
      <c r="X39" s="491">
        <v>50</v>
      </c>
      <c r="Y39" s="489">
        <v>48</v>
      </c>
      <c r="Z39" s="492">
        <f t="shared" si="7"/>
        <v>98</v>
      </c>
    </row>
    <row r="40" spans="1:26" x14ac:dyDescent="0.25">
      <c r="A40" s="188">
        <v>33</v>
      </c>
      <c r="B40" s="370" t="s">
        <v>315</v>
      </c>
      <c r="C40" s="491">
        <v>95</v>
      </c>
      <c r="D40" s="489">
        <v>72</v>
      </c>
      <c r="E40" s="492">
        <f t="shared" si="0"/>
        <v>167</v>
      </c>
      <c r="F40" s="490">
        <v>97</v>
      </c>
      <c r="G40" s="489">
        <v>68</v>
      </c>
      <c r="H40" s="496">
        <f t="shared" si="1"/>
        <v>165</v>
      </c>
      <c r="I40" s="491">
        <v>74</v>
      </c>
      <c r="J40" s="489">
        <v>64</v>
      </c>
      <c r="K40" s="492">
        <f t="shared" si="2"/>
        <v>138</v>
      </c>
      <c r="L40" s="490">
        <v>38</v>
      </c>
      <c r="M40" s="489">
        <v>26</v>
      </c>
      <c r="N40" s="496">
        <f t="shared" si="3"/>
        <v>64</v>
      </c>
      <c r="O40" s="491">
        <v>40</v>
      </c>
      <c r="P40" s="489">
        <v>37</v>
      </c>
      <c r="Q40" s="492">
        <f t="shared" si="4"/>
        <v>77</v>
      </c>
      <c r="R40" s="490">
        <v>7</v>
      </c>
      <c r="S40" s="489">
        <v>9</v>
      </c>
      <c r="T40" s="496">
        <f t="shared" si="5"/>
        <v>16</v>
      </c>
      <c r="U40" s="491">
        <v>36</v>
      </c>
      <c r="V40" s="489">
        <v>26</v>
      </c>
      <c r="W40" s="492">
        <f t="shared" si="6"/>
        <v>62</v>
      </c>
      <c r="X40" s="491">
        <v>48</v>
      </c>
      <c r="Y40" s="489">
        <v>42</v>
      </c>
      <c r="Z40" s="492">
        <f t="shared" si="7"/>
        <v>90</v>
      </c>
    </row>
    <row r="41" spans="1:26" x14ac:dyDescent="0.25">
      <c r="A41" s="188">
        <v>34</v>
      </c>
      <c r="B41" s="370" t="s">
        <v>316</v>
      </c>
      <c r="C41" s="491">
        <v>86</v>
      </c>
      <c r="D41" s="489">
        <v>71</v>
      </c>
      <c r="E41" s="492">
        <f t="shared" si="0"/>
        <v>157</v>
      </c>
      <c r="F41" s="490">
        <v>76</v>
      </c>
      <c r="G41" s="489">
        <v>72</v>
      </c>
      <c r="H41" s="496">
        <f t="shared" si="1"/>
        <v>148</v>
      </c>
      <c r="I41" s="491">
        <v>80</v>
      </c>
      <c r="J41" s="489">
        <v>84</v>
      </c>
      <c r="K41" s="492">
        <f t="shared" si="2"/>
        <v>164</v>
      </c>
      <c r="L41" s="490">
        <v>37</v>
      </c>
      <c r="M41" s="489">
        <v>40</v>
      </c>
      <c r="N41" s="496">
        <f t="shared" si="3"/>
        <v>77</v>
      </c>
      <c r="O41" s="491">
        <v>35</v>
      </c>
      <c r="P41" s="489">
        <v>35</v>
      </c>
      <c r="Q41" s="492">
        <f t="shared" si="4"/>
        <v>70</v>
      </c>
      <c r="R41" s="490">
        <v>11</v>
      </c>
      <c r="S41" s="489">
        <v>9</v>
      </c>
      <c r="T41" s="496">
        <f t="shared" si="5"/>
        <v>20</v>
      </c>
      <c r="U41" s="491">
        <v>34</v>
      </c>
      <c r="V41" s="489">
        <v>42</v>
      </c>
      <c r="W41" s="492">
        <f t="shared" si="6"/>
        <v>76</v>
      </c>
      <c r="X41" s="491">
        <v>49</v>
      </c>
      <c r="Y41" s="489">
        <v>37</v>
      </c>
      <c r="Z41" s="492">
        <f t="shared" si="7"/>
        <v>86</v>
      </c>
    </row>
    <row r="42" spans="1:26" x14ac:dyDescent="0.25">
      <c r="A42" s="188">
        <v>35</v>
      </c>
      <c r="B42" s="370" t="s">
        <v>317</v>
      </c>
      <c r="C42" s="491">
        <v>69</v>
      </c>
      <c r="D42" s="489">
        <v>74</v>
      </c>
      <c r="E42" s="492">
        <f t="shared" si="0"/>
        <v>143</v>
      </c>
      <c r="F42" s="490">
        <v>93</v>
      </c>
      <c r="G42" s="489">
        <v>77</v>
      </c>
      <c r="H42" s="496">
        <f t="shared" si="1"/>
        <v>170</v>
      </c>
      <c r="I42" s="491">
        <v>92</v>
      </c>
      <c r="J42" s="489">
        <v>86</v>
      </c>
      <c r="K42" s="492">
        <f t="shared" si="2"/>
        <v>178</v>
      </c>
      <c r="L42" s="490">
        <v>28</v>
      </c>
      <c r="M42" s="489">
        <v>28</v>
      </c>
      <c r="N42" s="496">
        <f t="shared" si="3"/>
        <v>56</v>
      </c>
      <c r="O42" s="491">
        <v>46</v>
      </c>
      <c r="P42" s="489">
        <v>31</v>
      </c>
      <c r="Q42" s="492">
        <f t="shared" si="4"/>
        <v>77</v>
      </c>
      <c r="R42" s="490">
        <v>4</v>
      </c>
      <c r="S42" s="489">
        <v>10</v>
      </c>
      <c r="T42" s="496">
        <f t="shared" si="5"/>
        <v>14</v>
      </c>
      <c r="U42" s="491">
        <v>34</v>
      </c>
      <c r="V42" s="489">
        <v>30</v>
      </c>
      <c r="W42" s="492">
        <f t="shared" si="6"/>
        <v>64</v>
      </c>
      <c r="X42" s="491">
        <v>39</v>
      </c>
      <c r="Y42" s="489">
        <v>42</v>
      </c>
      <c r="Z42" s="492">
        <f t="shared" si="7"/>
        <v>81</v>
      </c>
    </row>
    <row r="43" spans="1:26" x14ac:dyDescent="0.25">
      <c r="A43" s="188">
        <v>36</v>
      </c>
      <c r="B43" s="370" t="s">
        <v>318</v>
      </c>
      <c r="C43" s="491">
        <v>75</v>
      </c>
      <c r="D43" s="489">
        <v>85</v>
      </c>
      <c r="E43" s="492">
        <f t="shared" si="0"/>
        <v>160</v>
      </c>
      <c r="F43" s="490">
        <v>74</v>
      </c>
      <c r="G43" s="489">
        <v>63</v>
      </c>
      <c r="H43" s="496">
        <f t="shared" si="1"/>
        <v>137</v>
      </c>
      <c r="I43" s="491">
        <v>85</v>
      </c>
      <c r="J43" s="489">
        <v>77</v>
      </c>
      <c r="K43" s="492">
        <f t="shared" si="2"/>
        <v>162</v>
      </c>
      <c r="L43" s="490">
        <v>38</v>
      </c>
      <c r="M43" s="489">
        <v>23</v>
      </c>
      <c r="N43" s="496">
        <f t="shared" si="3"/>
        <v>61</v>
      </c>
      <c r="O43" s="491">
        <v>35</v>
      </c>
      <c r="P43" s="489">
        <v>40</v>
      </c>
      <c r="Q43" s="492">
        <f t="shared" si="4"/>
        <v>75</v>
      </c>
      <c r="R43" s="490">
        <v>10</v>
      </c>
      <c r="S43" s="489">
        <v>9</v>
      </c>
      <c r="T43" s="496">
        <f t="shared" si="5"/>
        <v>19</v>
      </c>
      <c r="U43" s="491">
        <v>37</v>
      </c>
      <c r="V43" s="489">
        <v>33</v>
      </c>
      <c r="W43" s="492">
        <f t="shared" si="6"/>
        <v>70</v>
      </c>
      <c r="X43" s="491">
        <v>46</v>
      </c>
      <c r="Y43" s="489">
        <v>43</v>
      </c>
      <c r="Z43" s="492">
        <f t="shared" si="7"/>
        <v>89</v>
      </c>
    </row>
    <row r="44" spans="1:26" x14ac:dyDescent="0.25">
      <c r="A44" s="188">
        <v>37</v>
      </c>
      <c r="B44" s="370" t="s">
        <v>319</v>
      </c>
      <c r="C44" s="491">
        <v>79</v>
      </c>
      <c r="D44" s="489">
        <v>86</v>
      </c>
      <c r="E44" s="492">
        <f t="shared" si="0"/>
        <v>165</v>
      </c>
      <c r="F44" s="490">
        <v>71</v>
      </c>
      <c r="G44" s="489">
        <v>75</v>
      </c>
      <c r="H44" s="496">
        <f t="shared" si="1"/>
        <v>146</v>
      </c>
      <c r="I44" s="491">
        <v>71</v>
      </c>
      <c r="J44" s="489">
        <v>69</v>
      </c>
      <c r="K44" s="492">
        <f t="shared" si="2"/>
        <v>140</v>
      </c>
      <c r="L44" s="490">
        <v>29</v>
      </c>
      <c r="M44" s="489">
        <v>34</v>
      </c>
      <c r="N44" s="496">
        <f t="shared" si="3"/>
        <v>63</v>
      </c>
      <c r="O44" s="491">
        <v>31</v>
      </c>
      <c r="P44" s="489">
        <v>27</v>
      </c>
      <c r="Q44" s="492">
        <f t="shared" si="4"/>
        <v>58</v>
      </c>
      <c r="R44" s="490">
        <v>11</v>
      </c>
      <c r="S44" s="489">
        <v>14</v>
      </c>
      <c r="T44" s="496">
        <f t="shared" si="5"/>
        <v>25</v>
      </c>
      <c r="U44" s="491">
        <v>38</v>
      </c>
      <c r="V44" s="489">
        <v>37</v>
      </c>
      <c r="W44" s="492">
        <f t="shared" si="6"/>
        <v>75</v>
      </c>
      <c r="X44" s="491">
        <v>48</v>
      </c>
      <c r="Y44" s="489">
        <v>41</v>
      </c>
      <c r="Z44" s="492">
        <f t="shared" si="7"/>
        <v>89</v>
      </c>
    </row>
    <row r="45" spans="1:26" x14ac:dyDescent="0.25">
      <c r="A45" s="188">
        <v>38</v>
      </c>
      <c r="B45" s="370" t="s">
        <v>320</v>
      </c>
      <c r="C45" s="491">
        <v>93</v>
      </c>
      <c r="D45" s="489">
        <v>72</v>
      </c>
      <c r="E45" s="492">
        <f t="shared" si="0"/>
        <v>165</v>
      </c>
      <c r="F45" s="490">
        <v>86</v>
      </c>
      <c r="G45" s="489">
        <v>96</v>
      </c>
      <c r="H45" s="496">
        <f t="shared" si="1"/>
        <v>182</v>
      </c>
      <c r="I45" s="491">
        <v>94</v>
      </c>
      <c r="J45" s="489">
        <v>89</v>
      </c>
      <c r="K45" s="492">
        <f t="shared" si="2"/>
        <v>183</v>
      </c>
      <c r="L45" s="490">
        <v>32</v>
      </c>
      <c r="M45" s="489">
        <v>28</v>
      </c>
      <c r="N45" s="496">
        <f t="shared" si="3"/>
        <v>60</v>
      </c>
      <c r="O45" s="491">
        <v>32</v>
      </c>
      <c r="P45" s="489">
        <v>45</v>
      </c>
      <c r="Q45" s="492">
        <f t="shared" si="4"/>
        <v>77</v>
      </c>
      <c r="R45" s="490">
        <v>10</v>
      </c>
      <c r="S45" s="489">
        <v>8</v>
      </c>
      <c r="T45" s="496">
        <f t="shared" si="5"/>
        <v>18</v>
      </c>
      <c r="U45" s="491">
        <v>24</v>
      </c>
      <c r="V45" s="489">
        <v>44</v>
      </c>
      <c r="W45" s="492">
        <f t="shared" si="6"/>
        <v>68</v>
      </c>
      <c r="X45" s="491">
        <v>27</v>
      </c>
      <c r="Y45" s="489">
        <v>40</v>
      </c>
      <c r="Z45" s="492">
        <f t="shared" si="7"/>
        <v>67</v>
      </c>
    </row>
    <row r="46" spans="1:26" x14ac:dyDescent="0.25">
      <c r="A46" s="188">
        <v>39</v>
      </c>
      <c r="B46" s="370" t="s">
        <v>321</v>
      </c>
      <c r="C46" s="491">
        <v>85</v>
      </c>
      <c r="D46" s="489">
        <v>91</v>
      </c>
      <c r="E46" s="492">
        <f t="shared" si="0"/>
        <v>176</v>
      </c>
      <c r="F46" s="490">
        <v>74</v>
      </c>
      <c r="G46" s="489">
        <v>68</v>
      </c>
      <c r="H46" s="496">
        <f t="shared" si="1"/>
        <v>142</v>
      </c>
      <c r="I46" s="491">
        <v>74</v>
      </c>
      <c r="J46" s="489">
        <v>79</v>
      </c>
      <c r="K46" s="492">
        <f t="shared" si="2"/>
        <v>153</v>
      </c>
      <c r="L46" s="490">
        <v>35</v>
      </c>
      <c r="M46" s="489">
        <v>43</v>
      </c>
      <c r="N46" s="496">
        <f t="shared" si="3"/>
        <v>78</v>
      </c>
      <c r="O46" s="491">
        <v>34</v>
      </c>
      <c r="P46" s="489">
        <v>29</v>
      </c>
      <c r="Q46" s="492">
        <f t="shared" si="4"/>
        <v>63</v>
      </c>
      <c r="R46" s="490">
        <v>11</v>
      </c>
      <c r="S46" s="489">
        <v>10</v>
      </c>
      <c r="T46" s="496">
        <f t="shared" si="5"/>
        <v>21</v>
      </c>
      <c r="U46" s="491">
        <v>37</v>
      </c>
      <c r="V46" s="489">
        <v>33</v>
      </c>
      <c r="W46" s="492">
        <f t="shared" si="6"/>
        <v>70</v>
      </c>
      <c r="X46" s="491">
        <v>51</v>
      </c>
      <c r="Y46" s="489">
        <v>44</v>
      </c>
      <c r="Z46" s="492">
        <f t="shared" si="7"/>
        <v>95</v>
      </c>
    </row>
    <row r="47" spans="1:26" x14ac:dyDescent="0.25">
      <c r="A47" s="188">
        <v>40</v>
      </c>
      <c r="B47" s="370" t="s">
        <v>322</v>
      </c>
      <c r="C47" s="491">
        <v>77</v>
      </c>
      <c r="D47" s="489">
        <v>81</v>
      </c>
      <c r="E47" s="492">
        <f t="shared" si="0"/>
        <v>158</v>
      </c>
      <c r="F47" s="490">
        <v>51</v>
      </c>
      <c r="G47" s="489">
        <v>76</v>
      </c>
      <c r="H47" s="496">
        <f t="shared" si="1"/>
        <v>127</v>
      </c>
      <c r="I47" s="491">
        <v>85</v>
      </c>
      <c r="J47" s="489">
        <v>87</v>
      </c>
      <c r="K47" s="492">
        <f t="shared" si="2"/>
        <v>172</v>
      </c>
      <c r="L47" s="490">
        <v>33</v>
      </c>
      <c r="M47" s="489">
        <v>31</v>
      </c>
      <c r="N47" s="496">
        <f t="shared" si="3"/>
        <v>64</v>
      </c>
      <c r="O47" s="491">
        <v>40</v>
      </c>
      <c r="P47" s="489">
        <v>33</v>
      </c>
      <c r="Q47" s="492">
        <f t="shared" si="4"/>
        <v>73</v>
      </c>
      <c r="R47" s="490">
        <v>14</v>
      </c>
      <c r="S47" s="489">
        <v>7</v>
      </c>
      <c r="T47" s="496">
        <f t="shared" si="5"/>
        <v>21</v>
      </c>
      <c r="U47" s="491">
        <v>36</v>
      </c>
      <c r="V47" s="489">
        <v>32</v>
      </c>
      <c r="W47" s="492">
        <f t="shared" si="6"/>
        <v>68</v>
      </c>
      <c r="X47" s="491">
        <v>39</v>
      </c>
      <c r="Y47" s="489">
        <v>40</v>
      </c>
      <c r="Z47" s="492">
        <f t="shared" si="7"/>
        <v>79</v>
      </c>
    </row>
    <row r="48" spans="1:26" x14ac:dyDescent="0.25">
      <c r="A48" s="188">
        <v>41</v>
      </c>
      <c r="B48" s="370" t="s">
        <v>323</v>
      </c>
      <c r="C48" s="491">
        <v>80</v>
      </c>
      <c r="D48" s="489">
        <v>82</v>
      </c>
      <c r="E48" s="492">
        <f t="shared" si="0"/>
        <v>162</v>
      </c>
      <c r="F48" s="490">
        <v>78</v>
      </c>
      <c r="G48" s="489">
        <v>58</v>
      </c>
      <c r="H48" s="496">
        <f t="shared" si="1"/>
        <v>136</v>
      </c>
      <c r="I48" s="491">
        <v>81</v>
      </c>
      <c r="J48" s="489">
        <v>74</v>
      </c>
      <c r="K48" s="492">
        <f t="shared" si="2"/>
        <v>155</v>
      </c>
      <c r="L48" s="490">
        <v>24</v>
      </c>
      <c r="M48" s="489">
        <v>28</v>
      </c>
      <c r="N48" s="496">
        <f t="shared" si="3"/>
        <v>52</v>
      </c>
      <c r="O48" s="491">
        <v>43</v>
      </c>
      <c r="P48" s="489">
        <v>40</v>
      </c>
      <c r="Q48" s="492">
        <f t="shared" si="4"/>
        <v>83</v>
      </c>
      <c r="R48" s="490">
        <v>10</v>
      </c>
      <c r="S48" s="489">
        <v>10</v>
      </c>
      <c r="T48" s="496">
        <f t="shared" si="5"/>
        <v>20</v>
      </c>
      <c r="U48" s="491">
        <v>31</v>
      </c>
      <c r="V48" s="489">
        <v>29</v>
      </c>
      <c r="W48" s="492">
        <f t="shared" si="6"/>
        <v>60</v>
      </c>
      <c r="X48" s="491">
        <v>43</v>
      </c>
      <c r="Y48" s="489">
        <v>40</v>
      </c>
      <c r="Z48" s="492">
        <f t="shared" si="7"/>
        <v>83</v>
      </c>
    </row>
    <row r="49" spans="1:26" x14ac:dyDescent="0.25">
      <c r="A49" s="188">
        <v>42</v>
      </c>
      <c r="B49" s="370" t="s">
        <v>324</v>
      </c>
      <c r="C49" s="491">
        <v>92</v>
      </c>
      <c r="D49" s="489">
        <v>93</v>
      </c>
      <c r="E49" s="492">
        <f t="shared" si="0"/>
        <v>185</v>
      </c>
      <c r="F49" s="490">
        <v>77</v>
      </c>
      <c r="G49" s="489">
        <v>77</v>
      </c>
      <c r="H49" s="496">
        <f t="shared" si="1"/>
        <v>154</v>
      </c>
      <c r="I49" s="491">
        <v>91</v>
      </c>
      <c r="J49" s="489">
        <v>100</v>
      </c>
      <c r="K49" s="492">
        <f t="shared" si="2"/>
        <v>191</v>
      </c>
      <c r="L49" s="490">
        <v>29</v>
      </c>
      <c r="M49" s="489">
        <v>31</v>
      </c>
      <c r="N49" s="496">
        <f t="shared" si="3"/>
        <v>60</v>
      </c>
      <c r="O49" s="491">
        <v>34</v>
      </c>
      <c r="P49" s="489">
        <v>35</v>
      </c>
      <c r="Q49" s="492">
        <f t="shared" si="4"/>
        <v>69</v>
      </c>
      <c r="R49" s="490">
        <v>14</v>
      </c>
      <c r="S49" s="489">
        <v>8</v>
      </c>
      <c r="T49" s="496">
        <f t="shared" si="5"/>
        <v>22</v>
      </c>
      <c r="U49" s="491">
        <v>33</v>
      </c>
      <c r="V49" s="489">
        <v>39</v>
      </c>
      <c r="W49" s="492">
        <f t="shared" si="6"/>
        <v>72</v>
      </c>
      <c r="X49" s="491">
        <v>52</v>
      </c>
      <c r="Y49" s="489">
        <v>34</v>
      </c>
      <c r="Z49" s="492">
        <f t="shared" si="7"/>
        <v>86</v>
      </c>
    </row>
    <row r="50" spans="1:26" x14ac:dyDescent="0.25">
      <c r="A50" s="188">
        <v>43</v>
      </c>
      <c r="B50" s="370" t="s">
        <v>325</v>
      </c>
      <c r="C50" s="491">
        <v>67</v>
      </c>
      <c r="D50" s="489">
        <v>58</v>
      </c>
      <c r="E50" s="492">
        <f t="shared" si="0"/>
        <v>125</v>
      </c>
      <c r="F50" s="490">
        <v>66</v>
      </c>
      <c r="G50" s="489">
        <v>83</v>
      </c>
      <c r="H50" s="496">
        <f t="shared" si="1"/>
        <v>149</v>
      </c>
      <c r="I50" s="491">
        <v>76</v>
      </c>
      <c r="J50" s="489">
        <v>81</v>
      </c>
      <c r="K50" s="492">
        <f t="shared" si="2"/>
        <v>157</v>
      </c>
      <c r="L50" s="490">
        <v>27</v>
      </c>
      <c r="M50" s="489">
        <v>19</v>
      </c>
      <c r="N50" s="496">
        <f t="shared" si="3"/>
        <v>46</v>
      </c>
      <c r="O50" s="491">
        <v>32</v>
      </c>
      <c r="P50" s="489">
        <v>32</v>
      </c>
      <c r="Q50" s="492">
        <f t="shared" si="4"/>
        <v>64</v>
      </c>
      <c r="R50" s="490">
        <v>15</v>
      </c>
      <c r="S50" s="489">
        <v>12</v>
      </c>
      <c r="T50" s="496">
        <f t="shared" si="5"/>
        <v>27</v>
      </c>
      <c r="U50" s="491">
        <v>45</v>
      </c>
      <c r="V50" s="489">
        <v>23</v>
      </c>
      <c r="W50" s="492">
        <f t="shared" si="6"/>
        <v>68</v>
      </c>
      <c r="X50" s="491">
        <v>52</v>
      </c>
      <c r="Y50" s="489">
        <v>37</v>
      </c>
      <c r="Z50" s="492">
        <f t="shared" si="7"/>
        <v>89</v>
      </c>
    </row>
    <row r="51" spans="1:26" x14ac:dyDescent="0.25">
      <c r="A51" s="188">
        <v>44</v>
      </c>
      <c r="B51" s="370" t="s">
        <v>326</v>
      </c>
      <c r="C51" s="491">
        <v>94</v>
      </c>
      <c r="D51" s="489">
        <v>86</v>
      </c>
      <c r="E51" s="492">
        <f t="shared" si="0"/>
        <v>180</v>
      </c>
      <c r="F51" s="490">
        <v>96</v>
      </c>
      <c r="G51" s="489">
        <v>72</v>
      </c>
      <c r="H51" s="496">
        <f t="shared" si="1"/>
        <v>168</v>
      </c>
      <c r="I51" s="491">
        <v>76</v>
      </c>
      <c r="J51" s="489">
        <v>81</v>
      </c>
      <c r="K51" s="492">
        <f t="shared" si="2"/>
        <v>157</v>
      </c>
      <c r="L51" s="490">
        <v>38</v>
      </c>
      <c r="M51" s="489">
        <v>39</v>
      </c>
      <c r="N51" s="496">
        <f t="shared" si="3"/>
        <v>77</v>
      </c>
      <c r="O51" s="491">
        <v>37</v>
      </c>
      <c r="P51" s="489">
        <v>36</v>
      </c>
      <c r="Q51" s="492">
        <f t="shared" si="4"/>
        <v>73</v>
      </c>
      <c r="R51" s="490">
        <v>15</v>
      </c>
      <c r="S51" s="489">
        <v>11</v>
      </c>
      <c r="T51" s="496">
        <f t="shared" si="5"/>
        <v>26</v>
      </c>
      <c r="U51" s="491">
        <v>35</v>
      </c>
      <c r="V51" s="489">
        <v>39</v>
      </c>
      <c r="W51" s="492">
        <f t="shared" si="6"/>
        <v>74</v>
      </c>
      <c r="X51" s="491">
        <v>52</v>
      </c>
      <c r="Y51" s="489">
        <v>31</v>
      </c>
      <c r="Z51" s="492">
        <f t="shared" si="7"/>
        <v>83</v>
      </c>
    </row>
    <row r="52" spans="1:26" x14ac:dyDescent="0.25">
      <c r="A52" s="188">
        <v>45</v>
      </c>
      <c r="B52" s="370" t="s">
        <v>327</v>
      </c>
      <c r="C52" s="491">
        <v>68</v>
      </c>
      <c r="D52" s="489">
        <v>78</v>
      </c>
      <c r="E52" s="492">
        <f t="shared" si="0"/>
        <v>146</v>
      </c>
      <c r="F52" s="490">
        <v>81</v>
      </c>
      <c r="G52" s="489">
        <v>66</v>
      </c>
      <c r="H52" s="496">
        <f t="shared" si="1"/>
        <v>147</v>
      </c>
      <c r="I52" s="491">
        <v>89</v>
      </c>
      <c r="J52" s="489">
        <v>83</v>
      </c>
      <c r="K52" s="492">
        <f t="shared" si="2"/>
        <v>172</v>
      </c>
      <c r="L52" s="490">
        <v>37</v>
      </c>
      <c r="M52" s="489">
        <v>24</v>
      </c>
      <c r="N52" s="496">
        <f t="shared" si="3"/>
        <v>61</v>
      </c>
      <c r="O52" s="491">
        <v>35</v>
      </c>
      <c r="P52" s="489">
        <v>33</v>
      </c>
      <c r="Q52" s="492">
        <f t="shared" si="4"/>
        <v>68</v>
      </c>
      <c r="R52" s="490">
        <v>4</v>
      </c>
      <c r="S52" s="489">
        <v>15</v>
      </c>
      <c r="T52" s="496">
        <f t="shared" si="5"/>
        <v>19</v>
      </c>
      <c r="U52" s="491">
        <v>39</v>
      </c>
      <c r="V52" s="489">
        <v>26</v>
      </c>
      <c r="W52" s="492">
        <f t="shared" si="6"/>
        <v>65</v>
      </c>
      <c r="X52" s="491">
        <v>48</v>
      </c>
      <c r="Y52" s="489">
        <v>38</v>
      </c>
      <c r="Z52" s="492">
        <f t="shared" si="7"/>
        <v>86</v>
      </c>
    </row>
    <row r="53" spans="1:26" x14ac:dyDescent="0.25">
      <c r="A53" s="188">
        <v>46</v>
      </c>
      <c r="B53" s="370" t="s">
        <v>328</v>
      </c>
      <c r="C53" s="491">
        <v>77</v>
      </c>
      <c r="D53" s="489">
        <v>76</v>
      </c>
      <c r="E53" s="492">
        <f t="shared" si="0"/>
        <v>153</v>
      </c>
      <c r="F53" s="490">
        <v>54</v>
      </c>
      <c r="G53" s="489">
        <v>60</v>
      </c>
      <c r="H53" s="496">
        <f t="shared" si="1"/>
        <v>114</v>
      </c>
      <c r="I53" s="491">
        <v>71</v>
      </c>
      <c r="J53" s="489">
        <v>73</v>
      </c>
      <c r="K53" s="492">
        <f t="shared" si="2"/>
        <v>144</v>
      </c>
      <c r="L53" s="490">
        <v>23</v>
      </c>
      <c r="M53" s="489">
        <v>29</v>
      </c>
      <c r="N53" s="496">
        <f t="shared" si="3"/>
        <v>52</v>
      </c>
      <c r="O53" s="491">
        <v>34</v>
      </c>
      <c r="P53" s="489">
        <v>22</v>
      </c>
      <c r="Q53" s="492">
        <f t="shared" si="4"/>
        <v>56</v>
      </c>
      <c r="R53" s="490">
        <v>3</v>
      </c>
      <c r="S53" s="489">
        <v>6</v>
      </c>
      <c r="T53" s="496">
        <f t="shared" si="5"/>
        <v>9</v>
      </c>
      <c r="U53" s="491">
        <v>31</v>
      </c>
      <c r="V53" s="489">
        <v>42</v>
      </c>
      <c r="W53" s="492">
        <f t="shared" si="6"/>
        <v>73</v>
      </c>
      <c r="X53" s="491">
        <v>29</v>
      </c>
      <c r="Y53" s="489">
        <v>40</v>
      </c>
      <c r="Z53" s="492">
        <f t="shared" si="7"/>
        <v>69</v>
      </c>
    </row>
    <row r="54" spans="1:26" x14ac:dyDescent="0.25">
      <c r="A54" s="188">
        <v>47</v>
      </c>
      <c r="B54" s="370" t="s">
        <v>329</v>
      </c>
      <c r="C54" s="491">
        <v>64</v>
      </c>
      <c r="D54" s="489">
        <v>60</v>
      </c>
      <c r="E54" s="492">
        <f t="shared" si="0"/>
        <v>124</v>
      </c>
      <c r="F54" s="490">
        <v>58</v>
      </c>
      <c r="G54" s="489">
        <v>54</v>
      </c>
      <c r="H54" s="496">
        <f t="shared" si="1"/>
        <v>112</v>
      </c>
      <c r="I54" s="491">
        <v>62</v>
      </c>
      <c r="J54" s="489">
        <v>67</v>
      </c>
      <c r="K54" s="492">
        <f t="shared" si="2"/>
        <v>129</v>
      </c>
      <c r="L54" s="490">
        <v>37</v>
      </c>
      <c r="M54" s="489">
        <v>20</v>
      </c>
      <c r="N54" s="496">
        <f t="shared" si="3"/>
        <v>57</v>
      </c>
      <c r="O54" s="491">
        <v>45</v>
      </c>
      <c r="P54" s="489">
        <v>27</v>
      </c>
      <c r="Q54" s="492">
        <f t="shared" si="4"/>
        <v>72</v>
      </c>
      <c r="R54" s="490">
        <v>11</v>
      </c>
      <c r="S54" s="489">
        <v>6</v>
      </c>
      <c r="T54" s="496">
        <f t="shared" si="5"/>
        <v>17</v>
      </c>
      <c r="U54" s="491">
        <v>39</v>
      </c>
      <c r="V54" s="489">
        <v>22</v>
      </c>
      <c r="W54" s="492">
        <f t="shared" si="6"/>
        <v>61</v>
      </c>
      <c r="X54" s="491">
        <v>26</v>
      </c>
      <c r="Y54" s="489">
        <v>33</v>
      </c>
      <c r="Z54" s="492">
        <f t="shared" si="7"/>
        <v>59</v>
      </c>
    </row>
    <row r="55" spans="1:26" x14ac:dyDescent="0.25">
      <c r="A55" s="188">
        <v>48</v>
      </c>
      <c r="B55" s="370" t="s">
        <v>330</v>
      </c>
      <c r="C55" s="491">
        <v>63</v>
      </c>
      <c r="D55" s="489">
        <v>63</v>
      </c>
      <c r="E55" s="492">
        <f t="shared" si="0"/>
        <v>126</v>
      </c>
      <c r="F55" s="490">
        <v>68</v>
      </c>
      <c r="G55" s="489">
        <v>51</v>
      </c>
      <c r="H55" s="496">
        <f t="shared" si="1"/>
        <v>119</v>
      </c>
      <c r="I55" s="491">
        <v>63</v>
      </c>
      <c r="J55" s="489">
        <v>48</v>
      </c>
      <c r="K55" s="492">
        <f t="shared" si="2"/>
        <v>111</v>
      </c>
      <c r="L55" s="490">
        <v>24</v>
      </c>
      <c r="M55" s="489">
        <v>22</v>
      </c>
      <c r="N55" s="496">
        <f t="shared" si="3"/>
        <v>46</v>
      </c>
      <c r="O55" s="491">
        <v>30</v>
      </c>
      <c r="P55" s="489">
        <v>30</v>
      </c>
      <c r="Q55" s="492">
        <f t="shared" si="4"/>
        <v>60</v>
      </c>
      <c r="R55" s="490">
        <v>8</v>
      </c>
      <c r="S55" s="489">
        <v>9</v>
      </c>
      <c r="T55" s="496">
        <f t="shared" si="5"/>
        <v>17</v>
      </c>
      <c r="U55" s="491">
        <v>27</v>
      </c>
      <c r="V55" s="489">
        <v>38</v>
      </c>
      <c r="W55" s="492">
        <f t="shared" si="6"/>
        <v>65</v>
      </c>
      <c r="X55" s="491">
        <v>28</v>
      </c>
      <c r="Y55" s="489">
        <v>25</v>
      </c>
      <c r="Z55" s="492">
        <f t="shared" si="7"/>
        <v>53</v>
      </c>
    </row>
    <row r="56" spans="1:26" x14ac:dyDescent="0.25">
      <c r="A56" s="188">
        <v>49</v>
      </c>
      <c r="B56" s="370" t="s">
        <v>331</v>
      </c>
      <c r="C56" s="491">
        <v>57</v>
      </c>
      <c r="D56" s="489">
        <v>70</v>
      </c>
      <c r="E56" s="492">
        <f t="shared" si="0"/>
        <v>127</v>
      </c>
      <c r="F56" s="490">
        <v>60</v>
      </c>
      <c r="G56" s="489">
        <v>48</v>
      </c>
      <c r="H56" s="496">
        <f t="shared" si="1"/>
        <v>108</v>
      </c>
      <c r="I56" s="491">
        <v>68</v>
      </c>
      <c r="J56" s="489">
        <v>56</v>
      </c>
      <c r="K56" s="492">
        <f t="shared" si="2"/>
        <v>124</v>
      </c>
      <c r="L56" s="490">
        <v>27</v>
      </c>
      <c r="M56" s="489">
        <v>22</v>
      </c>
      <c r="N56" s="496">
        <f t="shared" si="3"/>
        <v>49</v>
      </c>
      <c r="O56" s="491">
        <v>30</v>
      </c>
      <c r="P56" s="489">
        <v>19</v>
      </c>
      <c r="Q56" s="492">
        <f t="shared" si="4"/>
        <v>49</v>
      </c>
      <c r="R56" s="490">
        <v>9</v>
      </c>
      <c r="S56" s="489">
        <v>8</v>
      </c>
      <c r="T56" s="496">
        <f t="shared" si="5"/>
        <v>17</v>
      </c>
      <c r="U56" s="491">
        <v>31</v>
      </c>
      <c r="V56" s="489">
        <v>28</v>
      </c>
      <c r="W56" s="492">
        <f t="shared" si="6"/>
        <v>59</v>
      </c>
      <c r="X56" s="491">
        <v>30</v>
      </c>
      <c r="Y56" s="489">
        <v>26</v>
      </c>
      <c r="Z56" s="492">
        <f t="shared" si="7"/>
        <v>56</v>
      </c>
    </row>
    <row r="57" spans="1:26" x14ac:dyDescent="0.25">
      <c r="A57" s="188">
        <v>50</v>
      </c>
      <c r="B57" s="370" t="s">
        <v>332</v>
      </c>
      <c r="C57" s="491">
        <v>58</v>
      </c>
      <c r="D57" s="489">
        <v>50</v>
      </c>
      <c r="E57" s="492">
        <f t="shared" si="0"/>
        <v>108</v>
      </c>
      <c r="F57" s="490">
        <v>54</v>
      </c>
      <c r="G57" s="489">
        <v>50</v>
      </c>
      <c r="H57" s="496">
        <f t="shared" si="1"/>
        <v>104</v>
      </c>
      <c r="I57" s="491">
        <v>56</v>
      </c>
      <c r="J57" s="489">
        <v>51</v>
      </c>
      <c r="K57" s="492">
        <f t="shared" si="2"/>
        <v>107</v>
      </c>
      <c r="L57" s="490">
        <v>33</v>
      </c>
      <c r="M57" s="489">
        <v>28</v>
      </c>
      <c r="N57" s="496">
        <f t="shared" si="3"/>
        <v>61</v>
      </c>
      <c r="O57" s="491">
        <v>27</v>
      </c>
      <c r="P57" s="489">
        <v>21</v>
      </c>
      <c r="Q57" s="492">
        <f t="shared" si="4"/>
        <v>48</v>
      </c>
      <c r="R57" s="490">
        <v>8</v>
      </c>
      <c r="S57" s="489">
        <v>2</v>
      </c>
      <c r="T57" s="496">
        <f t="shared" si="5"/>
        <v>10</v>
      </c>
      <c r="U57" s="491">
        <v>28</v>
      </c>
      <c r="V57" s="489">
        <v>26</v>
      </c>
      <c r="W57" s="492">
        <f t="shared" si="6"/>
        <v>54</v>
      </c>
      <c r="X57" s="491">
        <v>29</v>
      </c>
      <c r="Y57" s="489">
        <v>19</v>
      </c>
      <c r="Z57" s="492">
        <f t="shared" si="7"/>
        <v>48</v>
      </c>
    </row>
    <row r="58" spans="1:26" x14ac:dyDescent="0.25">
      <c r="A58" s="188">
        <v>51</v>
      </c>
      <c r="B58" s="370" t="s">
        <v>333</v>
      </c>
      <c r="C58" s="491">
        <v>66</v>
      </c>
      <c r="D58" s="489">
        <v>69</v>
      </c>
      <c r="E58" s="492">
        <f t="shared" si="0"/>
        <v>135</v>
      </c>
      <c r="F58" s="490">
        <v>53</v>
      </c>
      <c r="G58" s="489">
        <v>56</v>
      </c>
      <c r="H58" s="496">
        <f t="shared" si="1"/>
        <v>109</v>
      </c>
      <c r="I58" s="491">
        <v>46</v>
      </c>
      <c r="J58" s="489">
        <v>38</v>
      </c>
      <c r="K58" s="492">
        <f t="shared" si="2"/>
        <v>84</v>
      </c>
      <c r="L58" s="490">
        <v>28</v>
      </c>
      <c r="M58" s="489">
        <v>18</v>
      </c>
      <c r="N58" s="496">
        <f t="shared" si="3"/>
        <v>46</v>
      </c>
      <c r="O58" s="491">
        <v>26</v>
      </c>
      <c r="P58" s="489">
        <v>24</v>
      </c>
      <c r="Q58" s="492">
        <f t="shared" si="4"/>
        <v>50</v>
      </c>
      <c r="R58" s="490">
        <v>5</v>
      </c>
      <c r="S58" s="489">
        <v>5</v>
      </c>
      <c r="T58" s="496">
        <f t="shared" si="5"/>
        <v>10</v>
      </c>
      <c r="U58" s="491">
        <v>14</v>
      </c>
      <c r="V58" s="489">
        <v>27</v>
      </c>
      <c r="W58" s="492">
        <f t="shared" si="6"/>
        <v>41</v>
      </c>
      <c r="X58" s="491">
        <v>14</v>
      </c>
      <c r="Y58" s="489">
        <v>13</v>
      </c>
      <c r="Z58" s="492">
        <f t="shared" si="7"/>
        <v>27</v>
      </c>
    </row>
    <row r="59" spans="1:26" x14ac:dyDescent="0.25">
      <c r="A59" s="188">
        <v>52</v>
      </c>
      <c r="B59" s="370" t="s">
        <v>334</v>
      </c>
      <c r="C59" s="491">
        <v>70</v>
      </c>
      <c r="D59" s="489">
        <v>51</v>
      </c>
      <c r="E59" s="492">
        <f t="shared" si="0"/>
        <v>121</v>
      </c>
      <c r="F59" s="490">
        <v>52</v>
      </c>
      <c r="G59" s="489">
        <v>65</v>
      </c>
      <c r="H59" s="496">
        <f t="shared" si="1"/>
        <v>117</v>
      </c>
      <c r="I59" s="491">
        <v>48</v>
      </c>
      <c r="J59" s="489">
        <v>67</v>
      </c>
      <c r="K59" s="492">
        <f t="shared" si="2"/>
        <v>115</v>
      </c>
      <c r="L59" s="490">
        <v>14</v>
      </c>
      <c r="M59" s="489">
        <v>18</v>
      </c>
      <c r="N59" s="496">
        <f t="shared" si="3"/>
        <v>32</v>
      </c>
      <c r="O59" s="491">
        <v>29</v>
      </c>
      <c r="P59" s="489">
        <v>25</v>
      </c>
      <c r="Q59" s="492">
        <f t="shared" si="4"/>
        <v>54</v>
      </c>
      <c r="R59" s="490">
        <v>7</v>
      </c>
      <c r="S59" s="489">
        <v>7</v>
      </c>
      <c r="T59" s="496">
        <f t="shared" si="5"/>
        <v>14</v>
      </c>
      <c r="U59" s="491">
        <v>34</v>
      </c>
      <c r="V59" s="489">
        <v>30</v>
      </c>
      <c r="W59" s="492">
        <f t="shared" si="6"/>
        <v>64</v>
      </c>
      <c r="X59" s="491">
        <v>24</v>
      </c>
      <c r="Y59" s="489">
        <v>23</v>
      </c>
      <c r="Z59" s="492">
        <f t="shared" si="7"/>
        <v>47</v>
      </c>
    </row>
    <row r="60" spans="1:26" x14ac:dyDescent="0.25">
      <c r="A60" s="188">
        <v>53</v>
      </c>
      <c r="B60" s="370" t="s">
        <v>335</v>
      </c>
      <c r="C60" s="491">
        <v>52</v>
      </c>
      <c r="D60" s="489">
        <v>39</v>
      </c>
      <c r="E60" s="492">
        <f t="shared" si="0"/>
        <v>91</v>
      </c>
      <c r="F60" s="490">
        <v>57</v>
      </c>
      <c r="G60" s="489">
        <v>45</v>
      </c>
      <c r="H60" s="496">
        <f t="shared" si="1"/>
        <v>102</v>
      </c>
      <c r="I60" s="491">
        <v>43</v>
      </c>
      <c r="J60" s="489">
        <v>40</v>
      </c>
      <c r="K60" s="492">
        <f t="shared" si="2"/>
        <v>83</v>
      </c>
      <c r="L60" s="490">
        <v>14</v>
      </c>
      <c r="M60" s="489">
        <v>13</v>
      </c>
      <c r="N60" s="496">
        <f t="shared" si="3"/>
        <v>27</v>
      </c>
      <c r="O60" s="491">
        <v>18</v>
      </c>
      <c r="P60" s="489">
        <v>27</v>
      </c>
      <c r="Q60" s="492">
        <f t="shared" si="4"/>
        <v>45</v>
      </c>
      <c r="R60" s="490">
        <v>7</v>
      </c>
      <c r="S60" s="489">
        <v>14</v>
      </c>
      <c r="T60" s="496">
        <f t="shared" si="5"/>
        <v>21</v>
      </c>
      <c r="U60" s="491">
        <v>19</v>
      </c>
      <c r="V60" s="489">
        <v>16</v>
      </c>
      <c r="W60" s="492">
        <f t="shared" si="6"/>
        <v>35</v>
      </c>
      <c r="X60" s="491">
        <v>20</v>
      </c>
      <c r="Y60" s="489">
        <v>23</v>
      </c>
      <c r="Z60" s="492">
        <f t="shared" si="7"/>
        <v>43</v>
      </c>
    </row>
    <row r="61" spans="1:26" x14ac:dyDescent="0.25">
      <c r="A61" s="188">
        <v>54</v>
      </c>
      <c r="B61" s="370" t="s">
        <v>336</v>
      </c>
      <c r="C61" s="491">
        <v>56</v>
      </c>
      <c r="D61" s="489">
        <v>62</v>
      </c>
      <c r="E61" s="492">
        <f t="shared" si="0"/>
        <v>118</v>
      </c>
      <c r="F61" s="490">
        <v>60</v>
      </c>
      <c r="G61" s="489">
        <v>49</v>
      </c>
      <c r="H61" s="496">
        <f t="shared" si="1"/>
        <v>109</v>
      </c>
      <c r="I61" s="491">
        <v>46</v>
      </c>
      <c r="J61" s="489">
        <v>41</v>
      </c>
      <c r="K61" s="492">
        <f t="shared" si="2"/>
        <v>87</v>
      </c>
      <c r="L61" s="490">
        <v>15</v>
      </c>
      <c r="M61" s="489">
        <v>13</v>
      </c>
      <c r="N61" s="496">
        <f t="shared" si="3"/>
        <v>28</v>
      </c>
      <c r="O61" s="491">
        <v>33</v>
      </c>
      <c r="P61" s="489">
        <v>16</v>
      </c>
      <c r="Q61" s="492">
        <f t="shared" si="4"/>
        <v>49</v>
      </c>
      <c r="R61" s="490">
        <v>12</v>
      </c>
      <c r="S61" s="489">
        <v>7</v>
      </c>
      <c r="T61" s="496">
        <f t="shared" si="5"/>
        <v>19</v>
      </c>
      <c r="U61" s="491">
        <v>24</v>
      </c>
      <c r="V61" s="489">
        <v>25</v>
      </c>
      <c r="W61" s="492">
        <f t="shared" si="6"/>
        <v>49</v>
      </c>
      <c r="X61" s="491">
        <v>16</v>
      </c>
      <c r="Y61" s="489">
        <v>29</v>
      </c>
      <c r="Z61" s="492">
        <f t="shared" si="7"/>
        <v>45</v>
      </c>
    </row>
    <row r="62" spans="1:26" x14ac:dyDescent="0.25">
      <c r="A62" s="188">
        <v>55</v>
      </c>
      <c r="B62" s="370" t="s">
        <v>337</v>
      </c>
      <c r="C62" s="491">
        <v>53</v>
      </c>
      <c r="D62" s="489">
        <v>46</v>
      </c>
      <c r="E62" s="492">
        <f t="shared" si="0"/>
        <v>99</v>
      </c>
      <c r="F62" s="490">
        <v>41</v>
      </c>
      <c r="G62" s="489">
        <v>56</v>
      </c>
      <c r="H62" s="496">
        <f t="shared" si="1"/>
        <v>97</v>
      </c>
      <c r="I62" s="491">
        <v>46</v>
      </c>
      <c r="J62" s="489">
        <v>44</v>
      </c>
      <c r="K62" s="492">
        <f t="shared" si="2"/>
        <v>90</v>
      </c>
      <c r="L62" s="490">
        <v>14</v>
      </c>
      <c r="M62" s="489">
        <v>21</v>
      </c>
      <c r="N62" s="496">
        <f t="shared" si="3"/>
        <v>35</v>
      </c>
      <c r="O62" s="491">
        <v>23</v>
      </c>
      <c r="P62" s="489">
        <v>31</v>
      </c>
      <c r="Q62" s="492">
        <f t="shared" si="4"/>
        <v>54</v>
      </c>
      <c r="R62" s="490">
        <v>7</v>
      </c>
      <c r="S62" s="489">
        <v>9</v>
      </c>
      <c r="T62" s="496">
        <f t="shared" si="5"/>
        <v>16</v>
      </c>
      <c r="U62" s="491">
        <v>13</v>
      </c>
      <c r="V62" s="489">
        <v>25</v>
      </c>
      <c r="W62" s="492">
        <f t="shared" si="6"/>
        <v>38</v>
      </c>
      <c r="X62" s="491">
        <v>28</v>
      </c>
      <c r="Y62" s="489">
        <v>22</v>
      </c>
      <c r="Z62" s="492">
        <f t="shared" si="7"/>
        <v>50</v>
      </c>
    </row>
    <row r="63" spans="1:26" x14ac:dyDescent="0.25">
      <c r="A63" s="188">
        <v>56</v>
      </c>
      <c r="B63" s="370" t="s">
        <v>338</v>
      </c>
      <c r="C63" s="491">
        <v>29</v>
      </c>
      <c r="D63" s="489">
        <v>57</v>
      </c>
      <c r="E63" s="492">
        <f t="shared" si="0"/>
        <v>86</v>
      </c>
      <c r="F63" s="490">
        <v>36</v>
      </c>
      <c r="G63" s="489">
        <v>44</v>
      </c>
      <c r="H63" s="496">
        <f t="shared" si="1"/>
        <v>80</v>
      </c>
      <c r="I63" s="491">
        <v>46</v>
      </c>
      <c r="J63" s="489">
        <v>45</v>
      </c>
      <c r="K63" s="492">
        <f t="shared" si="2"/>
        <v>91</v>
      </c>
      <c r="L63" s="490">
        <v>22</v>
      </c>
      <c r="M63" s="489">
        <v>16</v>
      </c>
      <c r="N63" s="496">
        <f t="shared" si="3"/>
        <v>38</v>
      </c>
      <c r="O63" s="491">
        <v>15</v>
      </c>
      <c r="P63" s="489">
        <v>27</v>
      </c>
      <c r="Q63" s="492">
        <f t="shared" si="4"/>
        <v>42</v>
      </c>
      <c r="R63" s="490">
        <v>6</v>
      </c>
      <c r="S63" s="489">
        <v>7</v>
      </c>
      <c r="T63" s="496">
        <f t="shared" si="5"/>
        <v>13</v>
      </c>
      <c r="U63" s="491">
        <v>24</v>
      </c>
      <c r="V63" s="489">
        <v>21</v>
      </c>
      <c r="W63" s="492">
        <f t="shared" si="6"/>
        <v>45</v>
      </c>
      <c r="X63" s="491">
        <v>9</v>
      </c>
      <c r="Y63" s="489">
        <v>23</v>
      </c>
      <c r="Z63" s="492">
        <f t="shared" si="7"/>
        <v>32</v>
      </c>
    </row>
    <row r="64" spans="1:26" x14ac:dyDescent="0.25">
      <c r="A64" s="188">
        <v>57</v>
      </c>
      <c r="B64" s="370" t="s">
        <v>339</v>
      </c>
      <c r="C64" s="491">
        <v>27</v>
      </c>
      <c r="D64" s="489">
        <v>30</v>
      </c>
      <c r="E64" s="492">
        <f t="shared" si="0"/>
        <v>57</v>
      </c>
      <c r="F64" s="490">
        <v>37</v>
      </c>
      <c r="G64" s="489">
        <v>44</v>
      </c>
      <c r="H64" s="496">
        <f t="shared" si="1"/>
        <v>81</v>
      </c>
      <c r="I64" s="491">
        <v>27</v>
      </c>
      <c r="J64" s="489">
        <v>34</v>
      </c>
      <c r="K64" s="492">
        <f t="shared" si="2"/>
        <v>61</v>
      </c>
      <c r="L64" s="490">
        <v>12</v>
      </c>
      <c r="M64" s="489">
        <v>25</v>
      </c>
      <c r="N64" s="496">
        <f t="shared" si="3"/>
        <v>37</v>
      </c>
      <c r="O64" s="491">
        <v>15</v>
      </c>
      <c r="P64" s="489">
        <v>19</v>
      </c>
      <c r="Q64" s="492">
        <f t="shared" si="4"/>
        <v>34</v>
      </c>
      <c r="R64" s="490">
        <v>4</v>
      </c>
      <c r="S64" s="489">
        <v>6</v>
      </c>
      <c r="T64" s="496">
        <f t="shared" si="5"/>
        <v>10</v>
      </c>
      <c r="U64" s="491">
        <v>24</v>
      </c>
      <c r="V64" s="489">
        <v>23</v>
      </c>
      <c r="W64" s="492">
        <f t="shared" si="6"/>
        <v>47</v>
      </c>
      <c r="X64" s="491">
        <v>15</v>
      </c>
      <c r="Y64" s="489">
        <v>19</v>
      </c>
      <c r="Z64" s="492">
        <f t="shared" si="7"/>
        <v>34</v>
      </c>
    </row>
    <row r="65" spans="1:26" x14ac:dyDescent="0.25">
      <c r="A65" s="188">
        <v>58</v>
      </c>
      <c r="B65" s="370" t="s">
        <v>340</v>
      </c>
      <c r="C65" s="491">
        <v>33</v>
      </c>
      <c r="D65" s="489">
        <v>28</v>
      </c>
      <c r="E65" s="492">
        <f t="shared" si="0"/>
        <v>61</v>
      </c>
      <c r="F65" s="490">
        <v>29</v>
      </c>
      <c r="G65" s="489">
        <v>36</v>
      </c>
      <c r="H65" s="496">
        <f t="shared" si="1"/>
        <v>65</v>
      </c>
      <c r="I65" s="491">
        <v>40</v>
      </c>
      <c r="J65" s="489">
        <v>21</v>
      </c>
      <c r="K65" s="492">
        <f t="shared" si="2"/>
        <v>61</v>
      </c>
      <c r="L65" s="490">
        <v>8</v>
      </c>
      <c r="M65" s="489">
        <v>18</v>
      </c>
      <c r="N65" s="496">
        <f t="shared" si="3"/>
        <v>26</v>
      </c>
      <c r="O65" s="491">
        <v>22</v>
      </c>
      <c r="P65" s="489">
        <v>14</v>
      </c>
      <c r="Q65" s="492">
        <f t="shared" si="4"/>
        <v>36</v>
      </c>
      <c r="R65" s="490">
        <v>2</v>
      </c>
      <c r="S65" s="489">
        <v>5</v>
      </c>
      <c r="T65" s="496">
        <f t="shared" si="5"/>
        <v>7</v>
      </c>
      <c r="U65" s="491">
        <v>18</v>
      </c>
      <c r="V65" s="489">
        <v>18</v>
      </c>
      <c r="W65" s="492">
        <f t="shared" si="6"/>
        <v>36</v>
      </c>
      <c r="X65" s="491">
        <v>15</v>
      </c>
      <c r="Y65" s="489">
        <v>15</v>
      </c>
      <c r="Z65" s="492">
        <f t="shared" si="7"/>
        <v>30</v>
      </c>
    </row>
    <row r="66" spans="1:26" x14ac:dyDescent="0.25">
      <c r="A66" s="188">
        <v>59</v>
      </c>
      <c r="B66" s="370" t="s">
        <v>341</v>
      </c>
      <c r="C66" s="491">
        <v>51</v>
      </c>
      <c r="D66" s="489">
        <v>41</v>
      </c>
      <c r="E66" s="492">
        <f t="shared" si="0"/>
        <v>92</v>
      </c>
      <c r="F66" s="490">
        <v>45</v>
      </c>
      <c r="G66" s="489">
        <v>60</v>
      </c>
      <c r="H66" s="496">
        <f t="shared" si="1"/>
        <v>105</v>
      </c>
      <c r="I66" s="491">
        <v>45</v>
      </c>
      <c r="J66" s="489">
        <v>39</v>
      </c>
      <c r="K66" s="492">
        <f t="shared" si="2"/>
        <v>84</v>
      </c>
      <c r="L66" s="490">
        <v>19</v>
      </c>
      <c r="M66" s="489">
        <v>19</v>
      </c>
      <c r="N66" s="496">
        <f t="shared" si="3"/>
        <v>38</v>
      </c>
      <c r="O66" s="491">
        <v>19</v>
      </c>
      <c r="P66" s="489">
        <v>24</v>
      </c>
      <c r="Q66" s="492">
        <f t="shared" si="4"/>
        <v>43</v>
      </c>
      <c r="R66" s="490">
        <v>8</v>
      </c>
      <c r="S66" s="489">
        <v>5</v>
      </c>
      <c r="T66" s="496">
        <f t="shared" si="5"/>
        <v>13</v>
      </c>
      <c r="U66" s="491">
        <v>26</v>
      </c>
      <c r="V66" s="489">
        <v>20</v>
      </c>
      <c r="W66" s="492">
        <f t="shared" si="6"/>
        <v>46</v>
      </c>
      <c r="X66" s="491">
        <v>16</v>
      </c>
      <c r="Y66" s="489">
        <v>22</v>
      </c>
      <c r="Z66" s="492">
        <f t="shared" si="7"/>
        <v>38</v>
      </c>
    </row>
    <row r="67" spans="1:26" x14ac:dyDescent="0.25">
      <c r="A67" s="188">
        <v>60</v>
      </c>
      <c r="B67" s="370" t="s">
        <v>342</v>
      </c>
      <c r="C67" s="491">
        <v>33</v>
      </c>
      <c r="D67" s="489">
        <v>29</v>
      </c>
      <c r="E67" s="492">
        <f t="shared" si="0"/>
        <v>62</v>
      </c>
      <c r="F67" s="490">
        <v>30</v>
      </c>
      <c r="G67" s="489">
        <v>29</v>
      </c>
      <c r="H67" s="496">
        <f t="shared" si="1"/>
        <v>59</v>
      </c>
      <c r="I67" s="491">
        <v>24</v>
      </c>
      <c r="J67" s="489">
        <v>32</v>
      </c>
      <c r="K67" s="492">
        <f t="shared" si="2"/>
        <v>56</v>
      </c>
      <c r="L67" s="490">
        <v>15</v>
      </c>
      <c r="M67" s="489">
        <v>17</v>
      </c>
      <c r="N67" s="496">
        <f t="shared" si="3"/>
        <v>32</v>
      </c>
      <c r="O67" s="491">
        <v>13</v>
      </c>
      <c r="P67" s="489">
        <v>23</v>
      </c>
      <c r="Q67" s="492">
        <f t="shared" si="4"/>
        <v>36</v>
      </c>
      <c r="R67" s="490">
        <v>4</v>
      </c>
      <c r="S67" s="489">
        <v>5</v>
      </c>
      <c r="T67" s="496">
        <f t="shared" si="5"/>
        <v>9</v>
      </c>
      <c r="U67" s="491">
        <v>19</v>
      </c>
      <c r="V67" s="489">
        <v>12</v>
      </c>
      <c r="W67" s="492">
        <f t="shared" si="6"/>
        <v>31</v>
      </c>
      <c r="X67" s="491">
        <v>21</v>
      </c>
      <c r="Y67" s="489">
        <v>14</v>
      </c>
      <c r="Z67" s="492">
        <f t="shared" si="7"/>
        <v>35</v>
      </c>
    </row>
    <row r="68" spans="1:26" x14ac:dyDescent="0.25">
      <c r="A68" s="188">
        <v>61</v>
      </c>
      <c r="B68" s="370" t="s">
        <v>343</v>
      </c>
      <c r="C68" s="491">
        <v>25</v>
      </c>
      <c r="D68" s="489">
        <v>39</v>
      </c>
      <c r="E68" s="492">
        <f t="shared" si="0"/>
        <v>64</v>
      </c>
      <c r="F68" s="490">
        <v>24</v>
      </c>
      <c r="G68" s="489">
        <v>26</v>
      </c>
      <c r="H68" s="496">
        <f t="shared" si="1"/>
        <v>50</v>
      </c>
      <c r="I68" s="491">
        <v>21</v>
      </c>
      <c r="J68" s="489">
        <v>17</v>
      </c>
      <c r="K68" s="492">
        <f t="shared" si="2"/>
        <v>38</v>
      </c>
      <c r="L68" s="490">
        <v>18</v>
      </c>
      <c r="M68" s="489">
        <v>18</v>
      </c>
      <c r="N68" s="496">
        <f t="shared" si="3"/>
        <v>36</v>
      </c>
      <c r="O68" s="491">
        <v>14</v>
      </c>
      <c r="P68" s="489">
        <v>20</v>
      </c>
      <c r="Q68" s="492">
        <f t="shared" si="4"/>
        <v>34</v>
      </c>
      <c r="R68" s="490">
        <v>2</v>
      </c>
      <c r="S68" s="489">
        <v>3</v>
      </c>
      <c r="T68" s="496">
        <f t="shared" si="5"/>
        <v>5</v>
      </c>
      <c r="U68" s="491">
        <v>14</v>
      </c>
      <c r="V68" s="489">
        <v>10</v>
      </c>
      <c r="W68" s="492">
        <f t="shared" si="6"/>
        <v>24</v>
      </c>
      <c r="X68" s="491">
        <v>12</v>
      </c>
      <c r="Y68" s="489">
        <v>14</v>
      </c>
      <c r="Z68" s="492">
        <f t="shared" si="7"/>
        <v>26</v>
      </c>
    </row>
    <row r="69" spans="1:26" x14ac:dyDescent="0.25">
      <c r="A69" s="188">
        <v>62</v>
      </c>
      <c r="B69" s="370" t="s">
        <v>344</v>
      </c>
      <c r="C69" s="491">
        <v>21</v>
      </c>
      <c r="D69" s="489">
        <v>38</v>
      </c>
      <c r="E69" s="492">
        <f t="shared" si="0"/>
        <v>59</v>
      </c>
      <c r="F69" s="490">
        <v>31</v>
      </c>
      <c r="G69" s="489">
        <v>38</v>
      </c>
      <c r="H69" s="496">
        <f t="shared" si="1"/>
        <v>69</v>
      </c>
      <c r="I69" s="491">
        <v>25</v>
      </c>
      <c r="J69" s="489">
        <v>30</v>
      </c>
      <c r="K69" s="492">
        <f t="shared" si="2"/>
        <v>55</v>
      </c>
      <c r="L69" s="490">
        <v>16</v>
      </c>
      <c r="M69" s="489">
        <v>19</v>
      </c>
      <c r="N69" s="496">
        <f t="shared" si="3"/>
        <v>35</v>
      </c>
      <c r="O69" s="491">
        <v>17</v>
      </c>
      <c r="P69" s="489">
        <v>17</v>
      </c>
      <c r="Q69" s="492">
        <f t="shared" si="4"/>
        <v>34</v>
      </c>
      <c r="R69" s="490">
        <v>7</v>
      </c>
      <c r="S69" s="489">
        <v>9</v>
      </c>
      <c r="T69" s="496">
        <f t="shared" si="5"/>
        <v>16</v>
      </c>
      <c r="U69" s="491">
        <v>14</v>
      </c>
      <c r="V69" s="489">
        <v>18</v>
      </c>
      <c r="W69" s="492">
        <f t="shared" si="6"/>
        <v>32</v>
      </c>
      <c r="X69" s="491">
        <v>18</v>
      </c>
      <c r="Y69" s="489">
        <v>32</v>
      </c>
      <c r="Z69" s="492">
        <f t="shared" si="7"/>
        <v>50</v>
      </c>
    </row>
    <row r="70" spans="1:26" x14ac:dyDescent="0.25">
      <c r="A70" s="188">
        <v>63</v>
      </c>
      <c r="B70" s="370" t="s">
        <v>345</v>
      </c>
      <c r="C70" s="491">
        <v>15</v>
      </c>
      <c r="D70" s="489">
        <v>15</v>
      </c>
      <c r="E70" s="492">
        <f t="shared" si="0"/>
        <v>30</v>
      </c>
      <c r="F70" s="490">
        <v>23</v>
      </c>
      <c r="G70" s="489">
        <v>33</v>
      </c>
      <c r="H70" s="496">
        <f t="shared" si="1"/>
        <v>56</v>
      </c>
      <c r="I70" s="491">
        <v>18</v>
      </c>
      <c r="J70" s="489">
        <v>21</v>
      </c>
      <c r="K70" s="492">
        <f t="shared" si="2"/>
        <v>39</v>
      </c>
      <c r="L70" s="490">
        <v>6</v>
      </c>
      <c r="M70" s="489">
        <v>9</v>
      </c>
      <c r="N70" s="496">
        <f t="shared" si="3"/>
        <v>15</v>
      </c>
      <c r="O70" s="491">
        <v>18</v>
      </c>
      <c r="P70" s="489">
        <v>11</v>
      </c>
      <c r="Q70" s="492">
        <f t="shared" si="4"/>
        <v>29</v>
      </c>
      <c r="R70" s="490">
        <v>2</v>
      </c>
      <c r="S70" s="489">
        <v>3</v>
      </c>
      <c r="T70" s="496">
        <f t="shared" si="5"/>
        <v>5</v>
      </c>
      <c r="U70" s="491">
        <v>10</v>
      </c>
      <c r="V70" s="489">
        <v>12</v>
      </c>
      <c r="W70" s="492">
        <f t="shared" si="6"/>
        <v>22</v>
      </c>
      <c r="X70" s="491">
        <v>13</v>
      </c>
      <c r="Y70" s="489">
        <v>16</v>
      </c>
      <c r="Z70" s="492">
        <f t="shared" si="7"/>
        <v>29</v>
      </c>
    </row>
    <row r="71" spans="1:26" x14ac:dyDescent="0.25">
      <c r="A71" s="213">
        <v>64</v>
      </c>
      <c r="B71" s="371" t="s">
        <v>346</v>
      </c>
      <c r="C71" s="491">
        <v>42</v>
      </c>
      <c r="D71" s="489">
        <v>46</v>
      </c>
      <c r="E71" s="492">
        <f t="shared" si="0"/>
        <v>88</v>
      </c>
      <c r="F71" s="490">
        <v>33</v>
      </c>
      <c r="G71" s="489">
        <v>48</v>
      </c>
      <c r="H71" s="496">
        <f t="shared" si="1"/>
        <v>81</v>
      </c>
      <c r="I71" s="491">
        <v>18</v>
      </c>
      <c r="J71" s="489">
        <v>32</v>
      </c>
      <c r="K71" s="492">
        <f t="shared" si="2"/>
        <v>50</v>
      </c>
      <c r="L71" s="490">
        <v>14</v>
      </c>
      <c r="M71" s="489">
        <v>15</v>
      </c>
      <c r="N71" s="496">
        <f t="shared" si="3"/>
        <v>29</v>
      </c>
      <c r="O71" s="491">
        <v>17</v>
      </c>
      <c r="P71" s="489">
        <v>14</v>
      </c>
      <c r="Q71" s="492">
        <f t="shared" si="4"/>
        <v>31</v>
      </c>
      <c r="R71" s="490">
        <v>9</v>
      </c>
      <c r="S71" s="489">
        <v>5</v>
      </c>
      <c r="T71" s="496">
        <f t="shared" si="5"/>
        <v>14</v>
      </c>
      <c r="U71" s="491">
        <v>12</v>
      </c>
      <c r="V71" s="489">
        <v>18</v>
      </c>
      <c r="W71" s="492">
        <f t="shared" si="6"/>
        <v>30</v>
      </c>
      <c r="X71" s="491">
        <v>25</v>
      </c>
      <c r="Y71" s="489">
        <v>18</v>
      </c>
      <c r="Z71" s="492">
        <f t="shared" si="7"/>
        <v>43</v>
      </c>
    </row>
    <row r="72" spans="1:26" s="338" customFormat="1" ht="15.75" thickBot="1" x14ac:dyDescent="0.3">
      <c r="A72" s="189">
        <v>65</v>
      </c>
      <c r="B72" s="372" t="s">
        <v>347</v>
      </c>
      <c r="C72" s="493">
        <v>15</v>
      </c>
      <c r="D72" s="494">
        <v>21</v>
      </c>
      <c r="E72" s="495">
        <f t="shared" si="0"/>
        <v>36</v>
      </c>
      <c r="F72" s="497">
        <v>29</v>
      </c>
      <c r="G72" s="494">
        <v>39</v>
      </c>
      <c r="H72" s="498">
        <f t="shared" si="1"/>
        <v>68</v>
      </c>
      <c r="I72" s="493">
        <v>20</v>
      </c>
      <c r="J72" s="494">
        <v>16</v>
      </c>
      <c r="K72" s="495">
        <f t="shared" si="2"/>
        <v>36</v>
      </c>
      <c r="L72" s="497">
        <v>15</v>
      </c>
      <c r="M72" s="494">
        <v>15</v>
      </c>
      <c r="N72" s="498">
        <f t="shared" si="3"/>
        <v>30</v>
      </c>
      <c r="O72" s="493">
        <v>18</v>
      </c>
      <c r="P72" s="494">
        <v>10</v>
      </c>
      <c r="Q72" s="495">
        <f t="shared" si="4"/>
        <v>28</v>
      </c>
      <c r="R72" s="497">
        <v>3</v>
      </c>
      <c r="S72" s="494">
        <v>3</v>
      </c>
      <c r="T72" s="498">
        <f t="shared" si="5"/>
        <v>6</v>
      </c>
      <c r="U72" s="493">
        <v>12</v>
      </c>
      <c r="V72" s="494">
        <v>16</v>
      </c>
      <c r="W72" s="495">
        <f t="shared" si="6"/>
        <v>28</v>
      </c>
      <c r="X72" s="493">
        <v>12</v>
      </c>
      <c r="Y72" s="494">
        <v>11</v>
      </c>
      <c r="Z72" s="495">
        <f t="shared" si="7"/>
        <v>23</v>
      </c>
    </row>
    <row r="73" spans="1:26" x14ac:dyDescent="0.25">
      <c r="A73" s="252">
        <v>66</v>
      </c>
      <c r="B73" s="369" t="s">
        <v>348</v>
      </c>
      <c r="C73" s="499">
        <v>19</v>
      </c>
      <c r="D73" s="500">
        <v>24</v>
      </c>
      <c r="E73" s="501">
        <f t="shared" ref="E73:E124" si="8">SUM(C73:D73)</f>
        <v>43</v>
      </c>
      <c r="F73" s="502">
        <v>34</v>
      </c>
      <c r="G73" s="500">
        <v>31</v>
      </c>
      <c r="H73" s="503">
        <f t="shared" ref="H73:H124" si="9">SUM(F73:G73)</f>
        <v>65</v>
      </c>
      <c r="I73" s="499">
        <v>22</v>
      </c>
      <c r="J73" s="500">
        <v>37</v>
      </c>
      <c r="K73" s="501">
        <f t="shared" ref="K73:K124" si="10">SUM(I73:J73)</f>
        <v>59</v>
      </c>
      <c r="L73" s="502">
        <v>15</v>
      </c>
      <c r="M73" s="500">
        <v>14</v>
      </c>
      <c r="N73" s="503">
        <f t="shared" ref="N73:N124" si="11">SUM(L73:M73)</f>
        <v>29</v>
      </c>
      <c r="O73" s="499">
        <v>6</v>
      </c>
      <c r="P73" s="500">
        <v>26</v>
      </c>
      <c r="Q73" s="501">
        <f t="shared" ref="Q73:Q124" si="12">SUM(O73:P73)</f>
        <v>32</v>
      </c>
      <c r="R73" s="502">
        <v>1</v>
      </c>
      <c r="S73" s="500">
        <v>3</v>
      </c>
      <c r="T73" s="503">
        <f t="shared" ref="T73:T124" si="13">SUM(R73:S73)</f>
        <v>4</v>
      </c>
      <c r="U73" s="499">
        <v>15</v>
      </c>
      <c r="V73" s="500">
        <v>14</v>
      </c>
      <c r="W73" s="501">
        <f t="shared" ref="W73:W124" si="14">SUM(U73:V73)</f>
        <v>29</v>
      </c>
      <c r="X73" s="499">
        <v>7</v>
      </c>
      <c r="Y73" s="500">
        <v>17</v>
      </c>
      <c r="Z73" s="501">
        <f t="shared" ref="Z73:Z124" si="15">SUM(X73:Y73)</f>
        <v>24</v>
      </c>
    </row>
    <row r="74" spans="1:26" x14ac:dyDescent="0.25">
      <c r="A74" s="188">
        <v>67</v>
      </c>
      <c r="B74" s="370" t="s">
        <v>349</v>
      </c>
      <c r="C74" s="491">
        <v>15</v>
      </c>
      <c r="D74" s="489">
        <v>21</v>
      </c>
      <c r="E74" s="492">
        <f t="shared" si="8"/>
        <v>36</v>
      </c>
      <c r="F74" s="490">
        <v>22</v>
      </c>
      <c r="G74" s="489">
        <v>30</v>
      </c>
      <c r="H74" s="496">
        <f t="shared" si="9"/>
        <v>52</v>
      </c>
      <c r="I74" s="491">
        <v>14</v>
      </c>
      <c r="J74" s="489">
        <v>20</v>
      </c>
      <c r="K74" s="492">
        <f t="shared" si="10"/>
        <v>34</v>
      </c>
      <c r="L74" s="490">
        <v>5</v>
      </c>
      <c r="M74" s="489">
        <v>7</v>
      </c>
      <c r="N74" s="496">
        <f t="shared" si="11"/>
        <v>12</v>
      </c>
      <c r="O74" s="491">
        <v>8</v>
      </c>
      <c r="P74" s="489">
        <v>12</v>
      </c>
      <c r="Q74" s="492">
        <f t="shared" si="12"/>
        <v>20</v>
      </c>
      <c r="R74" s="490">
        <v>2</v>
      </c>
      <c r="S74" s="489">
        <v>0</v>
      </c>
      <c r="T74" s="496">
        <f t="shared" si="13"/>
        <v>2</v>
      </c>
      <c r="U74" s="491">
        <v>7</v>
      </c>
      <c r="V74" s="489">
        <v>15</v>
      </c>
      <c r="W74" s="492">
        <f t="shared" si="14"/>
        <v>22</v>
      </c>
      <c r="X74" s="491">
        <v>6</v>
      </c>
      <c r="Y74" s="489">
        <v>13</v>
      </c>
      <c r="Z74" s="492">
        <f t="shared" si="15"/>
        <v>19</v>
      </c>
    </row>
    <row r="75" spans="1:26" x14ac:dyDescent="0.25">
      <c r="A75" s="188">
        <v>68</v>
      </c>
      <c r="B75" s="370" t="s">
        <v>350</v>
      </c>
      <c r="C75" s="491">
        <v>14</v>
      </c>
      <c r="D75" s="489">
        <v>19</v>
      </c>
      <c r="E75" s="492">
        <f t="shared" si="8"/>
        <v>33</v>
      </c>
      <c r="F75" s="490">
        <v>16</v>
      </c>
      <c r="G75" s="489">
        <v>25</v>
      </c>
      <c r="H75" s="496">
        <f t="shared" si="9"/>
        <v>41</v>
      </c>
      <c r="I75" s="491">
        <v>10</v>
      </c>
      <c r="J75" s="489">
        <v>21</v>
      </c>
      <c r="K75" s="492">
        <f t="shared" si="10"/>
        <v>31</v>
      </c>
      <c r="L75" s="490">
        <v>4</v>
      </c>
      <c r="M75" s="489">
        <v>9</v>
      </c>
      <c r="N75" s="496">
        <f t="shared" si="11"/>
        <v>13</v>
      </c>
      <c r="O75" s="491">
        <v>7</v>
      </c>
      <c r="P75" s="489">
        <v>13</v>
      </c>
      <c r="Q75" s="492">
        <f t="shared" si="12"/>
        <v>20</v>
      </c>
      <c r="R75" s="490">
        <v>1</v>
      </c>
      <c r="S75" s="489">
        <v>3</v>
      </c>
      <c r="T75" s="496">
        <f t="shared" si="13"/>
        <v>4</v>
      </c>
      <c r="U75" s="491">
        <v>10</v>
      </c>
      <c r="V75" s="489">
        <v>8</v>
      </c>
      <c r="W75" s="492">
        <f t="shared" si="14"/>
        <v>18</v>
      </c>
      <c r="X75" s="491">
        <v>15</v>
      </c>
      <c r="Y75" s="489">
        <v>15</v>
      </c>
      <c r="Z75" s="492">
        <f t="shared" si="15"/>
        <v>30</v>
      </c>
    </row>
    <row r="76" spans="1:26" x14ac:dyDescent="0.25">
      <c r="A76" s="188">
        <v>69</v>
      </c>
      <c r="B76" s="370" t="s">
        <v>351</v>
      </c>
      <c r="C76" s="491">
        <v>12</v>
      </c>
      <c r="D76" s="489">
        <v>20</v>
      </c>
      <c r="E76" s="492">
        <f t="shared" si="8"/>
        <v>32</v>
      </c>
      <c r="F76" s="490">
        <v>22</v>
      </c>
      <c r="G76" s="489">
        <v>19</v>
      </c>
      <c r="H76" s="496">
        <f t="shared" si="9"/>
        <v>41</v>
      </c>
      <c r="I76" s="491">
        <v>14</v>
      </c>
      <c r="J76" s="489">
        <v>12</v>
      </c>
      <c r="K76" s="492">
        <f t="shared" si="10"/>
        <v>26</v>
      </c>
      <c r="L76" s="490">
        <v>7</v>
      </c>
      <c r="M76" s="489">
        <v>8</v>
      </c>
      <c r="N76" s="496">
        <f t="shared" si="11"/>
        <v>15</v>
      </c>
      <c r="O76" s="491">
        <v>4</v>
      </c>
      <c r="P76" s="489">
        <v>10</v>
      </c>
      <c r="Q76" s="492">
        <f t="shared" si="12"/>
        <v>14</v>
      </c>
      <c r="R76" s="490">
        <v>1</v>
      </c>
      <c r="S76" s="489">
        <v>1</v>
      </c>
      <c r="T76" s="496">
        <f t="shared" si="13"/>
        <v>2</v>
      </c>
      <c r="U76" s="491">
        <v>3</v>
      </c>
      <c r="V76" s="489">
        <v>11</v>
      </c>
      <c r="W76" s="492">
        <f t="shared" si="14"/>
        <v>14</v>
      </c>
      <c r="X76" s="491">
        <v>4</v>
      </c>
      <c r="Y76" s="489">
        <v>12</v>
      </c>
      <c r="Z76" s="492">
        <f t="shared" si="15"/>
        <v>16</v>
      </c>
    </row>
    <row r="77" spans="1:26" x14ac:dyDescent="0.25">
      <c r="A77" s="188">
        <v>70</v>
      </c>
      <c r="B77" s="370" t="s">
        <v>352</v>
      </c>
      <c r="C77" s="491">
        <v>14</v>
      </c>
      <c r="D77" s="489">
        <v>12</v>
      </c>
      <c r="E77" s="492">
        <f t="shared" si="8"/>
        <v>26</v>
      </c>
      <c r="F77" s="490">
        <v>9</v>
      </c>
      <c r="G77" s="489">
        <v>20</v>
      </c>
      <c r="H77" s="496">
        <f t="shared" si="9"/>
        <v>29</v>
      </c>
      <c r="I77" s="491">
        <v>16</v>
      </c>
      <c r="J77" s="489">
        <v>18</v>
      </c>
      <c r="K77" s="492">
        <f t="shared" si="10"/>
        <v>34</v>
      </c>
      <c r="L77" s="490">
        <v>13</v>
      </c>
      <c r="M77" s="489">
        <v>9</v>
      </c>
      <c r="N77" s="496">
        <f t="shared" si="11"/>
        <v>22</v>
      </c>
      <c r="O77" s="491">
        <v>8</v>
      </c>
      <c r="P77" s="489">
        <v>6</v>
      </c>
      <c r="Q77" s="492">
        <f t="shared" si="12"/>
        <v>14</v>
      </c>
      <c r="R77" s="490">
        <v>2</v>
      </c>
      <c r="S77" s="489">
        <v>1</v>
      </c>
      <c r="T77" s="496">
        <f t="shared" si="13"/>
        <v>3</v>
      </c>
      <c r="U77" s="491">
        <v>8</v>
      </c>
      <c r="V77" s="489">
        <v>14</v>
      </c>
      <c r="W77" s="492">
        <f t="shared" si="14"/>
        <v>22</v>
      </c>
      <c r="X77" s="491">
        <v>6</v>
      </c>
      <c r="Y77" s="489">
        <v>10</v>
      </c>
      <c r="Z77" s="492">
        <f t="shared" si="15"/>
        <v>16</v>
      </c>
    </row>
    <row r="78" spans="1:26" x14ac:dyDescent="0.25">
      <c r="A78" s="188">
        <v>71</v>
      </c>
      <c r="B78" s="370" t="s">
        <v>353</v>
      </c>
      <c r="C78" s="491">
        <v>8</v>
      </c>
      <c r="D78" s="489">
        <v>15</v>
      </c>
      <c r="E78" s="492">
        <f t="shared" si="8"/>
        <v>23</v>
      </c>
      <c r="F78" s="490">
        <v>20</v>
      </c>
      <c r="G78" s="489">
        <v>22</v>
      </c>
      <c r="H78" s="496">
        <f t="shared" si="9"/>
        <v>42</v>
      </c>
      <c r="I78" s="491">
        <v>11</v>
      </c>
      <c r="J78" s="489">
        <v>20</v>
      </c>
      <c r="K78" s="492">
        <f t="shared" si="10"/>
        <v>31</v>
      </c>
      <c r="L78" s="490">
        <v>4</v>
      </c>
      <c r="M78" s="489">
        <v>11</v>
      </c>
      <c r="N78" s="496">
        <f t="shared" si="11"/>
        <v>15</v>
      </c>
      <c r="O78" s="491">
        <v>6</v>
      </c>
      <c r="P78" s="489">
        <v>14</v>
      </c>
      <c r="Q78" s="492">
        <f t="shared" si="12"/>
        <v>20</v>
      </c>
      <c r="R78" s="490">
        <v>1</v>
      </c>
      <c r="S78" s="489">
        <v>2</v>
      </c>
      <c r="T78" s="496">
        <f t="shared" si="13"/>
        <v>3</v>
      </c>
      <c r="U78" s="491">
        <v>8</v>
      </c>
      <c r="V78" s="489">
        <v>16</v>
      </c>
      <c r="W78" s="492">
        <f t="shared" si="14"/>
        <v>24</v>
      </c>
      <c r="X78" s="491">
        <v>7</v>
      </c>
      <c r="Y78" s="489">
        <v>9</v>
      </c>
      <c r="Z78" s="492">
        <f t="shared" si="15"/>
        <v>16</v>
      </c>
    </row>
    <row r="79" spans="1:26" x14ac:dyDescent="0.25">
      <c r="A79" s="188">
        <v>72</v>
      </c>
      <c r="B79" s="370" t="s">
        <v>354</v>
      </c>
      <c r="C79" s="491">
        <v>15</v>
      </c>
      <c r="D79" s="489">
        <v>22</v>
      </c>
      <c r="E79" s="492">
        <f t="shared" si="8"/>
        <v>37</v>
      </c>
      <c r="F79" s="490">
        <v>12</v>
      </c>
      <c r="G79" s="489">
        <v>28</v>
      </c>
      <c r="H79" s="496">
        <f t="shared" si="9"/>
        <v>40</v>
      </c>
      <c r="I79" s="491">
        <v>14</v>
      </c>
      <c r="J79" s="489">
        <v>24</v>
      </c>
      <c r="K79" s="492">
        <f t="shared" si="10"/>
        <v>38</v>
      </c>
      <c r="L79" s="490">
        <v>4</v>
      </c>
      <c r="M79" s="489">
        <v>11</v>
      </c>
      <c r="N79" s="496">
        <f t="shared" si="11"/>
        <v>15</v>
      </c>
      <c r="O79" s="491">
        <v>8</v>
      </c>
      <c r="P79" s="489">
        <v>8</v>
      </c>
      <c r="Q79" s="492">
        <f t="shared" si="12"/>
        <v>16</v>
      </c>
      <c r="R79" s="490">
        <v>3</v>
      </c>
      <c r="S79" s="489">
        <v>1</v>
      </c>
      <c r="T79" s="496">
        <f t="shared" si="13"/>
        <v>4</v>
      </c>
      <c r="U79" s="491">
        <v>8</v>
      </c>
      <c r="V79" s="489">
        <v>14</v>
      </c>
      <c r="W79" s="492">
        <f t="shared" si="14"/>
        <v>22</v>
      </c>
      <c r="X79" s="491">
        <v>11</v>
      </c>
      <c r="Y79" s="489">
        <v>5</v>
      </c>
      <c r="Z79" s="492">
        <f t="shared" si="15"/>
        <v>16</v>
      </c>
    </row>
    <row r="80" spans="1:26" x14ac:dyDescent="0.25">
      <c r="A80" s="188">
        <v>73</v>
      </c>
      <c r="B80" s="370" t="s">
        <v>355</v>
      </c>
      <c r="C80" s="491">
        <v>8</v>
      </c>
      <c r="D80" s="489">
        <v>8</v>
      </c>
      <c r="E80" s="492">
        <f t="shared" si="8"/>
        <v>16</v>
      </c>
      <c r="F80" s="490">
        <v>13</v>
      </c>
      <c r="G80" s="489">
        <v>15</v>
      </c>
      <c r="H80" s="496">
        <f t="shared" si="9"/>
        <v>28</v>
      </c>
      <c r="I80" s="491">
        <v>15</v>
      </c>
      <c r="J80" s="489">
        <v>10</v>
      </c>
      <c r="K80" s="492">
        <f t="shared" si="10"/>
        <v>25</v>
      </c>
      <c r="L80" s="490">
        <v>4</v>
      </c>
      <c r="M80" s="489">
        <v>9</v>
      </c>
      <c r="N80" s="496">
        <f t="shared" si="11"/>
        <v>13</v>
      </c>
      <c r="O80" s="491">
        <v>4</v>
      </c>
      <c r="P80" s="489">
        <v>0</v>
      </c>
      <c r="Q80" s="492">
        <f t="shared" si="12"/>
        <v>4</v>
      </c>
      <c r="R80" s="490">
        <v>1</v>
      </c>
      <c r="S80" s="489">
        <v>2</v>
      </c>
      <c r="T80" s="496">
        <f t="shared" si="13"/>
        <v>3</v>
      </c>
      <c r="U80" s="491">
        <v>2</v>
      </c>
      <c r="V80" s="489">
        <v>10</v>
      </c>
      <c r="W80" s="492">
        <f t="shared" si="14"/>
        <v>12</v>
      </c>
      <c r="X80" s="491">
        <v>3</v>
      </c>
      <c r="Y80" s="489">
        <v>9</v>
      </c>
      <c r="Z80" s="492">
        <f t="shared" si="15"/>
        <v>12</v>
      </c>
    </row>
    <row r="81" spans="1:26" x14ac:dyDescent="0.25">
      <c r="A81" s="188">
        <v>74</v>
      </c>
      <c r="B81" s="370" t="s">
        <v>356</v>
      </c>
      <c r="C81" s="491">
        <v>13</v>
      </c>
      <c r="D81" s="489">
        <v>13</v>
      </c>
      <c r="E81" s="492">
        <f t="shared" si="8"/>
        <v>26</v>
      </c>
      <c r="F81" s="490">
        <v>12</v>
      </c>
      <c r="G81" s="489">
        <v>27</v>
      </c>
      <c r="H81" s="496">
        <f t="shared" si="9"/>
        <v>39</v>
      </c>
      <c r="I81" s="491">
        <v>8</v>
      </c>
      <c r="J81" s="489">
        <v>19</v>
      </c>
      <c r="K81" s="492">
        <f t="shared" si="10"/>
        <v>27</v>
      </c>
      <c r="L81" s="490">
        <v>13</v>
      </c>
      <c r="M81" s="489">
        <v>17</v>
      </c>
      <c r="N81" s="496">
        <f t="shared" si="11"/>
        <v>30</v>
      </c>
      <c r="O81" s="491">
        <v>4</v>
      </c>
      <c r="P81" s="489">
        <v>10</v>
      </c>
      <c r="Q81" s="492">
        <f t="shared" si="12"/>
        <v>14</v>
      </c>
      <c r="R81" s="490">
        <v>1</v>
      </c>
      <c r="S81" s="489">
        <v>2</v>
      </c>
      <c r="T81" s="496">
        <f t="shared" si="13"/>
        <v>3</v>
      </c>
      <c r="U81" s="491">
        <v>8</v>
      </c>
      <c r="V81" s="489">
        <v>10</v>
      </c>
      <c r="W81" s="492">
        <f t="shared" si="14"/>
        <v>18</v>
      </c>
      <c r="X81" s="491">
        <v>6</v>
      </c>
      <c r="Y81" s="489">
        <v>14</v>
      </c>
      <c r="Z81" s="492">
        <f t="shared" si="15"/>
        <v>20</v>
      </c>
    </row>
    <row r="82" spans="1:26" x14ac:dyDescent="0.25">
      <c r="A82" s="188">
        <v>75</v>
      </c>
      <c r="B82" s="370" t="s">
        <v>357</v>
      </c>
      <c r="C82" s="491">
        <v>8</v>
      </c>
      <c r="D82" s="489">
        <v>5</v>
      </c>
      <c r="E82" s="492">
        <f t="shared" si="8"/>
        <v>13</v>
      </c>
      <c r="F82" s="490">
        <v>7</v>
      </c>
      <c r="G82" s="489">
        <v>10</v>
      </c>
      <c r="H82" s="496">
        <f t="shared" si="9"/>
        <v>17</v>
      </c>
      <c r="I82" s="491">
        <v>6</v>
      </c>
      <c r="J82" s="489">
        <v>10</v>
      </c>
      <c r="K82" s="492">
        <f t="shared" si="10"/>
        <v>16</v>
      </c>
      <c r="L82" s="490">
        <v>6</v>
      </c>
      <c r="M82" s="489">
        <v>7</v>
      </c>
      <c r="N82" s="496">
        <f t="shared" si="11"/>
        <v>13</v>
      </c>
      <c r="O82" s="491">
        <v>2</v>
      </c>
      <c r="P82" s="489">
        <v>5</v>
      </c>
      <c r="Q82" s="492">
        <f t="shared" si="12"/>
        <v>7</v>
      </c>
      <c r="R82" s="490">
        <v>1</v>
      </c>
      <c r="S82" s="489">
        <v>0</v>
      </c>
      <c r="T82" s="496">
        <f t="shared" si="13"/>
        <v>1</v>
      </c>
      <c r="U82" s="491">
        <v>5</v>
      </c>
      <c r="V82" s="489">
        <v>8</v>
      </c>
      <c r="W82" s="492">
        <f t="shared" si="14"/>
        <v>13</v>
      </c>
      <c r="X82" s="491">
        <v>2</v>
      </c>
      <c r="Y82" s="489">
        <v>3</v>
      </c>
      <c r="Z82" s="492">
        <f t="shared" si="15"/>
        <v>5</v>
      </c>
    </row>
    <row r="83" spans="1:26" x14ac:dyDescent="0.25">
      <c r="A83" s="188">
        <v>76</v>
      </c>
      <c r="B83" s="370" t="s">
        <v>358</v>
      </c>
      <c r="C83" s="491">
        <v>12</v>
      </c>
      <c r="D83" s="489">
        <v>10</v>
      </c>
      <c r="E83" s="492">
        <f t="shared" si="8"/>
        <v>22</v>
      </c>
      <c r="F83" s="490">
        <v>5</v>
      </c>
      <c r="G83" s="489">
        <v>14</v>
      </c>
      <c r="H83" s="496">
        <f t="shared" si="9"/>
        <v>19</v>
      </c>
      <c r="I83" s="491">
        <v>8</v>
      </c>
      <c r="J83" s="489">
        <v>13</v>
      </c>
      <c r="K83" s="492">
        <f t="shared" si="10"/>
        <v>21</v>
      </c>
      <c r="L83" s="490">
        <v>3</v>
      </c>
      <c r="M83" s="489">
        <v>5</v>
      </c>
      <c r="N83" s="496">
        <f t="shared" si="11"/>
        <v>8</v>
      </c>
      <c r="O83" s="491">
        <v>4</v>
      </c>
      <c r="P83" s="489">
        <v>5</v>
      </c>
      <c r="Q83" s="492">
        <f t="shared" si="12"/>
        <v>9</v>
      </c>
      <c r="R83" s="490">
        <v>0</v>
      </c>
      <c r="S83" s="489">
        <v>1</v>
      </c>
      <c r="T83" s="496">
        <f t="shared" si="13"/>
        <v>1</v>
      </c>
      <c r="U83" s="491">
        <v>3</v>
      </c>
      <c r="V83" s="489">
        <v>7</v>
      </c>
      <c r="W83" s="492">
        <f t="shared" si="14"/>
        <v>10</v>
      </c>
      <c r="X83" s="491">
        <v>7</v>
      </c>
      <c r="Y83" s="489">
        <v>5</v>
      </c>
      <c r="Z83" s="492">
        <f t="shared" si="15"/>
        <v>12</v>
      </c>
    </row>
    <row r="84" spans="1:26" x14ac:dyDescent="0.25">
      <c r="A84" s="188">
        <v>77</v>
      </c>
      <c r="B84" s="370" t="s">
        <v>359</v>
      </c>
      <c r="C84" s="491">
        <v>7</v>
      </c>
      <c r="D84" s="489">
        <v>7</v>
      </c>
      <c r="E84" s="492">
        <f t="shared" si="8"/>
        <v>14</v>
      </c>
      <c r="F84" s="490">
        <v>8</v>
      </c>
      <c r="G84" s="489">
        <v>14</v>
      </c>
      <c r="H84" s="496">
        <f t="shared" si="9"/>
        <v>22</v>
      </c>
      <c r="I84" s="491">
        <v>9</v>
      </c>
      <c r="J84" s="489">
        <v>8</v>
      </c>
      <c r="K84" s="492">
        <f t="shared" si="10"/>
        <v>17</v>
      </c>
      <c r="L84" s="490">
        <v>5</v>
      </c>
      <c r="M84" s="489">
        <v>6</v>
      </c>
      <c r="N84" s="496">
        <f t="shared" si="11"/>
        <v>11</v>
      </c>
      <c r="O84" s="491">
        <v>3</v>
      </c>
      <c r="P84" s="489">
        <v>10</v>
      </c>
      <c r="Q84" s="492">
        <f t="shared" si="12"/>
        <v>13</v>
      </c>
      <c r="R84" s="490">
        <v>0</v>
      </c>
      <c r="S84" s="489">
        <v>0</v>
      </c>
      <c r="T84" s="496">
        <f t="shared" si="13"/>
        <v>0</v>
      </c>
      <c r="U84" s="491">
        <v>1</v>
      </c>
      <c r="V84" s="489">
        <v>4</v>
      </c>
      <c r="W84" s="492">
        <f t="shared" si="14"/>
        <v>5</v>
      </c>
      <c r="X84" s="491">
        <v>6</v>
      </c>
      <c r="Y84" s="489">
        <v>10</v>
      </c>
      <c r="Z84" s="492">
        <f t="shared" si="15"/>
        <v>16</v>
      </c>
    </row>
    <row r="85" spans="1:26" x14ac:dyDescent="0.25">
      <c r="A85" s="188">
        <v>78</v>
      </c>
      <c r="B85" s="370" t="s">
        <v>360</v>
      </c>
      <c r="C85" s="491">
        <v>8</v>
      </c>
      <c r="D85" s="489">
        <v>8</v>
      </c>
      <c r="E85" s="492">
        <f t="shared" si="8"/>
        <v>16</v>
      </c>
      <c r="F85" s="490">
        <v>6</v>
      </c>
      <c r="G85" s="489">
        <v>16</v>
      </c>
      <c r="H85" s="496">
        <f t="shared" si="9"/>
        <v>22</v>
      </c>
      <c r="I85" s="491">
        <v>4</v>
      </c>
      <c r="J85" s="489">
        <v>9</v>
      </c>
      <c r="K85" s="492">
        <f t="shared" si="10"/>
        <v>13</v>
      </c>
      <c r="L85" s="490">
        <v>1</v>
      </c>
      <c r="M85" s="489">
        <v>7</v>
      </c>
      <c r="N85" s="496">
        <f t="shared" si="11"/>
        <v>8</v>
      </c>
      <c r="O85" s="491">
        <v>4</v>
      </c>
      <c r="P85" s="489">
        <v>4</v>
      </c>
      <c r="Q85" s="492">
        <f t="shared" si="12"/>
        <v>8</v>
      </c>
      <c r="R85" s="490">
        <v>0</v>
      </c>
      <c r="S85" s="489">
        <v>1</v>
      </c>
      <c r="T85" s="496">
        <f t="shared" si="13"/>
        <v>1</v>
      </c>
      <c r="U85" s="491">
        <v>2</v>
      </c>
      <c r="V85" s="489">
        <v>6</v>
      </c>
      <c r="W85" s="492">
        <f t="shared" si="14"/>
        <v>8</v>
      </c>
      <c r="X85" s="491">
        <v>3</v>
      </c>
      <c r="Y85" s="489">
        <v>6</v>
      </c>
      <c r="Z85" s="492">
        <f t="shared" si="15"/>
        <v>9</v>
      </c>
    </row>
    <row r="86" spans="1:26" x14ac:dyDescent="0.25">
      <c r="A86" s="188">
        <v>79</v>
      </c>
      <c r="B86" s="370" t="s">
        <v>361</v>
      </c>
      <c r="C86" s="491">
        <v>7</v>
      </c>
      <c r="D86" s="489">
        <v>21</v>
      </c>
      <c r="E86" s="492">
        <f t="shared" si="8"/>
        <v>28</v>
      </c>
      <c r="F86" s="490">
        <v>9</v>
      </c>
      <c r="G86" s="489">
        <v>17</v>
      </c>
      <c r="H86" s="496">
        <f t="shared" si="9"/>
        <v>26</v>
      </c>
      <c r="I86" s="491">
        <v>2</v>
      </c>
      <c r="J86" s="489">
        <v>11</v>
      </c>
      <c r="K86" s="492">
        <f t="shared" si="10"/>
        <v>13</v>
      </c>
      <c r="L86" s="490">
        <v>6</v>
      </c>
      <c r="M86" s="489">
        <v>2</v>
      </c>
      <c r="N86" s="496">
        <f t="shared" si="11"/>
        <v>8</v>
      </c>
      <c r="O86" s="491">
        <v>6</v>
      </c>
      <c r="P86" s="489">
        <v>8</v>
      </c>
      <c r="Q86" s="492">
        <f t="shared" si="12"/>
        <v>14</v>
      </c>
      <c r="R86" s="490">
        <v>2</v>
      </c>
      <c r="S86" s="489">
        <v>0</v>
      </c>
      <c r="T86" s="496">
        <f t="shared" si="13"/>
        <v>2</v>
      </c>
      <c r="U86" s="491">
        <v>3</v>
      </c>
      <c r="V86" s="489">
        <v>6</v>
      </c>
      <c r="W86" s="492">
        <f t="shared" si="14"/>
        <v>9</v>
      </c>
      <c r="X86" s="491">
        <v>3</v>
      </c>
      <c r="Y86" s="489">
        <v>3</v>
      </c>
      <c r="Z86" s="492">
        <f t="shared" si="15"/>
        <v>6</v>
      </c>
    </row>
    <row r="87" spans="1:26" x14ac:dyDescent="0.25">
      <c r="A87" s="188">
        <v>80</v>
      </c>
      <c r="B87" s="370" t="s">
        <v>362</v>
      </c>
      <c r="C87" s="491">
        <v>0</v>
      </c>
      <c r="D87" s="489">
        <v>6</v>
      </c>
      <c r="E87" s="492">
        <f t="shared" si="8"/>
        <v>6</v>
      </c>
      <c r="F87" s="490">
        <v>0</v>
      </c>
      <c r="G87" s="489">
        <v>7</v>
      </c>
      <c r="H87" s="496">
        <f t="shared" si="9"/>
        <v>7</v>
      </c>
      <c r="I87" s="491">
        <v>8</v>
      </c>
      <c r="J87" s="489">
        <v>6</v>
      </c>
      <c r="K87" s="492">
        <f t="shared" si="10"/>
        <v>14</v>
      </c>
      <c r="L87" s="490">
        <v>1</v>
      </c>
      <c r="M87" s="489">
        <v>2</v>
      </c>
      <c r="N87" s="496">
        <f t="shared" si="11"/>
        <v>3</v>
      </c>
      <c r="O87" s="491">
        <v>1</v>
      </c>
      <c r="P87" s="489">
        <v>3</v>
      </c>
      <c r="Q87" s="492">
        <f t="shared" si="12"/>
        <v>4</v>
      </c>
      <c r="R87" s="490">
        <v>1</v>
      </c>
      <c r="S87" s="489">
        <v>1</v>
      </c>
      <c r="T87" s="496">
        <f t="shared" si="13"/>
        <v>2</v>
      </c>
      <c r="U87" s="491">
        <v>3</v>
      </c>
      <c r="V87" s="489">
        <v>3</v>
      </c>
      <c r="W87" s="492">
        <f t="shared" si="14"/>
        <v>6</v>
      </c>
      <c r="X87" s="491">
        <v>1</v>
      </c>
      <c r="Y87" s="489">
        <v>6</v>
      </c>
      <c r="Z87" s="492">
        <f t="shared" si="15"/>
        <v>7</v>
      </c>
    </row>
    <row r="88" spans="1:26" x14ac:dyDescent="0.25">
      <c r="A88" s="188">
        <v>81</v>
      </c>
      <c r="B88" s="370" t="s">
        <v>363</v>
      </c>
      <c r="C88" s="491">
        <v>7</v>
      </c>
      <c r="D88" s="489">
        <v>5</v>
      </c>
      <c r="E88" s="492">
        <f t="shared" si="8"/>
        <v>12</v>
      </c>
      <c r="F88" s="490">
        <v>2</v>
      </c>
      <c r="G88" s="489">
        <v>9</v>
      </c>
      <c r="H88" s="496">
        <f t="shared" si="9"/>
        <v>11</v>
      </c>
      <c r="I88" s="491">
        <v>6</v>
      </c>
      <c r="J88" s="489">
        <v>6</v>
      </c>
      <c r="K88" s="492">
        <f t="shared" si="10"/>
        <v>12</v>
      </c>
      <c r="L88" s="490">
        <v>2</v>
      </c>
      <c r="M88" s="489">
        <v>5</v>
      </c>
      <c r="N88" s="496">
        <f t="shared" si="11"/>
        <v>7</v>
      </c>
      <c r="O88" s="491">
        <v>5</v>
      </c>
      <c r="P88" s="489">
        <v>3</v>
      </c>
      <c r="Q88" s="492">
        <f t="shared" si="12"/>
        <v>8</v>
      </c>
      <c r="R88" s="490">
        <v>2</v>
      </c>
      <c r="S88" s="489">
        <v>1</v>
      </c>
      <c r="T88" s="496">
        <f t="shared" si="13"/>
        <v>3</v>
      </c>
      <c r="U88" s="491">
        <v>1</v>
      </c>
      <c r="V88" s="489">
        <v>4</v>
      </c>
      <c r="W88" s="492">
        <f t="shared" si="14"/>
        <v>5</v>
      </c>
      <c r="X88" s="491">
        <v>2</v>
      </c>
      <c r="Y88" s="489">
        <v>3</v>
      </c>
      <c r="Z88" s="492">
        <f t="shared" si="15"/>
        <v>5</v>
      </c>
    </row>
    <row r="89" spans="1:26" x14ac:dyDescent="0.25">
      <c r="A89" s="188">
        <v>82</v>
      </c>
      <c r="B89" s="370" t="s">
        <v>364</v>
      </c>
      <c r="C89" s="491">
        <v>8</v>
      </c>
      <c r="D89" s="489">
        <v>7</v>
      </c>
      <c r="E89" s="492">
        <f t="shared" si="8"/>
        <v>15</v>
      </c>
      <c r="F89" s="490">
        <v>12</v>
      </c>
      <c r="G89" s="489">
        <v>12</v>
      </c>
      <c r="H89" s="496">
        <f t="shared" si="9"/>
        <v>24</v>
      </c>
      <c r="I89" s="491">
        <v>3</v>
      </c>
      <c r="J89" s="489">
        <v>12</v>
      </c>
      <c r="K89" s="492">
        <f t="shared" si="10"/>
        <v>15</v>
      </c>
      <c r="L89" s="490">
        <v>4</v>
      </c>
      <c r="M89" s="489">
        <v>9</v>
      </c>
      <c r="N89" s="496">
        <f t="shared" si="11"/>
        <v>13</v>
      </c>
      <c r="O89" s="491">
        <v>5</v>
      </c>
      <c r="P89" s="489">
        <v>7</v>
      </c>
      <c r="Q89" s="492">
        <f t="shared" si="12"/>
        <v>12</v>
      </c>
      <c r="R89" s="490">
        <v>0</v>
      </c>
      <c r="S89" s="489">
        <v>1</v>
      </c>
      <c r="T89" s="496">
        <f t="shared" si="13"/>
        <v>1</v>
      </c>
      <c r="U89" s="491">
        <v>0</v>
      </c>
      <c r="V89" s="489">
        <v>5</v>
      </c>
      <c r="W89" s="492">
        <f t="shared" si="14"/>
        <v>5</v>
      </c>
      <c r="X89" s="491">
        <v>1</v>
      </c>
      <c r="Y89" s="489">
        <v>6</v>
      </c>
      <c r="Z89" s="492">
        <f t="shared" si="15"/>
        <v>7</v>
      </c>
    </row>
    <row r="90" spans="1:26" x14ac:dyDescent="0.25">
      <c r="A90" s="188">
        <v>83</v>
      </c>
      <c r="B90" s="370" t="s">
        <v>365</v>
      </c>
      <c r="C90" s="491">
        <v>3</v>
      </c>
      <c r="D90" s="489">
        <v>6</v>
      </c>
      <c r="E90" s="492">
        <f t="shared" si="8"/>
        <v>9</v>
      </c>
      <c r="F90" s="490">
        <v>3</v>
      </c>
      <c r="G90" s="489">
        <v>7</v>
      </c>
      <c r="H90" s="496">
        <f t="shared" si="9"/>
        <v>10</v>
      </c>
      <c r="I90" s="491">
        <v>3</v>
      </c>
      <c r="J90" s="489">
        <v>5</v>
      </c>
      <c r="K90" s="492">
        <f t="shared" si="10"/>
        <v>8</v>
      </c>
      <c r="L90" s="490">
        <v>0</v>
      </c>
      <c r="M90" s="489">
        <v>3</v>
      </c>
      <c r="N90" s="496">
        <f t="shared" si="11"/>
        <v>3</v>
      </c>
      <c r="O90" s="491">
        <v>1</v>
      </c>
      <c r="P90" s="489">
        <v>4</v>
      </c>
      <c r="Q90" s="492">
        <f t="shared" si="12"/>
        <v>5</v>
      </c>
      <c r="R90" s="490">
        <v>0</v>
      </c>
      <c r="S90" s="489">
        <v>0</v>
      </c>
      <c r="T90" s="496">
        <f t="shared" si="13"/>
        <v>0</v>
      </c>
      <c r="U90" s="491">
        <v>2</v>
      </c>
      <c r="V90" s="489">
        <v>2</v>
      </c>
      <c r="W90" s="492">
        <f t="shared" si="14"/>
        <v>4</v>
      </c>
      <c r="X90" s="491">
        <v>1</v>
      </c>
      <c r="Y90" s="489">
        <v>0</v>
      </c>
      <c r="Z90" s="492">
        <f t="shared" si="15"/>
        <v>1</v>
      </c>
    </row>
    <row r="91" spans="1:26" x14ac:dyDescent="0.25">
      <c r="A91" s="188">
        <v>84</v>
      </c>
      <c r="B91" s="370" t="s">
        <v>366</v>
      </c>
      <c r="C91" s="491">
        <v>6</v>
      </c>
      <c r="D91" s="489">
        <v>7</v>
      </c>
      <c r="E91" s="492">
        <f t="shared" si="8"/>
        <v>13</v>
      </c>
      <c r="F91" s="490">
        <v>1</v>
      </c>
      <c r="G91" s="489">
        <v>9</v>
      </c>
      <c r="H91" s="496">
        <f t="shared" si="9"/>
        <v>10</v>
      </c>
      <c r="I91" s="491">
        <v>4</v>
      </c>
      <c r="J91" s="489">
        <v>13</v>
      </c>
      <c r="K91" s="492">
        <f t="shared" si="10"/>
        <v>17</v>
      </c>
      <c r="L91" s="490">
        <v>3</v>
      </c>
      <c r="M91" s="489">
        <v>6</v>
      </c>
      <c r="N91" s="496">
        <f t="shared" si="11"/>
        <v>9</v>
      </c>
      <c r="O91" s="491">
        <v>3</v>
      </c>
      <c r="P91" s="489">
        <v>6</v>
      </c>
      <c r="Q91" s="492">
        <f t="shared" si="12"/>
        <v>9</v>
      </c>
      <c r="R91" s="490">
        <v>1</v>
      </c>
      <c r="S91" s="489">
        <v>0</v>
      </c>
      <c r="T91" s="496">
        <f t="shared" si="13"/>
        <v>1</v>
      </c>
      <c r="U91" s="491">
        <v>5</v>
      </c>
      <c r="V91" s="489">
        <v>9</v>
      </c>
      <c r="W91" s="492">
        <f t="shared" si="14"/>
        <v>14</v>
      </c>
      <c r="X91" s="491">
        <v>3</v>
      </c>
      <c r="Y91" s="489">
        <v>2</v>
      </c>
      <c r="Z91" s="492">
        <f t="shared" si="15"/>
        <v>5</v>
      </c>
    </row>
    <row r="92" spans="1:26" x14ac:dyDescent="0.25">
      <c r="A92" s="188">
        <v>85</v>
      </c>
      <c r="B92" s="370" t="s">
        <v>367</v>
      </c>
      <c r="C92" s="491">
        <v>2</v>
      </c>
      <c r="D92" s="489">
        <v>1</v>
      </c>
      <c r="E92" s="492">
        <f t="shared" si="8"/>
        <v>3</v>
      </c>
      <c r="F92" s="490">
        <v>2</v>
      </c>
      <c r="G92" s="489">
        <v>2</v>
      </c>
      <c r="H92" s="496">
        <f t="shared" si="9"/>
        <v>4</v>
      </c>
      <c r="I92" s="491">
        <v>5</v>
      </c>
      <c r="J92" s="489">
        <v>8</v>
      </c>
      <c r="K92" s="492">
        <f t="shared" si="10"/>
        <v>13</v>
      </c>
      <c r="L92" s="490">
        <v>0</v>
      </c>
      <c r="M92" s="489">
        <v>2</v>
      </c>
      <c r="N92" s="496">
        <f t="shared" si="11"/>
        <v>2</v>
      </c>
      <c r="O92" s="491">
        <v>3</v>
      </c>
      <c r="P92" s="489">
        <v>1</v>
      </c>
      <c r="Q92" s="492">
        <f t="shared" si="12"/>
        <v>4</v>
      </c>
      <c r="R92" s="490">
        <v>0</v>
      </c>
      <c r="S92" s="489">
        <v>0</v>
      </c>
      <c r="T92" s="496">
        <f t="shared" si="13"/>
        <v>0</v>
      </c>
      <c r="U92" s="491">
        <v>2</v>
      </c>
      <c r="V92" s="489">
        <v>1</v>
      </c>
      <c r="W92" s="492">
        <f t="shared" si="14"/>
        <v>3</v>
      </c>
      <c r="X92" s="491">
        <v>1</v>
      </c>
      <c r="Y92" s="489">
        <v>0</v>
      </c>
      <c r="Z92" s="492">
        <f t="shared" si="15"/>
        <v>1</v>
      </c>
    </row>
    <row r="93" spans="1:26" x14ac:dyDescent="0.25">
      <c r="A93" s="188">
        <v>86</v>
      </c>
      <c r="B93" s="370" t="s">
        <v>368</v>
      </c>
      <c r="C93" s="491">
        <v>4</v>
      </c>
      <c r="D93" s="489">
        <v>2</v>
      </c>
      <c r="E93" s="492">
        <f t="shared" si="8"/>
        <v>6</v>
      </c>
      <c r="F93" s="490">
        <v>3</v>
      </c>
      <c r="G93" s="489">
        <v>3</v>
      </c>
      <c r="H93" s="496">
        <f t="shared" si="9"/>
        <v>6</v>
      </c>
      <c r="I93" s="491">
        <v>5</v>
      </c>
      <c r="J93" s="489">
        <v>4</v>
      </c>
      <c r="K93" s="492">
        <f t="shared" si="10"/>
        <v>9</v>
      </c>
      <c r="L93" s="490">
        <v>0</v>
      </c>
      <c r="M93" s="489">
        <v>4</v>
      </c>
      <c r="N93" s="496">
        <f t="shared" si="11"/>
        <v>4</v>
      </c>
      <c r="O93" s="491">
        <v>1</v>
      </c>
      <c r="P93" s="489">
        <v>1</v>
      </c>
      <c r="Q93" s="492">
        <f t="shared" si="12"/>
        <v>2</v>
      </c>
      <c r="R93" s="490">
        <v>0</v>
      </c>
      <c r="S93" s="489">
        <v>0</v>
      </c>
      <c r="T93" s="496">
        <f t="shared" si="13"/>
        <v>0</v>
      </c>
      <c r="U93" s="491">
        <v>0</v>
      </c>
      <c r="V93" s="489">
        <v>0</v>
      </c>
      <c r="W93" s="492">
        <f t="shared" si="14"/>
        <v>0</v>
      </c>
      <c r="X93" s="491">
        <v>2</v>
      </c>
      <c r="Y93" s="489">
        <v>4</v>
      </c>
      <c r="Z93" s="492">
        <f t="shared" si="15"/>
        <v>6</v>
      </c>
    </row>
    <row r="94" spans="1:26" x14ac:dyDescent="0.25">
      <c r="A94" s="188">
        <v>87</v>
      </c>
      <c r="B94" s="370" t="s">
        <v>369</v>
      </c>
      <c r="C94" s="491">
        <v>0</v>
      </c>
      <c r="D94" s="489">
        <v>4</v>
      </c>
      <c r="E94" s="492">
        <f t="shared" si="8"/>
        <v>4</v>
      </c>
      <c r="F94" s="490">
        <v>2</v>
      </c>
      <c r="G94" s="489">
        <v>2</v>
      </c>
      <c r="H94" s="496">
        <f t="shared" si="9"/>
        <v>4</v>
      </c>
      <c r="I94" s="491">
        <v>2</v>
      </c>
      <c r="J94" s="489">
        <v>4</v>
      </c>
      <c r="K94" s="492">
        <f t="shared" si="10"/>
        <v>6</v>
      </c>
      <c r="L94" s="490">
        <v>1</v>
      </c>
      <c r="M94" s="489">
        <v>5</v>
      </c>
      <c r="N94" s="496">
        <f t="shared" si="11"/>
        <v>6</v>
      </c>
      <c r="O94" s="491">
        <v>1</v>
      </c>
      <c r="P94" s="489">
        <v>4</v>
      </c>
      <c r="Q94" s="492">
        <f t="shared" si="12"/>
        <v>5</v>
      </c>
      <c r="R94" s="490">
        <v>0</v>
      </c>
      <c r="S94" s="489">
        <v>0</v>
      </c>
      <c r="T94" s="496">
        <f t="shared" si="13"/>
        <v>0</v>
      </c>
      <c r="U94" s="491">
        <v>0</v>
      </c>
      <c r="V94" s="489">
        <v>0</v>
      </c>
      <c r="W94" s="492">
        <f t="shared" si="14"/>
        <v>0</v>
      </c>
      <c r="X94" s="491">
        <v>2</v>
      </c>
      <c r="Y94" s="489">
        <v>1</v>
      </c>
      <c r="Z94" s="492">
        <f t="shared" si="15"/>
        <v>3</v>
      </c>
    </row>
    <row r="95" spans="1:26" x14ac:dyDescent="0.25">
      <c r="A95" s="188">
        <v>88</v>
      </c>
      <c r="B95" s="370" t="s">
        <v>370</v>
      </c>
      <c r="C95" s="491">
        <v>0</v>
      </c>
      <c r="D95" s="489">
        <v>0</v>
      </c>
      <c r="E95" s="492">
        <f t="shared" si="8"/>
        <v>0</v>
      </c>
      <c r="F95" s="490">
        <v>0</v>
      </c>
      <c r="G95" s="489">
        <v>2</v>
      </c>
      <c r="H95" s="496">
        <f t="shared" si="9"/>
        <v>2</v>
      </c>
      <c r="I95" s="491">
        <v>2</v>
      </c>
      <c r="J95" s="489">
        <v>4</v>
      </c>
      <c r="K95" s="492">
        <f t="shared" si="10"/>
        <v>6</v>
      </c>
      <c r="L95" s="490">
        <v>1</v>
      </c>
      <c r="M95" s="489">
        <v>1</v>
      </c>
      <c r="N95" s="496">
        <f t="shared" si="11"/>
        <v>2</v>
      </c>
      <c r="O95" s="491">
        <v>1</v>
      </c>
      <c r="P95" s="489">
        <v>1</v>
      </c>
      <c r="Q95" s="492">
        <f t="shared" si="12"/>
        <v>2</v>
      </c>
      <c r="R95" s="490">
        <v>0</v>
      </c>
      <c r="S95" s="489">
        <v>0</v>
      </c>
      <c r="T95" s="496">
        <f t="shared" si="13"/>
        <v>0</v>
      </c>
      <c r="U95" s="491">
        <v>0</v>
      </c>
      <c r="V95" s="489">
        <v>2</v>
      </c>
      <c r="W95" s="492">
        <f t="shared" si="14"/>
        <v>2</v>
      </c>
      <c r="X95" s="491">
        <v>0</v>
      </c>
      <c r="Y95" s="489">
        <v>1</v>
      </c>
      <c r="Z95" s="492">
        <f t="shared" si="15"/>
        <v>1</v>
      </c>
    </row>
    <row r="96" spans="1:26" x14ac:dyDescent="0.25">
      <c r="A96" s="188">
        <v>89</v>
      </c>
      <c r="B96" s="370" t="s">
        <v>371</v>
      </c>
      <c r="C96" s="491">
        <v>1</v>
      </c>
      <c r="D96" s="489">
        <v>3</v>
      </c>
      <c r="E96" s="492">
        <f t="shared" si="8"/>
        <v>4</v>
      </c>
      <c r="F96" s="490">
        <v>0</v>
      </c>
      <c r="G96" s="489">
        <v>6</v>
      </c>
      <c r="H96" s="496">
        <f t="shared" si="9"/>
        <v>6</v>
      </c>
      <c r="I96" s="491">
        <v>1</v>
      </c>
      <c r="J96" s="489">
        <v>1</v>
      </c>
      <c r="K96" s="492">
        <f t="shared" si="10"/>
        <v>2</v>
      </c>
      <c r="L96" s="490">
        <v>3</v>
      </c>
      <c r="M96" s="489">
        <v>5</v>
      </c>
      <c r="N96" s="496">
        <f t="shared" si="11"/>
        <v>8</v>
      </c>
      <c r="O96" s="491">
        <v>1</v>
      </c>
      <c r="P96" s="489">
        <v>4</v>
      </c>
      <c r="Q96" s="492">
        <f t="shared" si="12"/>
        <v>5</v>
      </c>
      <c r="R96" s="490">
        <v>0</v>
      </c>
      <c r="S96" s="489">
        <v>0</v>
      </c>
      <c r="T96" s="496">
        <f t="shared" si="13"/>
        <v>0</v>
      </c>
      <c r="U96" s="491">
        <v>0</v>
      </c>
      <c r="V96" s="489">
        <v>3</v>
      </c>
      <c r="W96" s="492">
        <f t="shared" si="14"/>
        <v>3</v>
      </c>
      <c r="X96" s="491">
        <v>1</v>
      </c>
      <c r="Y96" s="489">
        <v>1</v>
      </c>
      <c r="Z96" s="492">
        <f t="shared" si="15"/>
        <v>2</v>
      </c>
    </row>
    <row r="97" spans="1:26" x14ac:dyDescent="0.25">
      <c r="A97" s="188">
        <v>90</v>
      </c>
      <c r="B97" s="370" t="s">
        <v>372</v>
      </c>
      <c r="C97" s="491">
        <v>0</v>
      </c>
      <c r="D97" s="489">
        <v>1</v>
      </c>
      <c r="E97" s="492">
        <f t="shared" si="8"/>
        <v>1</v>
      </c>
      <c r="F97" s="490">
        <v>1</v>
      </c>
      <c r="G97" s="489">
        <v>1</v>
      </c>
      <c r="H97" s="496">
        <f t="shared" si="9"/>
        <v>2</v>
      </c>
      <c r="I97" s="491">
        <v>0</v>
      </c>
      <c r="J97" s="489">
        <v>1</v>
      </c>
      <c r="K97" s="492">
        <f t="shared" si="10"/>
        <v>1</v>
      </c>
      <c r="L97" s="490">
        <v>0</v>
      </c>
      <c r="M97" s="489">
        <v>0</v>
      </c>
      <c r="N97" s="496">
        <f t="shared" si="11"/>
        <v>0</v>
      </c>
      <c r="O97" s="491">
        <v>1</v>
      </c>
      <c r="P97" s="489">
        <v>0</v>
      </c>
      <c r="Q97" s="492">
        <f t="shared" si="12"/>
        <v>1</v>
      </c>
      <c r="R97" s="490">
        <v>0</v>
      </c>
      <c r="S97" s="489">
        <v>0</v>
      </c>
      <c r="T97" s="496">
        <f t="shared" si="13"/>
        <v>0</v>
      </c>
      <c r="U97" s="491">
        <v>0</v>
      </c>
      <c r="V97" s="489">
        <v>1</v>
      </c>
      <c r="W97" s="492">
        <f t="shared" si="14"/>
        <v>1</v>
      </c>
      <c r="X97" s="491">
        <v>0</v>
      </c>
      <c r="Y97" s="489">
        <v>1</v>
      </c>
      <c r="Z97" s="492">
        <f t="shared" si="15"/>
        <v>1</v>
      </c>
    </row>
    <row r="98" spans="1:26" x14ac:dyDescent="0.25">
      <c r="A98" s="188">
        <v>91</v>
      </c>
      <c r="B98" s="370" t="s">
        <v>373</v>
      </c>
      <c r="C98" s="491">
        <v>1</v>
      </c>
      <c r="D98" s="489">
        <v>2</v>
      </c>
      <c r="E98" s="492">
        <f t="shared" si="8"/>
        <v>3</v>
      </c>
      <c r="F98" s="490">
        <v>0</v>
      </c>
      <c r="G98" s="489">
        <v>0</v>
      </c>
      <c r="H98" s="496">
        <f t="shared" si="9"/>
        <v>0</v>
      </c>
      <c r="I98" s="491">
        <v>2</v>
      </c>
      <c r="J98" s="489">
        <v>2</v>
      </c>
      <c r="K98" s="492">
        <f t="shared" si="10"/>
        <v>4</v>
      </c>
      <c r="L98" s="490">
        <v>1</v>
      </c>
      <c r="M98" s="489">
        <v>0</v>
      </c>
      <c r="N98" s="496">
        <f t="shared" si="11"/>
        <v>1</v>
      </c>
      <c r="O98" s="491">
        <v>0</v>
      </c>
      <c r="P98" s="489">
        <v>1</v>
      </c>
      <c r="Q98" s="492">
        <f t="shared" si="12"/>
        <v>1</v>
      </c>
      <c r="R98" s="490">
        <v>0</v>
      </c>
      <c r="S98" s="489">
        <v>0</v>
      </c>
      <c r="T98" s="496">
        <f t="shared" si="13"/>
        <v>0</v>
      </c>
      <c r="U98" s="491">
        <v>1</v>
      </c>
      <c r="V98" s="489">
        <v>0</v>
      </c>
      <c r="W98" s="492">
        <f t="shared" si="14"/>
        <v>1</v>
      </c>
      <c r="X98" s="491">
        <v>0</v>
      </c>
      <c r="Y98" s="489">
        <v>1</v>
      </c>
      <c r="Z98" s="492">
        <f t="shared" si="15"/>
        <v>1</v>
      </c>
    </row>
    <row r="99" spans="1:26" x14ac:dyDescent="0.25">
      <c r="A99" s="188">
        <v>92</v>
      </c>
      <c r="B99" s="370" t="s">
        <v>374</v>
      </c>
      <c r="C99" s="491">
        <v>0</v>
      </c>
      <c r="D99" s="489">
        <v>2</v>
      </c>
      <c r="E99" s="492">
        <f t="shared" si="8"/>
        <v>2</v>
      </c>
      <c r="F99" s="490">
        <v>0</v>
      </c>
      <c r="G99" s="489">
        <v>3</v>
      </c>
      <c r="H99" s="496">
        <f t="shared" si="9"/>
        <v>3</v>
      </c>
      <c r="I99" s="491">
        <v>0</v>
      </c>
      <c r="J99" s="489">
        <v>3</v>
      </c>
      <c r="K99" s="492">
        <f t="shared" si="10"/>
        <v>3</v>
      </c>
      <c r="L99" s="490">
        <v>1</v>
      </c>
      <c r="M99" s="489">
        <v>2</v>
      </c>
      <c r="N99" s="496">
        <f t="shared" si="11"/>
        <v>3</v>
      </c>
      <c r="O99" s="491">
        <v>0</v>
      </c>
      <c r="P99" s="489">
        <v>1</v>
      </c>
      <c r="Q99" s="492">
        <f t="shared" si="12"/>
        <v>1</v>
      </c>
      <c r="R99" s="490">
        <v>0</v>
      </c>
      <c r="S99" s="489">
        <v>0</v>
      </c>
      <c r="T99" s="496">
        <f t="shared" si="13"/>
        <v>0</v>
      </c>
      <c r="U99" s="491">
        <v>0</v>
      </c>
      <c r="V99" s="489">
        <v>1</v>
      </c>
      <c r="W99" s="492">
        <f t="shared" si="14"/>
        <v>1</v>
      </c>
      <c r="X99" s="491">
        <v>1</v>
      </c>
      <c r="Y99" s="489">
        <v>1</v>
      </c>
      <c r="Z99" s="492">
        <f t="shared" si="15"/>
        <v>2</v>
      </c>
    </row>
    <row r="100" spans="1:26" x14ac:dyDescent="0.25">
      <c r="A100" s="188">
        <v>93</v>
      </c>
      <c r="B100" s="370" t="s">
        <v>375</v>
      </c>
      <c r="C100" s="491">
        <v>0</v>
      </c>
      <c r="D100" s="489">
        <v>0</v>
      </c>
      <c r="E100" s="492">
        <f t="shared" si="8"/>
        <v>0</v>
      </c>
      <c r="F100" s="490">
        <v>2</v>
      </c>
      <c r="G100" s="489">
        <v>0</v>
      </c>
      <c r="H100" s="496">
        <f t="shared" si="9"/>
        <v>2</v>
      </c>
      <c r="I100" s="491">
        <v>0</v>
      </c>
      <c r="J100" s="489">
        <v>2</v>
      </c>
      <c r="K100" s="492">
        <f t="shared" si="10"/>
        <v>2</v>
      </c>
      <c r="L100" s="490">
        <v>1</v>
      </c>
      <c r="M100" s="489">
        <v>3</v>
      </c>
      <c r="N100" s="496">
        <f t="shared" si="11"/>
        <v>4</v>
      </c>
      <c r="O100" s="491">
        <v>0</v>
      </c>
      <c r="P100" s="489">
        <v>1</v>
      </c>
      <c r="Q100" s="492">
        <f t="shared" si="12"/>
        <v>1</v>
      </c>
      <c r="R100" s="490">
        <v>0</v>
      </c>
      <c r="S100" s="489">
        <v>0</v>
      </c>
      <c r="T100" s="496">
        <f t="shared" si="13"/>
        <v>0</v>
      </c>
      <c r="U100" s="491">
        <v>1</v>
      </c>
      <c r="V100" s="489">
        <v>0</v>
      </c>
      <c r="W100" s="492">
        <f t="shared" si="14"/>
        <v>1</v>
      </c>
      <c r="X100" s="491">
        <v>0</v>
      </c>
      <c r="Y100" s="489">
        <v>0</v>
      </c>
      <c r="Z100" s="492">
        <f t="shared" si="15"/>
        <v>0</v>
      </c>
    </row>
    <row r="101" spans="1:26" x14ac:dyDescent="0.25">
      <c r="A101" s="188">
        <v>94</v>
      </c>
      <c r="B101" s="370" t="s">
        <v>376</v>
      </c>
      <c r="C101" s="491">
        <v>2</v>
      </c>
      <c r="D101" s="489">
        <v>2</v>
      </c>
      <c r="E101" s="492">
        <f t="shared" si="8"/>
        <v>4</v>
      </c>
      <c r="F101" s="490">
        <v>1</v>
      </c>
      <c r="G101" s="489">
        <v>7</v>
      </c>
      <c r="H101" s="496">
        <f t="shared" si="9"/>
        <v>8</v>
      </c>
      <c r="I101" s="491">
        <v>1</v>
      </c>
      <c r="J101" s="489">
        <v>2</v>
      </c>
      <c r="K101" s="492">
        <f t="shared" si="10"/>
        <v>3</v>
      </c>
      <c r="L101" s="490">
        <v>2</v>
      </c>
      <c r="M101" s="489">
        <v>3</v>
      </c>
      <c r="N101" s="496">
        <f t="shared" si="11"/>
        <v>5</v>
      </c>
      <c r="O101" s="491">
        <v>1</v>
      </c>
      <c r="P101" s="489">
        <v>3</v>
      </c>
      <c r="Q101" s="492">
        <f t="shared" si="12"/>
        <v>4</v>
      </c>
      <c r="R101" s="490">
        <v>1</v>
      </c>
      <c r="S101" s="489">
        <v>1</v>
      </c>
      <c r="T101" s="496">
        <f t="shared" si="13"/>
        <v>2</v>
      </c>
      <c r="U101" s="491">
        <v>1</v>
      </c>
      <c r="V101" s="489">
        <v>1</v>
      </c>
      <c r="W101" s="492">
        <f t="shared" si="14"/>
        <v>2</v>
      </c>
      <c r="X101" s="491">
        <v>1</v>
      </c>
      <c r="Y101" s="489">
        <v>3</v>
      </c>
      <c r="Z101" s="492">
        <f t="shared" si="15"/>
        <v>4</v>
      </c>
    </row>
    <row r="102" spans="1:26" x14ac:dyDescent="0.25">
      <c r="A102" s="188">
        <v>95</v>
      </c>
      <c r="B102" s="370" t="s">
        <v>377</v>
      </c>
      <c r="C102" s="491">
        <v>0</v>
      </c>
      <c r="D102" s="489">
        <v>1</v>
      </c>
      <c r="E102" s="492">
        <f t="shared" si="8"/>
        <v>1</v>
      </c>
      <c r="F102" s="490">
        <v>2</v>
      </c>
      <c r="G102" s="489">
        <v>3</v>
      </c>
      <c r="H102" s="496">
        <f t="shared" si="9"/>
        <v>5</v>
      </c>
      <c r="I102" s="491">
        <v>0</v>
      </c>
      <c r="J102" s="489">
        <v>1</v>
      </c>
      <c r="K102" s="492">
        <f t="shared" si="10"/>
        <v>1</v>
      </c>
      <c r="L102" s="490">
        <v>1</v>
      </c>
      <c r="M102" s="489">
        <v>0</v>
      </c>
      <c r="N102" s="496">
        <f t="shared" si="11"/>
        <v>1</v>
      </c>
      <c r="O102" s="491">
        <v>0</v>
      </c>
      <c r="P102" s="489">
        <v>0</v>
      </c>
      <c r="Q102" s="492">
        <f t="shared" si="12"/>
        <v>0</v>
      </c>
      <c r="R102" s="490">
        <v>0</v>
      </c>
      <c r="S102" s="489">
        <v>0</v>
      </c>
      <c r="T102" s="496">
        <f t="shared" si="13"/>
        <v>0</v>
      </c>
      <c r="U102" s="491">
        <v>0</v>
      </c>
      <c r="V102" s="489">
        <v>0</v>
      </c>
      <c r="W102" s="492">
        <f t="shared" si="14"/>
        <v>0</v>
      </c>
      <c r="X102" s="491">
        <v>0</v>
      </c>
      <c r="Y102" s="489">
        <v>1</v>
      </c>
      <c r="Z102" s="492">
        <f t="shared" si="15"/>
        <v>1</v>
      </c>
    </row>
    <row r="103" spans="1:26" x14ac:dyDescent="0.25">
      <c r="A103" s="188">
        <v>96</v>
      </c>
      <c r="B103" s="370" t="s">
        <v>378</v>
      </c>
      <c r="C103" s="491">
        <v>4</v>
      </c>
      <c r="D103" s="489">
        <v>0</v>
      </c>
      <c r="E103" s="492">
        <f t="shared" si="8"/>
        <v>4</v>
      </c>
      <c r="F103" s="490">
        <v>0</v>
      </c>
      <c r="G103" s="489">
        <v>0</v>
      </c>
      <c r="H103" s="496">
        <f t="shared" si="9"/>
        <v>0</v>
      </c>
      <c r="I103" s="491">
        <v>1</v>
      </c>
      <c r="J103" s="489">
        <v>1</v>
      </c>
      <c r="K103" s="492">
        <f t="shared" si="10"/>
        <v>2</v>
      </c>
      <c r="L103" s="490">
        <v>1</v>
      </c>
      <c r="M103" s="489">
        <v>0</v>
      </c>
      <c r="N103" s="496">
        <f t="shared" si="11"/>
        <v>1</v>
      </c>
      <c r="O103" s="491">
        <v>0</v>
      </c>
      <c r="P103" s="489">
        <v>2</v>
      </c>
      <c r="Q103" s="492">
        <f t="shared" si="12"/>
        <v>2</v>
      </c>
      <c r="R103" s="490">
        <v>0</v>
      </c>
      <c r="S103" s="489">
        <v>0</v>
      </c>
      <c r="T103" s="496">
        <f t="shared" si="13"/>
        <v>0</v>
      </c>
      <c r="U103" s="491">
        <v>0</v>
      </c>
      <c r="V103" s="489">
        <v>0</v>
      </c>
      <c r="W103" s="492">
        <f t="shared" si="14"/>
        <v>0</v>
      </c>
      <c r="X103" s="491">
        <v>0</v>
      </c>
      <c r="Y103" s="489">
        <v>1</v>
      </c>
      <c r="Z103" s="492">
        <f t="shared" si="15"/>
        <v>1</v>
      </c>
    </row>
    <row r="104" spans="1:26" x14ac:dyDescent="0.25">
      <c r="A104" s="188">
        <v>97</v>
      </c>
      <c r="B104" s="370" t="s">
        <v>379</v>
      </c>
      <c r="C104" s="491">
        <v>2</v>
      </c>
      <c r="D104" s="489">
        <v>0</v>
      </c>
      <c r="E104" s="492">
        <f t="shared" si="8"/>
        <v>2</v>
      </c>
      <c r="F104" s="490">
        <v>0</v>
      </c>
      <c r="G104" s="489">
        <v>1</v>
      </c>
      <c r="H104" s="496">
        <f t="shared" si="9"/>
        <v>1</v>
      </c>
      <c r="I104" s="491">
        <v>1</v>
      </c>
      <c r="J104" s="489">
        <v>0</v>
      </c>
      <c r="K104" s="492">
        <f t="shared" si="10"/>
        <v>1</v>
      </c>
      <c r="L104" s="490">
        <v>0</v>
      </c>
      <c r="M104" s="489">
        <v>0</v>
      </c>
      <c r="N104" s="496">
        <f t="shared" si="11"/>
        <v>0</v>
      </c>
      <c r="O104" s="491">
        <v>0</v>
      </c>
      <c r="P104" s="489">
        <v>0</v>
      </c>
      <c r="Q104" s="492">
        <f t="shared" si="12"/>
        <v>0</v>
      </c>
      <c r="R104" s="490">
        <v>0</v>
      </c>
      <c r="S104" s="489">
        <v>0</v>
      </c>
      <c r="T104" s="496">
        <f t="shared" si="13"/>
        <v>0</v>
      </c>
      <c r="U104" s="491">
        <v>0</v>
      </c>
      <c r="V104" s="489">
        <v>2</v>
      </c>
      <c r="W104" s="492">
        <f t="shared" si="14"/>
        <v>2</v>
      </c>
      <c r="X104" s="491">
        <v>0</v>
      </c>
      <c r="Y104" s="489">
        <v>0</v>
      </c>
      <c r="Z104" s="492">
        <f t="shared" si="15"/>
        <v>0</v>
      </c>
    </row>
    <row r="105" spans="1:26" x14ac:dyDescent="0.25">
      <c r="A105" s="188">
        <v>98</v>
      </c>
      <c r="B105" s="370" t="s">
        <v>380</v>
      </c>
      <c r="C105" s="491">
        <v>0</v>
      </c>
      <c r="D105" s="489">
        <v>0</v>
      </c>
      <c r="E105" s="492">
        <f t="shared" si="8"/>
        <v>0</v>
      </c>
      <c r="F105" s="490">
        <v>0</v>
      </c>
      <c r="G105" s="489">
        <v>0</v>
      </c>
      <c r="H105" s="496">
        <f t="shared" si="9"/>
        <v>0</v>
      </c>
      <c r="I105" s="491">
        <v>0</v>
      </c>
      <c r="J105" s="489">
        <v>0</v>
      </c>
      <c r="K105" s="492">
        <f t="shared" si="10"/>
        <v>0</v>
      </c>
      <c r="L105" s="490">
        <v>0</v>
      </c>
      <c r="M105" s="489">
        <v>1</v>
      </c>
      <c r="N105" s="496">
        <f t="shared" si="11"/>
        <v>1</v>
      </c>
      <c r="O105" s="491">
        <v>0</v>
      </c>
      <c r="P105" s="489">
        <v>0</v>
      </c>
      <c r="Q105" s="492">
        <f t="shared" si="12"/>
        <v>0</v>
      </c>
      <c r="R105" s="490">
        <v>0</v>
      </c>
      <c r="S105" s="489">
        <v>0</v>
      </c>
      <c r="T105" s="496">
        <f t="shared" si="13"/>
        <v>0</v>
      </c>
      <c r="U105" s="491">
        <v>0</v>
      </c>
      <c r="V105" s="489">
        <v>0</v>
      </c>
      <c r="W105" s="492">
        <f t="shared" si="14"/>
        <v>0</v>
      </c>
      <c r="X105" s="491">
        <v>0</v>
      </c>
      <c r="Y105" s="489">
        <v>0</v>
      </c>
      <c r="Z105" s="492">
        <f t="shared" si="15"/>
        <v>0</v>
      </c>
    </row>
    <row r="106" spans="1:26" x14ac:dyDescent="0.25">
      <c r="A106" s="188">
        <v>99</v>
      </c>
      <c r="B106" s="370" t="s">
        <v>381</v>
      </c>
      <c r="C106" s="491">
        <v>0</v>
      </c>
      <c r="D106" s="489">
        <v>0</v>
      </c>
      <c r="E106" s="492">
        <f t="shared" si="8"/>
        <v>0</v>
      </c>
      <c r="F106" s="490">
        <v>0</v>
      </c>
      <c r="G106" s="489">
        <v>0</v>
      </c>
      <c r="H106" s="496">
        <f t="shared" si="9"/>
        <v>0</v>
      </c>
      <c r="I106" s="491">
        <v>0</v>
      </c>
      <c r="J106" s="489">
        <v>3</v>
      </c>
      <c r="K106" s="492">
        <f t="shared" si="10"/>
        <v>3</v>
      </c>
      <c r="L106" s="490">
        <v>0</v>
      </c>
      <c r="M106" s="489">
        <v>0</v>
      </c>
      <c r="N106" s="496">
        <f t="shared" si="11"/>
        <v>0</v>
      </c>
      <c r="O106" s="491">
        <v>0</v>
      </c>
      <c r="P106" s="489">
        <v>0</v>
      </c>
      <c r="Q106" s="492">
        <f t="shared" si="12"/>
        <v>0</v>
      </c>
      <c r="R106" s="490">
        <v>0</v>
      </c>
      <c r="S106" s="489">
        <v>0</v>
      </c>
      <c r="T106" s="496">
        <f t="shared" si="13"/>
        <v>0</v>
      </c>
      <c r="U106" s="491">
        <v>0</v>
      </c>
      <c r="V106" s="489">
        <v>0</v>
      </c>
      <c r="W106" s="492">
        <f t="shared" si="14"/>
        <v>0</v>
      </c>
      <c r="X106" s="491">
        <v>0</v>
      </c>
      <c r="Y106" s="489">
        <v>1</v>
      </c>
      <c r="Z106" s="492">
        <f t="shared" si="15"/>
        <v>1</v>
      </c>
    </row>
    <row r="107" spans="1:26" x14ac:dyDescent="0.25">
      <c r="A107" s="188">
        <v>100</v>
      </c>
      <c r="B107" s="370" t="s">
        <v>382</v>
      </c>
      <c r="C107" s="491">
        <v>0</v>
      </c>
      <c r="D107" s="489">
        <v>0</v>
      </c>
      <c r="E107" s="492">
        <f t="shared" si="8"/>
        <v>0</v>
      </c>
      <c r="F107" s="490">
        <v>0</v>
      </c>
      <c r="G107" s="489">
        <v>0</v>
      </c>
      <c r="H107" s="496">
        <f t="shared" si="9"/>
        <v>0</v>
      </c>
      <c r="I107" s="491">
        <v>2</v>
      </c>
      <c r="J107" s="489">
        <v>0</v>
      </c>
      <c r="K107" s="492">
        <f t="shared" si="10"/>
        <v>2</v>
      </c>
      <c r="L107" s="490">
        <v>0</v>
      </c>
      <c r="M107" s="489">
        <v>0</v>
      </c>
      <c r="N107" s="496">
        <f t="shared" si="11"/>
        <v>0</v>
      </c>
      <c r="O107" s="491">
        <v>0</v>
      </c>
      <c r="P107" s="489">
        <v>0</v>
      </c>
      <c r="Q107" s="492">
        <f t="shared" si="12"/>
        <v>0</v>
      </c>
      <c r="R107" s="490">
        <v>0</v>
      </c>
      <c r="S107" s="489">
        <v>0</v>
      </c>
      <c r="T107" s="496">
        <f t="shared" si="13"/>
        <v>0</v>
      </c>
      <c r="U107" s="491">
        <v>0</v>
      </c>
      <c r="V107" s="489">
        <v>0</v>
      </c>
      <c r="W107" s="492">
        <f t="shared" si="14"/>
        <v>0</v>
      </c>
      <c r="X107" s="491">
        <v>0</v>
      </c>
      <c r="Y107" s="489">
        <v>0</v>
      </c>
      <c r="Z107" s="492">
        <f t="shared" si="15"/>
        <v>0</v>
      </c>
    </row>
    <row r="108" spans="1:26" x14ac:dyDescent="0.25">
      <c r="A108" s="188">
        <v>101</v>
      </c>
      <c r="B108" s="370" t="s">
        <v>383</v>
      </c>
      <c r="C108" s="491">
        <v>0</v>
      </c>
      <c r="D108" s="489">
        <v>0</v>
      </c>
      <c r="E108" s="492">
        <f t="shared" si="8"/>
        <v>0</v>
      </c>
      <c r="F108" s="490">
        <v>0</v>
      </c>
      <c r="G108" s="489">
        <v>1</v>
      </c>
      <c r="H108" s="496">
        <f t="shared" si="9"/>
        <v>1</v>
      </c>
      <c r="I108" s="491">
        <v>1</v>
      </c>
      <c r="J108" s="489">
        <v>0</v>
      </c>
      <c r="K108" s="492">
        <f t="shared" si="10"/>
        <v>1</v>
      </c>
      <c r="L108" s="490">
        <v>0</v>
      </c>
      <c r="M108" s="489">
        <v>0</v>
      </c>
      <c r="N108" s="496">
        <f t="shared" si="11"/>
        <v>0</v>
      </c>
      <c r="O108" s="491">
        <v>0</v>
      </c>
      <c r="P108" s="489">
        <v>0</v>
      </c>
      <c r="Q108" s="492">
        <f t="shared" si="12"/>
        <v>0</v>
      </c>
      <c r="R108" s="490">
        <v>0</v>
      </c>
      <c r="S108" s="489">
        <v>0</v>
      </c>
      <c r="T108" s="496">
        <f t="shared" si="13"/>
        <v>0</v>
      </c>
      <c r="U108" s="491">
        <v>0</v>
      </c>
      <c r="V108" s="489">
        <v>1</v>
      </c>
      <c r="W108" s="492">
        <f t="shared" si="14"/>
        <v>1</v>
      </c>
      <c r="X108" s="491">
        <v>0</v>
      </c>
      <c r="Y108" s="489">
        <v>0</v>
      </c>
      <c r="Z108" s="492">
        <f t="shared" si="15"/>
        <v>0</v>
      </c>
    </row>
    <row r="109" spans="1:26" x14ac:dyDescent="0.25">
      <c r="A109" s="188">
        <v>102</v>
      </c>
      <c r="B109" s="370" t="s">
        <v>384</v>
      </c>
      <c r="C109" s="491">
        <v>1</v>
      </c>
      <c r="D109" s="489">
        <v>1</v>
      </c>
      <c r="E109" s="492">
        <f t="shared" si="8"/>
        <v>2</v>
      </c>
      <c r="F109" s="490">
        <v>0</v>
      </c>
      <c r="G109" s="489">
        <v>0</v>
      </c>
      <c r="H109" s="496">
        <f t="shared" si="9"/>
        <v>0</v>
      </c>
      <c r="I109" s="491">
        <v>0</v>
      </c>
      <c r="J109" s="489">
        <v>0</v>
      </c>
      <c r="K109" s="492">
        <f t="shared" si="10"/>
        <v>0</v>
      </c>
      <c r="L109" s="490">
        <v>0</v>
      </c>
      <c r="M109" s="489">
        <v>0</v>
      </c>
      <c r="N109" s="496">
        <f t="shared" si="11"/>
        <v>0</v>
      </c>
      <c r="O109" s="491">
        <v>0</v>
      </c>
      <c r="P109" s="489">
        <v>0</v>
      </c>
      <c r="Q109" s="492">
        <f t="shared" si="12"/>
        <v>0</v>
      </c>
      <c r="R109" s="490">
        <v>0</v>
      </c>
      <c r="S109" s="489">
        <v>0</v>
      </c>
      <c r="T109" s="496">
        <f t="shared" si="13"/>
        <v>0</v>
      </c>
      <c r="U109" s="491">
        <v>0</v>
      </c>
      <c r="V109" s="489">
        <v>0</v>
      </c>
      <c r="W109" s="492">
        <f t="shared" si="14"/>
        <v>0</v>
      </c>
      <c r="X109" s="491">
        <v>0</v>
      </c>
      <c r="Y109" s="489">
        <v>0</v>
      </c>
      <c r="Z109" s="492">
        <f t="shared" si="15"/>
        <v>0</v>
      </c>
    </row>
    <row r="110" spans="1:26" x14ac:dyDescent="0.25">
      <c r="A110" s="188">
        <v>103</v>
      </c>
      <c r="B110" s="370" t="s">
        <v>385</v>
      </c>
      <c r="C110" s="491">
        <v>0</v>
      </c>
      <c r="D110" s="489">
        <v>1</v>
      </c>
      <c r="E110" s="492">
        <f t="shared" si="8"/>
        <v>1</v>
      </c>
      <c r="F110" s="490">
        <v>1</v>
      </c>
      <c r="G110" s="489">
        <v>0</v>
      </c>
      <c r="H110" s="496">
        <f t="shared" si="9"/>
        <v>1</v>
      </c>
      <c r="I110" s="491">
        <v>0</v>
      </c>
      <c r="J110" s="489">
        <v>0</v>
      </c>
      <c r="K110" s="492">
        <f t="shared" si="10"/>
        <v>0</v>
      </c>
      <c r="L110" s="490">
        <v>0</v>
      </c>
      <c r="M110" s="489">
        <v>0</v>
      </c>
      <c r="N110" s="496">
        <f t="shared" si="11"/>
        <v>0</v>
      </c>
      <c r="O110" s="491">
        <v>0</v>
      </c>
      <c r="P110" s="489">
        <v>0</v>
      </c>
      <c r="Q110" s="492">
        <f t="shared" si="12"/>
        <v>0</v>
      </c>
      <c r="R110" s="490">
        <v>0</v>
      </c>
      <c r="S110" s="489">
        <v>0</v>
      </c>
      <c r="T110" s="496">
        <f t="shared" si="13"/>
        <v>0</v>
      </c>
      <c r="U110" s="491">
        <v>0</v>
      </c>
      <c r="V110" s="489">
        <v>0</v>
      </c>
      <c r="W110" s="492">
        <f t="shared" si="14"/>
        <v>0</v>
      </c>
      <c r="X110" s="491">
        <v>0</v>
      </c>
      <c r="Y110" s="489">
        <v>1</v>
      </c>
      <c r="Z110" s="492">
        <f t="shared" si="15"/>
        <v>1</v>
      </c>
    </row>
    <row r="111" spans="1:26" x14ac:dyDescent="0.25">
      <c r="A111" s="188">
        <v>104</v>
      </c>
      <c r="B111" s="370" t="s">
        <v>386</v>
      </c>
      <c r="C111" s="491">
        <v>0</v>
      </c>
      <c r="D111" s="489">
        <v>1</v>
      </c>
      <c r="E111" s="492">
        <f t="shared" si="8"/>
        <v>1</v>
      </c>
      <c r="F111" s="490">
        <v>1</v>
      </c>
      <c r="G111" s="489">
        <v>0</v>
      </c>
      <c r="H111" s="496">
        <f t="shared" si="9"/>
        <v>1</v>
      </c>
      <c r="I111" s="491">
        <v>0</v>
      </c>
      <c r="J111" s="489">
        <v>0</v>
      </c>
      <c r="K111" s="492">
        <f t="shared" si="10"/>
        <v>0</v>
      </c>
      <c r="L111" s="490">
        <v>0</v>
      </c>
      <c r="M111" s="489">
        <v>0</v>
      </c>
      <c r="N111" s="496">
        <f t="shared" si="11"/>
        <v>0</v>
      </c>
      <c r="O111" s="491">
        <v>0</v>
      </c>
      <c r="P111" s="489">
        <v>0</v>
      </c>
      <c r="Q111" s="492">
        <f t="shared" si="12"/>
        <v>0</v>
      </c>
      <c r="R111" s="490">
        <v>0</v>
      </c>
      <c r="S111" s="489">
        <v>0</v>
      </c>
      <c r="T111" s="496">
        <f t="shared" si="13"/>
        <v>0</v>
      </c>
      <c r="U111" s="491">
        <v>0</v>
      </c>
      <c r="V111" s="489">
        <v>0</v>
      </c>
      <c r="W111" s="492">
        <f t="shared" si="14"/>
        <v>0</v>
      </c>
      <c r="X111" s="491">
        <v>1</v>
      </c>
      <c r="Y111" s="489">
        <v>0</v>
      </c>
      <c r="Z111" s="492">
        <f t="shared" si="15"/>
        <v>1</v>
      </c>
    </row>
    <row r="112" spans="1:26" x14ac:dyDescent="0.25">
      <c r="A112" s="188">
        <v>105</v>
      </c>
      <c r="B112" s="370" t="s">
        <v>387</v>
      </c>
      <c r="C112" s="491">
        <v>0</v>
      </c>
      <c r="D112" s="489">
        <v>0</v>
      </c>
      <c r="E112" s="492">
        <f t="shared" si="8"/>
        <v>0</v>
      </c>
      <c r="F112" s="490">
        <v>0</v>
      </c>
      <c r="G112" s="489">
        <v>0</v>
      </c>
      <c r="H112" s="496">
        <f t="shared" si="9"/>
        <v>0</v>
      </c>
      <c r="I112" s="491">
        <v>0</v>
      </c>
      <c r="J112" s="489">
        <v>0</v>
      </c>
      <c r="K112" s="492">
        <f t="shared" si="10"/>
        <v>0</v>
      </c>
      <c r="L112" s="490">
        <v>0</v>
      </c>
      <c r="M112" s="489">
        <v>0</v>
      </c>
      <c r="N112" s="496">
        <f t="shared" si="11"/>
        <v>0</v>
      </c>
      <c r="O112" s="491">
        <v>0</v>
      </c>
      <c r="P112" s="489">
        <v>0</v>
      </c>
      <c r="Q112" s="492">
        <f t="shared" si="12"/>
        <v>0</v>
      </c>
      <c r="R112" s="490">
        <v>0</v>
      </c>
      <c r="S112" s="489">
        <v>0</v>
      </c>
      <c r="T112" s="496">
        <f t="shared" si="13"/>
        <v>0</v>
      </c>
      <c r="U112" s="491">
        <v>0</v>
      </c>
      <c r="V112" s="489">
        <v>0</v>
      </c>
      <c r="W112" s="492">
        <f t="shared" si="14"/>
        <v>0</v>
      </c>
      <c r="X112" s="491">
        <v>0</v>
      </c>
      <c r="Y112" s="489">
        <v>0</v>
      </c>
      <c r="Z112" s="492">
        <f t="shared" si="15"/>
        <v>0</v>
      </c>
    </row>
    <row r="113" spans="1:26" x14ac:dyDescent="0.25">
      <c r="A113" s="188">
        <v>106</v>
      </c>
      <c r="B113" s="371" t="s">
        <v>388</v>
      </c>
      <c r="C113" s="491">
        <v>0</v>
      </c>
      <c r="D113" s="489">
        <v>0</v>
      </c>
      <c r="E113" s="492">
        <f t="shared" si="8"/>
        <v>0</v>
      </c>
      <c r="F113" s="490">
        <v>0</v>
      </c>
      <c r="G113" s="489">
        <v>0</v>
      </c>
      <c r="H113" s="496">
        <f t="shared" si="9"/>
        <v>0</v>
      </c>
      <c r="I113" s="491">
        <v>0</v>
      </c>
      <c r="J113" s="489">
        <v>0</v>
      </c>
      <c r="K113" s="492">
        <f t="shared" si="10"/>
        <v>0</v>
      </c>
      <c r="L113" s="490">
        <v>0</v>
      </c>
      <c r="M113" s="489">
        <v>0</v>
      </c>
      <c r="N113" s="496">
        <f t="shared" si="11"/>
        <v>0</v>
      </c>
      <c r="O113" s="491">
        <v>0</v>
      </c>
      <c r="P113" s="489">
        <v>0</v>
      </c>
      <c r="Q113" s="492">
        <f t="shared" si="12"/>
        <v>0</v>
      </c>
      <c r="R113" s="490">
        <v>0</v>
      </c>
      <c r="S113" s="489">
        <v>0</v>
      </c>
      <c r="T113" s="496">
        <f t="shared" si="13"/>
        <v>0</v>
      </c>
      <c r="U113" s="491">
        <v>0</v>
      </c>
      <c r="V113" s="489">
        <v>0</v>
      </c>
      <c r="W113" s="492">
        <f t="shared" si="14"/>
        <v>0</v>
      </c>
      <c r="X113" s="491">
        <v>0</v>
      </c>
      <c r="Y113" s="489">
        <v>0</v>
      </c>
      <c r="Z113" s="492">
        <f t="shared" si="15"/>
        <v>0</v>
      </c>
    </row>
    <row r="114" spans="1:26" x14ac:dyDescent="0.25">
      <c r="A114" s="188">
        <v>107</v>
      </c>
      <c r="B114" s="371" t="s">
        <v>523</v>
      </c>
      <c r="C114" s="491">
        <v>0</v>
      </c>
      <c r="D114" s="489">
        <v>0</v>
      </c>
      <c r="E114" s="492">
        <f t="shared" si="8"/>
        <v>0</v>
      </c>
      <c r="F114" s="490">
        <v>0</v>
      </c>
      <c r="G114" s="489">
        <v>0</v>
      </c>
      <c r="H114" s="496">
        <f t="shared" si="9"/>
        <v>0</v>
      </c>
      <c r="I114" s="491">
        <v>0</v>
      </c>
      <c r="J114" s="489">
        <v>0</v>
      </c>
      <c r="K114" s="492">
        <f t="shared" si="10"/>
        <v>0</v>
      </c>
      <c r="L114" s="490">
        <v>0</v>
      </c>
      <c r="M114" s="489">
        <v>0</v>
      </c>
      <c r="N114" s="496">
        <f t="shared" si="11"/>
        <v>0</v>
      </c>
      <c r="O114" s="491">
        <v>0</v>
      </c>
      <c r="P114" s="489">
        <v>0</v>
      </c>
      <c r="Q114" s="492">
        <f t="shared" si="12"/>
        <v>0</v>
      </c>
      <c r="R114" s="490">
        <v>0</v>
      </c>
      <c r="S114" s="489">
        <v>0</v>
      </c>
      <c r="T114" s="496">
        <f t="shared" si="13"/>
        <v>0</v>
      </c>
      <c r="U114" s="491">
        <v>0</v>
      </c>
      <c r="V114" s="489">
        <v>0</v>
      </c>
      <c r="W114" s="492">
        <f t="shared" si="14"/>
        <v>0</v>
      </c>
      <c r="X114" s="491">
        <v>0</v>
      </c>
      <c r="Y114" s="489">
        <v>0</v>
      </c>
      <c r="Z114" s="492">
        <f t="shared" si="15"/>
        <v>0</v>
      </c>
    </row>
    <row r="115" spans="1:26" x14ac:dyDescent="0.25">
      <c r="A115" s="188">
        <v>108</v>
      </c>
      <c r="B115" s="371" t="s">
        <v>524</v>
      </c>
      <c r="C115" s="491">
        <v>0</v>
      </c>
      <c r="D115" s="489">
        <v>0</v>
      </c>
      <c r="E115" s="492">
        <f t="shared" si="8"/>
        <v>0</v>
      </c>
      <c r="F115" s="490">
        <v>0</v>
      </c>
      <c r="G115" s="489">
        <v>0</v>
      </c>
      <c r="H115" s="496">
        <f t="shared" si="9"/>
        <v>0</v>
      </c>
      <c r="I115" s="491">
        <v>0</v>
      </c>
      <c r="J115" s="489">
        <v>0</v>
      </c>
      <c r="K115" s="492">
        <f t="shared" si="10"/>
        <v>0</v>
      </c>
      <c r="L115" s="490">
        <v>0</v>
      </c>
      <c r="M115" s="489">
        <v>0</v>
      </c>
      <c r="N115" s="496">
        <f t="shared" si="11"/>
        <v>0</v>
      </c>
      <c r="O115" s="491">
        <v>0</v>
      </c>
      <c r="P115" s="489">
        <v>0</v>
      </c>
      <c r="Q115" s="492">
        <f t="shared" si="12"/>
        <v>0</v>
      </c>
      <c r="R115" s="490">
        <v>0</v>
      </c>
      <c r="S115" s="489">
        <v>0</v>
      </c>
      <c r="T115" s="496">
        <f t="shared" si="13"/>
        <v>0</v>
      </c>
      <c r="U115" s="491">
        <v>0</v>
      </c>
      <c r="V115" s="489">
        <v>0</v>
      </c>
      <c r="W115" s="492">
        <f t="shared" si="14"/>
        <v>0</v>
      </c>
      <c r="X115" s="491">
        <v>0</v>
      </c>
      <c r="Y115" s="489">
        <v>0</v>
      </c>
      <c r="Z115" s="492">
        <f t="shared" si="15"/>
        <v>0</v>
      </c>
    </row>
    <row r="116" spans="1:26" x14ac:dyDescent="0.25">
      <c r="A116" s="188">
        <v>109</v>
      </c>
      <c r="B116" s="371" t="s">
        <v>525</v>
      </c>
      <c r="C116" s="491">
        <v>0</v>
      </c>
      <c r="D116" s="489">
        <v>0</v>
      </c>
      <c r="E116" s="492">
        <f t="shared" si="8"/>
        <v>0</v>
      </c>
      <c r="F116" s="490">
        <v>0</v>
      </c>
      <c r="G116" s="489">
        <v>0</v>
      </c>
      <c r="H116" s="496">
        <f t="shared" si="9"/>
        <v>0</v>
      </c>
      <c r="I116" s="491">
        <v>0</v>
      </c>
      <c r="J116" s="489">
        <v>0</v>
      </c>
      <c r="K116" s="492">
        <f t="shared" si="10"/>
        <v>0</v>
      </c>
      <c r="L116" s="490">
        <v>0</v>
      </c>
      <c r="M116" s="489">
        <v>0</v>
      </c>
      <c r="N116" s="496">
        <f t="shared" si="11"/>
        <v>0</v>
      </c>
      <c r="O116" s="491">
        <v>0</v>
      </c>
      <c r="P116" s="489">
        <v>0</v>
      </c>
      <c r="Q116" s="492">
        <f t="shared" si="12"/>
        <v>0</v>
      </c>
      <c r="R116" s="490">
        <v>0</v>
      </c>
      <c r="S116" s="489">
        <v>0</v>
      </c>
      <c r="T116" s="496">
        <f t="shared" si="13"/>
        <v>0</v>
      </c>
      <c r="U116" s="491">
        <v>0</v>
      </c>
      <c r="V116" s="489">
        <v>0</v>
      </c>
      <c r="W116" s="492">
        <f t="shared" si="14"/>
        <v>0</v>
      </c>
      <c r="X116" s="491">
        <v>0</v>
      </c>
      <c r="Y116" s="489">
        <v>0</v>
      </c>
      <c r="Z116" s="492">
        <f t="shared" si="15"/>
        <v>0</v>
      </c>
    </row>
    <row r="117" spans="1:26" x14ac:dyDescent="0.25">
      <c r="A117" s="188">
        <v>110</v>
      </c>
      <c r="B117" s="371" t="s">
        <v>526</v>
      </c>
      <c r="C117" s="491">
        <v>0</v>
      </c>
      <c r="D117" s="489">
        <v>0</v>
      </c>
      <c r="E117" s="492">
        <f t="shared" si="8"/>
        <v>0</v>
      </c>
      <c r="F117" s="490">
        <v>0</v>
      </c>
      <c r="G117" s="489">
        <v>0</v>
      </c>
      <c r="H117" s="496">
        <f t="shared" si="9"/>
        <v>0</v>
      </c>
      <c r="I117" s="491">
        <v>0</v>
      </c>
      <c r="J117" s="489">
        <v>0</v>
      </c>
      <c r="K117" s="492">
        <f t="shared" si="10"/>
        <v>0</v>
      </c>
      <c r="L117" s="490">
        <v>0</v>
      </c>
      <c r="M117" s="489">
        <v>0</v>
      </c>
      <c r="N117" s="496">
        <f t="shared" si="11"/>
        <v>0</v>
      </c>
      <c r="O117" s="491">
        <v>0</v>
      </c>
      <c r="P117" s="489">
        <v>0</v>
      </c>
      <c r="Q117" s="492">
        <f t="shared" si="12"/>
        <v>0</v>
      </c>
      <c r="R117" s="490">
        <v>0</v>
      </c>
      <c r="S117" s="489">
        <v>0</v>
      </c>
      <c r="T117" s="496">
        <f t="shared" si="13"/>
        <v>0</v>
      </c>
      <c r="U117" s="491">
        <v>0</v>
      </c>
      <c r="V117" s="489">
        <v>0</v>
      </c>
      <c r="W117" s="492">
        <f t="shared" si="14"/>
        <v>0</v>
      </c>
      <c r="X117" s="491">
        <v>0</v>
      </c>
      <c r="Y117" s="489">
        <v>0</v>
      </c>
      <c r="Z117" s="492">
        <f t="shared" si="15"/>
        <v>0</v>
      </c>
    </row>
    <row r="118" spans="1:26" x14ac:dyDescent="0.25">
      <c r="A118" s="188">
        <v>111</v>
      </c>
      <c r="B118" s="371" t="s">
        <v>527</v>
      </c>
      <c r="C118" s="491">
        <v>0</v>
      </c>
      <c r="D118" s="489">
        <v>0</v>
      </c>
      <c r="E118" s="492">
        <f t="shared" si="8"/>
        <v>0</v>
      </c>
      <c r="F118" s="490">
        <v>0</v>
      </c>
      <c r="G118" s="489">
        <v>0</v>
      </c>
      <c r="H118" s="496">
        <f t="shared" si="9"/>
        <v>0</v>
      </c>
      <c r="I118" s="491">
        <v>0</v>
      </c>
      <c r="J118" s="489">
        <v>0</v>
      </c>
      <c r="K118" s="492">
        <f t="shared" si="10"/>
        <v>0</v>
      </c>
      <c r="L118" s="490">
        <v>0</v>
      </c>
      <c r="M118" s="489">
        <v>0</v>
      </c>
      <c r="N118" s="496">
        <f t="shared" si="11"/>
        <v>0</v>
      </c>
      <c r="O118" s="491">
        <v>0</v>
      </c>
      <c r="P118" s="489">
        <v>0</v>
      </c>
      <c r="Q118" s="492">
        <f t="shared" si="12"/>
        <v>0</v>
      </c>
      <c r="R118" s="490">
        <v>0</v>
      </c>
      <c r="S118" s="489">
        <v>0</v>
      </c>
      <c r="T118" s="496">
        <f t="shared" si="13"/>
        <v>0</v>
      </c>
      <c r="U118" s="491">
        <v>0</v>
      </c>
      <c r="V118" s="489">
        <v>0</v>
      </c>
      <c r="W118" s="492">
        <f t="shared" si="14"/>
        <v>0</v>
      </c>
      <c r="X118" s="491">
        <v>0</v>
      </c>
      <c r="Y118" s="489">
        <v>0</v>
      </c>
      <c r="Z118" s="492">
        <f t="shared" si="15"/>
        <v>0</v>
      </c>
    </row>
    <row r="119" spans="1:26" x14ac:dyDescent="0.25">
      <c r="A119" s="188">
        <v>112</v>
      </c>
      <c r="B119" s="371" t="s">
        <v>528</v>
      </c>
      <c r="C119" s="491">
        <v>0</v>
      </c>
      <c r="D119" s="489">
        <v>0</v>
      </c>
      <c r="E119" s="492">
        <f t="shared" si="8"/>
        <v>0</v>
      </c>
      <c r="F119" s="490">
        <v>0</v>
      </c>
      <c r="G119" s="489">
        <v>0</v>
      </c>
      <c r="H119" s="496">
        <f t="shared" si="9"/>
        <v>0</v>
      </c>
      <c r="I119" s="491">
        <v>0</v>
      </c>
      <c r="J119" s="489">
        <v>0</v>
      </c>
      <c r="K119" s="492">
        <f t="shared" si="10"/>
        <v>0</v>
      </c>
      <c r="L119" s="490">
        <v>0</v>
      </c>
      <c r="M119" s="489">
        <v>0</v>
      </c>
      <c r="N119" s="496">
        <f t="shared" si="11"/>
        <v>0</v>
      </c>
      <c r="O119" s="491">
        <v>0</v>
      </c>
      <c r="P119" s="489">
        <v>0</v>
      </c>
      <c r="Q119" s="492">
        <f t="shared" si="12"/>
        <v>0</v>
      </c>
      <c r="R119" s="490">
        <v>0</v>
      </c>
      <c r="S119" s="489">
        <v>0</v>
      </c>
      <c r="T119" s="496">
        <f t="shared" si="13"/>
        <v>0</v>
      </c>
      <c r="U119" s="491">
        <v>0</v>
      </c>
      <c r="V119" s="489">
        <v>0</v>
      </c>
      <c r="W119" s="492">
        <f t="shared" si="14"/>
        <v>0</v>
      </c>
      <c r="X119" s="491">
        <v>0</v>
      </c>
      <c r="Y119" s="489">
        <v>0</v>
      </c>
      <c r="Z119" s="492">
        <f t="shared" si="15"/>
        <v>0</v>
      </c>
    </row>
    <row r="120" spans="1:26" x14ac:dyDescent="0.25">
      <c r="A120" s="188">
        <v>113</v>
      </c>
      <c r="B120" s="371" t="s">
        <v>529</v>
      </c>
      <c r="C120" s="491">
        <v>0</v>
      </c>
      <c r="D120" s="489">
        <v>0</v>
      </c>
      <c r="E120" s="492">
        <f t="shared" si="8"/>
        <v>0</v>
      </c>
      <c r="F120" s="490">
        <v>0</v>
      </c>
      <c r="G120" s="489">
        <v>0</v>
      </c>
      <c r="H120" s="496">
        <f t="shared" si="9"/>
        <v>0</v>
      </c>
      <c r="I120" s="491">
        <v>0</v>
      </c>
      <c r="J120" s="489">
        <v>0</v>
      </c>
      <c r="K120" s="492">
        <f t="shared" si="10"/>
        <v>0</v>
      </c>
      <c r="L120" s="490">
        <v>0</v>
      </c>
      <c r="M120" s="489">
        <v>0</v>
      </c>
      <c r="N120" s="496">
        <f t="shared" si="11"/>
        <v>0</v>
      </c>
      <c r="O120" s="491">
        <v>0</v>
      </c>
      <c r="P120" s="489">
        <v>0</v>
      </c>
      <c r="Q120" s="492">
        <f t="shared" si="12"/>
        <v>0</v>
      </c>
      <c r="R120" s="490">
        <v>0</v>
      </c>
      <c r="S120" s="489">
        <v>0</v>
      </c>
      <c r="T120" s="496">
        <f t="shared" si="13"/>
        <v>0</v>
      </c>
      <c r="U120" s="491">
        <v>0</v>
      </c>
      <c r="V120" s="489">
        <v>0</v>
      </c>
      <c r="W120" s="492">
        <f t="shared" si="14"/>
        <v>0</v>
      </c>
      <c r="X120" s="491">
        <v>0</v>
      </c>
      <c r="Y120" s="489">
        <v>0</v>
      </c>
      <c r="Z120" s="492">
        <f t="shared" si="15"/>
        <v>0</v>
      </c>
    </row>
    <row r="121" spans="1:26" x14ac:dyDescent="0.25">
      <c r="A121" s="188">
        <v>114</v>
      </c>
      <c r="B121" s="371" t="s">
        <v>530</v>
      </c>
      <c r="C121" s="491">
        <v>0</v>
      </c>
      <c r="D121" s="489">
        <v>0</v>
      </c>
      <c r="E121" s="492">
        <f t="shared" si="8"/>
        <v>0</v>
      </c>
      <c r="F121" s="490">
        <v>0</v>
      </c>
      <c r="G121" s="489">
        <v>0</v>
      </c>
      <c r="H121" s="496">
        <f t="shared" si="9"/>
        <v>0</v>
      </c>
      <c r="I121" s="491">
        <v>0</v>
      </c>
      <c r="J121" s="489">
        <v>0</v>
      </c>
      <c r="K121" s="492">
        <f t="shared" si="10"/>
        <v>0</v>
      </c>
      <c r="L121" s="490">
        <v>0</v>
      </c>
      <c r="M121" s="489">
        <v>0</v>
      </c>
      <c r="N121" s="496">
        <f t="shared" si="11"/>
        <v>0</v>
      </c>
      <c r="O121" s="491">
        <v>0</v>
      </c>
      <c r="P121" s="489">
        <v>0</v>
      </c>
      <c r="Q121" s="492">
        <f t="shared" si="12"/>
        <v>0</v>
      </c>
      <c r="R121" s="490">
        <v>0</v>
      </c>
      <c r="S121" s="489">
        <v>0</v>
      </c>
      <c r="T121" s="496">
        <f t="shared" si="13"/>
        <v>0</v>
      </c>
      <c r="U121" s="491">
        <v>0</v>
      </c>
      <c r="V121" s="489">
        <v>0</v>
      </c>
      <c r="W121" s="492">
        <f t="shared" si="14"/>
        <v>0</v>
      </c>
      <c r="X121" s="491">
        <v>0</v>
      </c>
      <c r="Y121" s="489">
        <v>0</v>
      </c>
      <c r="Z121" s="492">
        <f t="shared" si="15"/>
        <v>0</v>
      </c>
    </row>
    <row r="122" spans="1:26" x14ac:dyDescent="0.25">
      <c r="A122" s="188">
        <v>115</v>
      </c>
      <c r="B122" s="371" t="s">
        <v>531</v>
      </c>
      <c r="C122" s="491">
        <v>0</v>
      </c>
      <c r="D122" s="489">
        <v>0</v>
      </c>
      <c r="E122" s="492">
        <f t="shared" si="8"/>
        <v>0</v>
      </c>
      <c r="F122" s="490">
        <v>0</v>
      </c>
      <c r="G122" s="489">
        <v>0</v>
      </c>
      <c r="H122" s="496">
        <f t="shared" si="9"/>
        <v>0</v>
      </c>
      <c r="I122" s="491">
        <v>0</v>
      </c>
      <c r="J122" s="489">
        <v>0</v>
      </c>
      <c r="K122" s="492">
        <f t="shared" si="10"/>
        <v>0</v>
      </c>
      <c r="L122" s="490">
        <v>0</v>
      </c>
      <c r="M122" s="489">
        <v>0</v>
      </c>
      <c r="N122" s="496">
        <f t="shared" si="11"/>
        <v>0</v>
      </c>
      <c r="O122" s="491">
        <v>0</v>
      </c>
      <c r="P122" s="489">
        <v>0</v>
      </c>
      <c r="Q122" s="492">
        <f t="shared" si="12"/>
        <v>0</v>
      </c>
      <c r="R122" s="490">
        <v>0</v>
      </c>
      <c r="S122" s="489">
        <v>0</v>
      </c>
      <c r="T122" s="496">
        <f t="shared" si="13"/>
        <v>0</v>
      </c>
      <c r="U122" s="491">
        <v>0</v>
      </c>
      <c r="V122" s="489">
        <v>0</v>
      </c>
      <c r="W122" s="492">
        <f t="shared" si="14"/>
        <v>0</v>
      </c>
      <c r="X122" s="491">
        <v>0</v>
      </c>
      <c r="Y122" s="489">
        <v>0</v>
      </c>
      <c r="Z122" s="492">
        <f t="shared" si="15"/>
        <v>0</v>
      </c>
    </row>
    <row r="123" spans="1:26" x14ac:dyDescent="0.25">
      <c r="A123" s="188">
        <v>116</v>
      </c>
      <c r="B123" s="371" t="s">
        <v>532</v>
      </c>
      <c r="C123" s="491">
        <v>0</v>
      </c>
      <c r="D123" s="489">
        <v>0</v>
      </c>
      <c r="E123" s="492">
        <f t="shared" si="8"/>
        <v>0</v>
      </c>
      <c r="F123" s="490">
        <v>0</v>
      </c>
      <c r="G123" s="489">
        <v>0</v>
      </c>
      <c r="H123" s="496">
        <f t="shared" si="9"/>
        <v>0</v>
      </c>
      <c r="I123" s="491">
        <v>0</v>
      </c>
      <c r="J123" s="489">
        <v>0</v>
      </c>
      <c r="K123" s="492">
        <f t="shared" si="10"/>
        <v>0</v>
      </c>
      <c r="L123" s="490">
        <v>0</v>
      </c>
      <c r="M123" s="489">
        <v>0</v>
      </c>
      <c r="N123" s="496">
        <f t="shared" si="11"/>
        <v>0</v>
      </c>
      <c r="O123" s="491">
        <v>0</v>
      </c>
      <c r="P123" s="489">
        <v>0</v>
      </c>
      <c r="Q123" s="492">
        <f t="shared" si="12"/>
        <v>0</v>
      </c>
      <c r="R123" s="490">
        <v>0</v>
      </c>
      <c r="S123" s="489">
        <v>0</v>
      </c>
      <c r="T123" s="496">
        <f t="shared" si="13"/>
        <v>0</v>
      </c>
      <c r="U123" s="491">
        <v>0</v>
      </c>
      <c r="V123" s="489">
        <v>0</v>
      </c>
      <c r="W123" s="492">
        <f t="shared" si="14"/>
        <v>0</v>
      </c>
      <c r="X123" s="491">
        <v>0</v>
      </c>
      <c r="Y123" s="489">
        <v>0</v>
      </c>
      <c r="Z123" s="492">
        <f t="shared" si="15"/>
        <v>0</v>
      </c>
    </row>
    <row r="124" spans="1:26" ht="15.75" thickBot="1" x14ac:dyDescent="0.3">
      <c r="A124" s="188">
        <v>117</v>
      </c>
      <c r="B124" s="372" t="s">
        <v>533</v>
      </c>
      <c r="C124" s="491">
        <v>0</v>
      </c>
      <c r="D124" s="489">
        <v>0</v>
      </c>
      <c r="E124" s="492">
        <f t="shared" si="8"/>
        <v>0</v>
      </c>
      <c r="F124" s="490">
        <v>0</v>
      </c>
      <c r="G124" s="489">
        <v>0</v>
      </c>
      <c r="H124" s="496">
        <f t="shared" si="9"/>
        <v>0</v>
      </c>
      <c r="I124" s="491">
        <v>0</v>
      </c>
      <c r="J124" s="489">
        <v>0</v>
      </c>
      <c r="K124" s="492">
        <f t="shared" si="10"/>
        <v>0</v>
      </c>
      <c r="L124" s="490">
        <v>0</v>
      </c>
      <c r="M124" s="489">
        <v>0</v>
      </c>
      <c r="N124" s="496">
        <f t="shared" si="11"/>
        <v>0</v>
      </c>
      <c r="O124" s="491">
        <v>0</v>
      </c>
      <c r="P124" s="489">
        <v>1</v>
      </c>
      <c r="Q124" s="492">
        <f t="shared" si="12"/>
        <v>1</v>
      </c>
      <c r="R124" s="490">
        <v>0</v>
      </c>
      <c r="S124" s="489">
        <v>0</v>
      </c>
      <c r="T124" s="496">
        <f t="shared" si="13"/>
        <v>0</v>
      </c>
      <c r="U124" s="491">
        <v>0</v>
      </c>
      <c r="V124" s="489">
        <v>0</v>
      </c>
      <c r="W124" s="492">
        <f t="shared" si="14"/>
        <v>0</v>
      </c>
      <c r="X124" s="491">
        <v>0</v>
      </c>
      <c r="Y124" s="489">
        <v>0</v>
      </c>
      <c r="Z124" s="492">
        <f t="shared" si="15"/>
        <v>0</v>
      </c>
    </row>
    <row r="125" spans="1:26" x14ac:dyDescent="0.25">
      <c r="A125" s="611" t="str">
        <f>[3]UMUR!A78</f>
        <v>Sumber : PDAK - Kementerian Dalam Negeri RI</v>
      </c>
      <c r="B125" s="611"/>
      <c r="C125" s="611"/>
      <c r="D125" s="611"/>
      <c r="E125" s="611"/>
      <c r="F125" s="611"/>
      <c r="G125" s="611"/>
      <c r="H125" s="611"/>
      <c r="I125" s="611"/>
      <c r="J125" s="611"/>
      <c r="K125" s="611"/>
      <c r="L125" s="611"/>
      <c r="M125" s="611"/>
      <c r="N125" s="611"/>
      <c r="O125" s="611"/>
      <c r="P125" s="611"/>
      <c r="Q125" s="611"/>
      <c r="R125" s="611"/>
      <c r="S125" s="611"/>
      <c r="T125" s="611"/>
      <c r="U125" s="611"/>
      <c r="V125" s="611"/>
      <c r="W125" s="611"/>
      <c r="X125" s="611"/>
      <c r="Y125" s="611"/>
      <c r="Z125" s="611"/>
    </row>
    <row r="126" spans="1:26" x14ac:dyDescent="0.25">
      <c r="S126" s="610" t="str">
        <f>[3]DKB!E78</f>
        <v>Kepala Dinas</v>
      </c>
      <c r="T126" s="610"/>
      <c r="U126" s="610"/>
      <c r="V126" s="610"/>
      <c r="W126" s="610"/>
      <c r="X126" s="610"/>
      <c r="Y126" s="610"/>
    </row>
    <row r="127" spans="1:26" x14ac:dyDescent="0.25">
      <c r="S127" s="610" t="str">
        <f>[3]DKB!E79</f>
        <v>Kependudukan dan Pencatatan Sipil</v>
      </c>
      <c r="T127" s="610"/>
      <c r="U127" s="610"/>
      <c r="V127" s="610"/>
      <c r="W127" s="610"/>
      <c r="X127" s="610"/>
      <c r="Y127" s="610"/>
    </row>
    <row r="128" spans="1:26" x14ac:dyDescent="0.25">
      <c r="S128" s="610" t="str">
        <f>[3]DKB!E80</f>
        <v>Kabupaten Pakpak Bharat</v>
      </c>
      <c r="T128" s="610"/>
      <c r="U128" s="610"/>
      <c r="V128" s="610"/>
      <c r="W128" s="610"/>
      <c r="X128" s="610"/>
      <c r="Y128" s="610"/>
    </row>
    <row r="130" spans="19:25" x14ac:dyDescent="0.25">
      <c r="S130" s="612"/>
      <c r="T130" s="612"/>
      <c r="U130" s="612"/>
      <c r="V130" s="612"/>
      <c r="W130" s="612"/>
      <c r="X130" s="612"/>
      <c r="Y130" s="612"/>
    </row>
    <row r="132" spans="19:25" x14ac:dyDescent="0.25">
      <c r="S132" s="610" t="str">
        <f>[3]DKB!E84</f>
        <v>Petrus Saragih, SE, MM</v>
      </c>
      <c r="T132" s="610"/>
      <c r="U132" s="610"/>
      <c r="V132" s="610"/>
      <c r="W132" s="610"/>
      <c r="X132" s="610"/>
      <c r="Y132" s="610"/>
    </row>
    <row r="133" spans="19:25" x14ac:dyDescent="0.25">
      <c r="S133" s="610" t="str">
        <f>[3]DKB!E85</f>
        <v>NIP. 196907271990111002</v>
      </c>
      <c r="T133" s="610"/>
      <c r="U133" s="610"/>
      <c r="V133" s="610"/>
      <c r="W133" s="610"/>
      <c r="X133" s="610"/>
      <c r="Y133" s="610"/>
    </row>
  </sheetData>
  <mergeCells count="28">
    <mergeCell ref="A1:Z1"/>
    <mergeCell ref="A2:Z2"/>
    <mergeCell ref="A3:Z3"/>
    <mergeCell ref="A5:A7"/>
    <mergeCell ref="B5:B7"/>
    <mergeCell ref="C5:E5"/>
    <mergeCell ref="F5:H5"/>
    <mergeCell ref="I5:K5"/>
    <mergeCell ref="L5:N5"/>
    <mergeCell ref="O5:Q5"/>
    <mergeCell ref="R5:T5"/>
    <mergeCell ref="U5:W5"/>
    <mergeCell ref="X5:Z5"/>
    <mergeCell ref="C6:E6"/>
    <mergeCell ref="F6:H6"/>
    <mergeCell ref="I6:K6"/>
    <mergeCell ref="L6:N6"/>
    <mergeCell ref="O6:Q6"/>
    <mergeCell ref="R6:T6"/>
    <mergeCell ref="U6:W6"/>
    <mergeCell ref="S133:Y133"/>
    <mergeCell ref="X6:Z6"/>
    <mergeCell ref="A125:Z125"/>
    <mergeCell ref="S126:Y126"/>
    <mergeCell ref="S127:Y127"/>
    <mergeCell ref="S128:Y128"/>
    <mergeCell ref="S132:Y132"/>
    <mergeCell ref="S130:Y130"/>
  </mergeCells>
  <printOptions horizontalCentered="1"/>
  <pageMargins left="0.39370078740157483" right="0.19685039370078741" top="0.39370078740157483" bottom="0.39370078740157483" header="0" footer="0"/>
  <pageSetup paperSize="9" scale="65" pageOrder="overThenDown" orientation="portrait" r:id="rId1"/>
  <rowBreaks count="1" manualBreakCount="1">
    <brk id="72" max="2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37</vt:i4>
      </vt:variant>
    </vt:vector>
  </HeadingPairs>
  <TitlesOfParts>
    <vt:vector size="58" baseType="lpstr">
      <vt:lpstr>DKB</vt:lpstr>
      <vt:lpstr>AGAMA</vt:lpstr>
      <vt:lpstr>PENDIDIKAN</vt:lpstr>
      <vt:lpstr>STATUS</vt:lpstr>
      <vt:lpstr>GOLONGAN DARAH</vt:lpstr>
      <vt:lpstr>-PEKERJAAN</vt:lpstr>
      <vt:lpstr>HUB_KEL</vt:lpstr>
      <vt:lpstr>KEL_UMUR</vt:lpstr>
      <vt:lpstr>UMUR TUNGGAL</vt:lpstr>
      <vt:lpstr>AGAMA_UT</vt:lpstr>
      <vt:lpstr>PENDIDIKAN_UT</vt:lpstr>
      <vt:lpstr>-STATU_UT</vt:lpstr>
      <vt:lpstr>USIA PRODUKTIF</vt:lpstr>
      <vt:lpstr>CACAT</vt:lpstr>
      <vt:lpstr>e-KTP</vt:lpstr>
      <vt:lpstr>AKTE LAHIR</vt:lpstr>
      <vt:lpstr>AKTA LAHIR 0-5 &amp; 0-18 TAHUN</vt:lpstr>
      <vt:lpstr>AKTA KAWIN</vt:lpstr>
      <vt:lpstr>KIA</vt:lpstr>
      <vt:lpstr>AKTA CERAI</vt:lpstr>
      <vt:lpstr>Sheet3</vt:lpstr>
      <vt:lpstr>AGAMA!Print_Area</vt:lpstr>
      <vt:lpstr>AGAMA_UT!Print_Area</vt:lpstr>
      <vt:lpstr>'AKTA CERAI'!Print_Area</vt:lpstr>
      <vt:lpstr>'AKTA KAWIN'!Print_Area</vt:lpstr>
      <vt:lpstr>'AKTA LAHIR 0-5 &amp; 0-18 TAHUN'!Print_Area</vt:lpstr>
      <vt:lpstr>'AKTE LAHIR'!Print_Area</vt:lpstr>
      <vt:lpstr>CACAT!Print_Area</vt:lpstr>
      <vt:lpstr>DKB!Print_Area</vt:lpstr>
      <vt:lpstr>'e-KTP'!Print_Area</vt:lpstr>
      <vt:lpstr>'GOLONGAN DARAH'!Print_Area</vt:lpstr>
      <vt:lpstr>HUB_KEL!Print_Area</vt:lpstr>
      <vt:lpstr>KEL_UMUR!Print_Area</vt:lpstr>
      <vt:lpstr>KIA!Print_Area</vt:lpstr>
      <vt:lpstr>'-PEKERJAAN'!Print_Area</vt:lpstr>
      <vt:lpstr>PENDIDIKAN!Print_Area</vt:lpstr>
      <vt:lpstr>PENDIDIKAN_UT!Print_Area</vt:lpstr>
      <vt:lpstr>'-STATU_UT'!Print_Area</vt:lpstr>
      <vt:lpstr>STATUS!Print_Area</vt:lpstr>
      <vt:lpstr>'UMUR TUNGGAL'!Print_Area</vt:lpstr>
      <vt:lpstr>'USIA PRODUKTIF'!Print_Area</vt:lpstr>
      <vt:lpstr>AGAMA_UT!Print_Titles</vt:lpstr>
      <vt:lpstr>'AKTA CERAI'!Print_Titles</vt:lpstr>
      <vt:lpstr>'AKTA KAWIN'!Print_Titles</vt:lpstr>
      <vt:lpstr>'AKTA LAHIR 0-5 &amp; 0-18 TAHUN'!Print_Titles</vt:lpstr>
      <vt:lpstr>'AKTE LAHIR'!Print_Titles</vt:lpstr>
      <vt:lpstr>CACAT!Print_Titles</vt:lpstr>
      <vt:lpstr>'e-KTP'!Print_Titles</vt:lpstr>
      <vt:lpstr>'GOLONGAN DARAH'!Print_Titles</vt:lpstr>
      <vt:lpstr>HUB_KEL!Print_Titles</vt:lpstr>
      <vt:lpstr>KEL_UMUR!Print_Titles</vt:lpstr>
      <vt:lpstr>'-PEKERJAAN'!Print_Titles</vt:lpstr>
      <vt:lpstr>PENDIDIKAN!Print_Titles</vt:lpstr>
      <vt:lpstr>PENDIDIKAN_UT!Print_Titles</vt:lpstr>
      <vt:lpstr>'-STATU_UT'!Print_Titles</vt:lpstr>
      <vt:lpstr>STATUS!Print_Titles</vt:lpstr>
      <vt:lpstr>'UMUR TUNGGAL'!Print_Titles</vt:lpstr>
      <vt:lpstr>'USIA PRODUKTIF'!Print_Titles</vt:lpstr>
    </vt:vector>
  </TitlesOfParts>
  <Company>DUKCAPIL_1215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 AGUS SETYO</dc:creator>
  <cp:lastModifiedBy>ismail - [2010]</cp:lastModifiedBy>
  <cp:lastPrinted>2024-01-16T08:10:26Z</cp:lastPrinted>
  <dcterms:created xsi:type="dcterms:W3CDTF">2012-03-10T08:05:10Z</dcterms:created>
  <dcterms:modified xsi:type="dcterms:W3CDTF">2024-01-30T08:40:37Z</dcterms:modified>
</cp:coreProperties>
</file>