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เกณฑ์\ม.4\"/>
    </mc:Choice>
  </mc:AlternateContent>
  <bookViews>
    <workbookView xWindow="0" yWindow="0" windowWidth="23040" windowHeight="9108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K35" i="9" l="1"/>
  <c r="K36" i="9"/>
  <c r="K37" i="9"/>
  <c r="K38" i="9"/>
  <c r="K39" i="9"/>
  <c r="K40" i="9"/>
  <c r="K41" i="9"/>
  <c r="K42" i="9"/>
  <c r="K43" i="9"/>
  <c r="K44" i="9"/>
  <c r="J35" i="9"/>
  <c r="J36" i="9"/>
  <c r="J37" i="9"/>
  <c r="J38" i="9"/>
  <c r="J39" i="9"/>
  <c r="J40" i="9"/>
  <c r="J41" i="9"/>
  <c r="J42" i="9"/>
  <c r="J43" i="9"/>
  <c r="J44" i="9"/>
  <c r="I35" i="9"/>
  <c r="I36" i="9"/>
  <c r="I37" i="9"/>
  <c r="I38" i="9"/>
  <c r="I39" i="9"/>
  <c r="I40" i="9"/>
  <c r="I41" i="9"/>
  <c r="I42" i="9"/>
  <c r="I43" i="9"/>
  <c r="I44" i="9"/>
  <c r="H35" i="9"/>
  <c r="H36" i="9"/>
  <c r="H37" i="9"/>
  <c r="H38" i="9"/>
  <c r="H39" i="9"/>
  <c r="H40" i="9"/>
  <c r="H41" i="9"/>
  <c r="H42" i="9"/>
  <c r="H43" i="9"/>
  <c r="H44" i="9"/>
  <c r="G35" i="9"/>
  <c r="G36" i="9"/>
  <c r="G37" i="9"/>
  <c r="G38" i="9"/>
  <c r="G39" i="9"/>
  <c r="G40" i="9"/>
  <c r="G41" i="9"/>
  <c r="G42" i="9"/>
  <c r="G43" i="9"/>
  <c r="G44" i="9"/>
  <c r="F35" i="9"/>
  <c r="F36" i="9"/>
  <c r="F37" i="9"/>
  <c r="F38" i="9"/>
  <c r="F39" i="9"/>
  <c r="F40" i="9"/>
  <c r="F41" i="9"/>
  <c r="F42" i="9"/>
  <c r="F43" i="9"/>
  <c r="F44" i="9"/>
  <c r="E35" i="9"/>
  <c r="E36" i="9"/>
  <c r="E37" i="9"/>
  <c r="E38" i="9"/>
  <c r="E39" i="9"/>
  <c r="E40" i="9"/>
  <c r="E41" i="9"/>
  <c r="E42" i="9"/>
  <c r="E43" i="9"/>
  <c r="E44" i="9"/>
  <c r="K34" i="9" l="1"/>
  <c r="J34" i="9"/>
  <c r="I34" i="9"/>
  <c r="H34" i="9"/>
  <c r="G34" i="9"/>
  <c r="F34" i="9"/>
  <c r="E34" i="9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T31" i="3"/>
  <c r="T39" i="3"/>
  <c r="T47" i="3"/>
  <c r="M28" i="3"/>
  <c r="T28" i="3" s="1"/>
  <c r="M29" i="3"/>
  <c r="T29" i="3" s="1"/>
  <c r="M30" i="3"/>
  <c r="M31" i="3"/>
  <c r="BO31" i="3" s="1"/>
  <c r="BP31" i="3" s="1"/>
  <c r="M32" i="3"/>
  <c r="M33" i="3"/>
  <c r="M34" i="3"/>
  <c r="T34" i="3" s="1"/>
  <c r="M35" i="3"/>
  <c r="T35" i="3" s="1"/>
  <c r="M36" i="3"/>
  <c r="T36" i="3" s="1"/>
  <c r="M37" i="3"/>
  <c r="T37" i="3" s="1"/>
  <c r="M38" i="3"/>
  <c r="M39" i="3"/>
  <c r="BO39" i="3" s="1"/>
  <c r="BP39" i="3" s="1"/>
  <c r="M40" i="3"/>
  <c r="M41" i="3"/>
  <c r="M42" i="3"/>
  <c r="T42" i="3" s="1"/>
  <c r="M43" i="3"/>
  <c r="T43" i="3" s="1"/>
  <c r="M44" i="3"/>
  <c r="T44" i="3" s="1"/>
  <c r="M45" i="3"/>
  <c r="T45" i="3" s="1"/>
  <c r="M46" i="3"/>
  <c r="M47" i="3"/>
  <c r="BO47" i="3" s="1"/>
  <c r="BP47" i="3" s="1"/>
  <c r="M48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C37" i="9" s="1"/>
  <c r="B42" i="3"/>
  <c r="C38" i="9" s="1"/>
  <c r="B43" i="3"/>
  <c r="C39" i="9" s="1"/>
  <c r="B44" i="3"/>
  <c r="C40" i="9" s="1"/>
  <c r="B45" i="3"/>
  <c r="C41" i="9" s="1"/>
  <c r="B46" i="3"/>
  <c r="C42" i="9" s="1"/>
  <c r="B47" i="3"/>
  <c r="C43" i="9" s="1"/>
  <c r="B48" i="3"/>
  <c r="C44" i="9" s="1"/>
  <c r="B49" i="3"/>
  <c r="C45" i="9" s="1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D38" i="9" s="1"/>
  <c r="C43" i="3"/>
  <c r="D39" i="9" s="1"/>
  <c r="C44" i="3"/>
  <c r="D40" i="9" s="1"/>
  <c r="C45" i="3"/>
  <c r="D41" i="9" s="1"/>
  <c r="C46" i="3"/>
  <c r="D42" i="9" s="1"/>
  <c r="C47" i="3"/>
  <c r="D43" i="9" s="1"/>
  <c r="C48" i="3"/>
  <c r="D44" i="9" s="1"/>
  <c r="C49" i="3"/>
  <c r="D45" i="9" s="1"/>
  <c r="BO40" i="3" l="1"/>
  <c r="BP40" i="3" s="1"/>
  <c r="BO32" i="3"/>
  <c r="BP32" i="3" s="1"/>
  <c r="BO38" i="3"/>
  <c r="BP38" i="3" s="1"/>
  <c r="T41" i="3"/>
  <c r="BO41" i="3" s="1"/>
  <c r="BP41" i="3" s="1"/>
  <c r="T33" i="3"/>
  <c r="BO33" i="3" s="1"/>
  <c r="BP33" i="3" s="1"/>
  <c r="BO45" i="3"/>
  <c r="BP45" i="3" s="1"/>
  <c r="BO37" i="3"/>
  <c r="BP37" i="3" s="1"/>
  <c r="BO29" i="3"/>
  <c r="BP29" i="3" s="1"/>
  <c r="T48" i="3"/>
  <c r="BO48" i="3" s="1"/>
  <c r="BP48" i="3" s="1"/>
  <c r="T40" i="3"/>
  <c r="T32" i="3"/>
  <c r="BO44" i="3"/>
  <c r="BP44" i="3" s="1"/>
  <c r="BO36" i="3"/>
  <c r="BP36" i="3" s="1"/>
  <c r="BO28" i="3"/>
  <c r="BP28" i="3" s="1"/>
  <c r="BO43" i="3"/>
  <c r="BP43" i="3" s="1"/>
  <c r="BO35" i="3"/>
  <c r="BP35" i="3" s="1"/>
  <c r="T46" i="3"/>
  <c r="BO46" i="3" s="1"/>
  <c r="BP46" i="3" s="1"/>
  <c r="T38" i="3"/>
  <c r="T30" i="3"/>
  <c r="BO30" i="3" s="1"/>
  <c r="BP30" i="3" s="1"/>
  <c r="BO42" i="3"/>
  <c r="BP42" i="3" s="1"/>
  <c r="BO34" i="3"/>
  <c r="BP34" i="3" s="1"/>
  <c r="M10" i="3"/>
  <c r="T10" i="3" s="1"/>
  <c r="F6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G25" i="9"/>
  <c r="G26" i="9"/>
  <c r="G27" i="9"/>
  <c r="G28" i="9"/>
  <c r="G29" i="9"/>
  <c r="G30" i="9"/>
  <c r="G31" i="9"/>
  <c r="G32" i="9"/>
  <c r="G33" i="9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J32" i="9" s="1"/>
  <c r="K32" i="9" s="1"/>
  <c r="E33" i="9"/>
  <c r="I9" i="9"/>
  <c r="I10" i="9"/>
  <c r="I14" i="9"/>
  <c r="I15" i="9"/>
  <c r="I18" i="9"/>
  <c r="I22" i="9"/>
  <c r="BN10" i="3"/>
  <c r="BB10" i="3"/>
  <c r="H6" i="9" s="1"/>
  <c r="BB11" i="3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H17" i="9" s="1"/>
  <c r="BB22" i="3"/>
  <c r="H18" i="9" s="1"/>
  <c r="BB23" i="3"/>
  <c r="BB24" i="3"/>
  <c r="BB25" i="3"/>
  <c r="BB26" i="3"/>
  <c r="H22" i="9" s="1"/>
  <c r="BB27" i="3"/>
  <c r="G10" i="9"/>
  <c r="AM10" i="3"/>
  <c r="G6" i="9" s="1"/>
  <c r="L17" i="1" s="1"/>
  <c r="M11" i="3"/>
  <c r="M12" i="3"/>
  <c r="M13" i="3"/>
  <c r="M14" i="3"/>
  <c r="M15" i="3"/>
  <c r="M16" i="3"/>
  <c r="M17" i="3"/>
  <c r="M18" i="3"/>
  <c r="M19" i="3"/>
  <c r="M20" i="3"/>
  <c r="M21" i="3"/>
  <c r="E17" i="9"/>
  <c r="M22" i="3"/>
  <c r="E18" i="9"/>
  <c r="M23" i="3"/>
  <c r="M24" i="3"/>
  <c r="M25" i="3"/>
  <c r="M26" i="3"/>
  <c r="M27" i="3"/>
  <c r="E6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BA50" i="11" s="1"/>
  <c r="BB50" i="11" s="1"/>
  <c r="BC50" i="11" s="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51" i="11"/>
  <c r="C51" i="11"/>
  <c r="BA51" i="11" s="1"/>
  <c r="BB51" i="11" s="1"/>
  <c r="BD51" i="11" s="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 s="1"/>
  <c r="BC54" i="11" s="1"/>
  <c r="D2" i="9"/>
  <c r="C7" i="1" s="1"/>
  <c r="B3" i="9"/>
  <c r="I6" i="9"/>
  <c r="E7" i="9"/>
  <c r="J7" i="9" s="1"/>
  <c r="K7" i="9" s="1"/>
  <c r="G7" i="9"/>
  <c r="H7" i="9"/>
  <c r="I7" i="9"/>
  <c r="E8" i="9"/>
  <c r="G8" i="9"/>
  <c r="I8" i="9"/>
  <c r="E11" i="9"/>
  <c r="G11" i="9"/>
  <c r="H11" i="9"/>
  <c r="I11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I17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D48" i="9"/>
  <c r="C49" i="9"/>
  <c r="I51" i="9"/>
  <c r="F52" i="9"/>
  <c r="E26" i="1" s="1"/>
  <c r="G53" i="9"/>
  <c r="B4" i="3"/>
  <c r="B10" i="3"/>
  <c r="C6" i="9" s="1"/>
  <c r="C10" i="3"/>
  <c r="D6" i="9" s="1"/>
  <c r="C11" i="3"/>
  <c r="D7" i="9" s="1"/>
  <c r="B50" i="3"/>
  <c r="C46" i="9" s="1"/>
  <c r="C50" i="3"/>
  <c r="D46" i="9" s="1"/>
  <c r="B51" i="3"/>
  <c r="C47" i="9" s="1"/>
  <c r="C51" i="3"/>
  <c r="D47" i="9" s="1"/>
  <c r="B52" i="3"/>
  <c r="C48" i="9" s="1"/>
  <c r="C52" i="3"/>
  <c r="B53" i="3"/>
  <c r="C53" i="3"/>
  <c r="D49" i="9" s="1"/>
  <c r="B54" i="3"/>
  <c r="C50" i="9" s="1"/>
  <c r="C54" i="3"/>
  <c r="D50" i="9" s="1"/>
  <c r="B1" i="2"/>
  <c r="B5" i="2"/>
  <c r="D5" i="1"/>
  <c r="B8" i="1"/>
  <c r="B9" i="1"/>
  <c r="F27" i="1"/>
  <c r="E10" i="9"/>
  <c r="J23" i="9"/>
  <c r="K23" i="9" s="1"/>
  <c r="J17" i="9"/>
  <c r="K17" i="9" s="1"/>
  <c r="BC53" i="11"/>
  <c r="P2" i="3" l="1"/>
  <c r="B10" i="1"/>
  <c r="AO2" i="3"/>
  <c r="C2" i="2"/>
  <c r="C2" i="3"/>
  <c r="F17" i="1"/>
  <c r="G17" i="1" s="1"/>
  <c r="T22" i="3"/>
  <c r="F18" i="9" s="1"/>
  <c r="T15" i="3"/>
  <c r="F11" i="9" s="1"/>
  <c r="T17" i="3"/>
  <c r="F13" i="9" s="1"/>
  <c r="BO16" i="3"/>
  <c r="BP16" i="3" s="1"/>
  <c r="T16" i="3"/>
  <c r="F12" i="9" s="1"/>
  <c r="BO14" i="3"/>
  <c r="BP14" i="3" s="1"/>
  <c r="T14" i="3"/>
  <c r="T27" i="3"/>
  <c r="BO27" i="3" s="1"/>
  <c r="BP27" i="3" s="1"/>
  <c r="T21" i="3"/>
  <c r="BO21" i="3"/>
  <c r="BP21" i="3" s="1"/>
  <c r="E9" i="9"/>
  <c r="H15" i="1" s="1"/>
  <c r="I15" i="1" s="1"/>
  <c r="T13" i="3"/>
  <c r="BO13" i="3"/>
  <c r="BP13" i="3" s="1"/>
  <c r="J33" i="9"/>
  <c r="K33" i="9" s="1"/>
  <c r="J25" i="9"/>
  <c r="K25" i="9" s="1"/>
  <c r="T23" i="3"/>
  <c r="F19" i="9" s="1"/>
  <c r="E19" i="9"/>
  <c r="BD2" i="3"/>
  <c r="T26" i="3"/>
  <c r="BO26" i="3" s="1"/>
  <c r="BP26" i="3" s="1"/>
  <c r="T20" i="3"/>
  <c r="BO20" i="3" s="1"/>
  <c r="BP20" i="3" s="1"/>
  <c r="T12" i="3"/>
  <c r="BO12" i="3"/>
  <c r="BP12" i="3" s="1"/>
  <c r="J24" i="9"/>
  <c r="K24" i="9" s="1"/>
  <c r="E12" i="9"/>
  <c r="J12" i="9" s="1"/>
  <c r="K12" i="9" s="1"/>
  <c r="T25" i="3"/>
  <c r="F21" i="9" s="1"/>
  <c r="E15" i="9"/>
  <c r="J15" i="9" s="1"/>
  <c r="K15" i="9" s="1"/>
  <c r="T19" i="3"/>
  <c r="BO19" i="3"/>
  <c r="BP19" i="3" s="1"/>
  <c r="T11" i="3"/>
  <c r="BO11" i="3" s="1"/>
  <c r="BP11" i="3" s="1"/>
  <c r="J31" i="9"/>
  <c r="K31" i="9" s="1"/>
  <c r="C2" i="11"/>
  <c r="BO24" i="3"/>
  <c r="BP24" i="3" s="1"/>
  <c r="T24" i="3"/>
  <c r="F20" i="9" s="1"/>
  <c r="T18" i="3"/>
  <c r="BO18" i="3"/>
  <c r="BP18" i="3" s="1"/>
  <c r="J30" i="9"/>
  <c r="K30" i="9" s="1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23" i="9"/>
  <c r="F17" i="9"/>
  <c r="J9" i="9"/>
  <c r="K9" i="9" s="1"/>
  <c r="F22" i="9"/>
  <c r="F16" i="9"/>
  <c r="F8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L15" i="1" l="1"/>
  <c r="M15" i="1" s="1"/>
  <c r="BO23" i="3"/>
  <c r="BP23" i="3" s="1"/>
  <c r="BO17" i="3"/>
  <c r="BP17" i="3" s="1"/>
  <c r="BO25" i="3"/>
  <c r="BP25" i="3" s="1"/>
  <c r="BO15" i="3"/>
  <c r="BP15" i="3" s="1"/>
  <c r="F7" i="9"/>
  <c r="F16" i="1" s="1"/>
  <c r="G16" i="1" s="1"/>
  <c r="BO22" i="3"/>
  <c r="BP22" i="3" s="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J16" i="1" l="1"/>
  <c r="K16" i="1" s="1"/>
  <c r="H16" i="1"/>
  <c r="I16" i="1" s="1"/>
  <c r="L16" i="1"/>
  <c r="M16" i="1" s="1"/>
  <c r="M7" i="9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G18" i="1"/>
  <c r="F20" i="1"/>
  <c r="G20" i="1" s="1"/>
  <c r="H20" i="1" l="1"/>
  <c r="I20" i="1" s="1"/>
  <c r="L20" i="1"/>
  <c r="M20" i="1" s="1"/>
  <c r="J20" i="1"/>
  <c r="K20" i="1" s="1"/>
  <c r="F21" i="1"/>
</calcChain>
</file>

<file path=xl/sharedStrings.xml><?xml version="1.0" encoding="utf-8"?>
<sst xmlns="http://schemas.openxmlformats.org/spreadsheetml/2006/main" count="568" uniqueCount="397">
  <si>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</si>
  <si>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</si>
  <si>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</si>
  <si>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</si>
  <si>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</si>
  <si>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</si>
  <si>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</si>
  <si>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</si>
  <si>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</si>
  <si>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</si>
  <si>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</si>
  <si>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</si>
  <si>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</si>
  <si>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</si>
  <si>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</si>
  <si>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</si>
  <si>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</si>
  <si>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</si>
  <si>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</si>
  <si>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</si>
  <si>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</si>
  <si>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</si>
  <si>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</si>
  <si>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</si>
  <si>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</si>
  <si>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</si>
  <si>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</si>
  <si>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</si>
  <si>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</si>
  <si>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</si>
  <si>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</si>
  <si>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</si>
  <si>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</si>
  <si>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</si>
  <si>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</si>
  <si>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</si>
  <si>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</si>
  <si>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</si>
  <si>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</si>
  <si>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</si>
  <si>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</si>
  <si>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</si>
  <si>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</si>
  <si>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</si>
  <si>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</si>
  <si>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</si>
  <si>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</si>
  <si>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</si>
  <si>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</si>
  <si>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</si>
  <si>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</si>
  <si>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</si>
  <si>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</si>
  <si>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</si>
  <si>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</si>
  <si>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</si>
  <si>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</si>
  <si>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</si>
  <si>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</si>
  <si>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</si>
  <si>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</si>
  <si>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</si>
  <si>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</si>
  <si>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</si>
  <si>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</si>
  <si>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</si>
  <si>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</si>
  <si>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</si>
  <si>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</si>
  <si>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</si>
  <si>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</si>
  <si>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</si>
  <si>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</si>
  <si>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</si>
  <si>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</si>
  <si>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</si>
  <si>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</si>
  <si>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</si>
  <si>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</si>
  <si>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</si>
  <si>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</si>
  <si>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</si>
  <si>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</si>
  <si>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</si>
  <si>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</si>
  <si>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</si>
  <si>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</si>
  <si>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</si>
  <si>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</si>
  <si>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</si>
  <si>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</si>
  <si>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</si>
  <si>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</si>
  <si>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</si>
  <si>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</si>
  <si>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</si>
  <si>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</si>
  <si>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</si>
  <si>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</si>
  <si>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</si>
  <si>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</si>
  <si>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</si>
  <si>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</si>
  <si>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</si>
  <si>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</si>
  <si>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</si>
  <si>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</si>
  <si>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</si>
  <si>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</si>
  <si>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</si>
  <si>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</si>
  <si>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</si>
  <si>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</si>
  <si>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</si>
  <si>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</si>
  <si>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</si>
  <si>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</si>
  <si>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</si>
  <si>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</si>
  <si>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</si>
  <si>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</si>
  <si>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</si>
  <si>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</si>
  <si>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</si>
  <si>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</si>
  <si>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</si>
  <si>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</si>
  <si>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</si>
  <si>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</si>
  <si>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</si>
  <si>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</si>
  <si>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</si>
  <si>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</si>
  <si>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</si>
  <si>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</si>
  <si>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</si>
  <si>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</si>
  <si>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</si>
  <si>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</si>
  <si>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</si>
  <si>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</si>
  <si>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</si>
  <si>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</si>
  <si>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</si>
  <si>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</si>
  <si>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</si>
  <si>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</si>
  <si>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</si>
  <si>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</si>
  <si>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</si>
  <si>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</si>
  <si>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</si>
  <si>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</si>
  <si>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</si>
  <si>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</si>
  <si>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</si>
  <si>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</si>
  <si>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</si>
  <si>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</si>
  <si>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</si>
  <si>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</si>
  <si>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</si>
  <si>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</si>
  <si>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</si>
  <si>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</si>
  <si>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</si>
  <si>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</si>
  <si>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</si>
  <si>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</si>
  <si>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</si>
  <si>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</si>
  <si>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</si>
  <si>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</si>
  <si>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</si>
  <si>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</si>
  <si>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</si>
  <si>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</si>
  <si>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</si>
  <si>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</si>
  <si>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</si>
  <si>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</si>
  <si>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</si>
  <si>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</si>
  <si>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</si>
  <si>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</si>
  <si>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</si>
  <si>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</si>
  <si>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</si>
  <si>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</si>
  <si>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</si>
  <si>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</si>
  <si>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</si>
  <si>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</si>
  <si>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</si>
  <si>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</si>
  <si>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</si>
  <si>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</si>
  <si>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</si>
  <si>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</si>
  <si>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</si>
  <si>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</si>
  <si>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</si>
  <si>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</si>
  <si>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</si>
  <si>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</si>
  <si>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</si>
  <si>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</si>
  <si>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</si>
  <si>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</si>
  <si>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</si>
  <si>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</si>
  <si>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</si>
  <si>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</si>
  <si>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</si>
  <si>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</si>
  <si>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</si>
  <si>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</si>
  <si>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</si>
  <si>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</si>
  <si>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</si>
  <si>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</si>
  <si>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</si>
  <si>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</si>
  <si>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</si>
  <si>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</si>
  <si>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</si>
  <si>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</si>
  <si>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</si>
  <si>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</si>
  <si>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</si>
  <si>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</si>
  <si>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</si>
  <si>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</si>
  <si>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</si>
  <si>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</si>
  <si>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</si>
  <si>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</si>
  <si>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</si>
  <si>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</si>
  <si>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</si>
  <si>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</si>
  <si>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</si>
  <si>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</si>
  <si>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</si>
  <si>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</si>
  <si>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</si>
  <si>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</si>
  <si>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</si>
  <si>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</si>
  <si>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</si>
  <si>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</si>
  <si>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</si>
  <si>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</si>
  <si>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</si>
  <si>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</si>
  <si>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</si>
  <si>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</si>
  <si>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</si>
  <si>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</si>
  <si>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</si>
  <si>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</si>
  <si>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</si>
  <si>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</si>
  <si>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</si>
  <si>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</si>
  <si>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</si>
  <si>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</si>
  <si>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</si>
  <si>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</si>
  <si>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</si>
  <si>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</si>
  <si>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</si>
  <si>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</si>
  <si>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</si>
  <si>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</si>
  <si>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</si>
  <si>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</si>
  <si>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</si>
  <si>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</si>
  <si>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</si>
  <si>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</si>
  <si>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</si>
  <si>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</si>
  <si>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</si>
  <si>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</si>
  <si>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</si>
  <si>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</si>
  <si>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</si>
  <si>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</si>
  <si>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</si>
  <si>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</si>
  <si>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</si>
  <si>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</si>
  <si>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</si>
  <si>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</si>
  <si>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</si>
  <si>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</si>
  <si>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</si>
  <si>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</si>
  <si>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</si>
  <si>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</si>
  <si>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</si>
  <si>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</si>
  <si>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</si>
  <si>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</si>
  <si>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</si>
  <si>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</si>
  <si>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</si>
  <si>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</si>
  <si>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</si>
  <si>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</si>
  <si>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</si>
  <si>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</si>
  <si>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</si>
  <si>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</si>
  <si>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</si>
  <si>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</si>
  <si>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</si>
  <si>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ชั้นมัธยมศึกษาปีที่ 4</t>
  </si>
  <si>
    <t>นางสาวธัญลักษณ์  เทียนน้อย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</si>
  <si>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</si>
  <si>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</si>
  <si>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</si>
  <si>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</si>
  <si>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</si>
  <si>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</si>
  <si>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</si>
  <si>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</si>
  <si>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</si>
  <si>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</si>
  <si>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</si>
  <si>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</si>
  <si>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</si>
  <si>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</si>
  <si>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18560</t>
  </si>
  <si>
    <t>นางสาวดารณี  โพธิ์กมล</t>
  </si>
  <si>
    <t>18960</t>
  </si>
  <si>
    <t>นายศราวุธ  สะนัย</t>
  </si>
  <si>
    <t>18992</t>
  </si>
  <si>
    <t>นายโชติเทพ  ชลเทพ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</si>
  <si>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</si>
  <si>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</si>
  <si>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</si>
  <si>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</si>
  <si>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</si>
  <si>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</si>
  <si>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</si>
  <si>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</si>
  <si>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</si>
  <si>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</si>
  <si>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</si>
  <si>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</si>
  <si>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</si>
  <si>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นางสาวนภารัตน์  กึ่งวงศ์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</si>
  <si>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</si>
  <si>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</si>
  <si>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</si>
  <si>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</si>
  <si>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</si>
  <si>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</si>
  <si>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19007</t>
  </si>
  <si>
    <t>นางสาวมนัสกร  เกื้อปัญญา</t>
  </si>
  <si>
    <t>19008</t>
  </si>
  <si>
    <t>นางสาวรัตติกาล  สายช่วง</t>
  </si>
  <si>
    <t>19009</t>
  </si>
  <si>
    <t>นางสาวลลิตา  พิกุลหอม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</si>
  <si>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</si>
  <si>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</si>
  <si>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</si>
  <si>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</si>
  <si>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</si>
  <si>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</si>
  <si>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</si>
  <si>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</si>
  <si>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</si>
  <si>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</si>
  <si>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</si>
  <si>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</si>
  <si>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</si>
  <si>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</si>
  <si>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</si>
  <si>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</si>
  <si>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</si>
  <si>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</si>
  <si>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19021</t>
  </si>
  <si>
    <t>นายณัฐพสิษฐ์  คำสวัสดิ์</t>
  </si>
  <si>
    <t>19035</t>
  </si>
  <si>
    <t>นางสาวปนัดดา  มั่นคง</t>
  </si>
  <si>
    <t>19457</t>
  </si>
  <si>
    <t>นางสาวชญาดา  ถาโคต</t>
  </si>
  <si>
    <t>19458</t>
  </si>
  <si>
    <t>นายภานุพงศ์  ภูจอมหิน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</si>
  <si>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</si>
  <si>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</si>
  <si>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</si>
  <si>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</si>
  <si>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นางสาวพัชรา ภาพิรมย์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</si>
</sst>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  <font>
      <sz val="14"/>
      <name val="TH SarabunPSK"/>
      <family val="2"/>
      <charset val="222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44" fillId="0" borderId="7" xfId="0" applyFont="1" applyFill="1" applyBorder="1" applyAlignment="1">
      <alignment horizontal="center" shrinkToFit="1"/>
    </xf>
    <xf numFmtId="0" fontId="14" fillId="0" borderId="7" xfId="0" applyFont="1" applyFill="1" applyBorder="1" applyAlignment="1">
      <alignment shrinkToFit="1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9655" y="2066925"/>
          <a:ext cx="4829175" cy="36195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2205" y="2369820"/>
          <a:ext cx="3667125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2445" y="2701290"/>
          <a:ext cx="5385435" cy="36195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0995" y="2369820"/>
          <a:ext cx="161353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abSelected="1" topLeftCell="A7" workbookViewId="0">
      <selection activeCell="E15" sqref="E15:E19"/>
    </sheetView>
  </sheetViews>
  <sheetFormatPr defaultColWidth="12.59765625" defaultRowHeight="15" customHeight="1"/>
  <cols>
    <col min="1" max="1" width="2.59765625" style="84" customWidth="1"/>
    <col min="2" max="2" width="4.3984375" style="84" customWidth="1"/>
    <col min="3" max="3" width="4.8984375" style="84" customWidth="1"/>
    <col min="4" max="4" width="16" style="84" customWidth="1"/>
    <col min="5" max="5" width="7.8984375" style="84" customWidth="1"/>
    <col min="6" max="6" width="5.3984375" style="84" customWidth="1"/>
    <col min="7" max="7" width="5.5" style="84" customWidth="1"/>
    <col min="8" max="8" width="5.3984375" style="84" customWidth="1"/>
    <col min="9" max="9" width="5.8984375" style="84" customWidth="1"/>
    <col min="10" max="10" width="5.3984375" style="84" customWidth="1"/>
    <col min="11" max="11" width="5.5" style="84" customWidth="1"/>
    <col min="12" max="12" width="6" style="84" customWidth="1"/>
    <col min="13" max="13" width="6.09765625" style="84" customWidth="1"/>
    <col min="14" max="14" width="4" style="84" customWidth="1"/>
    <col min="15" max="15" width="2.3984375" style="84" customWidth="1"/>
    <col min="16" max="16" width="13.19921875" style="84" customWidth="1"/>
    <col min="17" max="17" width="7.8984375" style="84" customWidth="1"/>
    <col min="18" max="18" width="11" style="84" customWidth="1"/>
    <col min="19" max="26" width="7.8984375" style="84" customWidth="1"/>
    <col min="27" max="16384" width="12.59765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63"/>
      <c r="Q4" s="264"/>
      <c r="R4" s="264"/>
      <c r="S4" s="264"/>
      <c r="T4" s="264"/>
      <c r="U4" s="264"/>
      <c r="V4" s="264"/>
      <c r="W4" s="173"/>
      <c r="X4" s="173"/>
      <c r="Y4" s="173"/>
      <c r="Z4" s="173"/>
    </row>
    <row r="5" spans="1:26" ht="24.9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65" t="s">
        <v>317</v>
      </c>
      <c r="G6" s="266"/>
      <c r="H6" s="266"/>
      <c r="I6" s="266"/>
      <c r="J6" s="180"/>
      <c r="K6" s="180"/>
      <c r="L6" s="180"/>
      <c r="M6" s="180"/>
      <c r="N6" s="180"/>
      <c r="O6" s="180"/>
      <c r="P6" s="177" t="s">
        <v>5</v>
      </c>
      <c r="Q6" s="250" t="s">
        <v>315</v>
      </c>
      <c r="R6" s="251"/>
      <c r="S6" s="251"/>
      <c r="T6" s="251"/>
      <c r="U6" s="251"/>
      <c r="V6" s="251"/>
      <c r="W6" s="173"/>
      <c r="X6" s="173"/>
      <c r="Y6" s="173"/>
      <c r="Z6" s="173"/>
    </row>
    <row r="7" spans="1:26" ht="24.9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4 ปีการศึกษา 2565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0" t="s">
        <v>316</v>
      </c>
      <c r="R7" s="251"/>
      <c r="S7" s="251"/>
      <c r="T7" s="251"/>
      <c r="U7" s="251"/>
      <c r="V7" s="251"/>
      <c r="W7" s="173"/>
      <c r="X7" s="173"/>
      <c r="Y7" s="173"/>
      <c r="Z7" s="173"/>
    </row>
    <row r="8" spans="1:26" ht="24.9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นางสาวธัญลักษณ์  เทียนน้อย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0" t="s">
        <v>318</v>
      </c>
      <c r="R9" s="251"/>
      <c r="S9" s="173"/>
      <c r="T9" s="173"/>
      <c r="U9" s="173"/>
      <c r="V9" s="173"/>
      <c r="W9" s="173"/>
      <c r="X9" s="173"/>
      <c r="Y9" s="173"/>
      <c r="Z9" s="173"/>
    </row>
    <row r="10" spans="1:26" ht="24.9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4 ปีการศึกษา 2565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0">
        <v>2565</v>
      </c>
      <c r="R10" s="251"/>
      <c r="S10" s="178"/>
      <c r="T10" s="178"/>
      <c r="U10" s="173"/>
      <c r="V10" s="173"/>
      <c r="W10" s="173"/>
      <c r="X10" s="173"/>
      <c r="Y10" s="173"/>
      <c r="Z10" s="173"/>
    </row>
    <row r="11" spans="1:26" ht="24.9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0" t="s">
        <v>319</v>
      </c>
      <c r="R11" s="251"/>
      <c r="S11" s="251"/>
      <c r="T11" s="251"/>
      <c r="U11" s="173"/>
      <c r="V11" s="173"/>
      <c r="W11" s="173"/>
      <c r="X11" s="173"/>
      <c r="Y11" s="173"/>
      <c r="Z11" s="173"/>
    </row>
    <row r="12" spans="1:26" ht="24.9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0" t="s">
        <v>14</v>
      </c>
      <c r="R12" s="251"/>
      <c r="S12" s="251"/>
      <c r="T12" s="173"/>
      <c r="U12" s="173"/>
      <c r="V12" s="173"/>
      <c r="W12" s="173"/>
      <c r="X12" s="173"/>
      <c r="Y12" s="173"/>
      <c r="Z12" s="173"/>
    </row>
    <row r="13" spans="1:26" ht="24.9" customHeight="1">
      <c r="A13" s="180"/>
      <c r="B13" s="252" t="s">
        <v>15</v>
      </c>
      <c r="C13" s="253"/>
      <c r="D13" s="254"/>
      <c r="E13" s="258" t="s">
        <v>16</v>
      </c>
      <c r="F13" s="260" t="s">
        <v>17</v>
      </c>
      <c r="G13" s="261"/>
      <c r="H13" s="261"/>
      <c r="I13" s="261"/>
      <c r="J13" s="261"/>
      <c r="K13" s="261"/>
      <c r="L13" s="261"/>
      <c r="M13" s="262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55"/>
      <c r="C14" s="256"/>
      <c r="D14" s="257"/>
      <c r="E14" s="259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" customHeight="1">
      <c r="A15" s="180"/>
      <c r="B15" s="218" t="s">
        <v>23</v>
      </c>
      <c r="C15" s="218"/>
      <c r="D15" s="218"/>
      <c r="E15" s="219">
        <f>COUNTA(นักเรียน!$C$6:$C$50)</f>
        <v>39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" customHeight="1">
      <c r="A16" s="180"/>
      <c r="B16" s="218" t="s">
        <v>24</v>
      </c>
      <c r="C16" s="218"/>
      <c r="D16" s="218"/>
      <c r="E16" s="219">
        <f>COUNTA(นักเรียน!$C$6:$C$50)</f>
        <v>39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" customHeight="1">
      <c r="A17" s="180"/>
      <c r="B17" s="218" t="s">
        <v>25</v>
      </c>
      <c r="C17" s="218"/>
      <c r="D17" s="218"/>
      <c r="E17" s="219">
        <f>COUNTA(นักเรียน!$C$6:$C$50)</f>
        <v>39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" customHeight="1">
      <c r="A18" s="180"/>
      <c r="B18" s="218" t="s">
        <v>26</v>
      </c>
      <c r="C18" s="218"/>
      <c r="D18" s="218"/>
      <c r="E18" s="219">
        <f>COUNTA(นักเรียน!$C$6:$C$50)</f>
        <v>39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" customHeight="1">
      <c r="A19" s="180"/>
      <c r="B19" s="218" t="s">
        <v>27</v>
      </c>
      <c r="C19" s="218"/>
      <c r="D19" s="218"/>
      <c r="E19" s="219">
        <f>COUNTA(นักเรียน!$C$6:$C$50)</f>
        <v>39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" customHeight="1">
      <c r="A20" s="180"/>
      <c r="B20" s="267" t="s">
        <v>28</v>
      </c>
      <c r="C20" s="268"/>
      <c r="D20" s="268"/>
      <c r="E20" s="269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" customHeight="1">
      <c r="A21" s="180"/>
      <c r="B21" s="267" t="s">
        <v>29</v>
      </c>
      <c r="C21" s="268"/>
      <c r="D21" s="268"/>
      <c r="E21" s="269"/>
      <c r="F21" s="271" t="e">
        <f>(100*($F$20+$H$20))/($E$19*5)</f>
        <v>#VALUE!</v>
      </c>
      <c r="G21" s="268"/>
      <c r="H21" s="268"/>
      <c r="I21" s="269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" customHeight="1">
      <c r="A26" s="180"/>
      <c r="B26" s="180"/>
      <c r="C26" s="180"/>
      <c r="D26" s="180"/>
      <c r="E26" s="270" t="str">
        <f>สรุปผลสมรรถนะ!F52&amp;สรุปผลสมรรถนะ!J52</f>
        <v>(นางสาวธัญลักษณ์  เทียนน้อย)</v>
      </c>
      <c r="F26" s="270"/>
      <c r="G26" s="270"/>
      <c r="H26" s="270"/>
      <c r="I26" s="270"/>
      <c r="J26" s="270"/>
      <c r="K26" s="270"/>
      <c r="L26" s="270"/>
      <c r="M26" s="270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" customHeight="1">
      <c r="A27" s="180"/>
      <c r="B27" s="180"/>
      <c r="C27" s="180"/>
      <c r="D27" s="180"/>
      <c r="E27" s="180"/>
      <c r="F27" s="270" t="str">
        <f>"ตำแหน่ง  "&amp;Q12</f>
        <v>ตำแหน่ง  ครู</v>
      </c>
      <c r="G27" s="266"/>
      <c r="H27" s="266"/>
      <c r="I27" s="266"/>
      <c r="J27" s="266"/>
      <c r="K27" s="266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" customHeight="1">
      <c r="A28" s="180"/>
      <c r="B28" s="180"/>
      <c r="C28" s="180"/>
      <c r="D28" s="180"/>
      <c r="E28" s="180"/>
      <c r="F28" s="270" t="s">
        <v>314</v>
      </c>
      <c r="G28" s="266"/>
      <c r="H28" s="266"/>
      <c r="I28" s="266"/>
      <c r="J28" s="266"/>
      <c r="K28" s="266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195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R9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opLeftCell="A37" workbookViewId="0">
      <selection activeCell="B45" sqref="B45:C47"/>
    </sheetView>
  </sheetViews>
  <sheetFormatPr defaultColWidth="12.59765625" defaultRowHeight="15" customHeight="1"/>
  <cols>
    <col min="1" max="1" width="3.59765625" style="194" customWidth="1"/>
    <col min="2" max="2" width="7.3984375" style="194" customWidth="1"/>
    <col min="3" max="3" width="20.8984375" style="194" customWidth="1"/>
    <col min="4" max="18" width="3.8984375" style="194" customWidth="1"/>
    <col min="19" max="26" width="20.3984375" style="194" customWidth="1"/>
    <col min="27" max="16384" width="12.59765625" style="194"/>
  </cols>
  <sheetData>
    <row r="1" spans="1:26" ht="19.5" customHeight="1">
      <c r="A1" s="124"/>
      <c r="B1" s="272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4"/>
      <c r="E4" s="273"/>
      <c r="F4" s="273"/>
      <c r="G4" s="273"/>
      <c r="H4" s="273"/>
      <c r="I4" s="274"/>
      <c r="J4" s="273"/>
      <c r="K4" s="273"/>
      <c r="L4" s="273"/>
      <c r="M4" s="273"/>
      <c r="N4" s="274"/>
      <c r="O4" s="273"/>
      <c r="P4" s="273"/>
      <c r="Q4" s="273"/>
      <c r="R4" s="273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6" t="s">
        <v>320</v>
      </c>
      <c r="C6" s="247" t="s">
        <v>321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6" t="s">
        <v>322</v>
      </c>
      <c r="C7" s="247" t="s">
        <v>323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6" t="s">
        <v>324</v>
      </c>
      <c r="C8" s="247" t="s">
        <v>325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6" t="s">
        <v>326</v>
      </c>
      <c r="C9" s="247" t="s">
        <v>327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6" t="s">
        <v>328</v>
      </c>
      <c r="C10" s="247" t="s">
        <v>329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6" t="s">
        <v>330</v>
      </c>
      <c r="C11" s="247" t="s">
        <v>331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6" t="s">
        <v>332</v>
      </c>
      <c r="C12" s="247" t="s">
        <v>333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6" t="s">
        <v>334</v>
      </c>
      <c r="C13" s="247" t="s">
        <v>335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6" t="s">
        <v>336</v>
      </c>
      <c r="C14" s="247" t="s">
        <v>337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6" t="s">
        <v>338</v>
      </c>
      <c r="C15" s="247" t="s">
        <v>339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6" t="s">
        <v>340</v>
      </c>
      <c r="C16" s="247" t="s">
        <v>341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6" t="s">
        <v>342</v>
      </c>
      <c r="C17" s="247" t="s">
        <v>343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6" t="s">
        <v>344</v>
      </c>
      <c r="C18" s="247" t="s">
        <v>345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6" t="s">
        <v>346</v>
      </c>
      <c r="C19" s="247" t="s">
        <v>347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6" t="s">
        <v>348</v>
      </c>
      <c r="C20" s="247" t="s">
        <v>349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6" t="s">
        <v>350</v>
      </c>
      <c r="C21" s="247" t="s">
        <v>351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6" t="s">
        <v>352</v>
      </c>
      <c r="C22" s="247" t="s">
        <v>353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6" t="s">
        <v>354</v>
      </c>
      <c r="C23" s="247" t="s">
        <v>355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6" t="s">
        <v>356</v>
      </c>
      <c r="C24" s="247" t="s">
        <v>357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6" t="s">
        <v>358</v>
      </c>
      <c r="C25" s="247" t="s">
        <v>359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6" t="s">
        <v>360</v>
      </c>
      <c r="C26" s="247" t="s">
        <v>361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6" t="s">
        <v>362</v>
      </c>
      <c r="C27" s="247" t="s">
        <v>363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6" t="s">
        <v>364</v>
      </c>
      <c r="C28" s="247" t="s">
        <v>365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6" t="s">
        <v>366</v>
      </c>
      <c r="C29" s="247" t="s">
        <v>367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6" t="s">
        <v>368</v>
      </c>
      <c r="C30" s="247" t="s">
        <v>369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6" t="s">
        <v>370</v>
      </c>
      <c r="C31" s="247" t="s">
        <v>371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6" t="s">
        <v>372</v>
      </c>
      <c r="C32" s="247" t="s">
        <v>373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6" t="s">
        <v>374</v>
      </c>
      <c r="C33" s="247" t="s">
        <v>375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6" t="s">
        <v>376</v>
      </c>
      <c r="C34" s="247" t="s">
        <v>377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6" t="s">
        <v>378</v>
      </c>
      <c r="C35" s="247" t="s">
        <v>379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6" t="s">
        <v>380</v>
      </c>
      <c r="C36" s="247" t="s">
        <v>381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6" t="s">
        <v>382</v>
      </c>
      <c r="C37" s="247" t="s">
        <v>383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6" t="s">
        <v>384</v>
      </c>
      <c r="C38" s="247" t="s">
        <v>385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6" t="s">
        <v>386</v>
      </c>
      <c r="C39" s="247" t="s">
        <v>387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6" t="s">
        <v>388</v>
      </c>
      <c r="C40" s="247" t="s">
        <v>389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6" t="s">
        <v>390</v>
      </c>
      <c r="C41" s="247" t="s">
        <v>391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6" t="s">
        <v>392</v>
      </c>
      <c r="C42" s="247" t="s">
        <v>393</v>
      </c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6" t="s">
        <v>394</v>
      </c>
      <c r="C43" s="247" t="s">
        <v>395</v>
      </c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8">
        <v>19521</v>
      </c>
      <c r="C44" s="249" t="s">
        <v>396</v>
      </c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6"/>
      <c r="C45" s="247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46"/>
      <c r="C46" s="247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46"/>
      <c r="C47" s="247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activeCell="D49" sqref="D49:BP51"/>
    </sheetView>
  </sheetViews>
  <sheetFormatPr defaultColWidth="12.59765625" defaultRowHeight="15" customHeight="1"/>
  <cols>
    <col min="1" max="1" width="3.59765625" style="81" customWidth="1"/>
    <col min="2" max="2" width="8.59765625" style="81" customWidth="1"/>
    <col min="3" max="3" width="20.8984375" style="81" customWidth="1"/>
    <col min="4" max="11" width="5.8984375" style="81" customWidth="1"/>
    <col min="12" max="12" width="10.3984375" style="81" customWidth="1"/>
    <col min="13" max="13" width="10.3984375" style="238" customWidth="1"/>
    <col min="14" max="19" width="5.09765625" style="81" customWidth="1"/>
    <col min="20" max="20" width="8" style="148" customWidth="1"/>
    <col min="21" max="34" width="2.8984375" style="81" customWidth="1"/>
    <col min="35" max="35" width="5" style="81" customWidth="1"/>
    <col min="36" max="36" width="3.19921875" style="81" customWidth="1"/>
    <col min="37" max="37" width="2.8984375" style="81" customWidth="1"/>
    <col min="38" max="38" width="4.3984375" style="81" customWidth="1"/>
    <col min="39" max="39" width="9.8984375" style="148" customWidth="1"/>
    <col min="40" max="40" width="11.09765625" style="81" customWidth="1"/>
    <col min="41" max="48" width="5.09765625" style="81" customWidth="1"/>
    <col min="49" max="49" width="10.8984375" style="81" customWidth="1"/>
    <col min="50" max="53" width="5.3984375" style="81" customWidth="1"/>
    <col min="54" max="54" width="9.59765625" style="148" customWidth="1"/>
    <col min="55" max="65" width="5.59765625" style="81" customWidth="1"/>
    <col min="66" max="66" width="9.19921875" style="148" customWidth="1"/>
    <col min="67" max="67" width="12.8984375" style="171" customWidth="1"/>
    <col min="68" max="68" width="11.69921875" style="166" customWidth="1"/>
    <col min="69" max="16384" width="12.59765625" style="81"/>
  </cols>
  <sheetData>
    <row r="1" spans="1:68" ht="19.5" customHeight="1">
      <c r="A1" s="124"/>
      <c r="B1" s="124"/>
      <c r="C1" s="272" t="s">
        <v>32</v>
      </c>
      <c r="D1" s="351"/>
      <c r="E1" s="351"/>
      <c r="F1" s="351"/>
      <c r="G1" s="351"/>
      <c r="H1" s="351"/>
      <c r="I1" s="351"/>
      <c r="J1" s="351"/>
      <c r="K1" s="351"/>
      <c r="L1" s="124"/>
      <c r="M1" s="232"/>
      <c r="N1" s="272" t="s">
        <v>32</v>
      </c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161"/>
      <c r="AN1" s="272" t="s">
        <v>32</v>
      </c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161"/>
      <c r="BC1" s="272" t="s">
        <v>32</v>
      </c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</row>
    <row r="2" spans="1:68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D2" s="351"/>
      <c r="E2" s="351"/>
      <c r="F2" s="351"/>
      <c r="G2" s="351"/>
      <c r="H2" s="351"/>
      <c r="I2" s="351"/>
      <c r="J2" s="351"/>
      <c r="K2" s="351"/>
      <c r="L2" s="124"/>
      <c r="M2" s="232"/>
      <c r="N2" s="124"/>
      <c r="O2" s="124"/>
      <c r="P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2"/>
      <c r="AK2" s="352"/>
      <c r="AL2" s="352"/>
      <c r="AM2" s="125"/>
      <c r="AN2" s="124"/>
      <c r="AO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124"/>
      <c r="BA2" s="124"/>
      <c r="BB2" s="125"/>
      <c r="BC2" s="124"/>
      <c r="BD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30" t="s">
        <v>2</v>
      </c>
      <c r="B4" s="331" t="str">
        <f>สรุปผลสมรรถนะ!C4</f>
        <v>เลขประจำตัวนักเรียน</v>
      </c>
      <c r="C4" s="333" t="s">
        <v>31</v>
      </c>
      <c r="D4" s="332" t="s">
        <v>33</v>
      </c>
      <c r="E4" s="316"/>
      <c r="F4" s="316"/>
      <c r="G4" s="316"/>
      <c r="H4" s="316"/>
      <c r="I4" s="316"/>
      <c r="J4" s="316"/>
      <c r="K4" s="316"/>
      <c r="L4" s="317"/>
      <c r="M4" s="340" t="s">
        <v>299</v>
      </c>
      <c r="N4" s="335" t="s">
        <v>34</v>
      </c>
      <c r="O4" s="316"/>
      <c r="P4" s="316"/>
      <c r="Q4" s="316"/>
      <c r="R4" s="316"/>
      <c r="S4" s="317"/>
      <c r="T4" s="298" t="s">
        <v>300</v>
      </c>
      <c r="U4" s="315" t="s">
        <v>35</v>
      </c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7"/>
      <c r="AM4" s="298" t="s">
        <v>304</v>
      </c>
      <c r="AN4" s="350" t="s">
        <v>36</v>
      </c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298" t="s">
        <v>307</v>
      </c>
      <c r="BC4" s="360" t="s">
        <v>37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64" t="s">
        <v>308</v>
      </c>
      <c r="BO4" s="353" t="s">
        <v>38</v>
      </c>
      <c r="BP4" s="356" t="s">
        <v>39</v>
      </c>
    </row>
    <row r="5" spans="1:68" ht="22.5" customHeight="1">
      <c r="A5" s="276"/>
      <c r="B5" s="276"/>
      <c r="C5" s="282"/>
      <c r="D5" s="336" t="s">
        <v>40</v>
      </c>
      <c r="E5" s="280"/>
      <c r="F5" s="280"/>
      <c r="G5" s="289"/>
      <c r="H5" s="343" t="s">
        <v>41</v>
      </c>
      <c r="I5" s="289"/>
      <c r="J5" s="344" t="s">
        <v>42</v>
      </c>
      <c r="K5" s="289"/>
      <c r="L5" s="127" t="s">
        <v>43</v>
      </c>
      <c r="M5" s="341"/>
      <c r="N5" s="348" t="s">
        <v>40</v>
      </c>
      <c r="O5" s="280"/>
      <c r="P5" s="289"/>
      <c r="Q5" s="349" t="s">
        <v>41</v>
      </c>
      <c r="R5" s="280"/>
      <c r="S5" s="291"/>
      <c r="T5" s="299"/>
      <c r="U5" s="305" t="s">
        <v>40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9"/>
      <c r="AJ5" s="324" t="s">
        <v>41</v>
      </c>
      <c r="AK5" s="325"/>
      <c r="AL5" s="326"/>
      <c r="AM5" s="299"/>
      <c r="AN5" s="128" t="s">
        <v>40</v>
      </c>
      <c r="AO5" s="301" t="s">
        <v>41</v>
      </c>
      <c r="AP5" s="280"/>
      <c r="AQ5" s="289"/>
      <c r="AR5" s="301" t="s">
        <v>42</v>
      </c>
      <c r="AS5" s="280"/>
      <c r="AT5" s="280"/>
      <c r="AU5" s="280"/>
      <c r="AV5" s="289"/>
      <c r="AW5" s="129" t="s">
        <v>43</v>
      </c>
      <c r="AX5" s="290" t="s">
        <v>44</v>
      </c>
      <c r="AY5" s="289"/>
      <c r="AZ5" s="290" t="s">
        <v>45</v>
      </c>
      <c r="BA5" s="291"/>
      <c r="BB5" s="299"/>
      <c r="BC5" s="361" t="s">
        <v>40</v>
      </c>
      <c r="BD5" s="280"/>
      <c r="BE5" s="280"/>
      <c r="BF5" s="289"/>
      <c r="BG5" s="359" t="s">
        <v>41</v>
      </c>
      <c r="BH5" s="280"/>
      <c r="BI5" s="280"/>
      <c r="BJ5" s="280"/>
      <c r="BK5" s="280"/>
      <c r="BL5" s="280"/>
      <c r="BM5" s="280"/>
      <c r="BN5" s="365"/>
      <c r="BO5" s="354"/>
      <c r="BP5" s="357"/>
    </row>
    <row r="6" spans="1:68" ht="16.5" customHeight="1">
      <c r="A6" s="276"/>
      <c r="B6" s="276"/>
      <c r="C6" s="282"/>
      <c r="D6" s="346" t="s">
        <v>46</v>
      </c>
      <c r="E6" s="280"/>
      <c r="F6" s="280"/>
      <c r="G6" s="289"/>
      <c r="H6" s="347" t="s">
        <v>46</v>
      </c>
      <c r="I6" s="289"/>
      <c r="J6" s="347" t="s">
        <v>46</v>
      </c>
      <c r="K6" s="289"/>
      <c r="L6" s="140" t="s">
        <v>46</v>
      </c>
      <c r="M6" s="341"/>
      <c r="N6" s="338" t="s">
        <v>46</v>
      </c>
      <c r="O6" s="280"/>
      <c r="P6" s="289"/>
      <c r="Q6" s="337" t="s">
        <v>46</v>
      </c>
      <c r="R6" s="280"/>
      <c r="S6" s="291"/>
      <c r="T6" s="299"/>
      <c r="U6" s="306" t="s">
        <v>46</v>
      </c>
      <c r="V6" s="280"/>
      <c r="W6" s="280"/>
      <c r="X6" s="280"/>
      <c r="Y6" s="280"/>
      <c r="Z6" s="280"/>
      <c r="AA6" s="280"/>
      <c r="AB6" s="280"/>
      <c r="AC6" s="280"/>
      <c r="AD6" s="307"/>
      <c r="AE6" s="307"/>
      <c r="AF6" s="280"/>
      <c r="AG6" s="280"/>
      <c r="AH6" s="280"/>
      <c r="AI6" s="289"/>
      <c r="AJ6" s="327" t="s">
        <v>46</v>
      </c>
      <c r="AK6" s="328"/>
      <c r="AL6" s="329"/>
      <c r="AM6" s="299"/>
      <c r="AN6" s="141" t="s">
        <v>46</v>
      </c>
      <c r="AO6" s="292" t="s">
        <v>46</v>
      </c>
      <c r="AP6" s="280"/>
      <c r="AQ6" s="289"/>
      <c r="AR6" s="292" t="s">
        <v>46</v>
      </c>
      <c r="AS6" s="280"/>
      <c r="AT6" s="280"/>
      <c r="AU6" s="280"/>
      <c r="AV6" s="289"/>
      <c r="AW6" s="142" t="s">
        <v>46</v>
      </c>
      <c r="AX6" s="292" t="s">
        <v>46</v>
      </c>
      <c r="AY6" s="289"/>
      <c r="AZ6" s="292" t="s">
        <v>46</v>
      </c>
      <c r="BA6" s="291"/>
      <c r="BB6" s="299"/>
      <c r="BC6" s="362" t="s">
        <v>46</v>
      </c>
      <c r="BD6" s="280"/>
      <c r="BE6" s="280"/>
      <c r="BF6" s="289"/>
      <c r="BG6" s="279" t="s">
        <v>46</v>
      </c>
      <c r="BH6" s="280"/>
      <c r="BI6" s="280"/>
      <c r="BJ6" s="280"/>
      <c r="BK6" s="280"/>
      <c r="BL6" s="280"/>
      <c r="BM6" s="280"/>
      <c r="BN6" s="365"/>
      <c r="BO6" s="354"/>
      <c r="BP6" s="357"/>
    </row>
    <row r="7" spans="1:68" ht="15.75" customHeight="1">
      <c r="A7" s="276"/>
      <c r="B7" s="276"/>
      <c r="C7" s="282"/>
      <c r="D7" s="334" t="s">
        <v>47</v>
      </c>
      <c r="E7" s="308" t="s">
        <v>48</v>
      </c>
      <c r="F7" s="308" t="s">
        <v>49</v>
      </c>
      <c r="G7" s="308" t="s">
        <v>50</v>
      </c>
      <c r="H7" s="308" t="s">
        <v>51</v>
      </c>
      <c r="I7" s="308" t="s">
        <v>52</v>
      </c>
      <c r="J7" s="308" t="s">
        <v>53</v>
      </c>
      <c r="K7" s="308" t="s">
        <v>54</v>
      </c>
      <c r="L7" s="345" t="s">
        <v>55</v>
      </c>
      <c r="M7" s="341"/>
      <c r="N7" s="339" t="s">
        <v>56</v>
      </c>
      <c r="O7" s="313" t="s">
        <v>57</v>
      </c>
      <c r="P7" s="313" t="s">
        <v>58</v>
      </c>
      <c r="Q7" s="313" t="s">
        <v>59</v>
      </c>
      <c r="R7" s="313" t="s">
        <v>60</v>
      </c>
      <c r="S7" s="314" t="s">
        <v>61</v>
      </c>
      <c r="T7" s="299"/>
      <c r="U7" s="320" t="s">
        <v>62</v>
      </c>
      <c r="V7" s="288"/>
      <c r="W7" s="288"/>
      <c r="X7" s="288"/>
      <c r="Y7" s="288"/>
      <c r="Z7" s="288"/>
      <c r="AA7" s="288"/>
      <c r="AB7" s="288"/>
      <c r="AC7" s="321"/>
      <c r="AD7" s="293" t="s">
        <v>63</v>
      </c>
      <c r="AE7" s="293"/>
      <c r="AF7" s="288" t="s">
        <v>64</v>
      </c>
      <c r="AG7" s="280"/>
      <c r="AH7" s="289"/>
      <c r="AI7" s="309" t="s">
        <v>65</v>
      </c>
      <c r="AJ7" s="322" t="s">
        <v>66</v>
      </c>
      <c r="AK7" s="323"/>
      <c r="AL7" s="323"/>
      <c r="AM7" s="299"/>
      <c r="AN7" s="284" t="s">
        <v>67</v>
      </c>
      <c r="AO7" s="275" t="s">
        <v>68</v>
      </c>
      <c r="AP7" s="275" t="s">
        <v>69</v>
      </c>
      <c r="AQ7" s="275" t="s">
        <v>70</v>
      </c>
      <c r="AR7" s="275" t="s">
        <v>71</v>
      </c>
      <c r="AS7" s="275" t="s">
        <v>72</v>
      </c>
      <c r="AT7" s="275" t="s">
        <v>73</v>
      </c>
      <c r="AU7" s="275" t="s">
        <v>305</v>
      </c>
      <c r="AV7" s="275" t="s">
        <v>306</v>
      </c>
      <c r="AW7" s="275" t="s">
        <v>74</v>
      </c>
      <c r="AX7" s="275" t="s">
        <v>75</v>
      </c>
      <c r="AY7" s="275" t="s">
        <v>76</v>
      </c>
      <c r="AZ7" s="275" t="s">
        <v>77</v>
      </c>
      <c r="BA7" s="302" t="s">
        <v>78</v>
      </c>
      <c r="BB7" s="299"/>
      <c r="BC7" s="363" t="s">
        <v>79</v>
      </c>
      <c r="BD7" s="287" t="s">
        <v>80</v>
      </c>
      <c r="BE7" s="287" t="s">
        <v>81</v>
      </c>
      <c r="BF7" s="287" t="s">
        <v>82</v>
      </c>
      <c r="BG7" s="287" t="s">
        <v>83</v>
      </c>
      <c r="BH7" s="287" t="s">
        <v>84</v>
      </c>
      <c r="BI7" s="287" t="s">
        <v>85</v>
      </c>
      <c r="BJ7" s="281" t="s">
        <v>86</v>
      </c>
      <c r="BK7" s="281" t="s">
        <v>310</v>
      </c>
      <c r="BL7" s="281" t="s">
        <v>311</v>
      </c>
      <c r="BM7" s="281" t="s">
        <v>312</v>
      </c>
      <c r="BN7" s="365"/>
      <c r="BO7" s="354"/>
      <c r="BP7" s="357"/>
    </row>
    <row r="8" spans="1:68" ht="15.75" customHeight="1">
      <c r="A8" s="276"/>
      <c r="B8" s="276"/>
      <c r="C8" s="282"/>
      <c r="D8" s="285"/>
      <c r="E8" s="276"/>
      <c r="F8" s="276"/>
      <c r="G8" s="276"/>
      <c r="H8" s="276"/>
      <c r="I8" s="276"/>
      <c r="J8" s="276"/>
      <c r="K8" s="276"/>
      <c r="L8" s="303"/>
      <c r="M8" s="341"/>
      <c r="N8" s="285"/>
      <c r="O8" s="276"/>
      <c r="P8" s="276"/>
      <c r="Q8" s="276"/>
      <c r="R8" s="276"/>
      <c r="S8" s="303"/>
      <c r="T8" s="299"/>
      <c r="U8" s="312" t="s">
        <v>87</v>
      </c>
      <c r="V8" s="278" t="s">
        <v>88</v>
      </c>
      <c r="W8" s="278" t="s">
        <v>89</v>
      </c>
      <c r="X8" s="318" t="s">
        <v>90</v>
      </c>
      <c r="Y8" s="280"/>
      <c r="Z8" s="289"/>
      <c r="AA8" s="278" t="s">
        <v>91</v>
      </c>
      <c r="AB8" s="278" t="s">
        <v>92</v>
      </c>
      <c r="AC8" s="319" t="s">
        <v>301</v>
      </c>
      <c r="AD8" s="294" t="s">
        <v>302</v>
      </c>
      <c r="AE8" s="296" t="s">
        <v>303</v>
      </c>
      <c r="AF8" s="278" t="s">
        <v>87</v>
      </c>
      <c r="AG8" s="278" t="s">
        <v>88</v>
      </c>
      <c r="AH8" s="278" t="s">
        <v>89</v>
      </c>
      <c r="AI8" s="310"/>
      <c r="AJ8" s="278" t="s">
        <v>87</v>
      </c>
      <c r="AK8" s="278" t="s">
        <v>88</v>
      </c>
      <c r="AL8" s="278" t="s">
        <v>89</v>
      </c>
      <c r="AM8" s="299"/>
      <c r="AN8" s="285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303"/>
      <c r="BB8" s="299"/>
      <c r="BC8" s="285"/>
      <c r="BD8" s="276"/>
      <c r="BE8" s="276"/>
      <c r="BF8" s="276"/>
      <c r="BG8" s="276"/>
      <c r="BH8" s="276"/>
      <c r="BI8" s="276"/>
      <c r="BJ8" s="282"/>
      <c r="BK8" s="282"/>
      <c r="BL8" s="282"/>
      <c r="BM8" s="282"/>
      <c r="BN8" s="365"/>
      <c r="BO8" s="354"/>
      <c r="BP8" s="357"/>
    </row>
    <row r="9" spans="1:68" ht="15.75" customHeight="1">
      <c r="A9" s="277"/>
      <c r="B9" s="277"/>
      <c r="C9" s="283"/>
      <c r="D9" s="286"/>
      <c r="E9" s="277"/>
      <c r="F9" s="277"/>
      <c r="G9" s="277"/>
      <c r="H9" s="277"/>
      <c r="I9" s="277"/>
      <c r="J9" s="277"/>
      <c r="K9" s="277"/>
      <c r="L9" s="304"/>
      <c r="M9" s="342"/>
      <c r="N9" s="286"/>
      <c r="O9" s="277"/>
      <c r="P9" s="277"/>
      <c r="Q9" s="277"/>
      <c r="R9" s="277"/>
      <c r="S9" s="304"/>
      <c r="T9" s="300"/>
      <c r="U9" s="286"/>
      <c r="V9" s="277"/>
      <c r="W9" s="277"/>
      <c r="X9" s="130">
        <v>4.0999999999999996</v>
      </c>
      <c r="Y9" s="130">
        <v>4.2</v>
      </c>
      <c r="Z9" s="130">
        <v>4.3</v>
      </c>
      <c r="AA9" s="277"/>
      <c r="AB9" s="277"/>
      <c r="AC9" s="295"/>
      <c r="AD9" s="295"/>
      <c r="AE9" s="297"/>
      <c r="AF9" s="277"/>
      <c r="AG9" s="277"/>
      <c r="AH9" s="277"/>
      <c r="AI9" s="311"/>
      <c r="AJ9" s="277"/>
      <c r="AK9" s="277"/>
      <c r="AL9" s="277"/>
      <c r="AM9" s="300"/>
      <c r="AN9" s="286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304"/>
      <c r="BB9" s="300"/>
      <c r="BC9" s="286"/>
      <c r="BD9" s="277"/>
      <c r="BE9" s="277"/>
      <c r="BF9" s="277"/>
      <c r="BG9" s="277"/>
      <c r="BH9" s="277"/>
      <c r="BI9" s="277"/>
      <c r="BJ9" s="283"/>
      <c r="BK9" s="283"/>
      <c r="BL9" s="283"/>
      <c r="BM9" s="283"/>
      <c r="BN9" s="366"/>
      <c r="BO9" s="355"/>
      <c r="BP9" s="358"/>
    </row>
    <row r="10" spans="1:68" ht="15.75" customHeight="1">
      <c r="A10" s="131">
        <v>1</v>
      </c>
      <c r="B10" s="132" t="str">
        <f>IF(นักเรียน!B6="","",นักเรียน!B6)</f>
        <v>17982</v>
      </c>
      <c r="C10" s="133" t="str">
        <f>IF(นักเรียน!C6="","",นักเรียน!C6)</f>
        <v>นางสาวศิริวรรณ  กองศรี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0" t="e">
        <f>MODE(BC10:BM10)</f>
        <v>#N/A</v>
      </c>
      <c r="BO10" s="244" t="e">
        <f>MODE(M10,T10,AM10,BB10,BN10)</f>
        <v>#N/A</v>
      </c>
      <c r="BP10" s="243" t="e">
        <f t="shared" ref="BP10:BP48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 t="str">
        <f>IF(นักเรียน!B7="","",นักเรียน!B7)</f>
        <v>18015</v>
      </c>
      <c r="C11" s="133" t="str">
        <f>IF(นักเรียน!C7="","",นักเรียน!C7)</f>
        <v>นางสาวพิรดา  พลนามอินทร์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8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8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8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0" t="e">
        <f t="shared" ref="BN11:BN48" si="4">MODE(BC11:BM11)</f>
        <v>#N/A</v>
      </c>
      <c r="BO11" s="244" t="e">
        <f t="shared" ref="BO11:BO48" si="5">MODE(M11,T11,AM11,BB11,BN11)</f>
        <v>#N/A</v>
      </c>
      <c r="BP11" s="243" t="e">
        <f t="shared" si="0"/>
        <v>#N/A</v>
      </c>
    </row>
    <row r="12" spans="1:68" ht="15.75" customHeight="1">
      <c r="A12" s="131">
        <v>3</v>
      </c>
      <c r="B12" s="132" t="str">
        <f>IF(นักเรียน!B8="","",นักเรียน!B8)</f>
        <v>18018</v>
      </c>
      <c r="C12" s="133" t="str">
        <f>IF(นักเรียน!C8="","",นักเรียน!C8)</f>
        <v>นางสาวภัทร์นรินท์  ขันธบูรณ์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8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0" t="e">
        <f t="shared" si="4"/>
        <v>#N/A</v>
      </c>
      <c r="BO12" s="244" t="e">
        <f t="shared" si="5"/>
        <v>#N/A</v>
      </c>
      <c r="BP12" s="243" t="e">
        <f t="shared" si="0"/>
        <v>#N/A</v>
      </c>
    </row>
    <row r="13" spans="1:68" ht="15.75" customHeight="1">
      <c r="A13" s="131">
        <v>4</v>
      </c>
      <c r="B13" s="132" t="str">
        <f>IF(นักเรียน!B9="","",นักเรียน!B9)</f>
        <v>18030</v>
      </c>
      <c r="C13" s="133" t="str">
        <f>IF(นักเรียน!C9="","",นักเรียน!C9)</f>
        <v>นายพสิษฐ์  ปัญญามี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0" t="e">
        <f t="shared" si="4"/>
        <v>#N/A</v>
      </c>
      <c r="BO13" s="244" t="e">
        <f t="shared" si="5"/>
        <v>#N/A</v>
      </c>
      <c r="BP13" s="243" t="e">
        <f t="shared" si="0"/>
        <v>#N/A</v>
      </c>
    </row>
    <row r="14" spans="1:68" ht="15.75" customHeight="1">
      <c r="A14" s="131">
        <v>5</v>
      </c>
      <c r="B14" s="132" t="str">
        <f>IF(นักเรียน!B10="","",นักเรียน!B10)</f>
        <v>18046</v>
      </c>
      <c r="C14" s="133" t="str">
        <f>IF(นักเรียน!C10="","",นักเรียน!C10)</f>
        <v>นายอภิสิทธิ์  ประทุมวัน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0" t="e">
        <f t="shared" si="4"/>
        <v>#N/A</v>
      </c>
      <c r="BO14" s="244" t="e">
        <f t="shared" si="5"/>
        <v>#N/A</v>
      </c>
      <c r="BP14" s="243" t="e">
        <f t="shared" si="0"/>
        <v>#N/A</v>
      </c>
    </row>
    <row r="15" spans="1:68" ht="15.75" customHeight="1">
      <c r="A15" s="131">
        <v>6</v>
      </c>
      <c r="B15" s="132" t="str">
        <f>IF(นักเรียน!B11="","",นักเรียน!B11)</f>
        <v>18118</v>
      </c>
      <c r="C15" s="133" t="str">
        <f>IF(นักเรียน!C11="","",นักเรียน!C11)</f>
        <v>นายศรายุทธ  นวลน้อม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0" t="e">
        <f t="shared" si="4"/>
        <v>#N/A</v>
      </c>
      <c r="BO15" s="244" t="e">
        <f t="shared" si="5"/>
        <v>#N/A</v>
      </c>
      <c r="BP15" s="243" t="e">
        <f t="shared" si="0"/>
        <v>#N/A</v>
      </c>
    </row>
    <row r="16" spans="1:68" ht="15.75" customHeight="1">
      <c r="A16" s="131">
        <v>7</v>
      </c>
      <c r="B16" s="132" t="str">
        <f>IF(นักเรียน!B12="","",นักเรียน!B12)</f>
        <v>18551</v>
      </c>
      <c r="C16" s="133" t="str">
        <f>IF(นักเรียน!C12="","",นักเรียน!C12)</f>
        <v>นายณรงค์สิทธิ์  น้อยวิชัย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0" t="e">
        <f t="shared" si="4"/>
        <v>#N/A</v>
      </c>
      <c r="BO16" s="244" t="e">
        <f t="shared" si="5"/>
        <v>#N/A</v>
      </c>
      <c r="BP16" s="243" t="e">
        <f t="shared" si="0"/>
        <v>#N/A</v>
      </c>
    </row>
    <row r="17" spans="1:68" ht="15.75" customHeight="1">
      <c r="A17" s="131">
        <v>8</v>
      </c>
      <c r="B17" s="132" t="str">
        <f>IF(นักเรียน!B13="","",นักเรียน!B13)</f>
        <v>18560</v>
      </c>
      <c r="C17" s="133" t="str">
        <f>IF(นักเรียน!C13="","",นักเรียน!C13)</f>
        <v>นางสาวดารณี  โพธิ์กมล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0" t="e">
        <f t="shared" si="4"/>
        <v>#N/A</v>
      </c>
      <c r="BO17" s="244" t="e">
        <f t="shared" si="5"/>
        <v>#N/A</v>
      </c>
      <c r="BP17" s="243" t="e">
        <f t="shared" si="0"/>
        <v>#N/A</v>
      </c>
    </row>
    <row r="18" spans="1:68" ht="15.75" customHeight="1">
      <c r="A18" s="131">
        <v>9</v>
      </c>
      <c r="B18" s="132" t="str">
        <f>IF(นักเรียน!B14="","",นักเรียน!B14)</f>
        <v>18960</v>
      </c>
      <c r="C18" s="133" t="str">
        <f>IF(นักเรียน!C14="","",นักเรียน!C14)</f>
        <v>นายศราวุธ  สะนัย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0" t="e">
        <f t="shared" si="4"/>
        <v>#N/A</v>
      </c>
      <c r="BO18" s="244" t="e">
        <f t="shared" si="5"/>
        <v>#N/A</v>
      </c>
      <c r="BP18" s="243" t="e">
        <f t="shared" si="0"/>
        <v>#N/A</v>
      </c>
    </row>
    <row r="19" spans="1:68" ht="15.75" customHeight="1">
      <c r="A19" s="131">
        <v>10</v>
      </c>
      <c r="B19" s="132" t="str">
        <f>IF(นักเรียน!B15="","",นักเรียน!B15)</f>
        <v>18992</v>
      </c>
      <c r="C19" s="133" t="str">
        <f>IF(นักเรียน!C15="","",นักเรียน!C15)</f>
        <v>นายโชติเทพ  ชลเทพ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0" t="e">
        <f t="shared" si="4"/>
        <v>#N/A</v>
      </c>
      <c r="BO19" s="244" t="e">
        <f t="shared" si="5"/>
        <v>#N/A</v>
      </c>
      <c r="BP19" s="243" t="e">
        <f t="shared" si="0"/>
        <v>#N/A</v>
      </c>
    </row>
    <row r="20" spans="1:68" ht="15.75" customHeight="1">
      <c r="A20" s="131">
        <v>11</v>
      </c>
      <c r="B20" s="132" t="str">
        <f>IF(นักเรียน!B16="","",นักเรียน!B16)</f>
        <v>18993</v>
      </c>
      <c r="C20" s="133" t="str">
        <f>IF(นักเรียน!C16="","",นักเรียน!C16)</f>
        <v>นายณัฐพงศ์  บุญหล้า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0" t="e">
        <f t="shared" si="4"/>
        <v>#N/A</v>
      </c>
      <c r="BO20" s="244" t="e">
        <f t="shared" si="5"/>
        <v>#N/A</v>
      </c>
      <c r="BP20" s="243" t="e">
        <f t="shared" si="0"/>
        <v>#N/A</v>
      </c>
    </row>
    <row r="21" spans="1:68" ht="15.75" customHeight="1">
      <c r="A21" s="131">
        <v>12</v>
      </c>
      <c r="B21" s="132" t="str">
        <f>IF(นักเรียน!B17="","",นักเรียน!B17)</f>
        <v>18995</v>
      </c>
      <c r="C21" s="133" t="str">
        <f>IF(นักเรียน!C17="","",นักเรียน!C17)</f>
        <v>นายธีรภัทร  ฉายจรัส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0" t="e">
        <f t="shared" si="4"/>
        <v>#N/A</v>
      </c>
      <c r="BO21" s="244" t="e">
        <f t="shared" si="5"/>
        <v>#N/A</v>
      </c>
      <c r="BP21" s="243" t="e">
        <f t="shared" si="0"/>
        <v>#N/A</v>
      </c>
    </row>
    <row r="22" spans="1:68" ht="15.75" customHeight="1">
      <c r="A22" s="131">
        <v>13</v>
      </c>
      <c r="B22" s="132" t="str">
        <f>IF(นักเรียน!B18="","",นักเรียน!B18)</f>
        <v>18997</v>
      </c>
      <c r="C22" s="133" t="str">
        <f>IF(นักเรียน!C18="","",นักเรียน!C18)</f>
        <v>นางสาวกชกร  อุ่นกุล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0" t="e">
        <f t="shared" si="4"/>
        <v>#N/A</v>
      </c>
      <c r="BO22" s="244" t="e">
        <f t="shared" si="5"/>
        <v>#N/A</v>
      </c>
      <c r="BP22" s="243" t="e">
        <f t="shared" si="0"/>
        <v>#N/A</v>
      </c>
    </row>
    <row r="23" spans="1:68" ht="15.75" customHeight="1">
      <c r="A23" s="131">
        <v>14</v>
      </c>
      <c r="B23" s="132" t="str">
        <f>IF(นักเรียน!B19="","",นักเรียน!B19)</f>
        <v>18998</v>
      </c>
      <c r="C23" s="133" t="str">
        <f>IF(นักเรียน!C19="","",นักเรียน!C19)</f>
        <v>นางสาวกวินดา  มังสุไร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0" t="e">
        <f t="shared" si="4"/>
        <v>#N/A</v>
      </c>
      <c r="BO23" s="244" t="e">
        <f t="shared" si="5"/>
        <v>#N/A</v>
      </c>
      <c r="BP23" s="243" t="e">
        <f t="shared" si="0"/>
        <v>#N/A</v>
      </c>
    </row>
    <row r="24" spans="1:68" ht="15.75" customHeight="1">
      <c r="A24" s="131">
        <v>15</v>
      </c>
      <c r="B24" s="132" t="str">
        <f>IF(นักเรียน!B20="","",นักเรียน!B20)</f>
        <v>18999</v>
      </c>
      <c r="C24" s="133" t="str">
        <f>IF(นักเรียน!C20="","",นักเรียน!C20)</f>
        <v>นางสาวกัลย์สุดา  ผลิใบ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0" t="e">
        <f t="shared" si="4"/>
        <v>#N/A</v>
      </c>
      <c r="BO24" s="244" t="e">
        <f t="shared" si="5"/>
        <v>#N/A</v>
      </c>
      <c r="BP24" s="243" t="e">
        <f t="shared" si="0"/>
        <v>#N/A</v>
      </c>
    </row>
    <row r="25" spans="1:68" ht="15.75" customHeight="1">
      <c r="A25" s="131">
        <v>16</v>
      </c>
      <c r="B25" s="132" t="str">
        <f>IF(นักเรียน!B21="","",นักเรียน!B21)</f>
        <v>19000</v>
      </c>
      <c r="C25" s="133" t="str">
        <f>IF(นักเรียน!C21="","",นักเรียน!C21)</f>
        <v>นางสาวธนัชชา  ยุ่งยุคา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0" t="e">
        <f t="shared" si="4"/>
        <v>#N/A</v>
      </c>
      <c r="BO25" s="244" t="e">
        <f t="shared" si="5"/>
        <v>#N/A</v>
      </c>
      <c r="BP25" s="243" t="e">
        <f t="shared" si="0"/>
        <v>#N/A</v>
      </c>
    </row>
    <row r="26" spans="1:68" ht="15.75" customHeight="1">
      <c r="A26" s="131">
        <v>17</v>
      </c>
      <c r="B26" s="132" t="str">
        <f>IF(นักเรียน!B22="","",นักเรียน!B22)</f>
        <v>19001</v>
      </c>
      <c r="C26" s="133" t="str">
        <f>IF(นักเรียน!C22="","",นักเรียน!C22)</f>
        <v>นางสาวนภารัตน์  กึ่งวงศ์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0" t="e">
        <f t="shared" si="4"/>
        <v>#N/A</v>
      </c>
      <c r="BO26" s="244" t="e">
        <f t="shared" si="5"/>
        <v>#N/A</v>
      </c>
      <c r="BP26" s="243" t="e">
        <f t="shared" si="0"/>
        <v>#N/A</v>
      </c>
    </row>
    <row r="27" spans="1:68" ht="15.75" customHeight="1">
      <c r="A27" s="131">
        <v>18</v>
      </c>
      <c r="B27" s="132" t="str">
        <f>IF(นักเรียน!B23="","",นักเรียน!B23)</f>
        <v>19002</v>
      </c>
      <c r="C27" s="133" t="str">
        <f>IF(นักเรียน!C23="","",นักเรียน!C23)</f>
        <v>นางสาวนันทกานต์  การศักดิ์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0" t="e">
        <f t="shared" si="4"/>
        <v>#N/A</v>
      </c>
      <c r="BO27" s="244" t="e">
        <f t="shared" si="5"/>
        <v>#N/A</v>
      </c>
      <c r="BP27" s="243" t="e">
        <f t="shared" si="0"/>
        <v>#N/A</v>
      </c>
    </row>
    <row r="28" spans="1:68" ht="15.75" customHeight="1">
      <c r="A28" s="131">
        <v>19</v>
      </c>
      <c r="B28" s="132" t="str">
        <f>IF(นักเรียน!B24="","",นักเรียน!B24)</f>
        <v>19004</v>
      </c>
      <c r="C28" s="133" t="str">
        <f>IF(นักเรียน!C24="","",นักเรียน!C24)</f>
        <v>นางสาวพรรณณภรณ์  บรรหาร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0" t="e">
        <f t="shared" si="4"/>
        <v>#N/A</v>
      </c>
      <c r="BO28" s="244" t="e">
        <f t="shared" si="5"/>
        <v>#N/A</v>
      </c>
      <c r="BP28" s="243" t="e">
        <f t="shared" si="0"/>
        <v>#N/A</v>
      </c>
    </row>
    <row r="29" spans="1:68" ht="15.75" customHeight="1">
      <c r="A29" s="131">
        <v>20</v>
      </c>
      <c r="B29" s="132" t="str">
        <f>IF(นักเรียน!B25="","",นักเรียน!B25)</f>
        <v>19005</v>
      </c>
      <c r="C29" s="133" t="str">
        <f>IF(นักเรียน!C25="","",นักเรียน!C25)</f>
        <v>นางสาวพัทรวดี  การรัตน์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0" t="e">
        <f t="shared" si="4"/>
        <v>#N/A</v>
      </c>
      <c r="BO29" s="244" t="e">
        <f t="shared" si="5"/>
        <v>#N/A</v>
      </c>
      <c r="BP29" s="243" t="e">
        <f t="shared" si="0"/>
        <v>#N/A</v>
      </c>
    </row>
    <row r="30" spans="1:68" ht="15.75" customHeight="1">
      <c r="A30" s="131">
        <v>21</v>
      </c>
      <c r="B30" s="132" t="str">
        <f>IF(นักเรียน!B26="","",นักเรียน!B26)</f>
        <v>19007</v>
      </c>
      <c r="C30" s="133" t="str">
        <f>IF(นักเรียน!C26="","",นักเรียน!C26)</f>
        <v>นางสาวมนัสกร  เกื้อปัญญา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0" t="e">
        <f t="shared" si="4"/>
        <v>#N/A</v>
      </c>
      <c r="BO30" s="244" t="e">
        <f t="shared" si="5"/>
        <v>#N/A</v>
      </c>
      <c r="BP30" s="243" t="e">
        <f t="shared" si="0"/>
        <v>#N/A</v>
      </c>
    </row>
    <row r="31" spans="1:68" ht="15.75" customHeight="1">
      <c r="A31" s="131">
        <v>22</v>
      </c>
      <c r="B31" s="132" t="str">
        <f>IF(นักเรียน!B27="","",นักเรียน!B27)</f>
        <v>19008</v>
      </c>
      <c r="C31" s="133" t="str">
        <f>IF(นักเรียน!C27="","",นักเรียน!C27)</f>
        <v>นางสาวรัตติกาล  สายช่วง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0" t="e">
        <f t="shared" si="4"/>
        <v>#N/A</v>
      </c>
      <c r="BO31" s="244" t="e">
        <f t="shared" si="5"/>
        <v>#N/A</v>
      </c>
      <c r="BP31" s="243" t="e">
        <f t="shared" si="0"/>
        <v>#N/A</v>
      </c>
    </row>
    <row r="32" spans="1:68" ht="15.75" customHeight="1">
      <c r="A32" s="131">
        <v>23</v>
      </c>
      <c r="B32" s="132" t="str">
        <f>IF(นักเรียน!B28="","",นักเรียน!B28)</f>
        <v>19009</v>
      </c>
      <c r="C32" s="133" t="str">
        <f>IF(นักเรียน!C28="","",นักเรียน!C28)</f>
        <v>นางสาวลลิตา  พิกุลหอม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0" t="e">
        <f t="shared" si="4"/>
        <v>#N/A</v>
      </c>
      <c r="BO32" s="244" t="e">
        <f t="shared" si="5"/>
        <v>#N/A</v>
      </c>
      <c r="BP32" s="243" t="e">
        <f t="shared" si="0"/>
        <v>#N/A</v>
      </c>
    </row>
    <row r="33" spans="1:68" ht="15.75" customHeight="1">
      <c r="A33" s="131">
        <v>24</v>
      </c>
      <c r="B33" s="132" t="str">
        <f>IF(นักเรียน!B29="","",นักเรียน!B29)</f>
        <v>19010</v>
      </c>
      <c r="C33" s="133" t="str">
        <f>IF(นักเรียน!C29="","",นักเรียน!C29)</f>
        <v>นางสาวลออทิพย์  อุ่นมีศรี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0" t="e">
        <f t="shared" si="4"/>
        <v>#N/A</v>
      </c>
      <c r="BO33" s="244" t="e">
        <f t="shared" si="5"/>
        <v>#N/A</v>
      </c>
      <c r="BP33" s="243" t="e">
        <f t="shared" si="0"/>
        <v>#N/A</v>
      </c>
    </row>
    <row r="34" spans="1:68" ht="15.75" customHeight="1">
      <c r="A34" s="131">
        <v>25</v>
      </c>
      <c r="B34" s="132" t="str">
        <f>IF(นักเรียน!B30="","",นักเรียน!B30)</f>
        <v>19011</v>
      </c>
      <c r="C34" s="133" t="str">
        <f>IF(นักเรียน!C30="","",นักเรียน!C30)</f>
        <v>นางสาววรัญญา  นวนไทย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0" t="e">
        <f t="shared" si="4"/>
        <v>#N/A</v>
      </c>
      <c r="BO34" s="244" t="e">
        <f t="shared" si="5"/>
        <v>#N/A</v>
      </c>
      <c r="BP34" s="243" t="e">
        <f t="shared" si="0"/>
        <v>#N/A</v>
      </c>
    </row>
    <row r="35" spans="1:68" ht="15.75" customHeight="1">
      <c r="A35" s="131">
        <v>26</v>
      </c>
      <c r="B35" s="132" t="str">
        <f>IF(นักเรียน!B31="","",นักเรียน!B31)</f>
        <v>19012</v>
      </c>
      <c r="C35" s="133" t="str">
        <f>IF(นักเรียน!C31="","",นักเรียน!C31)</f>
        <v>นางสาวสมิตา  ทองเปลว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0" t="e">
        <f t="shared" si="4"/>
        <v>#N/A</v>
      </c>
      <c r="BO35" s="244" t="e">
        <f t="shared" si="5"/>
        <v>#N/A</v>
      </c>
      <c r="BP35" s="243" t="e">
        <f t="shared" si="0"/>
        <v>#N/A</v>
      </c>
    </row>
    <row r="36" spans="1:68" ht="15.75" customHeight="1">
      <c r="A36" s="131">
        <v>27</v>
      </c>
      <c r="B36" s="132" t="str">
        <f>IF(นักเรียน!B32="","",นักเรียน!B32)</f>
        <v>19013</v>
      </c>
      <c r="C36" s="133" t="str">
        <f>IF(นักเรียน!C32="","",นักเรียน!C32)</f>
        <v>นางสาวสิรินทรา  ลาเบาะ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0" t="e">
        <f t="shared" si="4"/>
        <v>#N/A</v>
      </c>
      <c r="BO36" s="244" t="e">
        <f t="shared" si="5"/>
        <v>#N/A</v>
      </c>
      <c r="BP36" s="243" t="e">
        <f t="shared" si="0"/>
        <v>#N/A</v>
      </c>
    </row>
    <row r="37" spans="1:68" ht="15.75" customHeight="1">
      <c r="A37" s="131">
        <v>28</v>
      </c>
      <c r="B37" s="132" t="str">
        <f>IF(นักเรียน!B33="","",นักเรียน!B33)</f>
        <v>19014</v>
      </c>
      <c r="C37" s="133" t="str">
        <f>IF(นักเรียน!C33="","",นักเรียน!C33)</f>
        <v>นางสาวสุตาพร  พัดเพ็ง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0" t="e">
        <f t="shared" si="4"/>
        <v>#N/A</v>
      </c>
      <c r="BO37" s="244" t="e">
        <f t="shared" si="5"/>
        <v>#N/A</v>
      </c>
      <c r="BP37" s="243" t="e">
        <f t="shared" si="0"/>
        <v>#N/A</v>
      </c>
    </row>
    <row r="38" spans="1:68" ht="15.75" customHeight="1">
      <c r="A38" s="131">
        <v>29</v>
      </c>
      <c r="B38" s="132" t="str">
        <f>IF(นักเรียน!B34="","",นักเรียน!B34)</f>
        <v>19015</v>
      </c>
      <c r="C38" s="133" t="str">
        <f>IF(นักเรียน!C34="","",นักเรียน!C34)</f>
        <v>นางสาวสุนิตา  สุกุฎี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0" t="e">
        <f t="shared" si="4"/>
        <v>#N/A</v>
      </c>
      <c r="BO38" s="244" t="e">
        <f t="shared" si="5"/>
        <v>#N/A</v>
      </c>
      <c r="BP38" s="243" t="e">
        <f t="shared" si="0"/>
        <v>#N/A</v>
      </c>
    </row>
    <row r="39" spans="1:68" ht="15.75" customHeight="1">
      <c r="A39" s="131">
        <v>30</v>
      </c>
      <c r="B39" s="132" t="str">
        <f>IF(นักเรียน!B35="","",นักเรียน!B35)</f>
        <v>19016</v>
      </c>
      <c r="C39" s="133" t="str">
        <f>IF(นักเรียน!C35="","",นักเรียน!C35)</f>
        <v>นางสาวสุภาพรรณ  พรมปัติ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0" t="e">
        <f t="shared" si="4"/>
        <v>#N/A</v>
      </c>
      <c r="BO39" s="244" t="e">
        <f t="shared" si="5"/>
        <v>#N/A</v>
      </c>
      <c r="BP39" s="243" t="e">
        <f t="shared" si="0"/>
        <v>#N/A</v>
      </c>
    </row>
    <row r="40" spans="1:68" ht="15.75" customHeight="1">
      <c r="A40" s="131">
        <v>31</v>
      </c>
      <c r="B40" s="132" t="str">
        <f>IF(นักเรียน!B36="","",นักเรียน!B36)</f>
        <v>19017</v>
      </c>
      <c r="C40" s="133" t="str">
        <f>IF(นักเรียน!C36="","",นักเรียน!C36)</f>
        <v>นางสาวอรุโณทัย  การสว่าง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0" t="e">
        <f t="shared" si="4"/>
        <v>#N/A</v>
      </c>
      <c r="BO40" s="244" t="e">
        <f t="shared" si="5"/>
        <v>#N/A</v>
      </c>
      <c r="BP40" s="243" t="e">
        <f t="shared" si="0"/>
        <v>#N/A</v>
      </c>
    </row>
    <row r="41" spans="1:68" ht="15.75" customHeight="1">
      <c r="A41" s="131">
        <v>32</v>
      </c>
      <c r="B41" s="132" t="str">
        <f>IF(นักเรียน!B37="","",นักเรียน!B37)</f>
        <v>19018</v>
      </c>
      <c r="C41" s="133" t="str">
        <f>IF(นักเรียน!C37="","",นักเรียน!C37)</f>
        <v>นางสาวอิงอร  ชัยสงค์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0" t="e">
        <f t="shared" si="4"/>
        <v>#N/A</v>
      </c>
      <c r="BO41" s="244" t="e">
        <f t="shared" si="5"/>
        <v>#N/A</v>
      </c>
      <c r="BP41" s="243" t="e">
        <f t="shared" si="0"/>
        <v>#N/A</v>
      </c>
    </row>
    <row r="42" spans="1:68" ht="15.75" customHeight="1">
      <c r="A42" s="131">
        <v>33</v>
      </c>
      <c r="B42" s="132" t="str">
        <f>IF(นักเรียน!B38="","",นักเรียน!B38)</f>
        <v>19021</v>
      </c>
      <c r="C42" s="133" t="str">
        <f>IF(นักเรียน!C38="","",นักเรียน!C38)</f>
        <v>นายณัฐพสิษฐ์  คำสวัสดิ์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0" t="e">
        <f t="shared" si="4"/>
        <v>#N/A</v>
      </c>
      <c r="BO42" s="244" t="e">
        <f t="shared" si="5"/>
        <v>#N/A</v>
      </c>
      <c r="BP42" s="243" t="e">
        <f t="shared" si="0"/>
        <v>#N/A</v>
      </c>
    </row>
    <row r="43" spans="1:68" ht="15.75" customHeight="1">
      <c r="A43" s="131">
        <v>34</v>
      </c>
      <c r="B43" s="132" t="str">
        <f>IF(นักเรียน!B39="","",นักเรียน!B39)</f>
        <v>19035</v>
      </c>
      <c r="C43" s="133" t="str">
        <f>IF(นักเรียน!C39="","",นักเรียน!C39)</f>
        <v>นางสาวปนัดดา  มั่นคง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0" t="e">
        <f t="shared" si="4"/>
        <v>#N/A</v>
      </c>
      <c r="BO43" s="244" t="e">
        <f t="shared" si="5"/>
        <v>#N/A</v>
      </c>
      <c r="BP43" s="243" t="e">
        <f t="shared" si="0"/>
        <v>#N/A</v>
      </c>
    </row>
    <row r="44" spans="1:68" ht="15.75" customHeight="1">
      <c r="A44" s="131">
        <v>35</v>
      </c>
      <c r="B44" s="132" t="str">
        <f>IF(นักเรียน!B40="","",นักเรียน!B40)</f>
        <v>19457</v>
      </c>
      <c r="C44" s="133" t="str">
        <f>IF(นักเรียน!C40="","",นักเรียน!C40)</f>
        <v>นางสาวชญาดา  ถาโคต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0" t="e">
        <f t="shared" si="4"/>
        <v>#N/A</v>
      </c>
      <c r="BO44" s="244" t="e">
        <f t="shared" si="5"/>
        <v>#N/A</v>
      </c>
      <c r="BP44" s="243" t="e">
        <f t="shared" si="0"/>
        <v>#N/A</v>
      </c>
    </row>
    <row r="45" spans="1:68" ht="15.75" customHeight="1">
      <c r="A45" s="131">
        <v>36</v>
      </c>
      <c r="B45" s="132" t="str">
        <f>IF(นักเรียน!B41="","",นักเรียน!B41)</f>
        <v>19458</v>
      </c>
      <c r="C45" s="133" t="str">
        <f>IF(นักเรียน!C41="","",นักเรียน!C41)</f>
        <v>นายภานุพงศ์  ภูจอมหิน</v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0" t="e">
        <f t="shared" si="4"/>
        <v>#N/A</v>
      </c>
      <c r="BO45" s="244" t="e">
        <f t="shared" si="5"/>
        <v>#N/A</v>
      </c>
      <c r="BP45" s="243" t="e">
        <f t="shared" si="0"/>
        <v>#N/A</v>
      </c>
    </row>
    <row r="46" spans="1:68" ht="15.75" customHeight="1">
      <c r="A46" s="131">
        <v>37</v>
      </c>
      <c r="B46" s="132" t="str">
        <f>IF(นักเรียน!B42="","",นักเรียน!B42)</f>
        <v>19488</v>
      </c>
      <c r="C46" s="133" t="str">
        <f>IF(นักเรียน!C42="","",นักเรียน!C42)</f>
        <v>นางสาวสุทธดา  อิ่มประสงค์</v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0" t="e">
        <f t="shared" si="4"/>
        <v>#N/A</v>
      </c>
      <c r="BO46" s="244" t="e">
        <f t="shared" si="5"/>
        <v>#N/A</v>
      </c>
      <c r="BP46" s="243" t="e">
        <f t="shared" si="0"/>
        <v>#N/A</v>
      </c>
    </row>
    <row r="47" spans="1:68" ht="15.75" customHeight="1">
      <c r="A47" s="131">
        <v>38</v>
      </c>
      <c r="B47" s="132" t="str">
        <f>IF(นักเรียน!B43="","",นักเรียน!B43)</f>
        <v>19501</v>
      </c>
      <c r="C47" s="133" t="str">
        <f>IF(นักเรียน!C43="","",นักเรียน!C43)</f>
        <v>นางสาวกันติชา  พันธ์ประดับ</v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0" t="e">
        <f t="shared" si="4"/>
        <v>#N/A</v>
      </c>
      <c r="BO47" s="244" t="e">
        <f t="shared" si="5"/>
        <v>#N/A</v>
      </c>
      <c r="BP47" s="243" t="e">
        <f t="shared" si="0"/>
        <v>#N/A</v>
      </c>
    </row>
    <row r="48" spans="1:68" ht="15.75" customHeight="1">
      <c r="A48" s="131">
        <v>39</v>
      </c>
      <c r="B48" s="132">
        <f>IF(นักเรียน!B44="","",นักเรียน!B44)</f>
        <v>19521</v>
      </c>
      <c r="C48" s="133" t="str">
        <f>IF(นักเรียน!C44="","",นักเรียน!C44)</f>
        <v>นางสาวพัชรา ภาพิรมย์</v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0" t="e">
        <f t="shared" si="4"/>
        <v>#N/A</v>
      </c>
      <c r="BO48" s="244" t="e">
        <f t="shared" si="5"/>
        <v>#N/A</v>
      </c>
      <c r="BP48" s="243" t="e">
        <f t="shared" si="0"/>
        <v>#N/A</v>
      </c>
    </row>
    <row r="49" spans="1:68" ht="15.75" customHeight="1">
      <c r="A49" s="131">
        <v>40</v>
      </c>
      <c r="B49" s="132" t="str">
        <f>IF(นักเรียน!B45="","",นักเรียน!B45)</f>
        <v/>
      </c>
      <c r="C49" s="133" t="str">
        <f>IF(นักเรียน!C45="","",นักเรียน!C45)</f>
        <v/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/>
      <c r="N49" s="134"/>
      <c r="O49" s="135"/>
      <c r="P49" s="135"/>
      <c r="Q49" s="135"/>
      <c r="R49" s="135"/>
      <c r="S49" s="136"/>
      <c r="T49" s="137"/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/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/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0"/>
      <c r="BO49" s="244"/>
      <c r="BP49" s="243"/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9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0"/>
      <c r="BO50" s="244"/>
      <c r="BP50" s="243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9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0"/>
      <c r="BO51" s="244"/>
      <c r="BP51" s="243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1"/>
      <c r="BO52" s="244"/>
      <c r="BP52" s="243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1"/>
      <c r="BO53" s="244"/>
      <c r="BP53" s="243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2"/>
      <c r="BO54" s="245"/>
      <c r="BP54" s="243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21" zoomScale="70" zoomScaleNormal="70" workbookViewId="0">
      <selection activeCell="E45" sqref="E45:K47"/>
    </sheetView>
  </sheetViews>
  <sheetFormatPr defaultColWidth="12.59765625" defaultRowHeight="15" customHeight="1"/>
  <cols>
    <col min="1" max="1" width="20.3984375" style="84" customWidth="1"/>
    <col min="2" max="2" width="4" style="84" customWidth="1"/>
    <col min="3" max="3" width="6.8984375" style="84" customWidth="1"/>
    <col min="4" max="4" width="21.09765625" style="84" customWidth="1"/>
    <col min="5" max="5" width="9" style="84" customWidth="1"/>
    <col min="6" max="6" width="8.796875" style="84" customWidth="1"/>
    <col min="7" max="7" width="8.59765625" style="84" customWidth="1"/>
    <col min="8" max="8" width="9.09765625" style="84" customWidth="1"/>
    <col min="9" max="9" width="9.19921875" style="84" customWidth="1"/>
    <col min="10" max="10" width="10" style="84" customWidth="1"/>
    <col min="11" max="11" width="10.8984375" style="84" customWidth="1"/>
    <col min="12" max="26" width="20.3984375" style="84" customWidth="1"/>
    <col min="27" max="16384" width="12.59765625" style="84"/>
  </cols>
  <sheetData>
    <row r="1" spans="1:26" ht="20.25" customHeight="1">
      <c r="A1" s="79"/>
      <c r="B1" s="370" t="s">
        <v>102</v>
      </c>
      <c r="C1" s="264"/>
      <c r="D1" s="264"/>
      <c r="E1" s="264"/>
      <c r="F1" s="264"/>
      <c r="G1" s="264"/>
      <c r="H1" s="264"/>
      <c r="I1" s="264"/>
      <c r="J1" s="264"/>
      <c r="K1" s="26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70" t="str">
        <f>บันทึกข้อความ!Q9&amp;" ปีการศึกษา "&amp;บันทึกข้อความ!Q10</f>
        <v>ชั้นมัธยมศึกษาปีที่ 4 ปีการศึกษา 2565</v>
      </c>
      <c r="E2" s="264"/>
      <c r="F2" s="264"/>
      <c r="G2" s="264"/>
      <c r="H2" s="264"/>
      <c r="I2" s="264"/>
      <c r="J2" s="264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1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2"/>
      <c r="D3" s="372"/>
      <c r="E3" s="372"/>
      <c r="F3" s="372"/>
      <c r="G3" s="372"/>
      <c r="H3" s="372"/>
      <c r="I3" s="372"/>
      <c r="J3" s="372"/>
      <c r="K3" s="372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3" t="s">
        <v>2</v>
      </c>
      <c r="C4" s="374" t="s">
        <v>103</v>
      </c>
      <c r="D4" s="373" t="s">
        <v>31</v>
      </c>
      <c r="E4" s="375" t="s">
        <v>104</v>
      </c>
      <c r="F4" s="376"/>
      <c r="G4" s="376"/>
      <c r="H4" s="376"/>
      <c r="I4" s="377"/>
      <c r="J4" s="368" t="s">
        <v>38</v>
      </c>
      <c r="K4" s="368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9"/>
      <c r="C5" s="369"/>
      <c r="D5" s="369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9"/>
      <c r="K5" s="36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 t="str">
        <f>IF(กรอกคะแนนประเมิน!B10="","",กรอกคะแนนประเมิน!B10)</f>
        <v>17982</v>
      </c>
      <c r="D6" s="189" t="str">
        <f>IF(กรอกคะแนนประเมิน!C10="","",กรอกคะแนนประเมิน!C10)</f>
        <v>นางสาวศิริวรรณ  กองศรี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4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 t="str">
        <f>IF(กรอกคะแนนประเมิน!B11="","",กรอกคะแนนประเมิน!B11)</f>
        <v>18015</v>
      </c>
      <c r="D7" s="189" t="str">
        <f>IF(กรอกคะแนนประเมิน!C11="","",กรอกคะแนนประเมิน!C11)</f>
        <v>นางสาวพิรดา  พลนามอินทร์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4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 t="str">
        <f>IF(กรอกคะแนนประเมิน!B12="","",กรอกคะแนนประเมิน!B12)</f>
        <v>18018</v>
      </c>
      <c r="D8" s="189" t="str">
        <f>IF(กรอกคะแนนประเมิน!C12="","",กรอกคะแนนประเมิน!C12)</f>
        <v>นางสาวภัทร์นรินท์  ขันธบูรณ์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 t="str">
        <f>IF(กรอกคะแนนประเมิน!B13="","",กรอกคะแนนประเมิน!B13)</f>
        <v>18030</v>
      </c>
      <c r="D9" s="189" t="str">
        <f>IF(กรอกคะแนนประเมิน!C13="","",กรอกคะแนนประเมิน!C13)</f>
        <v>นายพสิษฐ์  ปัญญามี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 t="str">
        <f>IF(กรอกคะแนนประเมิน!B14="","",กรอกคะแนนประเมิน!B14)</f>
        <v>18046</v>
      </c>
      <c r="D10" s="189" t="str">
        <f>IF(กรอกคะแนนประเมิน!C14="","",กรอกคะแนนประเมิน!C14)</f>
        <v>นายอภิสิทธิ์  ประทุมวัน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 t="str">
        <f>IF(กรอกคะแนนประเมิน!B15="","",กรอกคะแนนประเมิน!B15)</f>
        <v>18118</v>
      </c>
      <c r="D11" s="189" t="str">
        <f>IF(กรอกคะแนนประเมิน!C15="","",กรอกคะแนนประเมิน!C15)</f>
        <v>นายศรายุทธ  นวลน้อม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 t="str">
        <f>IF(กรอกคะแนนประเมิน!B16="","",กรอกคะแนนประเมิน!B16)</f>
        <v>18551</v>
      </c>
      <c r="D12" s="189" t="str">
        <f>IF(กรอกคะแนนประเมิน!C16="","",กรอกคะแนนประเมิน!C16)</f>
        <v>นายณรงค์สิทธิ์  น้อยวิชัย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 t="str">
        <f>IF(กรอกคะแนนประเมิน!B17="","",กรอกคะแนนประเมิน!B17)</f>
        <v>18560</v>
      </c>
      <c r="D13" s="189" t="str">
        <f>IF(กรอกคะแนนประเมิน!C17="","",กรอกคะแนนประเมิน!C17)</f>
        <v>นางสาวดารณี  โพธิ์กมล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 t="str">
        <f>IF(กรอกคะแนนประเมิน!B18="","",กรอกคะแนนประเมิน!B18)</f>
        <v>18960</v>
      </c>
      <c r="D14" s="189" t="str">
        <f>IF(กรอกคะแนนประเมิน!C18="","",กรอกคะแนนประเมิน!C18)</f>
        <v>นายศราวุธ  สะนัย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 t="str">
        <f>IF(กรอกคะแนนประเมิน!B19="","",กรอกคะแนนประเมิน!B19)</f>
        <v>18992</v>
      </c>
      <c r="D15" s="189" t="str">
        <f>IF(กรอกคะแนนประเมิน!C19="","",กรอกคะแนนประเมิน!C19)</f>
        <v>นายโชติเทพ  ชลเทพ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 t="str">
        <f>IF(กรอกคะแนนประเมิน!B20="","",กรอกคะแนนประเมิน!B20)</f>
        <v>18993</v>
      </c>
      <c r="D16" s="189" t="str">
        <f>IF(กรอกคะแนนประเมิน!C20="","",กรอกคะแนนประเมิน!C20)</f>
        <v>นายณัฐพงศ์  บุญหล้า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 t="str">
        <f>IF(กรอกคะแนนประเมิน!B21="","",กรอกคะแนนประเมิน!B21)</f>
        <v>18995</v>
      </c>
      <c r="D17" s="189" t="str">
        <f>IF(กรอกคะแนนประเมิน!C21="","",กรอกคะแนนประเมิน!C21)</f>
        <v>นายธีรภัทร  ฉายจรัส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 t="str">
        <f>IF(กรอกคะแนนประเมิน!B22="","",กรอกคะแนนประเมิน!B22)</f>
        <v>18997</v>
      </c>
      <c r="D18" s="189" t="str">
        <f>IF(กรอกคะแนนประเมิน!C22="","",กรอกคะแนนประเมิน!C22)</f>
        <v>นางสาวกชกร  อุ่นกุล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 t="str">
        <f>IF(กรอกคะแนนประเมิน!B23="","",กรอกคะแนนประเมิน!B23)</f>
        <v>18998</v>
      </c>
      <c r="D19" s="189" t="str">
        <f>IF(กรอกคะแนนประเมิน!C23="","",กรอกคะแนนประเมิน!C23)</f>
        <v>นางสาวกวินดา  มังสุไร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 t="str">
        <f>IF(กรอกคะแนนประเมิน!B24="","",กรอกคะแนนประเมิน!B24)</f>
        <v>18999</v>
      </c>
      <c r="D20" s="189" t="str">
        <f>IF(กรอกคะแนนประเมิน!C24="","",กรอกคะแนนประเมิน!C24)</f>
        <v>นางสาวกัลย์สุดา  ผลิใบ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 t="str">
        <f>IF(กรอกคะแนนประเมิน!B25="","",กรอกคะแนนประเมิน!B25)</f>
        <v>19000</v>
      </c>
      <c r="D21" s="189" t="str">
        <f>IF(กรอกคะแนนประเมิน!C25="","",กรอกคะแนนประเมิน!C25)</f>
        <v>นางสาวธนัชชา  ยุ่งยุคา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 t="str">
        <f>IF(กรอกคะแนนประเมิน!B26="","",กรอกคะแนนประเมิน!B26)</f>
        <v>19001</v>
      </c>
      <c r="D22" s="189" t="str">
        <f>IF(กรอกคะแนนประเมิน!C26="","",กรอกคะแนนประเมิน!C26)</f>
        <v>นางสาวนภารัตน์  กึ่งวงศ์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 t="str">
        <f>IF(กรอกคะแนนประเมิน!B27="","",กรอกคะแนนประเมิน!B27)</f>
        <v>19002</v>
      </c>
      <c r="D23" s="189" t="str">
        <f>IF(กรอกคะแนนประเมิน!C27="","",กรอกคะแนนประเมิน!C27)</f>
        <v>นางสาวนันทกานต์  การศักดิ์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 t="str">
        <f>IF(กรอกคะแนนประเมิน!B28="","",กรอกคะแนนประเมิน!B28)</f>
        <v>19004</v>
      </c>
      <c r="D24" s="189" t="str">
        <f>IF(กรอกคะแนนประเมิน!C28="","",กรอกคะแนนประเมิน!C28)</f>
        <v>นางสาวพรรณณภรณ์  บรรหาร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 t="str">
        <f>IF(กรอกคะแนนประเมิน!B29="","",กรอกคะแนนประเมิน!B29)</f>
        <v>19005</v>
      </c>
      <c r="D25" s="189" t="str">
        <f>IF(กรอกคะแนนประเมิน!C29="","",กรอกคะแนนประเมิน!C29)</f>
        <v>นางสาวพัทรวดี  การรัตน์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 t="str">
        <f>IF(กรอกคะแนนประเมิน!B30="","",กรอกคะแนนประเมิน!B30)</f>
        <v>19007</v>
      </c>
      <c r="D26" s="189" t="str">
        <f>IF(กรอกคะแนนประเมิน!C30="","",กรอกคะแนนประเมิน!C30)</f>
        <v>นางสาวมนัสกร  เกื้อปัญญา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 t="str">
        <f>IF(กรอกคะแนนประเมิน!B31="","",กรอกคะแนนประเมิน!B31)</f>
        <v>19008</v>
      </c>
      <c r="D27" s="189" t="str">
        <f>IF(กรอกคะแนนประเมิน!C31="","",กรอกคะแนนประเมิน!C31)</f>
        <v>นางสาวรัตติกาล  สายช่วง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 t="str">
        <f>IF(กรอกคะแนนประเมิน!B32="","",กรอกคะแนนประเมิน!B32)</f>
        <v>19009</v>
      </c>
      <c r="D28" s="189" t="str">
        <f>IF(กรอกคะแนนประเมิน!C32="","",กรอกคะแนนประเมิน!C32)</f>
        <v>นางสาวลลิตา  พิกุลหอม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 t="str">
        <f>IF(กรอกคะแนนประเมิน!B33="","",กรอกคะแนนประเมิน!B33)</f>
        <v>19010</v>
      </c>
      <c r="D29" s="189" t="str">
        <f>IF(กรอกคะแนนประเมิน!C33="","",กรอกคะแนนประเมิน!C33)</f>
        <v>นางสาวลออทิพย์  อุ่นมีศรี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 t="str">
        <f>IF(กรอกคะแนนประเมิน!B34="","",กรอกคะแนนประเมิน!B34)</f>
        <v>19011</v>
      </c>
      <c r="D30" s="189" t="str">
        <f>IF(กรอกคะแนนประเมิน!C34="","",กรอกคะแนนประเมิน!C34)</f>
        <v>นางสาววรัญญา  นวนไทย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 t="str">
        <f>IF(กรอกคะแนนประเมิน!B35="","",กรอกคะแนนประเมิน!B35)</f>
        <v>19012</v>
      </c>
      <c r="D31" s="189" t="str">
        <f>IF(กรอกคะแนนประเมิน!C35="","",กรอกคะแนนประเมิน!C35)</f>
        <v>นางสาวสมิตา  ทองเปลว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 t="str">
        <f>IF(กรอกคะแนนประเมิน!B36="","",กรอกคะแนนประเมิน!B36)</f>
        <v>19013</v>
      </c>
      <c r="D32" s="189" t="str">
        <f>IF(กรอกคะแนนประเมิน!C36="","",กรอกคะแนนประเมิน!C36)</f>
        <v>นางสาวสิรินทรา  ลาเบาะ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 t="str">
        <f>IF(กรอกคะแนนประเมิน!B37="","",กรอกคะแนนประเมิน!B37)</f>
        <v>19014</v>
      </c>
      <c r="D33" s="189" t="str">
        <f>IF(กรอกคะแนนประเมิน!C37="","",กรอกคะแนนประเมิน!C37)</f>
        <v>นางสาวสุตาพร  พัดเพ็ง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 t="str">
        <f>IF(กรอกคะแนนประเมิน!B38="","",กรอกคะแนนประเมิน!B38)</f>
        <v>19015</v>
      </c>
      <c r="D34" s="189" t="str">
        <f>IF(กรอกคะแนนประเมิน!C38="","",กรอกคะแนนประเมิน!C38)</f>
        <v>นางสาวสุนิตา  สุกุฎี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 t="str">
        <f>IF(กรอกคะแนนประเมิน!B39="","",กรอกคะแนนประเมิน!B39)</f>
        <v>19016</v>
      </c>
      <c r="D35" s="189" t="str">
        <f>IF(กรอกคะแนนประเมิน!C39="","",กรอกคะแนนประเมิน!C39)</f>
        <v>นางสาวสุภาพรรณ  พรมปัติ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 t="str">
        <f>IF(กรอกคะแนนประเมิน!B40="","",กรอกคะแนนประเมิน!B40)</f>
        <v>19017</v>
      </c>
      <c r="D36" s="189" t="str">
        <f>IF(กรอกคะแนนประเมิน!C40="","",กรอกคะแนนประเมิน!C40)</f>
        <v>นางสาวอรุโณทัย  การสว่าง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 t="str">
        <f>IF(กรอกคะแนนประเมิน!B41="","",กรอกคะแนนประเมิน!B41)</f>
        <v>19018</v>
      </c>
      <c r="D37" s="189" t="str">
        <f>IF(กรอกคะแนนประเมิน!C41="","",กรอกคะแนนประเมิน!C41)</f>
        <v>นางสาวอิงอร  ชัยสงค์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 t="str">
        <f>IF(กรอกคะแนนประเมิน!B42="","",กรอกคะแนนประเมิน!B42)</f>
        <v>19021</v>
      </c>
      <c r="D38" s="189" t="str">
        <f>IF(กรอกคะแนนประเมิน!C42="","",กรอกคะแนนประเมิน!C42)</f>
        <v>นายณัฐพสิษฐ์  คำสวัสดิ์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>19035</v>
      </c>
      <c r="D39" s="189" t="str">
        <f>IF(กรอกคะแนนประเมิน!C43="","",กรอกคะแนนประเมิน!C43)</f>
        <v>นางสาวปนัดดา  มั่นคง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>19457</v>
      </c>
      <c r="D40" s="189" t="str">
        <f>IF(กรอกคะแนนประเมิน!C44="","",กรอกคะแนนประเมิน!C44)</f>
        <v>นางสาวชญาดา  ถาโคต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>19458</v>
      </c>
      <c r="D41" s="189" t="str">
        <f>IF(กรอกคะแนนประเมิน!C45="","",กรอกคะแนนประเมิน!C45)</f>
        <v>นายภานุพงศ์  ภูจอมหิน</v>
      </c>
      <c r="E41" s="190" t="e">
        <f>กรอกคะแนนประเมิน!M45</f>
        <v>#N/A</v>
      </c>
      <c r="F41" s="190" t="e">
        <f>กรอกคะแนนประเมิน!T45</f>
        <v>#N/A</v>
      </c>
      <c r="G41" s="190" t="e">
        <f>กรอกคะแนนประเมิน!AM45</f>
        <v>#N/A</v>
      </c>
      <c r="H41" s="190" t="e">
        <f>กรอกคะแนนประเมิน!BB45</f>
        <v>#N/A</v>
      </c>
      <c r="I41" s="190" t="e">
        <f>กรอกคะแนนประเมิน!BN45</f>
        <v>#N/A</v>
      </c>
      <c r="J41" s="191" t="e">
        <f t="shared" si="1"/>
        <v>#N/A</v>
      </c>
      <c r="K41" s="139" t="e">
        <f t="shared" si="0"/>
        <v>#N/A</v>
      </c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>19488</v>
      </c>
      <c r="D42" s="189" t="str">
        <f>IF(กรอกคะแนนประเมิน!C46="","",กรอกคะแนนประเมิน!C46)</f>
        <v>นางสาวสุทธดา  อิ่มประสงค์</v>
      </c>
      <c r="E42" s="190" t="e">
        <f>กรอกคะแนนประเมิน!M46</f>
        <v>#N/A</v>
      </c>
      <c r="F42" s="190" t="e">
        <f>กรอกคะแนนประเมิน!T46</f>
        <v>#N/A</v>
      </c>
      <c r="G42" s="190" t="e">
        <f>กรอกคะแนนประเมิน!AM46</f>
        <v>#N/A</v>
      </c>
      <c r="H42" s="190" t="e">
        <f>กรอกคะแนนประเมิน!BB46</f>
        <v>#N/A</v>
      </c>
      <c r="I42" s="190" t="e">
        <f>กรอกคะแนนประเมิน!BN46</f>
        <v>#N/A</v>
      </c>
      <c r="J42" s="191" t="e">
        <f t="shared" si="1"/>
        <v>#N/A</v>
      </c>
      <c r="K42" s="139" t="e">
        <f t="shared" si="0"/>
        <v>#N/A</v>
      </c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>19501</v>
      </c>
      <c r="D43" s="189" t="str">
        <f>IF(กรอกคะแนนประเมิน!C47="","",กรอกคะแนนประเมิน!C47)</f>
        <v>นางสาวกันติชา  พันธ์ประดับ</v>
      </c>
      <c r="E43" s="190" t="e">
        <f>กรอกคะแนนประเมิน!M47</f>
        <v>#N/A</v>
      </c>
      <c r="F43" s="190" t="e">
        <f>กรอกคะแนนประเมิน!T47</f>
        <v>#N/A</v>
      </c>
      <c r="G43" s="190" t="e">
        <f>กรอกคะแนนประเมิน!AM47</f>
        <v>#N/A</v>
      </c>
      <c r="H43" s="190" t="e">
        <f>กรอกคะแนนประเมิน!BB47</f>
        <v>#N/A</v>
      </c>
      <c r="I43" s="190" t="e">
        <f>กรอกคะแนนประเมิน!BN47</f>
        <v>#N/A</v>
      </c>
      <c r="J43" s="191" t="e">
        <f t="shared" si="1"/>
        <v>#N/A</v>
      </c>
      <c r="K43" s="139" t="e">
        <f t="shared" si="0"/>
        <v>#N/A</v>
      </c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>
        <f>IF(กรอกคะแนนประเมิน!B48="","",กรอกคะแนนประเมิน!B48)</f>
        <v>19521</v>
      </c>
      <c r="D44" s="189" t="str">
        <f>IF(กรอกคะแนนประเมิน!C48="","",กรอกคะแนนประเมิน!C48)</f>
        <v>นางสาวพัชรา ภาพิรมย์</v>
      </c>
      <c r="E44" s="190" t="e">
        <f>กรอกคะแนนประเมิน!M48</f>
        <v>#N/A</v>
      </c>
      <c r="F44" s="190" t="e">
        <f>กรอกคะแนนประเมิน!T48</f>
        <v>#N/A</v>
      </c>
      <c r="G44" s="190" t="e">
        <f>กรอกคะแนนประเมิน!AM48</f>
        <v>#N/A</v>
      </c>
      <c r="H44" s="190" t="e">
        <f>กรอกคะแนนประเมิน!BB48</f>
        <v>#N/A</v>
      </c>
      <c r="I44" s="190" t="e">
        <f>กรอกคะแนนประเมิน!BN48</f>
        <v>#N/A</v>
      </c>
      <c r="J44" s="191" t="e">
        <f t="shared" si="1"/>
        <v>#N/A</v>
      </c>
      <c r="K44" s="139" t="e">
        <f t="shared" si="0"/>
        <v>#N/A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39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39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39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7" t="str">
        <f>"("&amp;บันทึกข้อความ!Q11&amp;")"</f>
        <v>(นางสาวธัญลักษณ์  เทียนน้อย)</v>
      </c>
      <c r="G52" s="367"/>
      <c r="H52" s="367"/>
      <c r="I52" s="367"/>
      <c r="J52" s="367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9765625" defaultRowHeight="15" customHeight="1"/>
  <cols>
    <col min="1" max="1" width="18" customWidth="1"/>
    <col min="2" max="26" width="7.59765625" customWidth="1"/>
  </cols>
  <sheetData>
    <row r="1" spans="1:2" ht="14.4">
      <c r="B1" s="31"/>
    </row>
    <row r="2" spans="1:2" ht="14.4">
      <c r="A2" s="32" t="s">
        <v>107</v>
      </c>
      <c r="B2" s="31">
        <v>2553</v>
      </c>
    </row>
    <row r="3" spans="1:2" ht="14.4">
      <c r="A3" s="32" t="s">
        <v>108</v>
      </c>
      <c r="B3" s="31">
        <v>2554</v>
      </c>
    </row>
    <row r="4" spans="1:2" ht="14.4">
      <c r="A4" s="32" t="s">
        <v>109</v>
      </c>
      <c r="B4" s="31">
        <v>2555</v>
      </c>
    </row>
    <row r="5" spans="1:2" ht="14.4">
      <c r="A5" s="32" t="s">
        <v>110</v>
      </c>
      <c r="B5" s="31">
        <v>2556</v>
      </c>
    </row>
    <row r="6" spans="1:2" ht="14.4">
      <c r="A6" s="32" t="s">
        <v>9</v>
      </c>
      <c r="B6" s="31">
        <v>2557</v>
      </c>
    </row>
    <row r="7" spans="1:2" ht="14.4">
      <c r="A7" s="32" t="s">
        <v>111</v>
      </c>
      <c r="B7" s="31">
        <v>2558</v>
      </c>
    </row>
    <row r="8" spans="1:2" ht="14.4">
      <c r="A8" s="32" t="s">
        <v>112</v>
      </c>
      <c r="B8" s="31">
        <v>2559</v>
      </c>
    </row>
    <row r="9" spans="1:2" ht="14.4">
      <c r="A9" s="32" t="s">
        <v>113</v>
      </c>
      <c r="B9" s="31">
        <v>2560</v>
      </c>
    </row>
    <row r="10" spans="1:2" ht="14.4">
      <c r="A10" s="32" t="s">
        <v>114</v>
      </c>
      <c r="B10" s="31">
        <v>2561</v>
      </c>
    </row>
    <row r="11" spans="1:2" ht="14.4">
      <c r="B11" s="31">
        <v>2562</v>
      </c>
    </row>
    <row r="12" spans="1:2" ht="14.4">
      <c r="A12" s="32" t="s">
        <v>115</v>
      </c>
      <c r="B12" s="31">
        <v>2563</v>
      </c>
    </row>
    <row r="13" spans="1:2" ht="14.4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59765625" defaultRowHeight="15" customHeight="1"/>
  <cols>
    <col min="1" max="1" width="3.59765625" customWidth="1"/>
    <col min="2" max="2" width="8.59765625" customWidth="1"/>
    <col min="3" max="3" width="20.8984375" customWidth="1"/>
    <col min="4" max="11" width="5.8984375" customWidth="1"/>
    <col min="12" max="12" width="10.3984375" customWidth="1"/>
    <col min="13" max="18" width="5.09765625" customWidth="1"/>
    <col min="19" max="31" width="2.8984375" customWidth="1"/>
    <col min="32" max="32" width="9.8984375" customWidth="1"/>
    <col min="33" max="33" width="12" customWidth="1"/>
    <col min="34" max="39" width="5.09765625" customWidth="1"/>
    <col min="40" max="40" width="10.8984375" customWidth="1"/>
    <col min="41" max="44" width="5.3984375" customWidth="1"/>
    <col min="45" max="52" width="5.59765625" customWidth="1"/>
    <col min="53" max="53" width="7.5" customWidth="1"/>
    <col min="54" max="54" width="9.3984375" customWidth="1"/>
    <col min="55" max="55" width="7.8984375" customWidth="1"/>
    <col min="56" max="56" width="9.3984375" customWidth="1"/>
    <col min="57" max="57" width="10.19921875" customWidth="1"/>
    <col min="58" max="60" width="8.8984375" customWidth="1"/>
    <col min="61" max="62" width="12.59765625" customWidth="1"/>
    <col min="63" max="63" width="20.3984375" customWidth="1"/>
  </cols>
  <sheetData>
    <row r="1" spans="1:63" ht="19.5" customHeight="1">
      <c r="A1" s="1"/>
      <c r="B1" s="1"/>
      <c r="C1" s="418" t="s">
        <v>32</v>
      </c>
      <c r="D1" s="419"/>
      <c r="E1" s="419"/>
      <c r="F1" s="419"/>
      <c r="G1" s="419"/>
      <c r="H1" s="419"/>
      <c r="I1" s="419"/>
      <c r="J1" s="419"/>
      <c r="K1" s="4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8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4 ปีการศึกษา 2565         </v>
      </c>
      <c r="D2" s="419"/>
      <c r="E2" s="419"/>
      <c r="F2" s="419"/>
      <c r="G2" s="419"/>
      <c r="H2" s="419"/>
      <c r="I2" s="419"/>
      <c r="J2" s="419"/>
      <c r="K2" s="4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1" t="s">
        <v>2</v>
      </c>
      <c r="B4" s="404" t="str">
        <f>สรุปผลสมรรถนะ!C4</f>
        <v>เลขประจำตัวนักเรียน</v>
      </c>
      <c r="C4" s="422" t="s">
        <v>31</v>
      </c>
      <c r="D4" s="428" t="s">
        <v>33</v>
      </c>
      <c r="E4" s="400"/>
      <c r="F4" s="400"/>
      <c r="G4" s="400"/>
      <c r="H4" s="400"/>
      <c r="I4" s="400"/>
      <c r="J4" s="400"/>
      <c r="K4" s="400"/>
      <c r="L4" s="401"/>
      <c r="M4" s="431" t="s">
        <v>34</v>
      </c>
      <c r="N4" s="400"/>
      <c r="O4" s="400"/>
      <c r="P4" s="400"/>
      <c r="Q4" s="400"/>
      <c r="R4" s="401"/>
      <c r="S4" s="426" t="s">
        <v>35</v>
      </c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1"/>
      <c r="AG4" s="399" t="s">
        <v>36</v>
      </c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1"/>
      <c r="AS4" s="402" t="s">
        <v>37</v>
      </c>
      <c r="AT4" s="400"/>
      <c r="AU4" s="400"/>
      <c r="AV4" s="400"/>
      <c r="AW4" s="400"/>
      <c r="AX4" s="400"/>
      <c r="AY4" s="400"/>
      <c r="AZ4" s="400"/>
      <c r="BA4" s="403" t="s">
        <v>93</v>
      </c>
      <c r="BB4" s="404" t="s">
        <v>19</v>
      </c>
      <c r="BC4" s="404" t="s">
        <v>39</v>
      </c>
      <c r="BD4" s="404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5"/>
      <c r="B5" s="385"/>
      <c r="C5" s="416"/>
      <c r="D5" s="433" t="s">
        <v>40</v>
      </c>
      <c r="E5" s="389"/>
      <c r="F5" s="389"/>
      <c r="G5" s="390"/>
      <c r="H5" s="434" t="s">
        <v>41</v>
      </c>
      <c r="I5" s="390"/>
      <c r="J5" s="435" t="s">
        <v>42</v>
      </c>
      <c r="K5" s="390"/>
      <c r="L5" s="5" t="s">
        <v>43</v>
      </c>
      <c r="M5" s="436" t="s">
        <v>40</v>
      </c>
      <c r="N5" s="389"/>
      <c r="O5" s="390"/>
      <c r="P5" s="432" t="s">
        <v>41</v>
      </c>
      <c r="Q5" s="389"/>
      <c r="R5" s="407"/>
      <c r="S5" s="437" t="s">
        <v>40</v>
      </c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90"/>
      <c r="AF5" s="6" t="s">
        <v>41</v>
      </c>
      <c r="AG5" s="7" t="s">
        <v>40</v>
      </c>
      <c r="AH5" s="438" t="s">
        <v>41</v>
      </c>
      <c r="AI5" s="389"/>
      <c r="AJ5" s="390"/>
      <c r="AK5" s="438" t="s">
        <v>42</v>
      </c>
      <c r="AL5" s="389"/>
      <c r="AM5" s="390"/>
      <c r="AN5" s="8" t="s">
        <v>43</v>
      </c>
      <c r="AO5" s="439" t="s">
        <v>44</v>
      </c>
      <c r="AP5" s="390"/>
      <c r="AQ5" s="439" t="s">
        <v>45</v>
      </c>
      <c r="AR5" s="407"/>
      <c r="AS5" s="440" t="s">
        <v>40</v>
      </c>
      <c r="AT5" s="389"/>
      <c r="AU5" s="389"/>
      <c r="AV5" s="390"/>
      <c r="AW5" s="405" t="s">
        <v>41</v>
      </c>
      <c r="AX5" s="389"/>
      <c r="AY5" s="389"/>
      <c r="AZ5" s="389"/>
      <c r="BA5" s="382"/>
      <c r="BB5" s="385"/>
      <c r="BC5" s="385"/>
      <c r="BD5" s="385"/>
      <c r="BE5" s="18"/>
      <c r="BF5" s="18"/>
      <c r="BG5" s="18"/>
      <c r="BH5" s="18"/>
      <c r="BI5" s="18"/>
      <c r="BJ5" s="18"/>
      <c r="BK5" s="18"/>
    </row>
    <row r="6" spans="1:63" ht="16.5" customHeight="1">
      <c r="A6" s="385"/>
      <c r="B6" s="385"/>
      <c r="C6" s="416"/>
      <c r="D6" s="429" t="s">
        <v>46</v>
      </c>
      <c r="E6" s="389"/>
      <c r="F6" s="389"/>
      <c r="G6" s="390"/>
      <c r="H6" s="430" t="s">
        <v>46</v>
      </c>
      <c r="I6" s="390"/>
      <c r="J6" s="430" t="s">
        <v>46</v>
      </c>
      <c r="K6" s="390"/>
      <c r="L6" s="9" t="s">
        <v>46</v>
      </c>
      <c r="M6" s="424" t="s">
        <v>46</v>
      </c>
      <c r="N6" s="389"/>
      <c r="O6" s="390"/>
      <c r="P6" s="425" t="s">
        <v>46</v>
      </c>
      <c r="Q6" s="389"/>
      <c r="R6" s="407"/>
      <c r="S6" s="427" t="s">
        <v>46</v>
      </c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90"/>
      <c r="AF6" s="10" t="s">
        <v>46</v>
      </c>
      <c r="AG6" s="11" t="s">
        <v>46</v>
      </c>
      <c r="AH6" s="406" t="s">
        <v>46</v>
      </c>
      <c r="AI6" s="389"/>
      <c r="AJ6" s="390"/>
      <c r="AK6" s="406" t="s">
        <v>46</v>
      </c>
      <c r="AL6" s="389"/>
      <c r="AM6" s="390"/>
      <c r="AN6" s="12" t="s">
        <v>46</v>
      </c>
      <c r="AO6" s="406" t="s">
        <v>46</v>
      </c>
      <c r="AP6" s="390"/>
      <c r="AQ6" s="406" t="s">
        <v>46</v>
      </c>
      <c r="AR6" s="407"/>
      <c r="AS6" s="410" t="s">
        <v>46</v>
      </c>
      <c r="AT6" s="389"/>
      <c r="AU6" s="389"/>
      <c r="AV6" s="390"/>
      <c r="AW6" s="411" t="s">
        <v>46</v>
      </c>
      <c r="AX6" s="389"/>
      <c r="AY6" s="389"/>
      <c r="AZ6" s="389"/>
      <c r="BA6" s="382"/>
      <c r="BB6" s="385"/>
      <c r="BC6" s="385"/>
      <c r="BD6" s="385"/>
      <c r="BE6" s="18"/>
      <c r="BF6" s="18"/>
      <c r="BG6" s="18"/>
      <c r="BH6" s="18"/>
      <c r="BI6" s="18"/>
      <c r="BJ6" s="18"/>
      <c r="BK6" s="18"/>
    </row>
    <row r="7" spans="1:63" ht="15.75" customHeight="1">
      <c r="A7" s="385"/>
      <c r="B7" s="385"/>
      <c r="C7" s="416"/>
      <c r="D7" s="423" t="s">
        <v>47</v>
      </c>
      <c r="E7" s="420" t="s">
        <v>48</v>
      </c>
      <c r="F7" s="420" t="s">
        <v>49</v>
      </c>
      <c r="G7" s="420" t="s">
        <v>50</v>
      </c>
      <c r="H7" s="420" t="s">
        <v>51</v>
      </c>
      <c r="I7" s="420" t="s">
        <v>52</v>
      </c>
      <c r="J7" s="420" t="s">
        <v>53</v>
      </c>
      <c r="K7" s="420" t="s">
        <v>54</v>
      </c>
      <c r="L7" s="378" t="s">
        <v>55</v>
      </c>
      <c r="M7" s="381" t="s">
        <v>56</v>
      </c>
      <c r="N7" s="384" t="s">
        <v>57</v>
      </c>
      <c r="O7" s="384" t="s">
        <v>58</v>
      </c>
      <c r="P7" s="384" t="s">
        <v>59</v>
      </c>
      <c r="Q7" s="384" t="s">
        <v>60</v>
      </c>
      <c r="R7" s="391" t="s">
        <v>61</v>
      </c>
      <c r="S7" s="388" t="s">
        <v>62</v>
      </c>
      <c r="T7" s="389"/>
      <c r="U7" s="389"/>
      <c r="V7" s="389"/>
      <c r="W7" s="389"/>
      <c r="X7" s="389"/>
      <c r="Y7" s="389"/>
      <c r="Z7" s="390"/>
      <c r="AA7" s="394" t="s">
        <v>63</v>
      </c>
      <c r="AB7" s="396" t="s">
        <v>64</v>
      </c>
      <c r="AC7" s="389"/>
      <c r="AD7" s="390"/>
      <c r="AE7" s="394" t="s">
        <v>65</v>
      </c>
      <c r="AF7" s="395" t="s">
        <v>66</v>
      </c>
      <c r="AG7" s="408" t="s">
        <v>67</v>
      </c>
      <c r="AH7" s="409" t="s">
        <v>68</v>
      </c>
      <c r="AI7" s="409" t="s">
        <v>69</v>
      </c>
      <c r="AJ7" s="409" t="s">
        <v>70</v>
      </c>
      <c r="AK7" s="409" t="s">
        <v>71</v>
      </c>
      <c r="AL7" s="409" t="s">
        <v>72</v>
      </c>
      <c r="AM7" s="409" t="s">
        <v>73</v>
      </c>
      <c r="AN7" s="409" t="s">
        <v>74</v>
      </c>
      <c r="AO7" s="409" t="s">
        <v>75</v>
      </c>
      <c r="AP7" s="409" t="s">
        <v>76</v>
      </c>
      <c r="AQ7" s="409" t="s">
        <v>77</v>
      </c>
      <c r="AR7" s="412" t="s">
        <v>78</v>
      </c>
      <c r="AS7" s="413" t="s">
        <v>79</v>
      </c>
      <c r="AT7" s="414" t="s">
        <v>80</v>
      </c>
      <c r="AU7" s="414" t="s">
        <v>81</v>
      </c>
      <c r="AV7" s="414" t="s">
        <v>82</v>
      </c>
      <c r="AW7" s="414" t="s">
        <v>83</v>
      </c>
      <c r="AX7" s="414" t="s">
        <v>84</v>
      </c>
      <c r="AY7" s="414" t="s">
        <v>85</v>
      </c>
      <c r="AZ7" s="415" t="s">
        <v>86</v>
      </c>
      <c r="BA7" s="383"/>
      <c r="BB7" s="385"/>
      <c r="BC7" s="385"/>
      <c r="BD7" s="385"/>
      <c r="BE7" s="19"/>
      <c r="BF7" s="19"/>
      <c r="BG7" s="19"/>
      <c r="BH7" s="19"/>
      <c r="BI7" s="19"/>
      <c r="BJ7" s="19"/>
      <c r="BK7" s="19"/>
    </row>
    <row r="8" spans="1:63" ht="15.75" customHeight="1">
      <c r="A8" s="385"/>
      <c r="B8" s="385"/>
      <c r="C8" s="416"/>
      <c r="D8" s="382"/>
      <c r="E8" s="385"/>
      <c r="F8" s="385"/>
      <c r="G8" s="385"/>
      <c r="H8" s="385"/>
      <c r="I8" s="385"/>
      <c r="J8" s="385"/>
      <c r="K8" s="385"/>
      <c r="L8" s="379"/>
      <c r="M8" s="382"/>
      <c r="N8" s="385"/>
      <c r="O8" s="385"/>
      <c r="P8" s="385"/>
      <c r="Q8" s="385"/>
      <c r="R8" s="379"/>
      <c r="S8" s="387" t="s">
        <v>87</v>
      </c>
      <c r="T8" s="392" t="s">
        <v>88</v>
      </c>
      <c r="U8" s="392" t="s">
        <v>89</v>
      </c>
      <c r="V8" s="393" t="s">
        <v>90</v>
      </c>
      <c r="W8" s="389"/>
      <c r="X8" s="390"/>
      <c r="Y8" s="392" t="s">
        <v>91</v>
      </c>
      <c r="Z8" s="392" t="s">
        <v>92</v>
      </c>
      <c r="AA8" s="385"/>
      <c r="AB8" s="392" t="s">
        <v>87</v>
      </c>
      <c r="AC8" s="392" t="s">
        <v>88</v>
      </c>
      <c r="AD8" s="392" t="s">
        <v>89</v>
      </c>
      <c r="AE8" s="385"/>
      <c r="AF8" s="379"/>
      <c r="AG8" s="382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79"/>
      <c r="AS8" s="382"/>
      <c r="AT8" s="385"/>
      <c r="AU8" s="385"/>
      <c r="AV8" s="385"/>
      <c r="AW8" s="385"/>
      <c r="AX8" s="385"/>
      <c r="AY8" s="385"/>
      <c r="AZ8" s="416"/>
      <c r="BA8" s="397">
        <f>COUNT(D10:AZ10)*3</f>
        <v>0</v>
      </c>
      <c r="BB8" s="385"/>
      <c r="BC8" s="385"/>
      <c r="BD8" s="385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6"/>
      <c r="B9" s="386"/>
      <c r="C9" s="417"/>
      <c r="D9" s="383"/>
      <c r="E9" s="386"/>
      <c r="F9" s="386"/>
      <c r="G9" s="386"/>
      <c r="H9" s="386"/>
      <c r="I9" s="386"/>
      <c r="J9" s="386"/>
      <c r="K9" s="386"/>
      <c r="L9" s="380"/>
      <c r="M9" s="383"/>
      <c r="N9" s="386"/>
      <c r="O9" s="386"/>
      <c r="P9" s="386"/>
      <c r="Q9" s="386"/>
      <c r="R9" s="380"/>
      <c r="S9" s="383"/>
      <c r="T9" s="386"/>
      <c r="U9" s="386"/>
      <c r="V9" s="13">
        <v>4.0999999999999996</v>
      </c>
      <c r="W9" s="13">
        <v>4.2</v>
      </c>
      <c r="X9" s="13">
        <v>4.3</v>
      </c>
      <c r="Y9" s="386"/>
      <c r="Z9" s="386"/>
      <c r="AA9" s="386"/>
      <c r="AB9" s="386"/>
      <c r="AC9" s="386"/>
      <c r="AD9" s="386"/>
      <c r="AE9" s="386"/>
      <c r="AF9" s="380"/>
      <c r="AG9" s="383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0"/>
      <c r="AS9" s="383"/>
      <c r="AT9" s="386"/>
      <c r="AU9" s="386"/>
      <c r="AV9" s="386"/>
      <c r="AW9" s="386"/>
      <c r="AX9" s="386"/>
      <c r="AY9" s="386"/>
      <c r="AZ9" s="417"/>
      <c r="BA9" s="383"/>
      <c r="BB9" s="386"/>
      <c r="BC9" s="386"/>
      <c r="BD9" s="386"/>
      <c r="BE9" s="19"/>
      <c r="BF9" s="398" t="s">
        <v>96</v>
      </c>
      <c r="BG9" s="389"/>
      <c r="BH9" s="390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 t="str">
        <f>IF(นักเรียน!B6="","",นักเรียน!B6)</f>
        <v>17982</v>
      </c>
      <c r="C10" s="15" t="str">
        <f>IF(นักเรียน!C6="","",นักเรียน!C6)</f>
        <v>นางสาวศิริวรรณ  กองศรี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 t="str">
        <f>IF(นักเรียน!B7="","",นักเรียน!B7)</f>
        <v>18015</v>
      </c>
      <c r="C11" s="15" t="str">
        <f>IF(นักเรียน!C7="","",นักเรียน!C7)</f>
        <v>นางสาวพิรดา  พลนามอินทร์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 t="str">
        <f>IF(นักเรียน!B8="","",นักเรียน!B8)</f>
        <v>18018</v>
      </c>
      <c r="C12" s="15" t="str">
        <f>IF(นักเรียน!C8="","",นักเรียน!C8)</f>
        <v>นางสาวภัทร์นรินท์  ขันธบูรณ์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 t="str">
        <f>IF(นักเรียน!B9="","",นักเรียน!B9)</f>
        <v>18030</v>
      </c>
      <c r="C13" s="15" t="str">
        <f>IF(นักเรียน!C9="","",นักเรียน!C9)</f>
        <v>นายพสิษฐ์  ปัญญามี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 t="str">
        <f>IF(นักเรียน!B10="","",นักเรียน!B10)</f>
        <v>18046</v>
      </c>
      <c r="C14" s="15" t="str">
        <f>IF(นักเรียน!C10="","",นักเรียน!C10)</f>
        <v>นายอภิสิทธิ์  ประทุมวัน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 t="str">
        <f>IF(นักเรียน!B11="","",นักเรียน!B11)</f>
        <v>18118</v>
      </c>
      <c r="C15" s="15" t="str">
        <f>IF(นักเรียน!C11="","",นักเรียน!C11)</f>
        <v>นายศรายุทธ  นวลน้อม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 t="str">
        <f>IF(นักเรียน!B12="","",นักเรียน!B12)</f>
        <v>18551</v>
      </c>
      <c r="C16" s="15" t="str">
        <f>IF(นักเรียน!C12="","",นักเรียน!C12)</f>
        <v>นายณรงค์สิทธิ์  น้อยวิชัย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 t="str">
        <f>IF(นักเรียน!B13="","",นักเรียน!B13)</f>
        <v>18560</v>
      </c>
      <c r="C17" s="15" t="str">
        <f>IF(นักเรียน!C13="","",นักเรียน!C13)</f>
        <v>นางสาวดารณี  โพธิ์กมล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 t="str">
        <f>IF(นักเรียน!B14="","",นักเรียน!B14)</f>
        <v>18960</v>
      </c>
      <c r="C18" s="15" t="str">
        <f>IF(นักเรียน!C14="","",นักเรียน!C14)</f>
        <v>นายศราวุธ  สะนัย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 t="str">
        <f>IF(นักเรียน!B15="","",นักเรียน!B15)</f>
        <v>18992</v>
      </c>
      <c r="C19" s="15" t="str">
        <f>IF(นักเรียน!C15="","",นักเรียน!C15)</f>
        <v>นายโชติเทพ  ชลเทพ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 t="str">
        <f>IF(นักเรียน!B16="","",นักเรียน!B16)</f>
        <v>18993</v>
      </c>
      <c r="C20" s="15" t="str">
        <f>IF(นักเรียน!C16="","",นักเรียน!C16)</f>
        <v>นายณัฐพงศ์  บุญหล้า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 t="str">
        <f>IF(นักเรียน!B17="","",นักเรียน!B17)</f>
        <v>18995</v>
      </c>
      <c r="C21" s="15" t="str">
        <f>IF(นักเรียน!C17="","",นักเรียน!C17)</f>
        <v>นายธีรภัทร  ฉายจรัส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 t="str">
        <f>IF(นักเรียน!B18="","",นักเรียน!B18)</f>
        <v>18997</v>
      </c>
      <c r="C22" s="15" t="str">
        <f>IF(นักเรียน!C18="","",นักเรียน!C18)</f>
        <v>นางสาวกชกร  อุ่นกุล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 t="str">
        <f>IF(นักเรียน!B19="","",นักเรียน!B19)</f>
        <v>18998</v>
      </c>
      <c r="C23" s="15" t="str">
        <f>IF(นักเรียน!C19="","",นักเรียน!C19)</f>
        <v>นางสาวกวินดา  มังสุไร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 t="str">
        <f>IF(นักเรียน!B20="","",นักเรียน!B20)</f>
        <v>18999</v>
      </c>
      <c r="C24" s="15" t="str">
        <f>IF(นักเรียน!C20="","",นักเรียน!C20)</f>
        <v>นางสาวกัลย์สุดา  ผลิใบ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 t="str">
        <f>IF(นักเรียน!B21="","",นักเรียน!B21)</f>
        <v>19000</v>
      </c>
      <c r="C25" s="15" t="str">
        <f>IF(นักเรียน!C21="","",นักเรียน!C21)</f>
        <v>นางสาวธนัชชา  ยุ่งยุคา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 t="str">
        <f>IF(นักเรียน!B22="","",นักเรียน!B22)</f>
        <v>19001</v>
      </c>
      <c r="C26" s="15" t="str">
        <f>IF(นักเรียน!C22="","",นักเรียน!C22)</f>
        <v>นางสาวนภารัตน์  กึ่งวงศ์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 t="str">
        <f>IF(นักเรียน!B23="","",นักเรียน!B23)</f>
        <v>19002</v>
      </c>
      <c r="C27" s="15" t="str">
        <f>IF(นักเรียน!C23="","",นักเรียน!C23)</f>
        <v>นางสาวนันทกานต์  การศักดิ์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 t="str">
        <f>IF(นักเรียน!B24="","",นักเรียน!B24)</f>
        <v>19004</v>
      </c>
      <c r="C28" s="15" t="str">
        <f>IF(นักเรียน!C24="","",นักเรียน!C24)</f>
        <v>นางสาวพรรณณภรณ์  บรรหาร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 t="str">
        <f>IF(นักเรียน!B25="","",นักเรียน!B25)</f>
        <v>19005</v>
      </c>
      <c r="C29" s="15" t="str">
        <f>IF(นักเรียน!C25="","",นักเรียน!C25)</f>
        <v>นางสาวพัทรวดี  การรัตน์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 t="str">
        <f>IF(นักเรียน!B26="","",นักเรียน!B26)</f>
        <v>19007</v>
      </c>
      <c r="C30" s="15" t="str">
        <f>IF(นักเรียน!C26="","",นักเรียน!C26)</f>
        <v>นางสาวมนัสกร  เกื้อปัญญา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 t="str">
        <f>IF(นักเรียน!B27="","",นักเรียน!B27)</f>
        <v>19008</v>
      </c>
      <c r="C31" s="15" t="str">
        <f>IF(นักเรียน!C27="","",นักเรียน!C27)</f>
        <v>นางสาวรัตติกาล  สายช่วง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 t="str">
        <f>IF(นักเรียน!B28="","",นักเรียน!B28)</f>
        <v>19009</v>
      </c>
      <c r="C32" s="15" t="str">
        <f>IF(นักเรียน!C28="","",นักเรียน!C28)</f>
        <v>นางสาวลลิตา  พิกุลหอม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 t="str">
        <f>IF(นักเรียน!B29="","",นักเรียน!B29)</f>
        <v>19010</v>
      </c>
      <c r="C33" s="15" t="str">
        <f>IF(นักเรียน!C29="","",นักเรียน!C29)</f>
        <v>นางสาวลออทิพย์  อุ่นมีศรี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 t="str">
        <f>IF(นักเรียน!B30="","",นักเรียน!B30)</f>
        <v>19011</v>
      </c>
      <c r="C34" s="15" t="str">
        <f>IF(นักเรียน!C30="","",นักเรียน!C30)</f>
        <v>นางสาววรัญญา  นวนไทย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>19012</v>
      </c>
      <c r="C35" s="15" t="str">
        <f>IF(นักเรียน!C31="","",นักเรียน!C31)</f>
        <v>นางสาวสมิตา  ทองเปลว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>19013</v>
      </c>
      <c r="C36" s="15" t="str">
        <f>IF(นักเรียน!C32="","",นักเรียน!C32)</f>
        <v>นางสาวสิรินทรา  ลาเบาะ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>19014</v>
      </c>
      <c r="C37" s="15" t="str">
        <f>IF(นักเรียน!C33="","",นักเรียน!C33)</f>
        <v>นางสาวสุตาพร  พัดเพ็ง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>19015</v>
      </c>
      <c r="C38" s="15" t="str">
        <f>IF(นักเรียน!C34="","",นักเรียน!C34)</f>
        <v>นางสาวสุนิตา  สุกุฎี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>19016</v>
      </c>
      <c r="C39" s="15" t="str">
        <f>IF(นักเรียน!C35="","",นักเรียน!C35)</f>
        <v>นางสาวสุภาพรรณ  พรมปัติ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>19017</v>
      </c>
      <c r="C40" s="15" t="str">
        <f>IF(นักเรียน!C36="","",นักเรียน!C36)</f>
        <v>นางสาวอรุโณทัย  การสว่าง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>19018</v>
      </c>
      <c r="C41" s="15" t="str">
        <f>IF(นักเรียน!C37="","",นักเรียน!C37)</f>
        <v>นางสาวอิงอร  ชัยสงค์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>19021</v>
      </c>
      <c r="C42" s="15" t="str">
        <f>IF(นักเรียน!C38="","",นักเรียน!C38)</f>
        <v>นายณัฐพสิษฐ์  คำสวัสดิ์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>19035</v>
      </c>
      <c r="C43" s="15" t="str">
        <f>IF(นักเรียน!C39="","",นักเรียน!C39)</f>
        <v>นางสาวปนัดดา  มั่นคง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>19457</v>
      </c>
      <c r="C44" s="15" t="str">
        <f>IF(นักเรียน!C40="","",นักเรียน!C40)</f>
        <v>นางสาวชญาดา  ถาโคต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>19458</v>
      </c>
      <c r="C45" s="15" t="str">
        <f>IF(นักเรียน!C41="","",นักเรียน!C41)</f>
        <v>นายภานุพงศ์  ภูจอมหิน</v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>
        <f t="shared" si="0"/>
        <v>0</v>
      </c>
      <c r="BB45" s="23">
        <f t="shared" si="1"/>
        <v>0</v>
      </c>
      <c r="BC45" s="24">
        <f t="shared" si="2"/>
        <v>0</v>
      </c>
      <c r="BD45" s="4" t="str">
        <f t="shared" si="3"/>
        <v>ปรับปรุง</v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>19488</v>
      </c>
      <c r="C46" s="15" t="str">
        <f>IF(นักเรียน!C42="","",นักเรียน!C42)</f>
        <v>นางสาวสุทธดา  อิ่มประสงค์</v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>
        <f t="shared" si="0"/>
        <v>0</v>
      </c>
      <c r="BB46" s="23">
        <f t="shared" si="1"/>
        <v>0</v>
      </c>
      <c r="BC46" s="24">
        <f t="shared" si="2"/>
        <v>0</v>
      </c>
      <c r="BD46" s="4" t="str">
        <f t="shared" si="3"/>
        <v>ปรับปรุง</v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>19501</v>
      </c>
      <c r="C47" s="15" t="str">
        <f>IF(นักเรียน!C43="","",นักเรียน!C43)</f>
        <v>นางสาวกันติชา  พันธ์ประดับ</v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>
        <f t="shared" si="0"/>
        <v>0</v>
      </c>
      <c r="BB47" s="23">
        <f t="shared" si="1"/>
        <v>0</v>
      </c>
      <c r="BC47" s="24">
        <f t="shared" si="2"/>
        <v>0</v>
      </c>
      <c r="BD47" s="4" t="str">
        <f t="shared" si="3"/>
        <v>ปรับปรุง</v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>
        <f>IF(นักเรียน!B44="","",นักเรียน!B44)</f>
        <v>19521</v>
      </c>
      <c r="C48" s="15" t="str">
        <f>IF(นักเรียน!C44="","",นักเรียน!C44)</f>
        <v>นางสาวพัชรา ภาพิรมย์</v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>
        <f t="shared" si="0"/>
        <v>0</v>
      </c>
      <c r="BB48" s="23">
        <f t="shared" si="1"/>
        <v>0</v>
      </c>
      <c r="BC48" s="24">
        <f t="shared" si="2"/>
        <v>0</v>
      </c>
      <c r="BD48" s="4" t="str">
        <f t="shared" si="3"/>
        <v>ปรับปรุง</v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/>
  <cols>
    <col min="1" max="1" width="7.8984375" customWidth="1"/>
    <col min="2" max="2" width="10.3984375" customWidth="1"/>
    <col min="3" max="3" width="36.8984375" customWidth="1"/>
    <col min="4" max="7" width="5.5" customWidth="1"/>
    <col min="8" max="8" width="9.5" customWidth="1"/>
    <col min="9" max="26" width="7.8984375" customWidth="1"/>
  </cols>
  <sheetData>
    <row r="1" spans="1:26" ht="23.4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4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4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9"/>
      <c r="D4" s="419"/>
      <c r="E4" s="419"/>
      <c r="F4" s="419"/>
      <c r="G4" s="419"/>
      <c r="H4" s="419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5.4">
      <c r="A5" s="34"/>
      <c r="B5" s="442" t="str">
        <f>บันทึกข้อความ!Q9&amp;"  ปีการศึกษา "&amp;บันทึกข้อความ!Q10</f>
        <v>ชั้นมัธยมศึกษาปีที่ 4  ปีการศึกษา 2565</v>
      </c>
      <c r="C5" s="419"/>
      <c r="D5" s="419"/>
      <c r="E5" s="419"/>
      <c r="F5" s="419"/>
      <c r="G5" s="419"/>
      <c r="H5" s="419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2" t="s">
        <v>117</v>
      </c>
      <c r="C6" s="419"/>
      <c r="D6" s="419"/>
      <c r="E6" s="419"/>
      <c r="F6" s="419"/>
      <c r="G6" s="419"/>
      <c r="H6" s="419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3" t="s">
        <v>119</v>
      </c>
      <c r="C8" s="443" t="s">
        <v>120</v>
      </c>
      <c r="D8" s="444" t="s">
        <v>39</v>
      </c>
      <c r="E8" s="389"/>
      <c r="F8" s="389"/>
      <c r="G8" s="389"/>
      <c r="H8" s="390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5"/>
      <c r="C9" s="385"/>
      <c r="D9" s="39" t="s">
        <v>101</v>
      </c>
      <c r="E9" s="39" t="s">
        <v>100</v>
      </c>
      <c r="F9" s="39" t="s">
        <v>99</v>
      </c>
      <c r="G9" s="39" t="s">
        <v>98</v>
      </c>
      <c r="H9" s="445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6"/>
      <c r="C10" s="386"/>
      <c r="D10" s="40" t="s">
        <v>122</v>
      </c>
      <c r="E10" s="40" t="s">
        <v>123</v>
      </c>
      <c r="F10" s="40" t="s">
        <v>124</v>
      </c>
      <c r="G10" s="40">
        <v>0</v>
      </c>
      <c r="H10" s="386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1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5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5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5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5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6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1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61.2">
      <c r="A18" s="34"/>
      <c r="B18" s="385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0.6">
      <c r="A19" s="34"/>
      <c r="B19" s="385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61.2">
      <c r="A20" s="34"/>
      <c r="B20" s="385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6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1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5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5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5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5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6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1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5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5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5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5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6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1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5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5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5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6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0" zoomScale="55" zoomScaleNormal="55" workbookViewId="0">
      <selection activeCell="Z984" sqref="Z984"/>
    </sheetView>
  </sheetViews>
  <sheetFormatPr defaultColWidth="12.59765625" defaultRowHeight="15" customHeight="1"/>
  <cols>
    <col min="1" max="26" width="8" customWidth="1"/>
  </cols>
  <sheetData>
    <row r="1" spans="1:26" ht="14.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4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4.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4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4.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4.4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4.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4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4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4.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4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4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10" zoomScaleNormal="100" workbookViewId="0">
      <selection activeCell="K11" sqref="K11"/>
    </sheetView>
  </sheetViews>
  <sheetFormatPr defaultColWidth="12.59765625" defaultRowHeight="21" customHeight="1"/>
  <cols>
    <col min="1" max="1" width="7.8984375" style="84" customWidth="1"/>
    <col min="2" max="2" width="46.09765625" style="84" customWidth="1"/>
    <col min="3" max="6" width="5.5" style="84" customWidth="1"/>
    <col min="7" max="7" width="9.5" style="84" customWidth="1"/>
    <col min="8" max="26" width="7.8984375" style="84" customWidth="1"/>
    <col min="27" max="16384" width="12.59765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6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4"/>
      <c r="D4" s="264"/>
      <c r="E4" s="264"/>
      <c r="F4" s="264"/>
      <c r="G4" s="26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6" t="str">
        <f>บันทึกข้อความ!Q9&amp;"  ปีการศึกษา "&amp;บันทึกข้อความ!Q10</f>
        <v>ชั้นมัธยมศึกษาปีที่ 4  ปีการศึกษา 2565</v>
      </c>
      <c r="C5" s="264"/>
      <c r="D5" s="264"/>
      <c r="E5" s="264"/>
      <c r="F5" s="264"/>
      <c r="G5" s="26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6" t="s">
        <v>248</v>
      </c>
      <c r="C6" s="264"/>
      <c r="D6" s="264"/>
      <c r="E6" s="264"/>
      <c r="F6" s="264"/>
      <c r="G6" s="26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7" t="s">
        <v>195</v>
      </c>
      <c r="C8" s="449" t="s">
        <v>39</v>
      </c>
      <c r="D8" s="376"/>
      <c r="E8" s="376"/>
      <c r="F8" s="376"/>
      <c r="G8" s="377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8"/>
      <c r="C9" s="85" t="s">
        <v>101</v>
      </c>
      <c r="D9" s="85" t="s">
        <v>100</v>
      </c>
      <c r="E9" s="85" t="s">
        <v>99</v>
      </c>
      <c r="F9" s="85" t="s">
        <v>98</v>
      </c>
      <c r="G9" s="447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9"/>
      <c r="C10" s="86" t="s">
        <v>122</v>
      </c>
      <c r="D10" s="86" t="s">
        <v>123</v>
      </c>
      <c r="E10" s="86" t="s">
        <v>124</v>
      </c>
      <c r="F10" s="86">
        <v>0</v>
      </c>
      <c r="G10" s="369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LENOVO</cp:lastModifiedBy>
  <cp:lastPrinted>2022-10-03T11:34:34Z</cp:lastPrinted>
  <dcterms:created xsi:type="dcterms:W3CDTF">2012-04-02T23:03:56Z</dcterms:created>
  <dcterms:modified xsi:type="dcterms:W3CDTF">2024-12-26T07:16:43Z</dcterms:modified>
</cp:coreProperties>
</file>