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TER_RESULTS" sheetId="1" r:id="rId4"/>
    <sheet state="visible" name="SORTED_BY_TIMES" sheetId="2" r:id="rId5"/>
    <sheet state="visible" name="Brackets To Edit" sheetId="3" r:id="rId6"/>
    <sheet state="hidden" name="Team Lists Records" sheetId="4" r:id="rId7"/>
    <sheet state="visible" name="Team Lists Records LIVE" sheetId="5" r:id="rId8"/>
    <sheet state="visible" name="2018 Team Lists Records LIVE" sheetId="6" r:id="rId9"/>
    <sheet state="visible" name="Schedule List" sheetId="7" r:id="rId10"/>
    <sheet state="visible" name="Schedule List TEST" sheetId="8" r:id="rId11"/>
    <sheet state="visible" name="NE Bracket" sheetId="9" r:id="rId12"/>
    <sheet state="visible" name="2018 NE Bracket" sheetId="10" r:id="rId13"/>
    <sheet state="visible" name="2018 MA Bracket" sheetId="11" r:id="rId14"/>
    <sheet state="visible" name="MA Bracket" sheetId="12" r:id="rId15"/>
    <sheet state="hidden" name="Printable Bracket Horizontal" sheetId="13" r:id="rId16"/>
    <sheet state="hidden" name="Printable Bracket Horizontal Go" sheetId="14" r:id="rId17"/>
    <sheet state="hidden" name="BB_PDF_PRINT_BRACKET" sheetId="15" r:id="rId18"/>
    <sheet state="visible" name="BB_PDF_PRINT_BRACKET_2018" sheetId="16" r:id="rId19"/>
    <sheet state="visible" name="BB_PDF_PRINT_BRACKET_ForBoards" sheetId="17" r:id="rId20"/>
    <sheet state="visible" name="BB_PDF_PRINT_BRACKET_NoTimes" sheetId="18" r:id="rId21"/>
    <sheet state="hidden" name="BB_PRINT_SCHEDULE_LIST" sheetId="19" r:id="rId22"/>
    <sheet state="visible" name="BB_PDF_PRINT_BRACKET_BW" sheetId="20" r:id="rId23"/>
    <sheet state="hidden" name="BB_PRINT_SCHEDULE_LIST_BLANK" sheetId="21" r:id="rId24"/>
    <sheet state="hidden" name="2017 PDF BRACKET" sheetId="22" r:id="rId25"/>
    <sheet state="hidden" name="2017 PDF BRACKET2" sheetId="23" r:id="rId26"/>
    <sheet state="hidden" name="2017 FINAL PRINT LIST white" sheetId="24" r:id="rId27"/>
    <sheet state="visible" name="State_Abbreviations" sheetId="25" r:id="rId28"/>
    <sheet state="visible" name="TV_Logos" sheetId="26" r:id="rId29"/>
    <sheet state="hidden" name="Printable Bracket PDF" sheetId="27" r:id="rId30"/>
    <sheet state="hidden" name="NE Schedule List" sheetId="28" r:id="rId31"/>
    <sheet state="hidden" name="MA Schedule List" sheetId="29" r:id="rId32"/>
  </sheets>
  <definedNames/>
  <calcPr/>
</workbook>
</file>

<file path=xl/sharedStrings.xml><?xml version="1.0" encoding="utf-8"?>
<sst xmlns="http://schemas.openxmlformats.org/spreadsheetml/2006/main" count="1633" uniqueCount="381">
  <si>
    <t>DATE_TIME</t>
  </si>
  <si>
    <t>GAME_NUM</t>
  </si>
  <si>
    <t>TV</t>
  </si>
  <si>
    <t>TEAM_1</t>
  </si>
  <si>
    <t>SCORE_1</t>
  </si>
  <si>
    <t>TEAM_2</t>
  </si>
  <si>
    <t>SCORE_2</t>
  </si>
  <si>
    <t>DAY</t>
  </si>
  <si>
    <t>DATE</t>
  </si>
  <si>
    <t>TIME</t>
  </si>
  <si>
    <t>ABBR_1</t>
  </si>
  <si>
    <t>ABBR_2</t>
  </si>
  <si>
    <t>GAME_TV</t>
  </si>
  <si>
    <t>DAY_DATE_TIME</t>
  </si>
  <si>
    <t>GAMES</t>
  </si>
  <si>
    <t>NE #1</t>
  </si>
  <si>
    <t>ESPN+</t>
  </si>
  <si>
    <t>MA #1</t>
  </si>
  <si>
    <t>New York</t>
  </si>
  <si>
    <t>Washington, DC</t>
  </si>
  <si>
    <t>Sunday</t>
  </si>
  <si>
    <t>8/5</t>
  </si>
  <si>
    <t>10:00 AM</t>
  </si>
  <si>
    <t>NY</t>
  </si>
  <si>
    <t>DC</t>
  </si>
  <si>
    <t>MA #1 ● ESPN+</t>
  </si>
  <si>
    <t>Sunday 8/5 - 10:00 AM</t>
  </si>
  <si>
    <t>NY v DC</t>
  </si>
  <si>
    <t>Connecticut</t>
  </si>
  <si>
    <t>Rhode Island</t>
  </si>
  <si>
    <t>1:00 PM</t>
  </si>
  <si>
    <t>CT</t>
  </si>
  <si>
    <t>RI</t>
  </si>
  <si>
    <t>NE #1 ● ESPN+</t>
  </si>
  <si>
    <t>Sunday 8/5 - 1:00 PM</t>
  </si>
  <si>
    <t>CT v RI</t>
  </si>
  <si>
    <t>MA #2</t>
  </si>
  <si>
    <t>Maryland</t>
  </si>
  <si>
    <t>Delaware</t>
  </si>
  <si>
    <t>4:00 PM</t>
  </si>
  <si>
    <t>MD</t>
  </si>
  <si>
    <t>DE</t>
  </si>
  <si>
    <t>MA #2 ● ESPN+</t>
  </si>
  <si>
    <t>Sunday 8/5 - 4:00 PM</t>
  </si>
  <si>
    <t>MD v DE</t>
  </si>
  <si>
    <t>NE #2</t>
  </si>
  <si>
    <t>Massachusetts</t>
  </si>
  <si>
    <t>New Hampshire</t>
  </si>
  <si>
    <t>7:00 PM</t>
  </si>
  <si>
    <t>MA</t>
  </si>
  <si>
    <t>NH</t>
  </si>
  <si>
    <t>NE #2 ● ESPN+</t>
  </si>
  <si>
    <t>Sunday 8/5 - 7:00 PM</t>
  </si>
  <si>
    <t>MA v NH</t>
  </si>
  <si>
    <t>MA #3</t>
  </si>
  <si>
    <t>★   ★   ★   NEW ENGLAND REGION   ★   ★   ★</t>
  </si>
  <si>
    <t>Pennsylvania</t>
  </si>
  <si>
    <t>Monday</t>
  </si>
  <si>
    <t>8/6</t>
  </si>
  <si>
    <t>PA</t>
  </si>
  <si>
    <t>MA #3 ● ESPN+</t>
  </si>
  <si>
    <t>Monday 8/6 - 10:00 AM</t>
  </si>
  <si>
    <t>PA v NY</t>
  </si>
  <si>
    <t>NE #3</t>
  </si>
  <si>
    <t>Vermont</t>
  </si>
  <si>
    <t>VT</t>
  </si>
  <si>
    <t>NE #3 ● ESPN+</t>
  </si>
  <si>
    <t>Monday 8/6 - 1:00 PM</t>
  </si>
  <si>
    <t>VT v RI</t>
  </si>
  <si>
    <t>MA #4</t>
  </si>
  <si>
    <t>New Jersey</t>
  </si>
  <si>
    <t>NJ</t>
  </si>
  <si>
    <t>MA #4 ● ESPN+</t>
  </si>
  <si>
    <t>Monday 8/6 - 4:00 PM</t>
  </si>
  <si>
    <t>NJ v MD</t>
  </si>
  <si>
    <t>NE #4</t>
  </si>
  <si>
    <t>Maine</t>
  </si>
  <si>
    <t>ME</t>
  </si>
  <si>
    <t>NE #4 ● ESPN+</t>
  </si>
  <si>
    <t>Monday 8/6 - 7:00 PM</t>
  </si>
  <si>
    <t>ME v MA</t>
  </si>
  <si>
    <t>MA #5</t>
  </si>
  <si>
    <t>Tuesday</t>
  </si>
  <si>
    <t>8/7</t>
  </si>
  <si>
    <t>MA #5 ● ESPN+</t>
  </si>
  <si>
    <t>Tuesday 8/7 - 10:00 AM</t>
  </si>
  <si>
    <t>DC v MD</t>
  </si>
  <si>
    <t>NE #5</t>
  </si>
  <si>
    <t>NE #5 ● ESPN+</t>
  </si>
  <si>
    <t>Tuesday 8/7 - 1:00 PM</t>
  </si>
  <si>
    <t>CT v ME</t>
  </si>
  <si>
    <t>MA #6</t>
  </si>
  <si>
    <t>TEAM</t>
  </si>
  <si>
    <t>MA #6 ● ESPN+</t>
  </si>
  <si>
    <t>LOCATION</t>
  </si>
  <si>
    <t>Tuesday 8/7 - 7:00 PM</t>
  </si>
  <si>
    <t>DE v PA</t>
  </si>
  <si>
    <t>Score</t>
  </si>
  <si>
    <t>NE #6</t>
  </si>
  <si>
    <t>9:00 PM</t>
  </si>
  <si>
    <t>NE #6 ● ESPN+</t>
  </si>
  <si>
    <t>Tuesday 8/7 - 9:00 PM</t>
  </si>
  <si>
    <t>NH v VT</t>
  </si>
  <si>
    <t>LEAGUE</t>
  </si>
  <si>
    <t>MA #7</t>
  </si>
  <si>
    <t>RECORD</t>
  </si>
  <si>
    <t>WINS</t>
  </si>
  <si>
    <t>Wednesday</t>
  </si>
  <si>
    <t>8/8</t>
  </si>
  <si>
    <t>LOSSES</t>
  </si>
  <si>
    <t>WINNERS</t>
  </si>
  <si>
    <t>LOSERS</t>
  </si>
  <si>
    <t>MA #7 ● ESPN+</t>
  </si>
  <si>
    <t>Wednesday 8/8 - 1:00 PM</t>
  </si>
  <si>
    <t>NY v NJ</t>
  </si>
  <si>
    <t>NE #7</t>
  </si>
  <si>
    <t>NE #7 ● ESPN+</t>
  </si>
  <si>
    <t>Wednesday 8/8 - 4:00 PM</t>
  </si>
  <si>
    <t>RI v MA</t>
  </si>
  <si>
    <t>NE #8</t>
  </si>
  <si>
    <t>ESPN</t>
  </si>
  <si>
    <t>CONNECTICUT</t>
  </si>
  <si>
    <t>Waterford, CT</t>
  </si>
  <si>
    <t>Thursday</t>
  </si>
  <si>
    <t>8/9</t>
  </si>
  <si>
    <t>Waterford Little League</t>
  </si>
  <si>
    <t>NE #8 ● ESPN</t>
  </si>
  <si>
    <t>Thursday 8/9 - 1:00 PM</t>
  </si>
  <si>
    <t>CT v NH</t>
  </si>
  <si>
    <t>MA #8</t>
  </si>
  <si>
    <t>MA #8 ● ESPN</t>
  </si>
  <si>
    <t>Thursday 8/9 - 7:00 PM</t>
  </si>
  <si>
    <t>MD v PA</t>
  </si>
  <si>
    <t>NE #9</t>
  </si>
  <si>
    <t>-</t>
  </si>
  <si>
    <t>Friday</t>
  </si>
  <si>
    <t>8/10</t>
  </si>
  <si>
    <t>NE #9 ● ESPN</t>
  </si>
  <si>
    <t>Friday 8/10 - 1:00 PM</t>
  </si>
  <si>
    <t>RI v NH</t>
  </si>
  <si>
    <t>MA #9</t>
  </si>
  <si>
    <t>MA #9 ● ESPN</t>
  </si>
  <si>
    <t>Friday 8/10 - 7:00 PM</t>
  </si>
  <si>
    <t>NE #10</t>
  </si>
  <si>
    <t>8/12</t>
  </si>
  <si>
    <t>NE #10 ● ESPN</t>
  </si>
  <si>
    <t>Sunday 8/12 - 10:00 AM</t>
  </si>
  <si>
    <t>MA v RI</t>
  </si>
  <si>
    <t>MA #10</t>
  </si>
  <si>
    <t>MA #10 ● ESPN</t>
  </si>
  <si>
    <t>Sunday 8/12 - 1:00 PM</t>
  </si>
  <si>
    <t>NY v MD</t>
  </si>
  <si>
    <t>MAINE</t>
  </si>
  <si>
    <t>Biddeford, ME</t>
  </si>
  <si>
    <t>Biddeford Little League</t>
  </si>
  <si>
    <t>MASSACHUSETTS</t>
  </si>
  <si>
    <t>Newton, MA</t>
  </si>
  <si>
    <t>Newtown SouthEast Little League</t>
  </si>
  <si>
    <t>NEW HAMPSHIRE</t>
  </si>
  <si>
    <t>Bedford, NH</t>
  </si>
  <si>
    <t>Bedford Little League</t>
  </si>
  <si>
    <t>RHODE ISLAND</t>
  </si>
  <si>
    <t>Cranston, RI</t>
  </si>
  <si>
    <t>Cranston Western Little League</t>
  </si>
  <si>
    <t>VERMONT</t>
  </si>
  <si>
    <t>South Burlington, VT</t>
  </si>
  <si>
    <t>South Burlington Little League</t>
  </si>
  <si>
    <t>★   ★   ★   MID-ATLANTIC REGION   ★   ★   ★</t>
  </si>
  <si>
    <t>DELAWARE</t>
  </si>
  <si>
    <t>Middletown, DE</t>
  </si>
  <si>
    <t>MOT Little League</t>
  </si>
  <si>
    <t>MARYLAND</t>
  </si>
  <si>
    <t>Delmar, MD</t>
  </si>
  <si>
    <t>Delmar Little League</t>
  </si>
  <si>
    <t>NEW JERSEY</t>
  </si>
  <si>
    <t>Jackson, NJ</t>
  </si>
  <si>
    <t>Jackson Township Little League</t>
  </si>
  <si>
    <t>NEW YORK</t>
  </si>
  <si>
    <t>Maine-Endwell, NY</t>
  </si>
  <si>
    <t>Maine-Endwell Little League</t>
  </si>
  <si>
    <t>PENNSYLVANIA</t>
  </si>
  <si>
    <t>Lewisberry, PA</t>
  </si>
  <si>
    <t>Red Land Little League</t>
  </si>
  <si>
    <t>WASHINGTON, DC</t>
  </si>
  <si>
    <t>Capitol City Little League</t>
  </si>
  <si>
    <t>★   ★   ★    2018 LITTLE LEAGUE BASEBALL® NEW ENGLAND REGIONAL TOURNAMENT    ★   ★   ★</t>
  </si>
  <si>
    <t>Fairfield, CT</t>
  </si>
  <si>
    <t>Fairfield American Little League</t>
  </si>
  <si>
    <t>Saco, ME</t>
  </si>
  <si>
    <t>Saco/Maremont Little League</t>
  </si>
  <si>
    <t>NE GAMES COMPLETE</t>
  </si>
  <si>
    <t>MA GAMES COMPLETE</t>
  </si>
  <si>
    <t>Pittsfield, MA</t>
  </si>
  <si>
    <t>Pittsfield American Little League</t>
  </si>
  <si>
    <t>L7</t>
  </si>
  <si>
    <t>Goffstown, NH</t>
  </si>
  <si>
    <t>Goffstown Junior Baseball Little League</t>
  </si>
  <si>
    <t>Coventry, RI</t>
  </si>
  <si>
    <t>Coventry Little League</t>
  </si>
  <si>
    <t xml:space="preserve">
</t>
  </si>
  <si>
    <t>L1</t>
  </si>
  <si>
    <t>★   ★   ★    2018 LITTLE LEAGUE BASEBALL® MID-ATLANTIC REGIONAL TOURNAMENT    ★   ★   ★</t>
  </si>
  <si>
    <t>Milton, DE</t>
  </si>
  <si>
    <t>Milton Little League</t>
  </si>
  <si>
    <t>L4</t>
  </si>
  <si>
    <t>Berlin, MD</t>
  </si>
  <si>
    <t>Berlin Little League</t>
  </si>
  <si>
    <t>Middletown, NJ</t>
  </si>
  <si>
    <t>Middletown Little League</t>
  </si>
  <si>
    <t>Staten Island, NY</t>
  </si>
  <si>
    <t>Mid Island Little League</t>
  </si>
  <si>
    <t>Clinton County, PA</t>
  </si>
  <si>
    <t>Keystone Little League</t>
  </si>
  <si>
    <t>L2</t>
  </si>
  <si>
    <t>Mamie Johnson Little League</t>
  </si>
  <si>
    <t>L3</t>
  </si>
  <si>
    <t xml:space="preserve">  LLB New England Teams</t>
  </si>
  <si>
    <t xml:space="preserve">  LLB Mid-Atlantic Teams</t>
  </si>
  <si>
    <t>★    ★    ★    2018 LITTLE LEAGUE BASEBALL® TOURNAMENT SCHEDULE    ★    ★    ★</t>
  </si>
  <si>
    <t>★   ★   NEW ENGLAND   ★   ★</t>
  </si>
  <si>
    <t>★   ★   MID-ATLANTIC   ★   ★</t>
  </si>
  <si>
    <t>W1</t>
  </si>
  <si>
    <t>W2</t>
  </si>
  <si>
    <t>W3</t>
  </si>
  <si>
    <t>W4</t>
  </si>
  <si>
    <t>W5</t>
  </si>
  <si>
    <t>W6</t>
  </si>
  <si>
    <t>W8</t>
  </si>
  <si>
    <t>W7</t>
  </si>
  <si>
    <t>W9</t>
  </si>
  <si>
    <t>NEW ENGLAND CHAMPION</t>
  </si>
  <si>
    <t>MID-ATLANTIC CHAMPION</t>
  </si>
  <si>
    <t>New England Schedule</t>
  </si>
  <si>
    <t>Mid-Atlantic Schedule</t>
  </si>
  <si>
    <t>★      2018 LITTLE LEAGUE BASEBALL® NEW ENGLAND TOURNAMENT BRACKET     ★</t>
  </si>
  <si>
    <t>NEW ENGLAND FINAL</t>
  </si>
  <si>
    <t>LLB New England Bracket</t>
  </si>
  <si>
    <t>CHAMPIONSHIP</t>
  </si>
  <si>
    <t>NEW ENGLAND</t>
  </si>
  <si>
    <t>CHAMPION</t>
  </si>
  <si>
    <t>LLB Mid-Atlantic Bracket</t>
  </si>
  <si>
    <t>MID-ATLANTIC</t>
  </si>
  <si>
    <t>MID-ATLANTIC REGION</t>
  </si>
  <si>
    <t>★     2018 LITTLE LEAGUE BASEBALL® MID-ATLANTIC TOURNAMENT BRACKET      ★</t>
  </si>
  <si>
    <t xml:space="preserve">MID-ATLANTIC FINAL </t>
  </si>
  <si>
    <t>2016 LITTLE LEAGUE BASEBALL® EASTERN REGIONAL TOURNAMENT</t>
  </si>
  <si>
    <t>★       ★       ★</t>
  </si>
  <si>
    <t>NEW ENGLAND CHAMPIONSHIP GAME</t>
  </si>
  <si>
    <t>W10</t>
  </si>
  <si>
    <t>MID-ATLANTIC CHAMPIONSHIP GAME</t>
  </si>
  <si>
    <t>A. BARTLETT GIAMATTI LITTLE LEAGUE® LEADERSHIP TRAINING CENTER  ●  BRISTOL, CT</t>
  </si>
  <si>
    <t>www.littleleague.org/east  ●  www.llbws.org</t>
  </si>
  <si>
    <t>2018 LITTLE LEAGUE BASEBALL® EASTERN REGIONAL TOURNAMENT</t>
  </si>
  <si>
    <t>2018 LITTLE LEAGUE BASEBALL® EASTERN REGION TOURNAMENT</t>
  </si>
  <si>
    <t>www.LittleLeague.org/East  ●  www.LLBWS.org  ●  #LLWS</t>
  </si>
  <si>
    <t>LATEST BRACKET as of</t>
  </si>
  <si>
    <t>© 2018 Little League Baseball, Incorporated. All Rights Reserved</t>
  </si>
  <si>
    <t>★   ★   NEW ENGLAND REGION   ★   ★</t>
  </si>
  <si>
    <t>★   ★   MID-ATLANTIC REGION   ★   ★</t>
  </si>
  <si>
    <t>www.LittleLeague.org/East-Region  ●  www.LLBWS.org  ●  #LLWS</t>
  </si>
  <si>
    <t>© 2018 Little League Baseball, Incorporated. All Rights Reserved.</t>
  </si>
  <si>
    <t>FINAL ● ESPN</t>
  </si>
  <si>
    <t>https://drive.google.com/file/d/1SPEUL7G049l0mpcEDQQEuGVJ1eVL33Q1/view?usp=sharing</t>
  </si>
  <si>
    <t>https://drive.google.com/file/d/1_f6d7vtp223FKTo3wqmbrNAqwMx-Tu8k/view?usp=sharing</t>
  </si>
  <si>
    <t>https://drive.google.com/file/d/1WciZSpZYONn0107Xx_MYBceg1UqEG4Mv/view?usp=sharing</t>
  </si>
  <si>
    <t>https://drive.google.com/file/d/1Nqg5hZnF56hYQscY3zUJK78sQd6CsdeS/view?usp=sharing</t>
  </si>
  <si>
    <t>https://drive.google.com/file/d/1AjC8rIY9MR1ngDXxX8uwQkij8x8uzDTs/view?usp=sharing</t>
  </si>
  <si>
    <t>https://drive.google.com/file/d/10UFEDlnxPcdcvBcnvdrpte0S0jPJKsV6/view?usp=sharing</t>
  </si>
  <si>
    <t>https://drive.google.com/file/d/1EzUHMw3qFxbjVzxNeo3l_UY_FJMka5Q7/view?usp=sharing</t>
  </si>
  <si>
    <t>https://drive.google.com/file/d/1P0fPLTBA30KfZ91Vu2qeC5ARrsaozjmd/view?usp=sharing</t>
  </si>
  <si>
    <t>https://drive.google.com/file/d/1TxOnrCg_MmiK3aoJRPBGJUy5yRIuqkvF/view?usp=sharing</t>
  </si>
  <si>
    <t>https://drive.google.com/file/d/1SlUFX3bCSvDwzElWaY0ZXBbF8UqgGACJ/view?usp=sharing</t>
  </si>
  <si>
    <t>https://drive.google.com/file/d/1a-tHSKp4vJwMZSq_5Sfiz8QJo22BCbth/view?usp=sharing</t>
  </si>
  <si>
    <t>https://drive.google.com/file/d/1h1AoUmFs23zn36E9IF80tjKptvcf7WM0/view?usp=sharing</t>
  </si>
  <si>
    <t>https://drive.google.com/file/d/1OZURtOPPN9msD8GQkscNvtn5sCFidVbR/view?usp=sharing</t>
  </si>
  <si>
    <t>https://drive.google.com/file/d/1nwP_hSmCJJYmfn-R0cAWUCwQURkATneH/view?usp=sharing</t>
  </si>
  <si>
    <t>https://drive.google.com/file/d/1BPAj9gMA8sZtV53xqHVsCevCJ1Zl-dW-/view?usp=sharing</t>
  </si>
  <si>
    <t>https://drive.google.com/file/d/1P8Gcd-uH867LWkOgmx4NeqgBfv3Vattc/view?usp=sharing</t>
  </si>
  <si>
    <t>https://drive.google.com/file/d/1Nu-K8Qbr0vgGhJwbwHJae4o0GcYUNkRo/view?usp=sharing</t>
  </si>
  <si>
    <t>https://drive.google.com/file/d/1jZ2SUlzXplnif5YZvApEhZ_gyeP4NfB1/view?usp=sharing</t>
  </si>
  <si>
    <t>https://drive.google.com/file/d/1pqtavvVL4aEUpTNt5QoFn9HgiXKt48KP/view?usp=sharing</t>
  </si>
  <si>
    <t>https://drive.google.com/file/d/1elTSuK1LaValEM0xpUIH40UEZrEptn_O/view?usp=sharing</t>
  </si>
  <si>
    <t>https://drive.google.com/file/d/1iIrdHH9iFr6Q06AQmxExm1Qf8GgppOpN/view?usp=sharing</t>
  </si>
  <si>
    <t>https://drive.google.com/file/d/1DOK_ye8AivjpSyIZTEdyioR-HWpVjrmh/view?usp=sharing</t>
  </si>
  <si>
    <t>https://drive.google.com/file/d/1frCXxfDS49VTLqmFDB527aoc1fajF7Cl/view?usp=sharing</t>
  </si>
  <si>
    <t>https://drive.google.com/file/d/1XIx4zRZjjBGmkXskYQJ5FXieO7B2__vO/view?usp=sharing</t>
  </si>
  <si>
    <t>https://drive.google.com/file/d/13uBl63veNNQsa3Ke2OZyk5SxM-J8lDF7/view?usp=sharing</t>
  </si>
  <si>
    <t>https://drive.google.com/file/d/1x_vOpzqJwp3iOT-M6tckPcnwp01owl-R/view?usp=sharing</t>
  </si>
  <si>
    <t>https://drive.google.com/file/d/1DguYVy_rvR_zwKC5Ggqj_phYnHnU3SHd/view?usp=sharing</t>
  </si>
  <si>
    <t>https://drive.google.com/file/d/1XjNT9GyAeKaRbjqNnw_bQBd5AsdB9tPj/view?usp=sharing</t>
  </si>
  <si>
    <t>https://drive.google.com/file/d/1_mPGIT2WpB3F7qtHffSHVtRUTFRtCHJ2/view?usp=sharing</t>
  </si>
  <si>
    <t>https://drive.google.com/file/d/1sHDv0vMM4Ed98IgOz_tdiIU7efAf5hpz/view?usp=sharing</t>
  </si>
  <si>
    <t>https://drive.google.com/file/d/11cxVMAS5E7wdAcHJYWL6J8-xGc4dyDE8/view?usp=sharing</t>
  </si>
  <si>
    <t>https://drive.google.com/file/d/12OPbiTuZYfjy9F237arGwJCRjSk56rPy/view?usp=sharing</t>
  </si>
  <si>
    <t>https://drive.google.com/file/d/13tZEK3QZsonjdYb4XTUx_1cIJO8Be9_D/view?usp=sharing</t>
  </si>
  <si>
    <t>https://drive.google.com/file/d/1sUAEZ9F5FGugk2IBJOvscnm3-EizZvzN/view?usp=sharing</t>
  </si>
  <si>
    <t>https://drive.google.com/file/d/1hQqYsPelxzSsnKjnN98BDi1zKfiBpzJ-/view?usp=sharing</t>
  </si>
  <si>
    <t>Winner NE1</t>
  </si>
  <si>
    <t>WNE1</t>
  </si>
  <si>
    <t>https://drive.google.com/file/d/1-xIIbXdmnHlPKfCuq-ofgcFc7gYGR-v4/view?usp=sharing</t>
  </si>
  <si>
    <t>https://drive.google.com/file/d/1c5LFCv2Bqwswe2_0-NBsZe990DdNXl_6/view?usp=sharing</t>
  </si>
  <si>
    <t>https://drive.google.com/file/d/1ylv3ZIK9hdCClqJ5616c79rem-dRAPb4/view?usp=sharing</t>
  </si>
  <si>
    <t>Winner NE2</t>
  </si>
  <si>
    <t>WNE2</t>
  </si>
  <si>
    <t>Winner NE3</t>
  </si>
  <si>
    <t>WNE3</t>
  </si>
  <si>
    <t>Winner NE4</t>
  </si>
  <si>
    <t>WNE4</t>
  </si>
  <si>
    <t>Winner NE5</t>
  </si>
  <si>
    <t>WNE5</t>
  </si>
  <si>
    <t>Winner NE6</t>
  </si>
  <si>
    <t>WNE6</t>
  </si>
  <si>
    <t>Winner NE7</t>
  </si>
  <si>
    <t>WNE7</t>
  </si>
  <si>
    <t>Winner NE8</t>
  </si>
  <si>
    <t>WNE8</t>
  </si>
  <si>
    <t>Winner NE9</t>
  </si>
  <si>
    <t>WNE9</t>
  </si>
  <si>
    <t>Loser NE1</t>
  </si>
  <si>
    <t>LNE1</t>
  </si>
  <si>
    <t>Loser NE2</t>
  </si>
  <si>
    <t>LNE2</t>
  </si>
  <si>
    <t>Loser NE3</t>
  </si>
  <si>
    <t>LNE3</t>
  </si>
  <si>
    <t>Loser NE4</t>
  </si>
  <si>
    <t>LNE4</t>
  </si>
  <si>
    <t>Loser NE5</t>
  </si>
  <si>
    <t>LNE5</t>
  </si>
  <si>
    <t>Loser NE6</t>
  </si>
  <si>
    <t>LNE6</t>
  </si>
  <si>
    <t>Loser NE7</t>
  </si>
  <si>
    <t>LNE7</t>
  </si>
  <si>
    <t>Loser NE8</t>
  </si>
  <si>
    <t>LNE8</t>
  </si>
  <si>
    <t>Loser NE9</t>
  </si>
  <si>
    <t>LNE9</t>
  </si>
  <si>
    <t>Winner MA1</t>
  </si>
  <si>
    <t>WMA1</t>
  </si>
  <si>
    <t>Winner MA2</t>
  </si>
  <si>
    <t>WMA2</t>
  </si>
  <si>
    <t>Winner MA3</t>
  </si>
  <si>
    <t>WMA3</t>
  </si>
  <si>
    <t>Winner MA4</t>
  </si>
  <si>
    <t>WMA4</t>
  </si>
  <si>
    <t>Winner MA5</t>
  </si>
  <si>
    <t>WMA5</t>
  </si>
  <si>
    <t>Winner MA6</t>
  </si>
  <si>
    <t>WMA6</t>
  </si>
  <si>
    <t>Winner MA7</t>
  </si>
  <si>
    <t>WMA7</t>
  </si>
  <si>
    <t>Winner MA8</t>
  </si>
  <si>
    <t>WMA8</t>
  </si>
  <si>
    <t>Winner MA9</t>
  </si>
  <si>
    <t>WMA9</t>
  </si>
  <si>
    <t>Loser MA1</t>
  </si>
  <si>
    <t>LMA1</t>
  </si>
  <si>
    <t>Loser MA2</t>
  </si>
  <si>
    <t>LMA2</t>
  </si>
  <si>
    <t>Loser MA3</t>
  </si>
  <si>
    <t>LMA3</t>
  </si>
  <si>
    <t>Loser MA4</t>
  </si>
  <si>
    <t>LMA4</t>
  </si>
  <si>
    <t>Loser MA5</t>
  </si>
  <si>
    <t>LMA5</t>
  </si>
  <si>
    <t>Loser MA6</t>
  </si>
  <si>
    <t>LMA6</t>
  </si>
  <si>
    <t>Loser MA7</t>
  </si>
  <si>
    <t>LMA7</t>
  </si>
  <si>
    <t>Loser MA8</t>
  </si>
  <si>
    <t>LMA8</t>
  </si>
  <si>
    <t>Loser MA9</t>
  </si>
  <si>
    <t>LMA9</t>
  </si>
  <si>
    <t>https://drive.google.com/file/d/1BC9IW5eIg9-b4Q-MpfnkewsV8KjPRQZ3/view?usp=sharing</t>
  </si>
  <si>
    <t>https://drive.google.com/file/d/1VZfJ7h4mn7XF1HVuCzvorUNWNI87KY_L/view?usp=sharing</t>
  </si>
  <si>
    <t>ESPN2</t>
  </si>
  <si>
    <t>https://drive.google.com/file/d/1UEHeTRYmYCFcD99MKlgc451Po-i5JXZM/view?usp=sharing</t>
  </si>
  <si>
    <t>ESPNNEWS</t>
  </si>
  <si>
    <t>https://drive.google.com/file/d/10a6n_Fn7IM2fN588E0UFwqfL8AUG-FV_/view?usp=sharing</t>
  </si>
  <si>
    <t>GAME</t>
  </si>
  <si>
    <t>DATE &amp; TIME</t>
  </si>
  <si>
    <t>SCORE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</si>
</sst>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&quot;/&quot;d&quot; &quot;h&quot;:&quot;mm&quot; &quot;am/pm"/>
    <numFmt numFmtId="165" formatCode="dddd"/>
    <numFmt numFmtId="166" formatCode="dddd&quot;, &quot;mmmm&quot; &quot;d&quot;, &quot;yyyy&quot; at &quot;h&quot;:&quot;mm&quot; &quot;am/pm"/>
  </numFmts>
  <fonts count="213">
    <font>
      <sz val="10.0"/>
      <color rgb="FF000000"/>
      <name val="Arial"/>
    </font>
    <font>
      <name val="Arial"/>
    </font>
    <font>
      <b/>
      <sz val="14.0"/>
      <color rgb="FFFFFFFF"/>
    </font>
    <font>
      <b/>
      <sz val="12.0"/>
      <color rgb="FFFFFFFF"/>
    </font>
    <font>
      <b/>
      <sz val="23.0"/>
      <color rgb="FFFFFFFF"/>
    </font>
    <font/>
    <font>
      <sz val="10.0"/>
    </font>
    <font>
      <sz val="6.0"/>
      <name val="Arial"/>
    </font>
    <font>
      <sz val="14.0"/>
    </font>
    <font>
      <sz val="6.0"/>
    </font>
    <font>
      <sz val="12.0"/>
    </font>
    <font>
      <sz val="11.0"/>
      <color rgb="FFFFFFFF"/>
      <name val="Georgia"/>
    </font>
    <font>
      <sz val="9.0"/>
      <name val="Arial"/>
    </font>
    <font>
      <sz val="10.0"/>
      <color rgb="FFFFFFFF"/>
      <name val="Georgia"/>
    </font>
    <font>
      <sz val="11.0"/>
      <color rgb="FFFFFFFF"/>
    </font>
    <font>
      <sz val="8.0"/>
      <name val="Arial"/>
    </font>
    <font>
      <sz val="12.0"/>
      <color rgb="FF000000"/>
      <name val="Arial"/>
    </font>
    <font>
      <sz val="6.0"/>
      <color rgb="FFFFFFFF"/>
      <name val="Arial"/>
    </font>
    <font>
      <sz val="11.0"/>
      <color rgb="FF000000"/>
      <name val="Arial"/>
    </font>
    <font>
      <color rgb="FFFFFFFF"/>
    </font>
    <font>
      <sz val="6.0"/>
      <color rgb="FFFFFFFF"/>
    </font>
    <font>
      <b/>
      <sz val="14.0"/>
      <color rgb="FFFFFFFF"/>
      <name val="Arial"/>
    </font>
    <font>
      <b/>
      <sz val="12.0"/>
      <color rgb="FFFFFFFF"/>
      <name val="Arial"/>
    </font>
    <font>
      <b/>
      <sz val="23.0"/>
      <color rgb="FFFFFFFF"/>
      <name val="Arial"/>
    </font>
    <font>
      <sz val="10.0"/>
      <name val="Arial"/>
    </font>
    <font>
      <b/>
      <sz val="11.0"/>
      <color rgb="FF10A59B"/>
      <name val="Arial"/>
    </font>
    <font>
      <sz val="14.0"/>
      <name val="Arial"/>
    </font>
    <font>
      <b/>
      <sz val="10.0"/>
      <color rgb="FFD1BC83"/>
      <name val="Arial"/>
    </font>
    <font>
      <b/>
      <sz val="10.0"/>
      <color rgb="FFFFFFFF"/>
      <name val="Arial"/>
    </font>
    <font>
      <b/>
      <sz val="9.0"/>
      <color rgb="FFFFFFFF"/>
      <name val="Arial"/>
    </font>
    <font>
      <sz val="10.0"/>
      <color rgb="FFFFFFFF"/>
      <name val="Arial"/>
    </font>
    <font>
      <sz val="11.0"/>
      <color rgb="FFFFFFFF"/>
      <name val="Arial"/>
    </font>
    <font>
      <sz val="7.0"/>
      <name val="Arial"/>
    </font>
    <font>
      <b/>
      <sz val="11.0"/>
      <color rgb="FFD8B034"/>
      <name val="Arial"/>
    </font>
    <font>
      <sz val="12.0"/>
      <name val="Arial"/>
    </font>
    <font>
      <color rgb="FFFFFFFF"/>
      <name val="Arial"/>
    </font>
    <font>
      <b/>
      <sz val="24.0"/>
      <color rgb="FFFFFFFF"/>
      <name val="Arial"/>
    </font>
    <font>
      <b/>
      <sz val="10.0"/>
      <color rgb="FF000000"/>
      <name val="Arial"/>
    </font>
    <font>
      <b/>
      <sz val="12.0"/>
      <color rgb="FF000000"/>
      <name val="Arial"/>
    </font>
    <font>
      <sz val="7.0"/>
      <color rgb="FF660000"/>
      <name val="Arial"/>
    </font>
    <font>
      <sz val="7.0"/>
      <color rgb="FF20124D"/>
      <name val="Arial"/>
    </font>
    <font>
      <sz val="12.0"/>
      <color rgb="FFFFFFFF"/>
      <name val="Arial"/>
    </font>
    <font>
      <b/>
      <sz val="12.0"/>
      <color rgb="FF10A59B"/>
      <name val="Arial"/>
    </font>
    <font>
      <b/>
      <sz val="12.0"/>
      <color rgb="FFD8B034"/>
      <name val="Arial"/>
    </font>
    <font>
      <sz val="9.0"/>
      <color rgb="FF000000"/>
      <name val="Arial"/>
    </font>
    <font>
      <sz val="8.0"/>
      <color rgb="FF000000"/>
      <name val="Arial"/>
    </font>
    <font>
      <sz val="11.0"/>
      <name val="Arial"/>
    </font>
    <font>
      <sz val="7.0"/>
      <color rgb="FF10A59B"/>
      <name val="Arial"/>
    </font>
    <font>
      <sz val="7.0"/>
      <color rgb="FFD8B034"/>
      <name val="Arial"/>
    </font>
    <font>
      <sz val="7.0"/>
      <color rgb="FFA51E36"/>
      <name val="Arial"/>
    </font>
    <font>
      <sz val="7.0"/>
      <color rgb="FF022662"/>
      <name val="Arial"/>
    </font>
    <font>
      <sz val="7.0"/>
      <color rgb="FFCCCCCC"/>
      <name val="Arial"/>
    </font>
    <font>
      <b/>
      <color rgb="FFFFFFFF"/>
      <name val="Arial"/>
    </font>
    <font>
      <b/>
      <sz val="10.0"/>
      <color rgb="FFD6311D"/>
      <name val="Arial"/>
    </font>
    <font>
      <b/>
      <sz val="10.0"/>
      <color rgb="FF2178D3"/>
      <name val="Arial"/>
    </font>
    <font>
      <sz val="8.0"/>
    </font>
    <font>
      <b/>
      <sz val="18.0"/>
      <color rgb="FFFFFFFF"/>
    </font>
    <font>
      <b/>
      <sz val="11.0"/>
    </font>
    <font>
      <b/>
    </font>
    <font>
      <b/>
      <sz val="30.0"/>
    </font>
    <font>
      <sz val="8.0"/>
      <color rgb="FFFFFFFF"/>
    </font>
    <font>
      <b/>
      <sz val="12.0"/>
      <color rgb="FFD6311D"/>
      <name val="Arial"/>
    </font>
    <font>
      <b/>
      <name val="Arial"/>
    </font>
    <font>
      <sz val="6.0"/>
      <color rgb="FF000000"/>
      <name val="Arial"/>
    </font>
    <font>
      <sz val="6.0"/>
      <color rgb="FFD6311D"/>
      <name val="Arial"/>
    </font>
    <font>
      <color rgb="FFCCCCCC"/>
      <name val="Arial"/>
    </font>
    <font>
      <b/>
      <sz val="12.0"/>
      <color rgb="FFCCCCCC"/>
      <name val="Arial"/>
    </font>
    <font>
      <b/>
      <sz val="18.0"/>
      <color rgb="FFFFFFFF"/>
      <name val="Arial"/>
    </font>
    <font>
      <b/>
      <color rgb="FFCCCCCC"/>
      <name val="Arial"/>
    </font>
    <font>
      <b/>
      <sz val="7.0"/>
      <name val="Arial"/>
    </font>
    <font>
      <sz val="7.0"/>
    </font>
    <font>
      <b/>
      <sz val="6.0"/>
      <color rgb="FFFFFFFF"/>
      <name val="Arial"/>
    </font>
    <font>
      <b/>
      <sz val="9.0"/>
      <color rgb="FFA51E36"/>
      <name val="Arial"/>
    </font>
    <font>
      <b/>
      <i/>
      <color rgb="FFD8B034"/>
      <name val="Arial"/>
    </font>
    <font>
      <sz val="6.0"/>
      <color rgb="FF417F89"/>
      <name val="Arial"/>
    </font>
    <font>
      <b/>
      <sz val="6.0"/>
      <name val="Arial"/>
    </font>
    <font>
      <sz val="6.0"/>
      <color rgb="FFB69250"/>
      <name val="Arial"/>
    </font>
    <font>
      <b/>
      <sz val="6.0"/>
      <color rgb="FF660000"/>
      <name val="Arial"/>
    </font>
    <font>
      <sz val="7.0"/>
      <color rgb="FFFFFFFF"/>
    </font>
    <font>
      <b/>
      <sz val="6.0"/>
      <color rgb="FF000000"/>
      <name val="Arial"/>
    </font>
    <font>
      <b/>
      <color rgb="FFD6311D"/>
      <name val="Arial"/>
    </font>
    <font>
      <sz val="8.0"/>
      <color rgb="FFFFFFFF"/>
      <name val="Arial"/>
    </font>
    <font>
      <sz val="6.0"/>
      <color rgb="FF999999"/>
      <name val="Arial"/>
    </font>
    <font>
      <b/>
      <sz val="11.0"/>
      <color rgb="FFFFFFFF"/>
    </font>
    <font>
      <b/>
      <i/>
      <sz val="8.0"/>
      <color rgb="FFD8B034"/>
    </font>
    <font>
      <b/>
      <i/>
      <color rgb="FFFFFFFF"/>
      <name val="Arial"/>
    </font>
    <font>
      <b/>
      <color rgb="FFFFFFFF"/>
    </font>
    <font>
      <b/>
      <sz val="30.0"/>
      <color rgb="FFFFFFFF"/>
    </font>
    <font>
      <sz val="8.0"/>
      <color rgb="FF000000"/>
    </font>
    <font>
      <b/>
      <color rgb="FF417F89"/>
      <name val="Arial"/>
    </font>
    <font>
      <color rgb="FF000000"/>
    </font>
    <font>
      <sz val="7.0"/>
      <color rgb="FFFFFFFF"/>
      <name val="Arial"/>
    </font>
    <font>
      <b/>
      <sz val="12.0"/>
      <color rgb="FF2178D3"/>
      <name val="Arial"/>
    </font>
    <font>
      <sz val="6.0"/>
      <color rgb="FF2178D3"/>
      <name val="Arial"/>
    </font>
    <font>
      <b/>
      <sz val="9.0"/>
      <color rgb="FF022662"/>
      <name val="Arial"/>
    </font>
    <font>
      <b/>
      <color rgb="FF2178D3"/>
      <name val="Arial"/>
    </font>
    <font>
      <sz val="10.0"/>
      <color rgb="FFFFFFFF"/>
      <name val="Roboto"/>
    </font>
    <font>
      <b/>
      <sz val="22.0"/>
    </font>
    <font>
      <b/>
      <sz val="22.0"/>
      <color rgb="FFFFFFFF"/>
    </font>
    <font>
      <b/>
      <sz val="11.0"/>
      <name val="Arial"/>
    </font>
    <font>
      <b/>
      <sz val="6.0"/>
      <color rgb="FF073763"/>
      <name val="Arial"/>
    </font>
    <font>
      <b/>
      <sz val="9.0"/>
      <name val="Arial"/>
    </font>
    <font>
      <b/>
      <sz val="9.0"/>
    </font>
    <font>
      <sz val="9.0"/>
    </font>
    <font>
      <b/>
      <sz val="12.0"/>
      <name val="Arial"/>
    </font>
    <font>
      <b/>
      <sz val="10.0"/>
      <name val="Arial"/>
    </font>
    <font>
      <b/>
      <sz val="7.0"/>
      <color rgb="FFA51E36"/>
      <name val="Arial"/>
    </font>
    <font>
      <b/>
      <sz val="8.0"/>
      <color rgb="FF022662"/>
      <name val="Arial"/>
    </font>
    <font>
      <sz val="11.0"/>
    </font>
    <font>
      <b/>
      <sz val="10.0"/>
      <color rgb="FFA51E36"/>
      <name val="Arial"/>
    </font>
    <font>
      <b/>
      <sz val="10.0"/>
      <color rgb="FF20124D"/>
      <name val="Arial"/>
    </font>
    <font>
      <b/>
      <sz val="14.0"/>
      <color rgb="FFA51E36"/>
      <name val="Arial"/>
    </font>
    <font>
      <b/>
      <sz val="14.0"/>
      <color rgb="FF20124D"/>
      <name val="Arial"/>
    </font>
    <font>
      <b/>
      <sz val="7.0"/>
      <color rgb="FFA51E36"/>
    </font>
    <font>
      <b/>
      <sz val="10.0"/>
      <color rgb="FF022662"/>
      <name val="Arial"/>
    </font>
    <font>
      <b/>
      <sz val="14.0"/>
      <color rgb="FF022662"/>
      <name val="Arial"/>
    </font>
    <font>
      <b/>
      <sz val="8.0"/>
      <color rgb="FFA51E36"/>
      <name val="Arial"/>
    </font>
    <font>
      <b/>
      <sz val="8.0"/>
      <name val="Arial"/>
    </font>
    <font>
      <b/>
      <sz val="8.0"/>
      <color rgb="FF073763"/>
      <name val="Arial"/>
    </font>
    <font>
      <b/>
      <sz val="23.0"/>
      <color rgb="FFD1BC83"/>
    </font>
    <font>
      <b/>
      <sz val="22.0"/>
      <color rgb="FFD1BC83"/>
    </font>
    <font>
      <b/>
      <sz val="20.0"/>
    </font>
    <font>
      <name val="Roboto"/>
    </font>
    <font>
      <sz val="10.0"/>
      <name val="Roboto"/>
    </font>
    <font>
      <b/>
      <sz val="28.0"/>
      <color rgb="FF000000"/>
      <name val="Arial"/>
    </font>
    <font>
      <b/>
      <sz val="21.0"/>
      <color rgb="FFFFFFFF"/>
      <name val="Arial"/>
    </font>
    <font>
      <b/>
      <sz val="9.0"/>
      <name val="Roboto"/>
    </font>
    <font>
      <sz val="8.0"/>
      <name val="Roboto"/>
    </font>
    <font>
      <sz val="9.0"/>
      <name val="Roboto"/>
    </font>
    <font>
      <sz val="6.0"/>
      <color rgb="FF073763"/>
      <name val="Arial"/>
    </font>
    <font>
      <sz val="7.0"/>
      <color rgb="FFC2482C"/>
      <name val="Arial"/>
    </font>
    <font>
      <sz val="7.0"/>
      <color rgb="FF5E8CDA"/>
      <name val="Arial"/>
    </font>
    <font>
      <b/>
      <sz val="27.0"/>
      <color rgb="FF000000"/>
      <name val="Arial"/>
    </font>
    <font>
      <b/>
      <sz val="21.0"/>
      <color rgb="FF000000"/>
      <name val="Arial"/>
    </font>
    <font>
      <sz val="7.0"/>
      <color rgb="FFD6311D"/>
      <name val="Arial"/>
    </font>
    <font>
      <b/>
      <sz val="10.0"/>
      <color rgb="FFC2482C"/>
      <name val="Arial"/>
    </font>
    <font>
      <b/>
      <sz val="10.0"/>
      <color rgb="FF5E8CDA"/>
      <name val="Arial"/>
    </font>
    <font>
      <sz val="8.0"/>
      <color rgb="FFB69250"/>
      <name val="Arial"/>
    </font>
    <font>
      <sz val="7.0"/>
      <color rgb="FFB69250"/>
      <name val="Arial"/>
    </font>
    <font>
      <sz val="7.0"/>
      <color rgb="FFB69250"/>
      <name val="Roboto"/>
    </font>
    <font>
      <sz val="6.0"/>
      <color rgb="FF660000"/>
      <name val="Arial"/>
    </font>
    <font>
      <sz val="7.0"/>
      <color rgb="FF2178D3"/>
      <name val="Arial"/>
    </font>
    <font>
      <sz val="8.0"/>
      <color rgb="FF073763"/>
      <name val="Roboto"/>
    </font>
    <font>
      <b/>
      <sz val="10.0"/>
      <color rgb="FF10A59B"/>
      <name val="Arial"/>
    </font>
    <font>
      <b/>
      <sz val="10.0"/>
      <color rgb="FFD8B034"/>
      <name val="Arial"/>
    </font>
    <font>
      <sz val="8.0"/>
      <color rgb="FFB7B7B7"/>
      <name val="Arial"/>
    </font>
    <font>
      <sz val="7.0"/>
      <color rgb="FFB7B7B7"/>
      <name val="Arial"/>
    </font>
    <font>
      <sz val="7.0"/>
      <color rgb="FFB7B7B7"/>
      <name val="Roboto"/>
    </font>
    <font>
      <b/>
      <sz val="22.0"/>
      <color rgb="FF000000"/>
      <name val="Arial"/>
    </font>
    <font>
      <sz val="8.0"/>
      <color rgb="FF660000"/>
      <name val="Arial"/>
    </font>
    <font>
      <sz val="8.0"/>
      <color rgb="FF20124D"/>
      <name val="Arial"/>
    </font>
    <font>
      <b/>
      <sz val="24.0"/>
      <color rgb="FF000000"/>
      <name val="Arial"/>
    </font>
    <font>
      <b/>
      <sz val="8.0"/>
      <color rgb="FFFFFFFF"/>
      <name val="Arial"/>
    </font>
    <font>
      <b/>
      <sz val="22.0"/>
      <color rgb="FFFFFFFF"/>
      <name val="Roboto"/>
    </font>
    <font>
      <sz val="14.0"/>
      <color rgb="FFFFFFFF"/>
      <name val="Arial"/>
    </font>
    <font>
      <sz val="14.0"/>
      <color rgb="FF000000"/>
      <name val="Arial"/>
    </font>
    <font>
      <sz val="11.0"/>
      <name val="Roboto"/>
    </font>
    <font>
      <b/>
      <sz val="14.0"/>
      <name val="Arial"/>
    </font>
    <font>
      <sz val="8.0"/>
      <color rgb="FFC2482C"/>
      <name val="Arial"/>
    </font>
    <font>
      <sz val="8.0"/>
      <color rgb="FF5E8CDA"/>
      <name val="Arial"/>
    </font>
    <font>
      <sz val="8.0"/>
      <color rgb="FFA51E36"/>
      <name val="Arial"/>
    </font>
    <font>
      <sz val="8.0"/>
      <color rgb="FF022662"/>
      <name val="Arial"/>
    </font>
    <font>
      <sz val="9.0"/>
      <color rgb="FFFFFFFF"/>
      <name val="Arial"/>
    </font>
    <font>
      <sz val="14.0"/>
      <color rgb="FFC2482C"/>
      <name val="Arial"/>
    </font>
    <font>
      <sz val="14.0"/>
      <color rgb="FF5E8CDA"/>
      <name val="Arial"/>
    </font>
    <font>
      <b/>
      <sz val="18.0"/>
      <color rgb="FF000000"/>
      <name val="Arial"/>
    </font>
    <font>
      <sz val="24.0"/>
      <name val="Arial"/>
    </font>
    <font>
      <b/>
      <name val="Roboto"/>
    </font>
    <font>
      <b/>
      <sz val="28.0"/>
      <color rgb="FF000000"/>
      <name val="Roboto"/>
    </font>
    <font>
      <b/>
      <sz val="21.0"/>
      <color rgb="FFFFFFFF"/>
      <name val="Roboto"/>
    </font>
    <font>
      <b/>
      <sz val="23.0"/>
      <color rgb="FFFFFFFF"/>
      <name val="Roboto"/>
    </font>
    <font>
      <sz val="7.0"/>
      <color rgb="FF000000"/>
      <name val="Arial"/>
    </font>
    <font>
      <sz val="8.0"/>
      <color rgb="FF660000"/>
      <name val="Roboto"/>
    </font>
    <font>
      <sz val="14.0"/>
      <name val="Roboto"/>
    </font>
    <font>
      <sz val="8.0"/>
      <color rgb="FF20124D"/>
      <name val="Roboto"/>
    </font>
    <font>
      <b/>
      <sz val="8.0"/>
      <color rgb="FFFFFFFF"/>
      <name val="Roboto"/>
    </font>
    <font>
      <sz val="14.0"/>
      <color rgb="FFFFFFFF"/>
      <name val="Roboto"/>
    </font>
    <font>
      <b/>
      <sz val="14.0"/>
      <name val="Roboto"/>
    </font>
    <font>
      <sz val="7.0"/>
      <name val="Roboto"/>
    </font>
    <font>
      <b/>
      <sz val="12.0"/>
      <name val="Roboto"/>
    </font>
    <font>
      <sz val="6.0"/>
      <color rgb="FF073763"/>
      <name val="Roboto"/>
    </font>
    <font>
      <b/>
      <sz val="10.0"/>
      <name val="Roboto"/>
    </font>
    <font>
      <sz val="8.0"/>
      <color rgb="FFD6311D"/>
      <name val="Roboto"/>
    </font>
    <font>
      <sz val="8.0"/>
      <color rgb="FF2178D3"/>
      <name val="Roboto"/>
    </font>
    <font>
      <sz val="8.0"/>
      <color rgb="FFA51E36"/>
      <name val="Roboto"/>
    </font>
    <font>
      <sz val="8.0"/>
      <color rgb="FF022662"/>
      <name val="Roboto"/>
    </font>
    <font>
      <sz val="8.0"/>
      <color rgb="FFB69250"/>
      <name val="Roboto"/>
    </font>
    <font>
      <sz val="7.0"/>
      <color rgb="FFC2482C"/>
      <name val="Roboto"/>
    </font>
    <font>
      <sz val="7.0"/>
      <color rgb="FF5E8CDA"/>
      <name val="Roboto"/>
    </font>
    <font>
      <sz val="12.0"/>
      <color rgb="FFFFFFFF"/>
      <name val="Roboto"/>
    </font>
    <font>
      <color rgb="FF666666"/>
      <name val="Arial"/>
    </font>
    <font>
      <b/>
      <sz val="10.0"/>
      <color rgb="FFFFFFFF"/>
      <name val="Roboto"/>
    </font>
    <font>
      <b/>
      <sz val="20.0"/>
      <color rgb="FF000000"/>
      <name val="Roboto"/>
    </font>
    <font>
      <color rgb="FF000000"/>
      <name val="Arial"/>
    </font>
    <font>
      <u/>
      <color rgb="FF0000FF"/>
    </font>
    <font>
      <sz val="7.0"/>
      <color rgb="FFD6311D"/>
      <name val="Roboto"/>
    </font>
    <font>
      <b/>
      <sz val="10.0"/>
      <color rgb="FFC2482C"/>
      <name val="Roboto"/>
    </font>
    <font>
      <b/>
      <sz val="10.0"/>
      <color rgb="FF5E8CDA"/>
      <name val="Roboto"/>
    </font>
    <font>
      <sz val="7.0"/>
      <color rgb="FF000000"/>
      <name val="Roboto"/>
    </font>
    <font>
      <sz val="6.0"/>
      <name val="Roboto"/>
    </font>
    <font>
      <sz val="6.0"/>
      <color rgb="FF660000"/>
      <name val="Roboto"/>
    </font>
    <font>
      <sz val="7.0"/>
      <color rgb="FF2178D3"/>
      <name val="Roboto"/>
    </font>
    <font>
      <sz val="9.0"/>
      <color rgb="FF022662"/>
      <name val="Roboto"/>
    </font>
    <font>
      <b/>
      <sz val="21.0"/>
      <color rgb="FFFFFFFF"/>
    </font>
    <font>
      <sz val="8.0"/>
      <color rgb="FFFFFFFF"/>
      <name val="Georgia"/>
    </font>
    <font>
      <sz val="11.0"/>
      <name val="Georgia"/>
    </font>
    <font>
      <b/>
      <sz val="12.0"/>
    </font>
    <font>
      <b/>
      <sz val="7.0"/>
      <color rgb="FF660000"/>
      <name val="Arial"/>
    </font>
    <font>
      <b/>
      <sz val="10.0"/>
      <color rgb="FF660000"/>
      <name val="Arial"/>
    </font>
    <font>
      <b/>
      <sz val="12.0"/>
      <color rgb="FF660000"/>
      <name val="Arial"/>
    </font>
    <font>
      <b/>
      <sz val="12.0"/>
      <color rgb="FF20124D"/>
      <name val="Arial"/>
    </font>
    <font>
      <b/>
      <sz val="7.0"/>
      <color rgb="FF660000"/>
    </font>
    <font>
      <b/>
      <sz val="8.0"/>
      <color rgb="FF660000"/>
      <name val="Arial"/>
    </font>
  </fonts>
  <fills count="3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EFEFEF"/>
        <bgColor rgb="FFEFEFEF"/>
      </patternFill>
    </fill>
    <fill>
      <patternFill patternType="solid">
        <fgColor rgb="FFA51E36"/>
        <bgColor rgb="FFA51E36"/>
      </patternFill>
    </fill>
    <fill>
      <patternFill patternType="solid">
        <fgColor rgb="FF660000"/>
        <bgColor rgb="FF660000"/>
      </patternFill>
    </fill>
    <fill>
      <patternFill patternType="solid">
        <fgColor rgb="FFDD7E6B"/>
        <bgColor rgb="FFDD7E6B"/>
      </patternFill>
    </fill>
    <fill>
      <patternFill patternType="solid">
        <fgColor rgb="FFD9D9D9"/>
        <bgColor rgb="FFD9D9D9"/>
      </patternFill>
    </fill>
    <fill>
      <patternFill patternType="solid">
        <fgColor rgb="FF022662"/>
        <bgColor rgb="FF022662"/>
      </patternFill>
    </fill>
    <fill>
      <patternFill patternType="solid">
        <fgColor rgb="FF20124D"/>
        <bgColor rgb="FF20124D"/>
      </patternFill>
    </fill>
    <fill>
      <patternFill patternType="solid">
        <fgColor rgb="FF000000"/>
        <bgColor rgb="FF000000"/>
      </patternFill>
    </fill>
    <fill>
      <patternFill patternType="solid">
        <fgColor rgb="FF10A59B"/>
        <bgColor rgb="FF10A59B"/>
      </patternFill>
    </fill>
    <fill>
      <patternFill patternType="solid">
        <fgColor rgb="FFD8B034"/>
        <bgColor rgb="FFD8B034"/>
      </patternFill>
    </fill>
    <fill>
      <patternFill patternType="solid">
        <fgColor rgb="FF0B3E84"/>
        <bgColor rgb="FF0B3E84"/>
      </patternFill>
    </fill>
    <fill>
      <patternFill patternType="solid">
        <fgColor rgb="FF073763"/>
        <bgColor rgb="FF073763"/>
      </patternFill>
    </fill>
    <fill>
      <patternFill patternType="solid">
        <fgColor rgb="FF9FC5E8"/>
        <bgColor rgb="FF9FC5E8"/>
      </patternFill>
    </fill>
    <fill>
      <patternFill patternType="solid">
        <fgColor rgb="FFD6311D"/>
        <bgColor rgb="FFD6311D"/>
      </patternFill>
    </fill>
    <fill>
      <patternFill patternType="solid">
        <fgColor rgb="FF2178D3"/>
        <bgColor rgb="FF2178D3"/>
      </patternFill>
    </fill>
    <fill>
      <patternFill patternType="solid">
        <fgColor rgb="FFF4CCCC"/>
        <bgColor rgb="FFF4CCCC"/>
      </patternFill>
    </fill>
    <fill>
      <patternFill patternType="solid">
        <fgColor rgb="FF241F20"/>
        <bgColor rgb="FF241F20"/>
      </patternFill>
    </fill>
    <fill>
      <patternFill patternType="solid">
        <fgColor rgb="FFCFE2F3"/>
        <bgColor rgb="FFCFE2F3"/>
      </patternFill>
    </fill>
    <fill>
      <patternFill patternType="solid">
        <fgColor rgb="FFA19064"/>
        <bgColor rgb="FFA19064"/>
      </patternFill>
    </fill>
    <fill>
      <patternFill patternType="solid">
        <fgColor rgb="FFD1BC83"/>
        <bgColor rgb="FFD1BC83"/>
      </patternFill>
    </fill>
    <fill>
      <patternFill patternType="solid">
        <fgColor rgb="FF999999"/>
        <bgColor rgb="FF999999"/>
      </patternFill>
    </fill>
    <fill>
      <patternFill patternType="solid">
        <fgColor rgb="FFC2482C"/>
        <bgColor rgb="FFC2482C"/>
      </patternFill>
    </fill>
    <fill>
      <patternFill patternType="solid">
        <fgColor rgb="FF5E8CDA"/>
        <bgColor rgb="FF5E8CDA"/>
      </patternFill>
    </fill>
    <fill>
      <patternFill patternType="solid">
        <fgColor rgb="FFA1A7A8"/>
        <bgColor rgb="FFA1A7A8"/>
      </patternFill>
    </fill>
    <fill>
      <patternFill patternType="solid">
        <fgColor rgb="FF0D1A32"/>
        <bgColor rgb="FF0D1A32"/>
      </patternFill>
    </fill>
    <fill>
      <patternFill patternType="solid">
        <fgColor rgb="FFF3F3F3"/>
        <bgColor rgb="FFF3F3F3"/>
      </patternFill>
    </fill>
  </fills>
  <borders count="145">
    <border/>
    <border>
      <left style="thin">
        <color rgb="FFFFFFFF"/>
      </left>
    </border>
    <border>
      <right style="thin">
        <color rgb="FFFFFFFF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  <border>
      <left style="thin">
        <color rgb="FFFFFFFF"/>
      </left>
      <right style="thin">
        <color rgb="FFFFFFFF"/>
      </right>
    </border>
    <border>
      <right style="thin">
        <color rgb="FF000000"/>
      </right>
      <bottom style="thin">
        <color rgb="FF000000"/>
      </bottom>
    </border>
    <border>
      <bottom style="thin">
        <color rgb="FFF3F3F3"/>
      </bottom>
    </border>
    <border>
      <right style="thin">
        <color rgb="FFF3F3F3"/>
      </right>
    </border>
    <border>
      <right style="thin">
        <color rgb="FFA51E36"/>
      </right>
    </border>
    <border>
      <right style="thin">
        <color rgb="FFA51E36"/>
      </right>
      <bottom style="thin">
        <color rgb="FFA51E36"/>
      </bottom>
    </border>
    <border>
      <right style="thin">
        <color rgb="FF022662"/>
      </right>
    </border>
    <border>
      <right style="thin">
        <color rgb="FF022662"/>
      </right>
      <bottom style="thin">
        <color rgb="FF022662"/>
      </bottom>
    </border>
    <border>
      <right style="thin">
        <color rgb="FFCCCCCC"/>
      </right>
    </border>
    <border>
      <left style="thin">
        <color rgb="FFD9D9D9"/>
      </left>
      <top style="thin">
        <color rgb="FFD9D9D9"/>
      </top>
      <bottom style="thin">
        <color rgb="FFFFFFF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FFFFFF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left style="thin">
        <color rgb="FFFFFFFF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FFFFFF"/>
      </left>
      <right style="thin">
        <color rgb="FFD9D9D9"/>
      </right>
      <top style="thin">
        <color rgb="FFD9D9D9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</border>
    <border>
      <right style="thin">
        <color rgb="FFCCCCCC"/>
      </right>
      <bottom style="thin">
        <color rgb="FFCCCCCC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417F89"/>
      </right>
      <top style="thin">
        <color rgb="FF417F89"/>
      </top>
    </border>
    <border>
      <right style="thin">
        <color rgb="FF417F89"/>
      </right>
    </border>
    <border>
      <bottom style="thin">
        <color rgb="FF417F89"/>
      </bottom>
    </border>
    <border>
      <left style="thin">
        <color rgb="FF241F20"/>
      </left>
      <right style="thin">
        <color rgb="FF241F20"/>
      </right>
      <top style="thin">
        <color rgb="FF241F20"/>
      </top>
    </border>
    <border>
      <left style="thin">
        <color rgb="FF241F20"/>
      </left>
      <right style="thin">
        <color rgb="FF241F20"/>
      </right>
      <bottom style="thin">
        <color rgb="FF241F20"/>
      </bottom>
    </border>
    <border>
      <right style="thin">
        <color rgb="FF417F89"/>
      </right>
      <bottom style="thin">
        <color rgb="FF417F89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B69250"/>
      </left>
      <top style="thin">
        <color rgb="FFB69250"/>
      </top>
    </border>
    <border>
      <top style="thin">
        <color rgb="FFB69250"/>
      </top>
    </border>
    <border>
      <right style="thin">
        <color rgb="FFB69250"/>
      </right>
      <top style="thin">
        <color rgb="FFB69250"/>
      </top>
    </border>
    <border>
      <left style="thin">
        <color rgb="FFB69250"/>
      </left>
    </border>
    <border>
      <right style="thin">
        <color rgb="FFB69250"/>
      </right>
    </border>
    <border>
      <left style="thin">
        <color rgb="FFB69250"/>
      </left>
      <bottom style="thin">
        <color rgb="FFB69250"/>
      </bottom>
    </border>
    <border>
      <bottom style="thin">
        <color rgb="FFB69250"/>
      </bottom>
    </border>
    <border>
      <right style="thin">
        <color rgb="FFB69250"/>
      </right>
      <bottom style="thin">
        <color rgb="FFB69250"/>
      </bottom>
    </border>
    <border>
      <left style="thin">
        <color rgb="FFC2482C"/>
      </left>
      <top style="thin">
        <color rgb="FFC2482C"/>
      </top>
    </border>
    <border>
      <top style="thin">
        <color rgb="FFC2482C"/>
      </top>
    </border>
    <border>
      <right style="thin">
        <color rgb="FFC2482C"/>
      </right>
      <top style="thin">
        <color rgb="FFC2482C"/>
      </top>
    </border>
    <border>
      <left style="thin">
        <color rgb="FF5E8CDA"/>
      </left>
      <top style="thin">
        <color rgb="FF5E8CDA"/>
      </top>
    </border>
    <border>
      <top style="thin">
        <color rgb="FF5E8CDA"/>
      </top>
    </border>
    <border>
      <right style="thin">
        <color rgb="FF5E8CDA"/>
      </right>
      <top style="thin">
        <color rgb="FF5E8CDA"/>
      </top>
    </border>
    <border>
      <left style="thin">
        <color rgb="FFC2482C"/>
      </left>
    </border>
    <border>
      <right style="thin">
        <color rgb="FFC2482C"/>
      </right>
    </border>
    <border>
      <left style="thin">
        <color rgb="FF5E8CDA"/>
      </left>
    </border>
    <border>
      <right style="thin">
        <color rgb="FF5E8CDA"/>
      </right>
    </border>
    <border>
      <left style="thin">
        <color rgb="FFC2482C"/>
      </left>
      <bottom style="thin">
        <color rgb="FFC2482C"/>
      </bottom>
    </border>
    <border>
      <bottom style="thin">
        <color rgb="FFC2482C"/>
      </bottom>
    </border>
    <border>
      <right style="thin">
        <color rgb="FFC2482C"/>
      </right>
      <bottom style="thin">
        <color rgb="FFC2482C"/>
      </bottom>
    </border>
    <border>
      <left style="thin">
        <color rgb="FF5E8CDA"/>
      </left>
      <bottom style="thin">
        <color rgb="FF5E8CDA"/>
      </bottom>
    </border>
    <border>
      <bottom style="thin">
        <color rgb="FF5E8CDA"/>
      </bottom>
    </border>
    <border>
      <right style="thin">
        <color rgb="FF5E8CDA"/>
      </right>
      <bottom style="thin">
        <color rgb="FF5E8CDA"/>
      </bottom>
    </border>
    <border>
      <left style="thin">
        <color rgb="FF10A59B"/>
      </left>
      <top style="thin">
        <color rgb="FF10A59B"/>
      </top>
    </border>
    <border>
      <top style="thin">
        <color rgb="FF10A59B"/>
      </top>
    </border>
    <border>
      <right style="thin">
        <color rgb="FF10A59B"/>
      </right>
      <top style="thin">
        <color rgb="FF10A59B"/>
      </top>
    </border>
    <border>
      <bottom style="thin">
        <color rgb="FF0D1A32"/>
      </bottom>
    </border>
    <border>
      <left style="thin">
        <color rgb="FF10A59B"/>
      </left>
    </border>
    <border>
      <right style="thin">
        <color rgb="FF10A59B"/>
      </right>
    </border>
    <border>
      <top style="thin">
        <color rgb="FF000000"/>
      </top>
    </border>
    <border>
      <left style="thin">
        <color rgb="FF10A59B"/>
      </left>
      <bottom style="thin">
        <color rgb="FF10A59B"/>
      </bottom>
    </border>
    <border>
      <bottom style="thin">
        <color rgb="FF10A59B"/>
      </bottom>
    </border>
    <border>
      <right style="thin">
        <color rgb="FF10A59B"/>
      </right>
      <bottom style="thin">
        <color rgb="FF10A59B"/>
      </bottom>
    </border>
    <border>
      <left style="thin">
        <color rgb="FFD8B034"/>
      </left>
      <top style="thin">
        <color rgb="FFD8B034"/>
      </top>
    </border>
    <border>
      <top style="thin">
        <color rgb="FFD8B034"/>
      </top>
    </border>
    <border>
      <right style="thin">
        <color rgb="FFD8B034"/>
      </right>
      <top style="thin">
        <color rgb="FFD8B034"/>
      </top>
    </border>
    <border>
      <left style="thin">
        <color rgb="FFD8B034"/>
      </left>
    </border>
    <border>
      <right style="thin">
        <color rgb="FFD8B034"/>
      </right>
    </border>
    <border>
      <left style="thin">
        <color rgb="FFD8B034"/>
      </left>
      <bottom style="thin">
        <color rgb="FFD8B034"/>
      </bottom>
    </border>
    <border>
      <bottom style="thin">
        <color rgb="FFD8B034"/>
      </bottom>
    </border>
    <border>
      <right style="thin">
        <color rgb="FFD8B034"/>
      </right>
      <bottom style="thin">
        <color rgb="FFD8B034"/>
      </bottom>
    </border>
    <border>
      <left style="thin">
        <color rgb="FFA1A7A8"/>
      </left>
      <top style="thin">
        <color rgb="FFA1A7A8"/>
      </top>
    </border>
    <border>
      <top style="thin">
        <color rgb="FFA1A7A8"/>
      </top>
    </border>
    <border>
      <right style="thin">
        <color rgb="FFA1A7A8"/>
      </right>
      <top style="thin">
        <color rgb="FFA1A7A8"/>
      </top>
    </border>
    <border>
      <left style="thin">
        <color rgb="FFA1A7A8"/>
      </left>
    </border>
    <border>
      <right style="thin">
        <color rgb="FFA1A7A8"/>
      </right>
    </border>
    <border>
      <left style="thin">
        <color rgb="FFC2482C"/>
      </left>
      <top style="thin">
        <color rgb="FFC2482C"/>
      </top>
      <bottom style="thin">
        <color rgb="FF999999"/>
      </bottom>
    </border>
    <border>
      <left style="thin">
        <color rgb="FF999999"/>
      </left>
      <top style="thin">
        <color rgb="FFC2482C"/>
      </top>
      <bottom style="thin">
        <color rgb="FF999999"/>
      </bottom>
    </border>
    <border>
      <left style="thin">
        <color rgb="FF999999"/>
      </left>
      <right style="thin">
        <color rgb="FFC2482C"/>
      </right>
      <top style="thin">
        <color rgb="FFC2482C"/>
      </top>
      <bottom style="thin">
        <color rgb="FF999999"/>
      </bottom>
    </border>
    <border>
      <left style="thin">
        <color rgb="FF5E8CDA"/>
      </left>
      <top style="thin">
        <color rgb="FF5E8CDA"/>
      </top>
      <bottom style="thin">
        <color rgb="FF999999"/>
      </bottom>
    </border>
    <border>
      <left style="thin">
        <color rgb="FF999999"/>
      </left>
      <top style="thin">
        <color rgb="FF5E8CDA"/>
      </top>
      <bottom style="thin">
        <color rgb="FF999999"/>
      </bottom>
    </border>
    <border>
      <left style="thin">
        <color rgb="FF999999"/>
      </left>
      <right style="thin">
        <color rgb="FF5E8CDA"/>
      </right>
      <top style="thin">
        <color rgb="FF5E8CDA"/>
      </top>
      <bottom style="thin">
        <color rgb="FF999999"/>
      </bottom>
    </border>
    <border>
      <left style="thin">
        <color rgb="FFC2482C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C2482C"/>
      </right>
      <bottom style="thin">
        <color rgb="FF999999"/>
      </bottom>
    </border>
    <border>
      <left style="thin">
        <color rgb="FF5E8CDA"/>
      </left>
      <bottom style="thin">
        <color rgb="FF999999"/>
      </bottom>
    </border>
    <border>
      <left style="thin">
        <color rgb="FF999999"/>
      </left>
      <right style="thin">
        <color rgb="FF5E8CDA"/>
      </right>
      <bottom style="thin">
        <color rgb="FF999999"/>
      </bottom>
    </border>
    <border>
      <left style="thin">
        <color rgb="FFC2482C"/>
      </left>
      <top style="thin">
        <color rgb="FF999999"/>
      </top>
      <bottom style="thin">
        <color rgb="FFC2482C"/>
      </bottom>
    </border>
    <border>
      <right style="thin">
        <color rgb="FF999999"/>
      </right>
      <top style="thin">
        <color rgb="FF999999"/>
      </top>
      <bottom style="thin">
        <color rgb="FFC2482C"/>
      </bottom>
    </border>
    <border>
      <left style="thin">
        <color rgb="FF999999"/>
      </left>
      <right style="thin">
        <color rgb="FFC2482C"/>
      </right>
      <top style="thin">
        <color rgb="FF999999"/>
      </top>
      <bottom style="thin">
        <color rgb="FFC2482C"/>
      </bottom>
    </border>
    <border>
      <left style="thin">
        <color rgb="FF5E8CDA"/>
      </left>
      <top style="thin">
        <color rgb="FF999999"/>
      </top>
      <bottom style="thin">
        <color rgb="FF5E8CDA"/>
      </bottom>
    </border>
    <border>
      <right style="thin">
        <color rgb="FF999999"/>
      </right>
      <top style="thin">
        <color rgb="FF999999"/>
      </top>
      <bottom style="thin">
        <color rgb="FF5E8CDA"/>
      </bottom>
    </border>
    <border>
      <left style="thin">
        <color rgb="FF999999"/>
      </left>
      <right style="thin">
        <color rgb="FF5E8CDA"/>
      </right>
      <top style="thin">
        <color rgb="FF999999"/>
      </top>
      <bottom style="thin">
        <color rgb="FF5E8CDA"/>
      </bottom>
    </border>
    <border>
      <left style="thin">
        <color rgb="FFD6311D"/>
      </left>
      <right style="thin">
        <color rgb="FFFFFFFF"/>
      </right>
      <top style="thin">
        <color rgb="FFD6311D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D6311D"/>
      </top>
      <bottom style="thin">
        <color rgb="FFFFFFFF"/>
      </bottom>
    </border>
    <border>
      <right style="thin">
        <color rgb="FFD6311D"/>
      </right>
      <top style="thin">
        <color rgb="FFD6311D"/>
      </top>
      <bottom style="thin">
        <color rgb="FFFFFFFF"/>
      </bottom>
    </border>
    <border>
      <left style="thin">
        <color rgb="FF2178D3"/>
      </left>
      <right style="thin">
        <color rgb="FFFFFFFF"/>
      </right>
      <top style="thin">
        <color rgb="FF2178D3"/>
      </top>
      <bottom style="thin">
        <color rgb="FFFFFFFF"/>
      </bottom>
    </border>
    <border>
      <top style="thin">
        <color rgb="FF2178D3"/>
      </top>
      <bottom style="thin">
        <color rgb="FFFFFFFF"/>
      </bottom>
    </border>
    <border>
      <left style="thin">
        <color rgb="FFFFFFFF"/>
      </left>
      <right style="thin">
        <color rgb="FF2178D3"/>
      </right>
      <top style="thin">
        <color rgb="FF2178D3"/>
      </top>
      <bottom style="thin">
        <color rgb="FFFFFFFF"/>
      </bottom>
    </border>
    <border>
      <left style="thin">
        <color rgb="FFD6311D"/>
      </left>
      <bottom style="thin">
        <color rgb="FF999999"/>
      </bottom>
    </border>
    <border>
      <left style="thin">
        <color rgb="FF999999"/>
      </left>
      <right style="thin">
        <color rgb="FFD6311D"/>
      </right>
      <bottom style="thin">
        <color rgb="FF999999"/>
      </bottom>
    </border>
    <border>
      <left style="thin">
        <color rgb="FF2178D3"/>
      </left>
      <bottom style="thin">
        <color rgb="FF999999"/>
      </bottom>
    </border>
    <border>
      <left style="thin">
        <color rgb="FF999999"/>
      </left>
      <right style="thin">
        <color rgb="FF2178D3"/>
      </right>
      <bottom style="thin">
        <color rgb="FF999999"/>
      </bottom>
    </border>
    <border>
      <left style="thin">
        <color rgb="FFD6311D"/>
      </left>
      <top style="thin">
        <color rgb="FF999999"/>
      </top>
      <bottom style="thin">
        <color rgb="FFD6311D"/>
      </bottom>
    </border>
    <border>
      <right style="thin">
        <color rgb="FF999999"/>
      </right>
      <top style="thin">
        <color rgb="FF999999"/>
      </top>
      <bottom style="thin">
        <color rgb="FFD6311D"/>
      </bottom>
    </border>
    <border>
      <left style="thin">
        <color rgb="FF999999"/>
      </left>
      <right style="thin">
        <color rgb="FFD6311D"/>
      </right>
      <top style="thin">
        <color rgb="FF999999"/>
      </top>
      <bottom style="thin">
        <color rgb="FFD6311D"/>
      </bottom>
    </border>
    <border>
      <left style="thin">
        <color rgb="FF2178D3"/>
      </left>
      <top style="thin">
        <color rgb="FF999999"/>
      </top>
      <bottom style="thin">
        <color rgb="FF2178D3"/>
      </bottom>
    </border>
    <border>
      <right style="thin">
        <color rgb="FF999999"/>
      </right>
      <top style="thin">
        <color rgb="FF999999"/>
      </top>
      <bottom style="thin">
        <color rgb="FF2178D3"/>
      </bottom>
    </border>
    <border>
      <left style="thin">
        <color rgb="FF999999"/>
      </left>
      <right style="thin">
        <color rgb="FF2178D3"/>
      </right>
      <top style="thin">
        <color rgb="FF999999"/>
      </top>
      <bottom style="thin">
        <color rgb="FF2178D3"/>
      </bottom>
    </border>
    <border>
      <right style="thin">
        <color rgb="FFFFFFFF"/>
      </right>
      <top style="thin">
        <color rgb="FFD6311D"/>
      </top>
      <bottom style="thin">
        <color rgb="FFFFFFFF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bottom style="thin">
        <color rgb="FFA4C2F4"/>
      </bottom>
    </border>
    <border>
      <top style="thin">
        <color rgb="FF0D1A32"/>
      </top>
      <bottom style="thin">
        <color rgb="FF0D1A32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8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horizontal="right" vertical="bottom"/>
    </xf>
    <xf borderId="0" fillId="2" fontId="2" numFmtId="0" xfId="0" applyAlignment="1" applyFill="1" applyFont="1">
      <alignment horizontal="center" vertical="bottom"/>
    </xf>
    <xf borderId="0" fillId="2" fontId="3" numFmtId="0" xfId="0" applyAlignment="1" applyFill="1" applyFont="1">
      <alignment horizontal="center" vertical="bottom"/>
    </xf>
    <xf borderId="0" fillId="2" fontId="4" numFmtId="0" xfId="0" applyAlignment="1" applyFill="1" applyFont="1">
      <alignment horizontal="center" vertical="bottom"/>
    </xf>
    <xf borderId="0" fillId="0" fontId="5" numFmtId="16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2" fontId="5" numFmtId="0" xfId="0" applyFill="1" applyFont="1"/>
    <xf borderId="0" fillId="2" fontId="6" numFmtId="0" xfId="0" applyAlignment="1" applyFill="1" applyFont="1">
      <alignment vertical="bottom"/>
    </xf>
    <xf borderId="0" fillId="3" fontId="2" numFmtId="0" xfId="0" applyAlignment="1" applyFill="1" applyFont="1">
      <alignment horizontal="right" vertical="bottom"/>
    </xf>
    <xf borderId="0" fillId="4" fontId="5" numFmtId="0" xfId="0" applyAlignment="1" applyFill="1" applyFont="1">
      <alignment readingOrder="0"/>
    </xf>
    <xf borderId="0" fillId="0" fontId="1" numFmtId="165" xfId="0" applyAlignment="1" applyFont="1" applyNumberFormat="1">
      <alignment vertical="bottom"/>
    </xf>
    <xf borderId="0" fillId="3" fontId="2" numFmtId="0" xfId="0" applyAlignment="1" applyFill="1" applyFont="1">
      <alignment horizontal="center" vertical="bottom"/>
    </xf>
    <xf borderId="0" fillId="3" fontId="3" numFmtId="0" xfId="0" applyAlignment="1" applyFill="1" applyFont="1">
      <alignment horizontal="center" vertical="bottom"/>
    </xf>
    <xf borderId="0" fillId="0" fontId="1" numFmtId="49" xfId="0" applyAlignment="1" applyFont="1" applyNumberFormat="1">
      <alignment vertical="bottom"/>
    </xf>
    <xf borderId="0" fillId="0" fontId="1" numFmtId="0" xfId="0" applyFont="1"/>
    <xf borderId="0" fillId="0" fontId="6" numFmtId="0" xfId="0" applyAlignment="1" applyFont="1">
      <alignment vertical="bottom"/>
    </xf>
    <xf borderId="0" fillId="0" fontId="7" numFmtId="0" xfId="0" applyFont="1"/>
    <xf borderId="0" fillId="5" fontId="2" numFmtId="0" xfId="0" applyAlignment="1" applyFill="1" applyFont="1">
      <alignment horizontal="center" vertical="center"/>
    </xf>
    <xf borderId="0" fillId="0" fontId="8" numFmtId="0" xfId="0" applyFont="1"/>
    <xf borderId="0" fillId="0" fontId="8" numFmtId="0" xfId="0" applyAlignment="1" applyFont="1">
      <alignment vertical="bottom"/>
    </xf>
    <xf borderId="0" fillId="0" fontId="6" numFmtId="0" xfId="0" applyAlignment="1" applyFont="1">
      <alignment vertical="center"/>
    </xf>
    <xf borderId="0" fillId="6" fontId="4" numFmtId="0" xfId="0" applyAlignment="1" applyFill="1" applyFont="1">
      <alignment horizontal="center" vertical="center"/>
    </xf>
    <xf borderId="0" fillId="0" fontId="5" numFmtId="0" xfId="0" applyAlignment="1" applyFont="1">
      <alignment horizontal="right"/>
    </xf>
    <xf borderId="0" fillId="0" fontId="5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10" numFmtId="0" xfId="0" applyAlignment="1" applyFont="1">
      <alignment horizontal="center"/>
    </xf>
    <xf borderId="0" fillId="0" fontId="5" numFmtId="0" xfId="0" applyAlignment="1" applyFont="1">
      <alignment vertical="center"/>
    </xf>
    <xf borderId="0" fillId="3" fontId="5" numFmtId="0" xfId="0" applyAlignment="1" applyFill="1" applyFont="1">
      <alignment horizontal="right"/>
    </xf>
    <xf borderId="0" fillId="3" fontId="5" numFmtId="0" xfId="0" applyAlignment="1" applyFill="1" applyFont="1">
      <alignment horizontal="center"/>
    </xf>
    <xf borderId="0" fillId="3" fontId="5" numFmtId="0" xfId="0" applyFill="1" applyFont="1"/>
    <xf borderId="0" fillId="3" fontId="10" numFmtId="0" xfId="0" applyAlignment="1" applyFill="1" applyFont="1">
      <alignment horizontal="center"/>
    </xf>
    <xf borderId="0" fillId="0" fontId="5" numFmtId="165" xfId="0" applyFont="1" applyNumberFormat="1"/>
    <xf borderId="0" fillId="5" fontId="11" numFmtId="0" xfId="0" applyAlignment="1" applyFill="1" applyFont="1">
      <alignment horizontal="center" readingOrder="0" vertical="center"/>
    </xf>
    <xf borderId="0" fillId="0" fontId="12" numFmtId="0" xfId="0" applyAlignment="1" applyFont="1">
      <alignment readingOrder="0"/>
    </xf>
    <xf borderId="0" fillId="0" fontId="5" numFmtId="49" xfId="0" applyFont="1" applyNumberFormat="1"/>
    <xf borderId="0" fillId="0" fontId="7" numFmtId="0" xfId="0" applyAlignment="1" applyFont="1">
      <alignment readingOrder="0"/>
    </xf>
    <xf borderId="1" fillId="5" fontId="11" numFmtId="0" xfId="0" applyAlignment="1" applyBorder="1" applyFill="1" applyFont="1">
      <alignment horizontal="center" readingOrder="0" vertical="center"/>
    </xf>
    <xf borderId="2" fillId="0" fontId="5" numFmtId="0" xfId="0" applyBorder="1" applyFont="1"/>
    <xf borderId="2" fillId="5" fontId="11" numFmtId="0" xfId="0" applyAlignment="1" applyBorder="1" applyFill="1" applyFont="1">
      <alignment horizontal="center" readingOrder="0" vertical="center"/>
    </xf>
    <xf borderId="0" fillId="5" fontId="13" numFmtId="0" xfId="0" applyAlignment="1" applyFill="1" applyFont="1">
      <alignment horizontal="center" readingOrder="0" vertical="center"/>
    </xf>
    <xf borderId="0" fillId="6" fontId="13" numFmtId="0" xfId="0" applyAlignment="1" applyFill="1" applyFont="1">
      <alignment horizontal="center" readingOrder="0" vertical="center"/>
    </xf>
    <xf borderId="0" fillId="2" fontId="14" numFmtId="0" xfId="0" applyFill="1" applyFont="1"/>
    <xf borderId="0" fillId="2" fontId="0" numFmtId="0" xfId="0" applyAlignment="1" applyFill="1" applyFont="1">
      <alignment horizontal="center" readingOrder="0" vertical="center"/>
    </xf>
    <xf borderId="0" fillId="0" fontId="15" numFmtId="0" xfId="0" applyAlignment="1" applyFont="1">
      <alignment readingOrder="0"/>
    </xf>
    <xf borderId="3" fillId="0" fontId="1" numFmtId="0" xfId="0" applyAlignment="1" applyBorder="1" applyFont="1">
      <alignment horizontal="center" readingOrder="0" vertical="center"/>
    </xf>
    <xf borderId="0" fillId="2" fontId="0" numFmtId="0" xfId="0" applyAlignment="1" applyFill="1" applyFont="1">
      <alignment horizontal="right" readingOrder="0" vertical="center"/>
    </xf>
    <xf borderId="0" fillId="2" fontId="16" numFmtId="0" xfId="0" applyAlignment="1" applyFill="1" applyFont="1">
      <alignment readingOrder="0" vertical="center"/>
    </xf>
    <xf borderId="3" fillId="7" fontId="1" numFmtId="0" xfId="0" applyAlignment="1" applyBorder="1" applyFill="1" applyFont="1">
      <alignment horizontal="center" readingOrder="0" vertical="center"/>
    </xf>
    <xf borderId="4" fillId="0" fontId="1" numFmtId="0" xfId="0" applyBorder="1" applyFont="1"/>
    <xf borderId="0" fillId="2" fontId="0" numFmtId="0" xfId="0" applyAlignment="1" applyFill="1" applyFont="1">
      <alignment horizontal="left" readingOrder="0" vertical="center"/>
    </xf>
    <xf borderId="0" fillId="2" fontId="17" numFmtId="0" xfId="0" applyAlignment="1" applyFill="1" applyFont="1">
      <alignment horizontal="center" readingOrder="0" vertical="center"/>
    </xf>
    <xf borderId="0" fillId="2" fontId="17" numFmtId="0" xfId="0" applyFill="1" applyFont="1"/>
    <xf borderId="5" fillId="0" fontId="5" numFmtId="0" xfId="0" applyBorder="1" applyFont="1"/>
    <xf borderId="6" fillId="0" fontId="1" numFmtId="0" xfId="0" applyBorder="1" applyFont="1"/>
    <xf borderId="0" fillId="2" fontId="18" numFmtId="0" xfId="0" applyFill="1" applyFont="1"/>
    <xf borderId="0" fillId="8" fontId="0" numFmtId="0" xfId="0" applyAlignment="1" applyFill="1" applyFont="1">
      <alignment horizontal="center" readingOrder="0" vertical="center"/>
    </xf>
    <xf borderId="1" fillId="8" fontId="0" numFmtId="0" xfId="0" applyAlignment="1" applyBorder="1" applyFill="1" applyFont="1">
      <alignment horizontal="center" readingOrder="0" vertical="center"/>
    </xf>
    <xf borderId="2" fillId="8" fontId="0" numFmtId="0" xfId="0" applyAlignment="1" applyBorder="1" applyFill="1" applyFont="1">
      <alignment horizontal="center" readingOrder="0" vertical="center"/>
    </xf>
    <xf borderId="0" fillId="8" fontId="0" numFmtId="0" xfId="0" applyAlignment="1" applyFill="1" applyFont="1">
      <alignment horizontal="right" readingOrder="0" vertical="center"/>
    </xf>
    <xf borderId="0" fillId="8" fontId="16" numFmtId="0" xfId="0" applyAlignment="1" applyFill="1" applyFont="1">
      <alignment readingOrder="0" vertical="center"/>
    </xf>
    <xf borderId="0" fillId="8" fontId="0" numFmtId="0" xfId="0" applyAlignment="1" applyFill="1" applyFont="1">
      <alignment horizontal="left" readingOrder="0" vertical="center"/>
    </xf>
    <xf borderId="0" fillId="8" fontId="17" numFmtId="0" xfId="0" applyAlignment="1" applyFill="1" applyFont="1">
      <alignment horizontal="center" readingOrder="0" vertical="center"/>
    </xf>
    <xf borderId="0" fillId="7" fontId="12" numFmtId="49" xfId="0" applyAlignment="1" applyFill="1" applyFont="1" applyNumberFormat="1">
      <alignment horizontal="center" readingOrder="0" vertical="center"/>
    </xf>
    <xf borderId="7" fillId="0" fontId="1" numFmtId="0" xfId="0" applyBorder="1" applyFont="1"/>
    <xf borderId="8" fillId="0" fontId="1" numFmtId="0" xfId="0" applyBorder="1" applyFont="1"/>
    <xf borderId="9" fillId="8" fontId="0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center"/>
    </xf>
    <xf borderId="0" fillId="0" fontId="20" numFmtId="0" xfId="0" applyAlignment="1" applyFont="1">
      <alignment horizontal="center"/>
    </xf>
    <xf borderId="0" fillId="0" fontId="20" numFmtId="0" xfId="0" applyFont="1"/>
    <xf borderId="0" fillId="0" fontId="12" numFmtId="0" xfId="0" applyAlignment="1" applyFont="1">
      <alignment horizontal="center" readingOrder="0" vertical="center"/>
    </xf>
    <xf borderId="0" fillId="9" fontId="2" numFmtId="0" xfId="0" applyAlignment="1" applyFill="1" applyFont="1">
      <alignment horizontal="center" readingOrder="0" vertical="center"/>
    </xf>
    <xf borderId="0" fillId="0" fontId="9" numFmtId="0" xfId="0" applyFont="1"/>
    <xf borderId="0" fillId="9" fontId="11" numFmtId="0" xfId="0" applyAlignment="1" applyFill="1" applyFont="1">
      <alignment horizontal="center" readingOrder="0" vertical="center"/>
    </xf>
    <xf borderId="1" fillId="9" fontId="11" numFmtId="0" xfId="0" applyAlignment="1" applyBorder="1" applyFill="1" applyFont="1">
      <alignment horizontal="center" readingOrder="0" vertical="center"/>
    </xf>
    <xf borderId="2" fillId="9" fontId="11" numFmtId="0" xfId="0" applyAlignment="1" applyBorder="1" applyFill="1" applyFont="1">
      <alignment horizontal="center" readingOrder="0" vertical="center"/>
    </xf>
    <xf borderId="0" fillId="9" fontId="13" numFmtId="0" xfId="0" applyAlignment="1" applyFill="1" applyFont="1">
      <alignment horizontal="center" readingOrder="0" vertical="center"/>
    </xf>
    <xf borderId="0" fillId="10" fontId="13" numFmtId="0" xfId="0" applyAlignment="1" applyFill="1" applyFont="1">
      <alignment horizontal="center" readingOrder="0" vertical="center"/>
    </xf>
    <xf borderId="10" fillId="0" fontId="1" numFmtId="0" xfId="0" applyBorder="1" applyFont="1"/>
    <xf borderId="0" fillId="0" fontId="21" numFmtId="0" xfId="0" applyAlignment="1" applyFont="1">
      <alignment horizontal="right" vertical="bottom"/>
    </xf>
    <xf borderId="0" fillId="2" fontId="21" numFmtId="0" xfId="0" applyAlignment="1" applyFill="1" applyFont="1">
      <alignment horizontal="right" vertical="bottom"/>
    </xf>
    <xf borderId="0" fillId="2" fontId="21" numFmtId="0" xfId="0" applyAlignment="1" applyFill="1" applyFont="1">
      <alignment horizontal="center" vertical="bottom"/>
    </xf>
    <xf borderId="0" fillId="2" fontId="22" numFmtId="0" xfId="0" applyAlignment="1" applyFill="1" applyFont="1">
      <alignment horizontal="center" vertical="bottom"/>
    </xf>
    <xf borderId="0" fillId="2" fontId="23" numFmtId="0" xfId="0" applyAlignment="1" applyFill="1" applyFont="1">
      <alignment horizontal="center" vertical="bottom"/>
    </xf>
    <xf borderId="0" fillId="2" fontId="1" numFmtId="0" xfId="0" applyFill="1" applyFont="1"/>
    <xf borderId="0" fillId="2" fontId="24" numFmtId="0" xfId="0" applyAlignment="1" applyFill="1" applyFont="1">
      <alignment vertical="bottom"/>
    </xf>
    <xf borderId="0" fillId="0" fontId="22" numFmtId="0" xfId="0" applyAlignment="1" applyFont="1">
      <alignment horizontal="center" readingOrder="0" vertical="center"/>
    </xf>
    <xf borderId="11" fillId="11" fontId="25" numFmtId="0" xfId="0" applyAlignment="1" applyBorder="1" applyFill="1" applyFont="1">
      <alignment horizontal="center" readingOrder="0" vertical="center"/>
    </xf>
    <xf borderId="11" fillId="0" fontId="5" numFmtId="0" xfId="0" applyBorder="1" applyFont="1"/>
    <xf borderId="0" fillId="0" fontId="26" numFmtId="0" xfId="0" applyFont="1"/>
    <xf borderId="0" fillId="0" fontId="26" numFmtId="0" xfId="0" applyAlignment="1" applyFont="1">
      <alignment vertical="bottom"/>
    </xf>
    <xf borderId="0" fillId="0" fontId="27" numFmtId="0" xfId="0" applyAlignment="1" applyFont="1">
      <alignment horizontal="center" readingOrder="0" vertical="center"/>
    </xf>
    <xf borderId="12" fillId="12" fontId="28" numFmtId="0" xfId="0" applyAlignment="1" applyBorder="1" applyFill="1" applyFont="1">
      <alignment horizontal="center" readingOrder="0" vertical="center"/>
    </xf>
    <xf borderId="0" fillId="12" fontId="29" numFmtId="0" xfId="0" applyAlignment="1" applyFill="1" applyFont="1">
      <alignment horizontal="center" readingOrder="0" vertical="center"/>
    </xf>
    <xf borderId="13" fillId="6" fontId="30" numFmtId="0" xfId="0" applyAlignment="1" applyBorder="1" applyFill="1" applyFont="1">
      <alignment horizontal="center" readingOrder="0" vertical="center"/>
    </xf>
    <xf borderId="0" fillId="2" fontId="31" numFmtId="0" xfId="0" applyAlignment="1" applyFill="1" applyFont="1">
      <alignment vertical="center"/>
    </xf>
    <xf borderId="0" fillId="0" fontId="0" numFmtId="0" xfId="0" applyAlignment="1" applyFont="1">
      <alignment horizontal="center" readingOrder="0" vertical="center"/>
    </xf>
    <xf borderId="12" fillId="2" fontId="0" numFmtId="0" xfId="0" applyAlignment="1" applyBorder="1" applyFill="1" applyFont="1">
      <alignment horizontal="center" readingOrder="0" vertical="center"/>
    </xf>
    <xf borderId="0" fillId="2" fontId="0" numFmtId="0" xfId="0" applyAlignment="1" applyFill="1" applyFont="1">
      <alignment horizontal="right" readingOrder="0" vertical="center"/>
    </xf>
    <xf borderId="0" fillId="2" fontId="16" numFmtId="0" xfId="0" applyAlignment="1" applyFill="1" applyFont="1">
      <alignment horizontal="center" readingOrder="0" vertical="center"/>
    </xf>
    <xf borderId="0" fillId="2" fontId="0" numFmtId="0" xfId="0" applyAlignment="1" applyFill="1" applyFont="1">
      <alignment horizontal="left" readingOrder="0" vertical="center"/>
    </xf>
    <xf borderId="13" fillId="2" fontId="17" numFmtId="0" xfId="0" applyAlignment="1" applyBorder="1" applyFill="1" applyFont="1">
      <alignment horizontal="center" readingOrder="0" vertical="center"/>
    </xf>
    <xf borderId="0" fillId="2" fontId="17" numFmtId="0" xfId="0" applyFill="1" applyFont="1"/>
    <xf borderId="0" fillId="2" fontId="18" numFmtId="0" xfId="0" applyFill="1" applyFont="1"/>
    <xf borderId="12" fillId="8" fontId="0" numFmtId="0" xfId="0" applyAlignment="1" applyBorder="1" applyFill="1" applyFont="1">
      <alignment horizontal="center" readingOrder="0" vertical="center"/>
    </xf>
    <xf borderId="0" fillId="8" fontId="0" numFmtId="0" xfId="0" applyAlignment="1" applyFill="1" applyFont="1">
      <alignment horizontal="right" readingOrder="0" vertical="center"/>
    </xf>
    <xf borderId="0" fillId="8" fontId="16" numFmtId="0" xfId="0" applyAlignment="1" applyFill="1" applyFont="1">
      <alignment horizontal="center" readingOrder="0" vertical="center"/>
    </xf>
    <xf borderId="0" fillId="8" fontId="0" numFmtId="0" xfId="0" applyAlignment="1" applyFill="1" applyFont="1">
      <alignment horizontal="left" readingOrder="0" vertical="center"/>
    </xf>
    <xf borderId="13" fillId="8" fontId="17" numFmtId="0" xfId="0" applyAlignment="1" applyBorder="1" applyFill="1" applyFont="1">
      <alignment horizontal="center" readingOrder="0" vertical="center"/>
    </xf>
    <xf borderId="0" fillId="0" fontId="7" numFmtId="0" xfId="0" applyAlignment="1" applyFont="1">
      <alignment horizontal="right" readingOrder="0"/>
    </xf>
    <xf borderId="0" fillId="0" fontId="32" numFmtId="0" xfId="0" applyAlignment="1" applyFont="1">
      <alignment readingOrder="0"/>
    </xf>
    <xf borderId="14" fillId="8" fontId="17" numFmtId="0" xfId="0" applyAlignment="1" applyBorder="1" applyFill="1" applyFont="1">
      <alignment horizontal="center" readingOrder="0" vertical="center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center"/>
    </xf>
    <xf borderId="0" fillId="0" fontId="17" numFmtId="0" xfId="0" applyAlignment="1" applyFont="1">
      <alignment horizontal="center" vertical="center"/>
    </xf>
    <xf borderId="0" fillId="0" fontId="17" numFmtId="0" xfId="0" applyAlignment="1" applyFont="1">
      <alignment horizontal="center"/>
    </xf>
    <xf borderId="0" fillId="0" fontId="17" numFmtId="0" xfId="0" applyFont="1"/>
    <xf borderId="0" fillId="0" fontId="1" numFmtId="0" xfId="0" applyFont="1"/>
    <xf borderId="11" fillId="11" fontId="33" numFmtId="0" xfId="0" applyAlignment="1" applyBorder="1" applyFill="1" applyFont="1">
      <alignment horizontal="center" readingOrder="0" vertical="center"/>
    </xf>
    <xf borderId="12" fillId="13" fontId="28" numFmtId="0" xfId="0" applyAlignment="1" applyBorder="1" applyFill="1" applyFont="1">
      <alignment horizontal="center" readingOrder="0" vertical="center"/>
    </xf>
    <xf borderId="0" fillId="13" fontId="29" numFmtId="0" xfId="0" applyAlignment="1" applyFill="1" applyFont="1">
      <alignment horizontal="center" readingOrder="0" vertical="center"/>
    </xf>
    <xf borderId="15" fillId="10" fontId="30" numFmtId="0" xfId="0" applyAlignment="1" applyBorder="1" applyFill="1" applyFont="1">
      <alignment horizontal="center" readingOrder="0" vertical="center"/>
    </xf>
    <xf borderId="0" fillId="2" fontId="31" numFmtId="0" xfId="0" applyFill="1" applyFont="1"/>
    <xf borderId="15" fillId="2" fontId="17" numFmtId="0" xfId="0" applyAlignment="1" applyBorder="1" applyFill="1" applyFont="1">
      <alignment horizontal="center" readingOrder="0" vertical="center"/>
    </xf>
    <xf borderId="15" fillId="8" fontId="17" numFmtId="0" xfId="0" applyAlignment="1" applyBorder="1" applyFill="1" applyFont="1">
      <alignment horizontal="center" readingOrder="0" vertical="center"/>
    </xf>
    <xf borderId="16" fillId="8" fontId="17" numFmtId="0" xfId="0" applyAlignment="1" applyBorder="1" applyFill="1" applyFont="1">
      <alignment horizontal="center" readingOrder="0" vertical="center"/>
    </xf>
    <xf borderId="0" fillId="0" fontId="34" numFmtId="0" xfId="0" applyAlignment="1" applyFont="1">
      <alignment horizontal="center"/>
    </xf>
    <xf borderId="0" fillId="0" fontId="35" numFmtId="0" xfId="0" applyAlignment="1" applyFont="1">
      <alignment horizontal="right"/>
    </xf>
    <xf borderId="0" fillId="11" fontId="36" numFmtId="0" xfId="0" applyAlignment="1" applyFill="1" applyFont="1">
      <alignment horizontal="left" readingOrder="0" vertical="center"/>
    </xf>
    <xf borderId="0" fillId="14" fontId="28" numFmtId="0" xfId="0" applyAlignment="1" applyFill="1" applyFont="1">
      <alignment horizontal="left" readingOrder="0" vertical="center"/>
    </xf>
    <xf borderId="0" fillId="14" fontId="29" numFmtId="0" xfId="0" applyAlignment="1" applyFill="1" applyFont="1">
      <alignment horizontal="left" readingOrder="0" vertical="center"/>
    </xf>
    <xf borderId="0" fillId="0" fontId="1" numFmtId="0" xfId="0" applyAlignment="1" applyFont="1">
      <alignment vertical="center"/>
    </xf>
    <xf borderId="0" fillId="15" fontId="4" numFmtId="0" xfId="0" applyAlignment="1" applyFill="1" applyFont="1">
      <alignment horizontal="center" vertical="center"/>
    </xf>
    <xf borderId="0" fillId="0" fontId="7" numFmtId="0" xfId="0" applyAlignment="1" applyFont="1">
      <alignment vertical="center"/>
    </xf>
    <xf borderId="17" fillId="2" fontId="37" numFmtId="0" xfId="0" applyAlignment="1" applyBorder="1" applyFill="1" applyFont="1">
      <alignment horizontal="left" readingOrder="0" vertical="center"/>
    </xf>
    <xf borderId="0" fillId="2" fontId="37" numFmtId="0" xfId="0" applyAlignment="1" applyFill="1" applyFont="1">
      <alignment horizontal="right" readingOrder="0" vertical="center"/>
    </xf>
    <xf borderId="0" fillId="2" fontId="38" numFmtId="0" xfId="0" applyAlignment="1" applyFill="1" applyFont="1">
      <alignment horizontal="center" readingOrder="0" vertical="center"/>
    </xf>
    <xf borderId="0" fillId="2" fontId="37" numFmtId="0" xfId="0" applyAlignment="1" applyFill="1" applyFont="1">
      <alignment horizontal="left" readingOrder="0" vertical="center"/>
    </xf>
    <xf borderId="3" fillId="16" fontId="1" numFmtId="0" xfId="0" applyAlignment="1" applyBorder="1" applyFill="1" applyFont="1">
      <alignment horizontal="center" readingOrder="0" vertical="center"/>
    </xf>
    <xf borderId="17" fillId="8" fontId="37" numFmtId="0" xfId="0" applyAlignment="1" applyBorder="1" applyFill="1" applyFont="1">
      <alignment horizontal="left" readingOrder="0" vertical="center"/>
    </xf>
    <xf borderId="0" fillId="8" fontId="37" numFmtId="0" xfId="0" applyAlignment="1" applyFill="1" applyFont="1">
      <alignment horizontal="right" readingOrder="0" vertical="center"/>
    </xf>
    <xf borderId="0" fillId="8" fontId="38" numFmtId="0" xfId="0" applyAlignment="1" applyFill="1" applyFont="1">
      <alignment horizontal="center" readingOrder="0" vertical="center"/>
    </xf>
    <xf borderId="0" fillId="8" fontId="37" numFmtId="0" xfId="0" applyAlignment="1" applyFill="1" applyFont="1">
      <alignment horizontal="left" readingOrder="0" vertical="center"/>
    </xf>
    <xf borderId="0" fillId="16" fontId="12" numFmtId="49" xfId="0" applyAlignment="1" applyFill="1" applyFont="1" applyNumberFormat="1">
      <alignment horizontal="center" readingOrder="0" vertical="center"/>
    </xf>
    <xf borderId="6" fillId="0" fontId="39" numFmtId="0" xfId="0" applyAlignment="1" applyBorder="1" applyFont="1">
      <alignment horizontal="right" vertical="bottom"/>
    </xf>
    <xf borderId="0" fillId="0" fontId="1" numFmtId="0" xfId="0" applyAlignment="1" applyFont="1">
      <alignment horizontal="left"/>
    </xf>
    <xf borderId="9" fillId="0" fontId="1" numFmtId="0" xfId="0" applyAlignment="1" applyBorder="1" applyFont="1">
      <alignment horizontal="center"/>
    </xf>
    <xf borderId="0" fillId="0" fontId="40" numFmtId="0" xfId="0" applyAlignment="1" applyFont="1">
      <alignment horizontal="right" vertical="bottom"/>
    </xf>
    <xf borderId="0" fillId="11" fontId="22" numFmtId="0" xfId="0" applyAlignment="1" applyFill="1" applyFont="1">
      <alignment horizontal="center" readingOrder="0" vertical="center"/>
    </xf>
    <xf borderId="0" fillId="0" fontId="41" numFmtId="0" xfId="0" applyAlignment="1" applyFont="1">
      <alignment horizontal="center" readingOrder="0" vertical="center"/>
    </xf>
    <xf borderId="0" fillId="11" fontId="42" numFmtId="0" xfId="0" applyAlignment="1" applyFill="1" applyFont="1">
      <alignment horizontal="center" readingOrder="0" vertical="center"/>
    </xf>
    <xf borderId="0" fillId="11" fontId="43" numFmtId="0" xfId="0" applyAlignment="1" applyFill="1" applyFont="1">
      <alignment horizontal="center" readingOrder="0" vertical="center"/>
    </xf>
    <xf borderId="18" fillId="12" fontId="44" numFmtId="0" xfId="0" applyAlignment="1" applyBorder="1" applyFill="1" applyFont="1">
      <alignment horizontal="left" vertical="center"/>
    </xf>
    <xf borderId="19" fillId="12" fontId="44" numFmtId="49" xfId="0" applyAlignment="1" applyBorder="1" applyFill="1" applyFont="1" applyNumberFormat="1">
      <alignment horizontal="center" vertical="center"/>
    </xf>
    <xf borderId="20" fillId="0" fontId="45" numFmtId="0" xfId="0" applyAlignment="1" applyBorder="1" applyFont="1">
      <alignment horizontal="center" readingOrder="0" vertical="center"/>
    </xf>
    <xf borderId="18" fillId="13" fontId="44" numFmtId="0" xfId="0" applyAlignment="1" applyBorder="1" applyFill="1" applyFont="1">
      <alignment horizontal="left" vertical="center"/>
    </xf>
    <xf borderId="19" fillId="13" fontId="44" numFmtId="49" xfId="0" applyAlignment="1" applyBorder="1" applyFill="1" applyFont="1" applyNumberFormat="1">
      <alignment horizontal="center" vertical="center"/>
    </xf>
    <xf borderId="0" fillId="0" fontId="46" numFmtId="0" xfId="0" applyFont="1"/>
    <xf borderId="21" fillId="0" fontId="24" numFmtId="0" xfId="0" applyAlignment="1" applyBorder="1" applyFont="1">
      <alignment horizontal="left" vertical="center"/>
    </xf>
    <xf borderId="22" fillId="0" fontId="5" numFmtId="0" xfId="0" applyBorder="1" applyFont="1"/>
    <xf borderId="23" fillId="8" fontId="24" numFmtId="0" xfId="0" applyAlignment="1" applyBorder="1" applyFill="1" applyFont="1">
      <alignment horizontal="center" vertical="center"/>
    </xf>
    <xf borderId="0" fillId="0" fontId="1" numFmtId="0" xfId="0" applyAlignment="1" applyFont="1">
      <alignment vertical="center"/>
    </xf>
    <xf borderId="0" fillId="0" fontId="24" numFmtId="0" xfId="0" applyAlignment="1" applyFont="1">
      <alignment horizontal="left"/>
    </xf>
    <xf borderId="0" fillId="0" fontId="24" numFmtId="0" xfId="0" applyAlignment="1" applyFont="1">
      <alignment horizontal="center"/>
    </xf>
    <xf borderId="9" fillId="0" fontId="24" numFmtId="0" xfId="0" applyAlignment="1" applyBorder="1" applyFont="1">
      <alignment horizontal="center"/>
    </xf>
    <xf borderId="6" fillId="0" fontId="47" numFmtId="0" xfId="0" applyAlignment="1" applyBorder="1" applyFont="1">
      <alignment horizontal="right" readingOrder="0" vertical="bottom"/>
    </xf>
    <xf borderId="0" fillId="0" fontId="48" numFmtId="0" xfId="0" applyAlignment="1" applyFont="1">
      <alignment horizontal="right" readingOrder="0" vertical="bottom"/>
    </xf>
    <xf borderId="6" fillId="0" fontId="49" numFmtId="0" xfId="0" applyAlignment="1" applyBorder="1" applyFont="1">
      <alignment horizontal="right" vertical="bottom"/>
    </xf>
    <xf borderId="0" fillId="0" fontId="50" numFmtId="0" xfId="0" applyAlignment="1" applyFont="1">
      <alignment horizontal="right" vertical="bottom"/>
    </xf>
    <xf borderId="6" fillId="0" fontId="51" numFmtId="0" xfId="0" applyAlignment="1" applyBorder="1" applyFont="1">
      <alignment horizontal="right" readingOrder="0" vertical="bottom"/>
    </xf>
    <xf borderId="0" fillId="0" fontId="51" numFmtId="0" xfId="0" applyAlignment="1" applyFont="1">
      <alignment horizontal="right" readingOrder="0" vertical="bottom"/>
    </xf>
    <xf borderId="24" fillId="12" fontId="44" numFmtId="49" xfId="0" applyAlignment="1" applyBorder="1" applyFill="1" applyFont="1" applyNumberFormat="1">
      <alignment horizontal="center" vertical="center"/>
    </xf>
    <xf borderId="24" fillId="13" fontId="44" numFmtId="49" xfId="0" applyAlignment="1" applyBorder="1" applyFill="1" applyFont="1" applyNumberFormat="1">
      <alignment horizontal="center" vertical="center"/>
    </xf>
    <xf borderId="25" fillId="17" fontId="52" numFmtId="0" xfId="0" applyAlignment="1" applyBorder="1" applyFill="1" applyFont="1">
      <alignment horizontal="center" readingOrder="0"/>
    </xf>
    <xf borderId="26" fillId="0" fontId="5" numFmtId="0" xfId="0" applyBorder="1" applyFont="1"/>
    <xf borderId="27" fillId="0" fontId="5" numFmtId="0" xfId="0" applyBorder="1" applyFont="1"/>
    <xf borderId="25" fillId="18" fontId="52" numFmtId="0" xfId="0" applyAlignment="1" applyBorder="1" applyFill="1" applyFont="1">
      <alignment horizontal="center" readingOrder="0"/>
    </xf>
    <xf borderId="0" fillId="0" fontId="53" numFmtId="0" xfId="0" applyAlignment="1" applyFont="1">
      <alignment horizontal="center" vertical="center"/>
    </xf>
    <xf borderId="0" fillId="0" fontId="54" numFmtId="0" xfId="0" applyAlignment="1" applyFont="1">
      <alignment horizontal="center" vertical="center"/>
    </xf>
    <xf borderId="0" fillId="0" fontId="30" numFmtId="0" xfId="0" applyAlignment="1" applyFont="1">
      <alignment horizontal="center" vertical="center"/>
    </xf>
    <xf borderId="0" fillId="0" fontId="52" numFmtId="0" xfId="0" applyAlignment="1" applyFont="1">
      <alignment horizontal="center"/>
    </xf>
    <xf borderId="0" fillId="0" fontId="55" numFmtId="0" xfId="0" applyFont="1"/>
    <xf borderId="0" fillId="0" fontId="19" numFmtId="0" xfId="0" applyFont="1"/>
    <xf borderId="0" fillId="11" fontId="56" numFmtId="0" xfId="0" applyAlignment="1" applyFill="1" applyFont="1">
      <alignment readingOrder="0"/>
    </xf>
    <xf borderId="28" fillId="4" fontId="5" numFmtId="0" xfId="0" applyBorder="1" applyFill="1" applyFont="1"/>
    <xf borderId="29" fillId="4" fontId="57" numFmtId="49" xfId="0" applyBorder="1" applyFill="1" applyFont="1" applyNumberFormat="1"/>
    <xf borderId="29" fillId="0" fontId="5" numFmtId="0" xfId="0" applyBorder="1" applyFont="1"/>
    <xf borderId="30" fillId="0" fontId="5" numFmtId="0" xfId="0" applyBorder="1" applyFont="1"/>
    <xf borderId="31" fillId="4" fontId="5" numFmtId="0" xfId="0" applyBorder="1" applyFill="1" applyFont="1"/>
    <xf borderId="0" fillId="4" fontId="58" numFmtId="0" xfId="0" applyAlignment="1" applyFill="1" applyFont="1">
      <alignment vertical="top"/>
    </xf>
    <xf borderId="17" fillId="0" fontId="5" numFmtId="0" xfId="0" applyBorder="1" applyFont="1"/>
    <xf borderId="31" fillId="0" fontId="5" numFmtId="0" xfId="0" applyBorder="1" applyFont="1"/>
    <xf borderId="0" fillId="0" fontId="58" numFmtId="0" xfId="0" applyAlignment="1" applyFont="1">
      <alignment vertical="center"/>
    </xf>
    <xf borderId="0" fillId="0" fontId="59" numFmtId="0" xfId="0" applyAlignment="1" applyFont="1">
      <alignment horizontal="right" vertical="center"/>
    </xf>
    <xf borderId="17" fillId="2" fontId="60" numFmtId="0" xfId="0" applyAlignment="1" applyBorder="1" applyFill="1" applyFont="1">
      <alignment horizontal="left" vertical="center"/>
    </xf>
    <xf borderId="21" fillId="0" fontId="5" numFmtId="0" xfId="0" applyBorder="1" applyFont="1"/>
    <xf borderId="22" fillId="0" fontId="5" numFmtId="0" xfId="0" applyAlignment="1" applyBorder="1" applyFont="1">
      <alignment vertical="center"/>
    </xf>
    <xf borderId="22" fillId="0" fontId="58" numFmtId="0" xfId="0" applyAlignment="1" applyBorder="1" applyFont="1">
      <alignment vertical="center"/>
    </xf>
    <xf borderId="22" fillId="0" fontId="59" numFmtId="0" xfId="0" applyAlignment="1" applyBorder="1" applyFont="1">
      <alignment horizontal="right" vertical="center"/>
    </xf>
    <xf borderId="32" fillId="0" fontId="60" numFmtId="0" xfId="0" applyAlignment="1" applyBorder="1" applyFont="1">
      <alignment vertical="center"/>
    </xf>
    <xf borderId="21" fillId="0" fontId="19" numFmtId="0" xfId="0" applyBorder="1" applyFont="1"/>
    <xf borderId="32" fillId="0" fontId="5" numFmtId="0" xfId="0" applyBorder="1" applyFont="1"/>
    <xf borderId="0" fillId="0" fontId="1" numFmtId="0" xfId="0" applyAlignment="1" applyFont="1">
      <alignment horizontal="center" vertical="center"/>
    </xf>
    <xf borderId="0" fillId="2" fontId="22" numFmtId="0" xfId="0" applyAlignment="1" applyFill="1" applyFont="1">
      <alignment horizontal="center" readingOrder="0" vertical="center"/>
    </xf>
    <xf borderId="0" fillId="8" fontId="61" numFmtId="0" xfId="0" applyAlignment="1" applyFill="1" applyFont="1">
      <alignment horizontal="center" readingOrder="0" vertical="center"/>
    </xf>
    <xf borderId="0" fillId="0" fontId="62" numFmtId="0" xfId="0" applyFont="1"/>
    <xf borderId="0" fillId="0" fontId="62" numFmtId="0" xfId="0" applyAlignment="1" applyFont="1">
      <alignment horizontal="center" vertical="center"/>
    </xf>
    <xf borderId="0" fillId="0" fontId="15" numFmtId="0" xfId="0" applyAlignment="1" applyFont="1">
      <alignment readingOrder="0"/>
    </xf>
    <xf borderId="0" fillId="0" fontId="7" numFmtId="0" xfId="0" applyAlignment="1" applyFont="1">
      <alignment horizontal="center" readingOrder="0" vertical="bottom"/>
    </xf>
    <xf borderId="3" fillId="0" fontId="62" numFmtId="0" xfId="0" applyAlignment="1" applyBorder="1" applyFont="1">
      <alignment horizontal="center" readingOrder="0" vertical="center"/>
    </xf>
    <xf borderId="3" fillId="8" fontId="62" numFmtId="0" xfId="0" applyAlignment="1" applyBorder="1" applyFill="1" applyFont="1">
      <alignment horizontal="center" readingOrder="0" vertical="center"/>
    </xf>
    <xf borderId="4" fillId="0" fontId="62" numFmtId="0" xfId="0" applyBorder="1" applyFont="1"/>
    <xf borderId="0" fillId="0" fontId="63" numFmtId="0" xfId="0" applyAlignment="1" applyFont="1">
      <alignment horizontal="center" readingOrder="0" vertical="center"/>
    </xf>
    <xf borderId="6" fillId="0" fontId="62" numFmtId="0" xfId="0" applyBorder="1" applyFont="1"/>
    <xf borderId="0" fillId="0" fontId="7" numFmtId="0" xfId="0" applyAlignment="1" applyFont="1">
      <alignment horizontal="center" readingOrder="0" vertical="center"/>
    </xf>
    <xf borderId="0" fillId="0" fontId="15" numFmtId="49" xfId="0" applyAlignment="1" applyFont="1" applyNumberFormat="1">
      <alignment horizontal="center" readingOrder="0" vertical="center"/>
    </xf>
    <xf borderId="0" fillId="0" fontId="12" numFmtId="0" xfId="0" applyAlignment="1" applyFont="1">
      <alignment horizontal="center" readingOrder="0" vertical="center"/>
    </xf>
    <xf borderId="7" fillId="0" fontId="62" numFmtId="0" xfId="0" applyBorder="1" applyFont="1"/>
    <xf borderId="8" fillId="0" fontId="62" numFmtId="0" xfId="0" applyBorder="1" applyFont="1"/>
    <xf borderId="0" fillId="17" fontId="52" numFmtId="0" xfId="0" applyAlignment="1" applyFill="1" applyFont="1">
      <alignment horizontal="center" readingOrder="0" vertical="center"/>
    </xf>
    <xf borderId="0" fillId="0" fontId="64" numFmtId="0" xfId="0" applyAlignment="1" applyFont="1">
      <alignment readingOrder="0"/>
    </xf>
    <xf borderId="0" fillId="19" fontId="62" numFmtId="0" xfId="0" applyFill="1" applyFont="1"/>
    <xf borderId="0" fillId="19" fontId="62" numFmtId="0" xfId="0" applyAlignment="1" applyFill="1" applyFont="1">
      <alignment horizontal="center" vertical="center"/>
    </xf>
    <xf borderId="0" fillId="0" fontId="65" numFmtId="0" xfId="0" applyFont="1"/>
    <xf borderId="0" fillId="0" fontId="32" numFmtId="0" xfId="0" applyFont="1"/>
    <xf borderId="0" fillId="0" fontId="15" numFmtId="0" xfId="0" applyAlignment="1" applyFont="1">
      <alignment horizontal="center" readingOrder="0"/>
    </xf>
    <xf borderId="0" fillId="2" fontId="66" numFmtId="0" xfId="0" applyAlignment="1" applyFill="1" applyFont="1">
      <alignment horizontal="center" readingOrder="0" vertical="center"/>
    </xf>
    <xf borderId="0" fillId="20" fontId="67" numFmtId="0" xfId="0" applyAlignment="1" applyFill="1" applyFont="1">
      <alignment horizontal="left" readingOrder="0" vertical="center"/>
    </xf>
    <xf borderId="0" fillId="19" fontId="1" numFmtId="0" xfId="0" applyFill="1" applyFont="1"/>
    <xf borderId="0" fillId="19" fontId="7" numFmtId="0" xfId="0" applyAlignment="1" applyFill="1" applyFont="1">
      <alignment horizontal="center" readingOrder="0" vertical="center"/>
    </xf>
    <xf borderId="0" fillId="0" fontId="68" numFmtId="0" xfId="0" applyFont="1"/>
    <xf borderId="0" fillId="0" fontId="69" numFmtId="0" xfId="0" applyFont="1"/>
    <xf borderId="4" fillId="19" fontId="62" numFmtId="0" xfId="0" applyBorder="1" applyFill="1" applyFont="1"/>
    <xf borderId="3" fillId="2" fontId="62" numFmtId="0" xfId="0" applyAlignment="1" applyBorder="1" applyFill="1" applyFont="1">
      <alignment horizontal="center" readingOrder="0" vertical="center"/>
    </xf>
    <xf borderId="0" fillId="0" fontId="15" numFmtId="0" xfId="0" applyAlignment="1" applyFont="1">
      <alignment horizontal="left" readingOrder="0" vertical="bottom"/>
    </xf>
    <xf borderId="0" fillId="0" fontId="15" numFmtId="49" xfId="0" applyAlignment="1" applyFont="1" applyNumberFormat="1">
      <alignment horizontal="center" readingOrder="0" vertical="top"/>
    </xf>
    <xf borderId="33" fillId="0" fontId="70" numFmtId="0" xfId="0" applyAlignment="1" applyBorder="1" applyFont="1">
      <alignment horizontal="center" vertical="center"/>
    </xf>
    <xf borderId="0" fillId="19" fontId="64" numFmtId="0" xfId="0" applyAlignment="1" applyFill="1" applyFont="1">
      <alignment readingOrder="0"/>
    </xf>
    <xf borderId="34" fillId="0" fontId="62" numFmtId="0" xfId="0" applyAlignment="1" applyBorder="1" applyFont="1">
      <alignment horizontal="left" readingOrder="0" vertical="center"/>
    </xf>
    <xf borderId="7" fillId="0" fontId="5" numFmtId="0" xfId="0" applyBorder="1" applyFont="1"/>
    <xf borderId="10" fillId="0" fontId="5" numFmtId="0" xfId="0" applyBorder="1" applyFont="1"/>
    <xf borderId="0" fillId="0" fontId="71" numFmtId="0" xfId="0" applyFont="1"/>
    <xf borderId="0" fillId="0" fontId="15" numFmtId="0" xfId="0" applyAlignment="1" applyFont="1">
      <alignment horizontal="center" readingOrder="0" vertical="center"/>
    </xf>
    <xf borderId="10" fillId="0" fontId="62" numFmtId="0" xfId="0" applyBorder="1" applyFont="1"/>
    <xf borderId="0" fillId="19" fontId="72" numFmtId="0" xfId="0" applyAlignment="1" applyFill="1" applyFont="1">
      <alignment horizontal="center" readingOrder="0"/>
    </xf>
    <xf borderId="0" fillId="19" fontId="15" numFmtId="0" xfId="0" applyAlignment="1" applyFill="1" applyFont="1">
      <alignment horizontal="center" readingOrder="0"/>
    </xf>
    <xf borderId="35" fillId="0" fontId="71" numFmtId="0" xfId="0" applyBorder="1" applyFont="1"/>
    <xf borderId="0" fillId="20" fontId="73" numFmtId="0" xfId="0" applyAlignment="1" applyFill="1" applyFont="1">
      <alignment horizontal="center" readingOrder="0" vertical="center"/>
    </xf>
    <xf borderId="0" fillId="19" fontId="15" numFmtId="49" xfId="0" applyAlignment="1" applyFill="1" applyFont="1" applyNumberFormat="1">
      <alignment horizontal="center" readingOrder="0" vertical="top"/>
    </xf>
    <xf borderId="0" fillId="0" fontId="74" numFmtId="0" xfId="0" applyAlignment="1" applyFont="1">
      <alignment readingOrder="0"/>
    </xf>
    <xf borderId="36" fillId="0" fontId="62" numFmtId="0" xfId="0" applyBorder="1" applyFont="1"/>
    <xf borderId="0" fillId="20" fontId="52" numFmtId="0" xfId="0" applyFill="1" applyFont="1"/>
    <xf borderId="0" fillId="20" fontId="52" numFmtId="0" xfId="0" applyAlignment="1" applyFill="1" applyFont="1">
      <alignment horizontal="center" vertical="center"/>
    </xf>
    <xf borderId="0" fillId="20" fontId="62" numFmtId="0" xfId="0" applyFill="1" applyFont="1"/>
    <xf borderId="0" fillId="0" fontId="75" numFmtId="0" xfId="0" applyAlignment="1" applyFont="1">
      <alignment horizontal="right" readingOrder="0"/>
    </xf>
    <xf borderId="0" fillId="0" fontId="76" numFmtId="0" xfId="0" applyAlignment="1" applyFont="1">
      <alignment readingOrder="0"/>
    </xf>
    <xf borderId="0" fillId="0" fontId="76" numFmtId="0" xfId="0" applyAlignment="1" applyFont="1">
      <alignment horizontal="right" readingOrder="0"/>
    </xf>
    <xf borderId="0" fillId="0" fontId="77" numFmtId="0" xfId="0" applyAlignment="1" applyFont="1">
      <alignment readingOrder="0"/>
    </xf>
    <xf borderId="0" fillId="20" fontId="35" numFmtId="0" xfId="0" applyFill="1" applyFont="1"/>
    <xf borderId="0" fillId="20" fontId="17" numFmtId="0" xfId="0" applyAlignment="1" applyFill="1" applyFont="1">
      <alignment horizontal="center" readingOrder="0" vertical="center"/>
    </xf>
    <xf borderId="37" fillId="20" fontId="52" numFmtId="0" xfId="0" applyBorder="1" applyFill="1" applyFont="1"/>
    <xf borderId="33" fillId="20" fontId="78" numFmtId="0" xfId="0" applyAlignment="1" applyBorder="1" applyFill="1" applyFont="1">
      <alignment horizontal="center" vertical="center"/>
    </xf>
    <xf borderId="38" fillId="20" fontId="52" numFmtId="0" xfId="0" applyAlignment="1" applyBorder="1" applyFill="1" applyFont="1">
      <alignment horizontal="left" readingOrder="0" vertical="center"/>
    </xf>
    <xf borderId="38" fillId="20" fontId="52" numFmtId="0" xfId="0" applyAlignment="1" applyBorder="1" applyFill="1" applyFont="1">
      <alignment horizontal="center" readingOrder="0" vertical="center"/>
    </xf>
    <xf borderId="39" fillId="0" fontId="5" numFmtId="0" xfId="0" applyBorder="1" applyFont="1"/>
    <xf borderId="0" fillId="0" fontId="64" numFmtId="0" xfId="0" applyAlignment="1" applyFont="1">
      <alignment readingOrder="0" vertical="top"/>
    </xf>
    <xf borderId="0" fillId="20" fontId="79" numFmtId="0" xfId="0" applyFill="1" applyFont="1"/>
    <xf borderId="0" fillId="17" fontId="62" numFmtId="0" xfId="0" applyFill="1" applyFont="1"/>
    <xf borderId="0" fillId="20" fontId="17" numFmtId="0" xfId="0" applyAlignment="1" applyFill="1" applyFont="1">
      <alignment readingOrder="0"/>
    </xf>
    <xf borderId="0" fillId="17" fontId="52" numFmtId="0" xfId="0" applyAlignment="1" applyFill="1" applyFont="1">
      <alignment horizontal="center" readingOrder="0" vertical="bottom"/>
    </xf>
    <xf borderId="0" fillId="17" fontId="52" numFmtId="0" xfId="0" applyAlignment="1" applyFill="1" applyFont="1">
      <alignment horizontal="center" readingOrder="0" vertical="top"/>
    </xf>
    <xf borderId="40" fillId="0" fontId="62" numFmtId="0" xfId="0" applyBorder="1" applyFont="1"/>
    <xf borderId="0" fillId="20" fontId="29" numFmtId="0" xfId="0" applyAlignment="1" applyFill="1" applyFont="1">
      <alignment horizontal="center" readingOrder="0"/>
    </xf>
    <xf borderId="0" fillId="0" fontId="80" numFmtId="0" xfId="0" applyAlignment="1" applyFont="1">
      <alignment horizontal="center" vertical="center"/>
    </xf>
    <xf borderId="0" fillId="0" fontId="75" numFmtId="166" xfId="0" applyFont="1" applyNumberFormat="1"/>
    <xf borderId="0" fillId="20" fontId="81" numFmtId="0" xfId="0" applyAlignment="1" applyFill="1" applyFont="1">
      <alignment horizontal="center" readingOrder="0"/>
    </xf>
    <xf borderId="0" fillId="20" fontId="81" numFmtId="49" xfId="0" applyAlignment="1" applyFill="1" applyFont="1" applyNumberFormat="1">
      <alignment horizontal="center" readingOrder="0" vertical="top"/>
    </xf>
    <xf borderId="0" fillId="0" fontId="82" numFmtId="0" xfId="0" applyAlignment="1" applyFont="1">
      <alignment readingOrder="0"/>
    </xf>
    <xf borderId="0" fillId="0" fontId="82" numFmtId="0" xfId="0" applyAlignment="1" applyFont="1">
      <alignment horizontal="right" readingOrder="0"/>
    </xf>
    <xf borderId="0" fillId="0" fontId="74" numFmtId="0" xfId="0" applyAlignment="1" applyFont="1">
      <alignment readingOrder="0" vertical="top"/>
    </xf>
    <xf borderId="0" fillId="13" fontId="62" numFmtId="0" xfId="0" applyFill="1" applyFont="1"/>
    <xf borderId="28" fillId="11" fontId="19" numFmtId="0" xfId="0" applyBorder="1" applyFill="1" applyFont="1"/>
    <xf borderId="29" fillId="11" fontId="83" numFmtId="49" xfId="0" applyBorder="1" applyFill="1" applyFont="1" applyNumberFormat="1"/>
    <xf borderId="0" fillId="11" fontId="19" numFmtId="0" xfId="0" applyFill="1" applyFont="1"/>
    <xf borderId="0" fillId="11" fontId="83" numFmtId="49" xfId="0" applyFill="1" applyFont="1" applyNumberFormat="1"/>
    <xf borderId="31" fillId="11" fontId="19" numFmtId="0" xfId="0" applyBorder="1" applyFill="1" applyFont="1"/>
    <xf borderId="0" fillId="11" fontId="84" numFmtId="0" xfId="0" applyAlignment="1" applyFill="1" applyFont="1">
      <alignment readingOrder="0" vertical="top"/>
    </xf>
    <xf borderId="31" fillId="11" fontId="5" numFmtId="0" xfId="0" applyBorder="1" applyFill="1" applyFont="1"/>
    <xf borderId="0" fillId="11" fontId="5" numFmtId="0" xfId="0" applyAlignment="1" applyFill="1" applyFont="1">
      <alignment vertical="center"/>
    </xf>
    <xf borderId="0" fillId="13" fontId="85" numFmtId="0" xfId="0" applyAlignment="1" applyFill="1" applyFont="1">
      <alignment horizontal="center" readingOrder="0" vertical="bottom"/>
    </xf>
    <xf borderId="0" fillId="11" fontId="86" numFmtId="0" xfId="0" applyAlignment="1" applyFill="1" applyFont="1">
      <alignment vertical="center"/>
    </xf>
    <xf borderId="0" fillId="11" fontId="87" numFmtId="0" xfId="0" applyAlignment="1" applyFill="1" applyFont="1">
      <alignment horizontal="right" vertical="center"/>
    </xf>
    <xf borderId="17" fillId="11" fontId="88" numFmtId="0" xfId="0" applyAlignment="1" applyBorder="1" applyFill="1" applyFont="1">
      <alignment horizontal="left" vertical="center"/>
    </xf>
    <xf borderId="0" fillId="11" fontId="5" numFmtId="0" xfId="0" applyFill="1" applyFont="1"/>
    <xf borderId="0" fillId="11" fontId="88" numFmtId="0" xfId="0" applyAlignment="1" applyFill="1" applyFont="1">
      <alignment horizontal="left" vertical="center"/>
    </xf>
    <xf borderId="0" fillId="13" fontId="85" numFmtId="0" xfId="0" applyAlignment="1" applyFill="1" applyFont="1">
      <alignment horizontal="center" readingOrder="0" vertical="top"/>
    </xf>
    <xf borderId="17" fillId="11" fontId="88" numFmtId="0" xfId="0" applyAlignment="1" applyBorder="1" applyFill="1" applyFont="1">
      <alignment vertical="center"/>
    </xf>
    <xf borderId="0" fillId="11" fontId="88" numFmtId="0" xfId="0" applyAlignment="1" applyFill="1" applyFont="1">
      <alignment vertical="center"/>
    </xf>
    <xf borderId="0" fillId="0" fontId="89" numFmtId="0" xfId="0" applyAlignment="1" applyFont="1">
      <alignment horizontal="center" vertical="center"/>
    </xf>
    <xf borderId="21" fillId="11" fontId="90" numFmtId="0" xfId="0" applyBorder="1" applyFill="1" applyFont="1"/>
    <xf borderId="22" fillId="11" fontId="5" numFmtId="0" xfId="0" applyAlignment="1" applyBorder="1" applyFill="1" applyFont="1">
      <alignment vertical="center"/>
    </xf>
    <xf borderId="0" fillId="11" fontId="90" numFmtId="0" xfId="0" applyFill="1" applyFont="1"/>
    <xf borderId="0" fillId="0" fontId="91" numFmtId="0" xfId="0" applyAlignment="1" applyFont="1">
      <alignment horizontal="center" vertical="center"/>
    </xf>
    <xf borderId="0" fillId="8" fontId="92" numFmtId="0" xfId="0" applyAlignment="1" applyFill="1" applyFont="1">
      <alignment horizontal="center" readingOrder="0" vertical="center"/>
    </xf>
    <xf borderId="0" fillId="0" fontId="62" numFmtId="0" xfId="0" applyFont="1"/>
    <xf borderId="0" fillId="18" fontId="52" numFmtId="0" xfId="0" applyAlignment="1" applyFill="1" applyFont="1">
      <alignment horizontal="center" readingOrder="0" vertical="center"/>
    </xf>
    <xf borderId="0" fillId="0" fontId="93" numFmtId="0" xfId="0" applyAlignment="1" applyFont="1">
      <alignment readingOrder="0"/>
    </xf>
    <xf borderId="0" fillId="21" fontId="62" numFmtId="0" xfId="0" applyFill="1" applyFont="1"/>
    <xf borderId="0" fillId="21" fontId="62" numFmtId="0" xfId="0" applyAlignment="1" applyFill="1" applyFont="1">
      <alignment horizontal="center" vertical="center"/>
    </xf>
    <xf borderId="0" fillId="0" fontId="15" numFmtId="0" xfId="0" applyAlignment="1" applyFont="1">
      <alignment horizontal="center" readingOrder="0" vertical="bottom"/>
    </xf>
    <xf borderId="0" fillId="21" fontId="1" numFmtId="0" xfId="0" applyFill="1" applyFont="1"/>
    <xf borderId="0" fillId="21" fontId="7" numFmtId="0" xfId="0" applyAlignment="1" applyFill="1" applyFont="1">
      <alignment horizontal="center" readingOrder="0" vertical="center"/>
    </xf>
    <xf borderId="4" fillId="21" fontId="62" numFmtId="0" xfId="0" applyBorder="1" applyFill="1" applyFont="1"/>
    <xf borderId="0" fillId="21" fontId="93" numFmtId="0" xfId="0" applyAlignment="1" applyFill="1" applyFont="1">
      <alignment readingOrder="0"/>
    </xf>
    <xf borderId="0" fillId="21" fontId="94" numFmtId="0" xfId="0" applyAlignment="1" applyFill="1" applyFont="1">
      <alignment horizontal="center" readingOrder="0"/>
    </xf>
    <xf borderId="0" fillId="21" fontId="15" numFmtId="0" xfId="0" applyAlignment="1" applyFill="1" applyFont="1">
      <alignment horizontal="center" readingOrder="0" vertical="bottom"/>
    </xf>
    <xf borderId="0" fillId="21" fontId="15" numFmtId="49" xfId="0" applyAlignment="1" applyFill="1" applyFont="1" applyNumberFormat="1">
      <alignment horizontal="center" readingOrder="0" vertical="top"/>
    </xf>
    <xf borderId="0" fillId="0" fontId="93" numFmtId="0" xfId="0" applyAlignment="1" applyFont="1">
      <alignment readingOrder="0" vertical="top"/>
    </xf>
    <xf borderId="0" fillId="18" fontId="62" numFmtId="0" xfId="0" applyFill="1" applyFont="1"/>
    <xf borderId="0" fillId="18" fontId="52" numFmtId="0" xfId="0" applyAlignment="1" applyFill="1" applyFont="1">
      <alignment horizontal="center" readingOrder="0" vertical="bottom"/>
    </xf>
    <xf borderId="0" fillId="18" fontId="52" numFmtId="0" xfId="0" applyAlignment="1" applyFill="1" applyFont="1">
      <alignment horizontal="center" readingOrder="0" vertical="top"/>
    </xf>
    <xf borderId="41" fillId="0" fontId="95" numFmtId="0" xfId="0" applyAlignment="1" applyBorder="1" applyFont="1">
      <alignment horizontal="center" vertical="center"/>
    </xf>
    <xf borderId="42" fillId="0" fontId="5" numFmtId="0" xfId="0" applyBorder="1" applyFont="1"/>
    <xf borderId="43" fillId="0" fontId="5" numFmtId="0" xfId="0" applyBorder="1" applyFont="1"/>
    <xf borderId="44" fillId="0" fontId="5" numFmtId="0" xfId="0" applyBorder="1" applyFont="1"/>
    <xf borderId="45" fillId="0" fontId="5" numFmtId="0" xfId="0" applyBorder="1" applyFont="1"/>
    <xf borderId="46" fillId="0" fontId="5" numFmtId="0" xfId="0" applyBorder="1" applyFont="1"/>
    <xf borderId="0" fillId="0" fontId="1" numFmtId="0" xfId="0" applyAlignment="1" applyFont="1">
      <alignment horizontal="center" vertical="center"/>
    </xf>
    <xf borderId="0" fillId="0" fontId="96" numFmtId="0" xfId="0" applyAlignment="1" applyFont="1">
      <alignment horizontal="center" vertical="center"/>
    </xf>
    <xf borderId="0" fillId="0" fontId="46" numFmtId="0" xfId="0" applyFont="1"/>
    <xf borderId="0" fillId="2" fontId="62" numFmtId="0" xfId="0" applyAlignment="1" applyFill="1" applyFont="1">
      <alignment horizontal="center" readingOrder="0" vertical="center"/>
    </xf>
    <xf borderId="0" fillId="2" fontId="62" numFmtId="0" xfId="0" applyFill="1" applyFont="1"/>
    <xf borderId="0" fillId="0" fontId="46" numFmtId="0" xfId="0" applyAlignment="1" applyFont="1">
      <alignment horizontal="center"/>
    </xf>
    <xf borderId="0" fillId="3" fontId="1" numFmtId="0" xfId="0" applyFill="1" applyFont="1"/>
    <xf borderId="0" fillId="8" fontId="97" numFmtId="0" xfId="0" applyAlignment="1" applyFill="1" applyFont="1">
      <alignment horizontal="center" readingOrder="0" vertical="center"/>
    </xf>
    <xf borderId="0" fillId="5" fontId="4" numFmtId="0" xfId="0" applyAlignment="1" applyFill="1" applyFont="1">
      <alignment horizontal="center" vertical="center"/>
    </xf>
    <xf borderId="0" fillId="2" fontId="4" numFmtId="0" xfId="0" applyAlignment="1" applyFill="1" applyFont="1">
      <alignment horizontal="center" vertical="center"/>
    </xf>
    <xf borderId="0" fillId="10" fontId="98" numFmtId="0" xfId="0" applyAlignment="1" applyFill="1" applyFont="1">
      <alignment horizontal="center" readingOrder="0" vertical="center"/>
    </xf>
    <xf borderId="0" fillId="0" fontId="62" numFmtId="0" xfId="0" applyAlignment="1" applyFont="1">
      <alignment readingOrder="0"/>
    </xf>
    <xf borderId="0" fillId="0" fontId="99" numFmtId="0" xfId="0" applyFont="1"/>
    <xf borderId="0" fillId="0" fontId="58" numFmtId="0" xfId="0" applyFont="1"/>
    <xf borderId="0" fillId="2" fontId="100" numFmtId="0" xfId="0" applyAlignment="1" applyFill="1" applyFont="1">
      <alignment readingOrder="0"/>
    </xf>
    <xf borderId="0" fillId="2" fontId="101" numFmtId="0" xfId="0" applyAlignment="1" applyFill="1" applyFont="1">
      <alignment vertical="bottom"/>
    </xf>
    <xf borderId="0" fillId="2" fontId="101" numFmtId="0" xfId="0" applyAlignment="1" applyFill="1" applyFont="1">
      <alignment horizontal="center" readingOrder="0" vertical="bottom"/>
    </xf>
    <xf borderId="0" fillId="2" fontId="102" numFmtId="0" xfId="0" applyAlignment="1" applyFill="1" applyFont="1">
      <alignment horizontal="center" vertical="bottom"/>
    </xf>
    <xf borderId="0" fillId="2" fontId="101" numFmtId="0" xfId="0" applyAlignment="1" applyFill="1" applyFont="1">
      <alignment horizontal="center" vertical="bottom"/>
    </xf>
    <xf borderId="0" fillId="2" fontId="12" numFmtId="0" xfId="0" applyAlignment="1" applyFill="1" applyFont="1">
      <alignment vertical="bottom"/>
    </xf>
    <xf borderId="0" fillId="2" fontId="12" numFmtId="0" xfId="0" applyAlignment="1" applyFill="1" applyFont="1">
      <alignment vertical="top"/>
    </xf>
    <xf borderId="0" fillId="2" fontId="12" numFmtId="0" xfId="0" applyAlignment="1" applyFill="1" applyFont="1">
      <alignment horizontal="center" readingOrder="0" vertical="top"/>
    </xf>
    <xf borderId="0" fillId="2" fontId="103" numFmtId="0" xfId="0" applyAlignment="1" applyFill="1" applyFont="1">
      <alignment horizontal="center" vertical="top"/>
    </xf>
    <xf borderId="0" fillId="2" fontId="12" numFmtId="0" xfId="0" applyAlignment="1" applyFill="1" applyFont="1">
      <alignment horizontal="center" vertical="top"/>
    </xf>
    <xf borderId="0" fillId="2" fontId="101" numFmtId="0" xfId="0" applyFill="1" applyFont="1"/>
    <xf borderId="0" fillId="2" fontId="101" numFmtId="0" xfId="0" applyAlignment="1" applyFill="1" applyFont="1">
      <alignment horizontal="center" readingOrder="0"/>
    </xf>
    <xf borderId="0" fillId="2" fontId="101" numFmtId="0" xfId="0" applyAlignment="1" applyFill="1" applyFont="1">
      <alignment horizontal="center"/>
    </xf>
    <xf borderId="0" fillId="2" fontId="102" numFmtId="0" xfId="0" applyAlignment="1" applyFill="1" applyFont="1">
      <alignment horizontal="center"/>
    </xf>
    <xf borderId="0" fillId="2" fontId="12" numFmtId="0" xfId="0" applyFill="1" applyFont="1"/>
    <xf borderId="0" fillId="0" fontId="69" numFmtId="0" xfId="0" applyAlignment="1" applyFont="1">
      <alignment horizontal="center" readingOrder="0"/>
    </xf>
    <xf borderId="3" fillId="0" fontId="62" numFmtId="0" xfId="0" applyAlignment="1" applyBorder="1" applyFont="1">
      <alignment horizontal="center" readingOrder="0" vertical="center"/>
    </xf>
    <xf borderId="3" fillId="8" fontId="104" numFmtId="0" xfId="0" applyAlignment="1" applyBorder="1" applyFill="1" applyFont="1">
      <alignment horizontal="center" readingOrder="0" vertical="center"/>
    </xf>
    <xf borderId="4" fillId="0" fontId="62" numFmtId="0" xfId="0" applyBorder="1" applyFont="1"/>
    <xf borderId="6" fillId="0" fontId="62" numFmtId="0" xfId="0" applyBorder="1" applyFont="1"/>
    <xf borderId="3" fillId="0" fontId="105" numFmtId="0" xfId="0" applyAlignment="1" applyBorder="1" applyFont="1">
      <alignment horizontal="center" readingOrder="0" vertical="center"/>
    </xf>
    <xf borderId="0" fillId="0" fontId="12" numFmtId="49" xfId="0" applyAlignment="1" applyFont="1" applyNumberFormat="1">
      <alignment horizontal="center" readingOrder="0" vertical="center"/>
    </xf>
    <xf borderId="7" fillId="0" fontId="62" numFmtId="0" xfId="0" applyBorder="1" applyFont="1"/>
    <xf borderId="4" fillId="2" fontId="62" numFmtId="0" xfId="0" applyAlignment="1" applyBorder="1" applyFill="1" applyFont="1">
      <alignment horizontal="center" readingOrder="0" vertical="center"/>
    </xf>
    <xf borderId="8" fillId="0" fontId="62" numFmtId="0" xfId="0" applyBorder="1" applyFont="1"/>
    <xf borderId="6" fillId="2" fontId="62" numFmtId="0" xfId="0" applyAlignment="1" applyBorder="1" applyFill="1" applyFont="1">
      <alignment horizontal="center" readingOrder="0" vertical="center"/>
    </xf>
    <xf borderId="0" fillId="0" fontId="106" numFmtId="0" xfId="0" applyAlignment="1" applyFont="1">
      <alignment readingOrder="0" vertical="top"/>
    </xf>
    <xf borderId="0" fillId="2" fontId="22" numFmtId="0" xfId="0" applyAlignment="1" applyFill="1" applyFont="1">
      <alignment horizontal="center" readingOrder="0" shrinkToFit="0" vertical="center" wrapText="1"/>
    </xf>
    <xf borderId="6" fillId="2" fontId="100" numFmtId="0" xfId="0" applyAlignment="1" applyBorder="1" applyFill="1" applyFont="1">
      <alignment readingOrder="0"/>
    </xf>
    <xf borderId="0" fillId="0" fontId="107" numFmtId="0" xfId="0" applyAlignment="1" applyFont="1">
      <alignment horizontal="right" readingOrder="0" vertical="top"/>
    </xf>
    <xf borderId="0" fillId="0" fontId="108" numFmtId="0" xfId="0" applyFont="1"/>
    <xf borderId="0" fillId="0" fontId="12" numFmtId="0" xfId="0" applyAlignment="1" applyFont="1">
      <alignment horizontal="center" readingOrder="0"/>
    </xf>
    <xf borderId="0" fillId="5" fontId="22" numFmtId="0" xfId="0" applyAlignment="1" applyFill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vertical="bottom"/>
    </xf>
    <xf borderId="0" fillId="0" fontId="99" numFmtId="0" xfId="0" applyAlignment="1" applyFont="1">
      <alignment horizontal="center"/>
    </xf>
    <xf borderId="0" fillId="0" fontId="12" numFmtId="49" xfId="0" applyAlignment="1" applyFont="1" applyNumberFormat="1">
      <alignment horizontal="center" readingOrder="0" vertical="top"/>
    </xf>
    <xf borderId="0" fillId="8" fontId="109" numFmtId="0" xfId="0" applyAlignment="1" applyFill="1" applyFont="1">
      <alignment horizontal="center" readingOrder="0" shrinkToFit="0" vertical="center" wrapText="1"/>
    </xf>
    <xf borderId="0" fillId="2" fontId="110" numFmtId="0" xfId="0" applyAlignment="1" applyFill="1" applyFont="1">
      <alignment horizontal="center" readingOrder="0" shrinkToFit="0" vertical="center" wrapText="1"/>
    </xf>
    <xf borderId="10" fillId="0" fontId="62" numFmtId="0" xfId="0" applyBorder="1" applyFont="1"/>
    <xf borderId="0" fillId="8" fontId="111" numFmtId="0" xfId="0" applyAlignment="1" applyFill="1" applyFont="1">
      <alignment horizontal="center" readingOrder="0" shrinkToFit="0" vertical="center" wrapText="1"/>
    </xf>
    <xf borderId="7" fillId="2" fontId="62" numFmtId="0" xfId="0" applyAlignment="1" applyBorder="1" applyFill="1" applyFont="1">
      <alignment horizontal="center" readingOrder="0" vertical="center"/>
    </xf>
    <xf borderId="0" fillId="2" fontId="112" numFmtId="0" xfId="0" applyAlignment="1" applyFill="1" applyFont="1">
      <alignment horizontal="center" readingOrder="0" shrinkToFit="0" vertical="center" wrapText="1"/>
    </xf>
    <xf borderId="0" fillId="0" fontId="57" numFmtId="0" xfId="0" applyFont="1"/>
    <xf borderId="0" fillId="0" fontId="113" numFmtId="0" xfId="0" applyAlignment="1" applyFont="1">
      <alignment readingOrder="0" vertical="top"/>
    </xf>
    <xf borderId="0" fillId="8" fontId="114" numFmtId="0" xfId="0" applyAlignment="1" applyFill="1" applyFont="1">
      <alignment horizontal="center" readingOrder="0" shrinkToFit="0" vertical="center" wrapText="1"/>
    </xf>
    <xf borderId="0" fillId="0" fontId="103" numFmtId="0" xfId="0" applyAlignment="1" applyFont="1">
      <alignment horizontal="center" readingOrder="0"/>
    </xf>
    <xf borderId="0" fillId="8" fontId="115" numFmtId="0" xfId="0" applyAlignment="1" applyFill="1" applyFont="1">
      <alignment horizontal="center" readingOrder="0" shrinkToFit="0" vertical="center" wrapText="1"/>
    </xf>
    <xf borderId="4" fillId="2" fontId="100" numFmtId="0" xfId="0" applyAlignment="1" applyBorder="1" applyFill="1" applyFont="1">
      <alignment readingOrder="0"/>
    </xf>
    <xf borderId="3" fillId="0" fontId="58" numFmtId="0" xfId="0" applyAlignment="1" applyBorder="1" applyFont="1">
      <alignment horizontal="center" vertical="center"/>
    </xf>
    <xf borderId="0" fillId="0" fontId="75" numFmtId="0" xfId="0" applyAlignment="1" applyFont="1">
      <alignment horizontal="right" readingOrder="0"/>
    </xf>
    <xf borderId="0" fillId="9" fontId="22" numFmtId="0" xfId="0" applyAlignment="1" applyFill="1" applyFont="1">
      <alignment horizontal="center" readingOrder="0" shrinkToFit="0" vertical="center" wrapText="1"/>
    </xf>
    <xf borderId="0" fillId="0" fontId="116" numFmtId="0" xfId="0" applyAlignment="1" applyFont="1">
      <alignment horizontal="right" readingOrder="0"/>
    </xf>
    <xf borderId="0" fillId="0" fontId="77" numFmtId="0" xfId="0" applyAlignment="1" applyFont="1">
      <alignment readingOrder="0"/>
    </xf>
    <xf borderId="0" fillId="0" fontId="107" numFmtId="0" xfId="0" applyAlignment="1" applyFont="1">
      <alignment horizontal="left" readingOrder="0"/>
    </xf>
    <xf borderId="0" fillId="2" fontId="99" numFmtId="0" xfId="0" applyAlignment="1" applyFill="1" applyFont="1">
      <alignment horizontal="center" readingOrder="0" vertical="center"/>
    </xf>
    <xf borderId="0" fillId="0" fontId="117" numFmtId="0" xfId="0" applyFont="1"/>
    <xf borderId="0" fillId="0" fontId="118" numFmtId="0" xfId="0" applyAlignment="1" applyFont="1">
      <alignment horizontal="left"/>
    </xf>
    <xf borderId="0" fillId="22" fontId="1" numFmtId="0" xfId="0" applyFill="1" applyFont="1"/>
    <xf borderId="0" fillId="23" fontId="97" numFmtId="0" xfId="0" applyAlignment="1" applyFill="1" applyFont="1">
      <alignment horizontal="center" readingOrder="0" vertical="center"/>
    </xf>
    <xf borderId="0" fillId="5" fontId="119" numFmtId="0" xfId="0" applyAlignment="1" applyFill="1" applyFont="1">
      <alignment horizontal="center" vertical="center"/>
    </xf>
    <xf borderId="0" fillId="10" fontId="120" numFmtId="0" xfId="0" applyAlignment="1" applyFill="1" applyFont="1">
      <alignment horizontal="center" readingOrder="0" vertical="center"/>
    </xf>
    <xf borderId="0" fillId="2" fontId="6" numFmtId="0" xfId="0" applyAlignment="1" applyFill="1" applyFont="1">
      <alignment vertical="bottom"/>
    </xf>
    <xf borderId="0" fillId="8" fontId="121" numFmtId="0" xfId="0" applyAlignment="1" applyFill="1" applyFont="1">
      <alignment horizontal="center" readingOrder="0" vertical="center"/>
    </xf>
    <xf borderId="0" fillId="8" fontId="121" numFmtId="0" xfId="0" applyAlignment="1" applyFill="1" applyFont="1">
      <alignment horizontal="center" vertical="center"/>
    </xf>
    <xf borderId="0" fillId="0" fontId="6" numFmtId="0" xfId="0" applyAlignment="1" applyFont="1">
      <alignment vertical="bottom"/>
    </xf>
    <xf borderId="3" fillId="23" fontId="104" numFmtId="0" xfId="0" applyAlignment="1" applyBorder="1" applyFill="1" applyFont="1">
      <alignment horizontal="center" readingOrder="0" vertical="center"/>
    </xf>
    <xf borderId="0" fillId="2" fontId="62" numFmtId="0" xfId="0" applyAlignment="1" applyFill="1" applyFont="1">
      <alignment horizontal="center" readingOrder="0" vertical="center"/>
    </xf>
    <xf borderId="0" fillId="2" fontId="62" numFmtId="0" xfId="0" applyFill="1" applyFont="1"/>
    <xf borderId="0" fillId="0" fontId="46" numFmtId="0" xfId="0" applyAlignment="1" applyFont="1">
      <alignment horizontal="center"/>
    </xf>
    <xf borderId="0" fillId="0" fontId="122" numFmtId="0" xfId="0" applyFont="1"/>
    <xf borderId="0" fillId="0" fontId="24" numFmtId="0" xfId="0" applyAlignment="1" applyFont="1">
      <alignment vertical="bottom"/>
    </xf>
    <xf borderId="47" fillId="24" fontId="1" numFmtId="0" xfId="0" applyBorder="1" applyFill="1" applyFont="1"/>
    <xf borderId="48" fillId="0" fontId="5" numFmtId="0" xfId="0" applyBorder="1" applyFont="1"/>
    <xf borderId="49" fillId="0" fontId="5" numFmtId="0" xfId="0" applyBorder="1" applyFont="1"/>
    <xf borderId="0" fillId="0" fontId="123" numFmtId="0" xfId="0" applyAlignment="1" applyFont="1">
      <alignment vertical="bottom"/>
    </xf>
    <xf borderId="0" fillId="0" fontId="24" numFmtId="0" xfId="0" applyAlignment="1" applyFont="1">
      <alignment vertical="center"/>
    </xf>
    <xf borderId="50" fillId="8" fontId="124" numFmtId="0" xfId="0" applyAlignment="1" applyBorder="1" applyFill="1" applyFont="1">
      <alignment horizontal="center" readingOrder="0" vertical="center"/>
    </xf>
    <xf borderId="51" fillId="0" fontId="5" numFmtId="0" xfId="0" applyBorder="1" applyFont="1"/>
    <xf borderId="52" fillId="0" fontId="5" numFmtId="0" xfId="0" applyBorder="1" applyFont="1"/>
    <xf borderId="0" fillId="0" fontId="123" numFmtId="0" xfId="0" applyAlignment="1" applyFont="1">
      <alignment vertical="center"/>
    </xf>
    <xf borderId="0" fillId="25" fontId="125" numFmtId="0" xfId="0" applyAlignment="1" applyFill="1" applyFont="1">
      <alignment horizontal="center" readingOrder="0" vertical="center"/>
    </xf>
    <xf borderId="0" fillId="0" fontId="125" numFmtId="0" xfId="0" applyAlignment="1" applyFont="1">
      <alignment horizontal="center" vertical="center"/>
    </xf>
    <xf borderId="0" fillId="2" fontId="23" numFmtId="0" xfId="0" applyAlignment="1" applyFill="1" applyFont="1">
      <alignment horizontal="center" vertical="center"/>
    </xf>
    <xf borderId="0" fillId="0" fontId="125" numFmtId="0" xfId="0" applyAlignment="1" applyFont="1">
      <alignment horizontal="center" readingOrder="0" vertical="center"/>
    </xf>
    <xf borderId="0" fillId="26" fontId="125" numFmtId="0" xfId="0" applyAlignment="1" applyFill="1" applyFont="1">
      <alignment horizontal="center" readingOrder="0" vertical="center"/>
    </xf>
    <xf borderId="0" fillId="24" fontId="1" numFmtId="0" xfId="0" applyFill="1" applyFont="1"/>
    <xf borderId="0" fillId="2" fontId="101" numFmtId="0" xfId="0" applyAlignment="1" applyFill="1" applyFont="1">
      <alignment vertical="bottom"/>
    </xf>
    <xf borderId="0" fillId="2" fontId="101" numFmtId="0" xfId="0" applyAlignment="1" applyFill="1" applyFont="1">
      <alignment horizontal="center" readingOrder="0" vertical="bottom"/>
    </xf>
    <xf borderId="0" fillId="2" fontId="101" numFmtId="0" xfId="0" applyAlignment="1" applyFill="1" applyFont="1">
      <alignment horizontal="center" vertical="bottom"/>
    </xf>
    <xf borderId="0" fillId="2" fontId="126" numFmtId="0" xfId="0" applyAlignment="1" applyFill="1" applyFont="1">
      <alignment vertical="bottom"/>
    </xf>
    <xf borderId="0" fillId="2" fontId="15" numFmtId="0" xfId="0" applyAlignment="1" applyFill="1" applyFont="1">
      <alignment vertical="bottom"/>
    </xf>
    <xf borderId="0" fillId="2" fontId="15" numFmtId="0" xfId="0" applyAlignment="1" applyFill="1" applyFont="1">
      <alignment horizontal="center" readingOrder="0" vertical="bottom"/>
    </xf>
    <xf borderId="0" fillId="2" fontId="15" numFmtId="0" xfId="0" applyAlignment="1" applyFill="1" applyFont="1">
      <alignment horizontal="center" vertical="bottom"/>
    </xf>
    <xf borderId="0" fillId="2" fontId="127" numFmtId="0" xfId="0" applyAlignment="1" applyFill="1" applyFont="1">
      <alignment vertical="bottom"/>
    </xf>
    <xf borderId="0" fillId="2" fontId="15" numFmtId="0" xfId="0" applyAlignment="1" applyFill="1" applyFont="1">
      <alignment vertical="top"/>
    </xf>
    <xf borderId="0" fillId="2" fontId="15" numFmtId="0" xfId="0" applyAlignment="1" applyFill="1" applyFont="1">
      <alignment horizontal="center" readingOrder="0" vertical="top"/>
    </xf>
    <xf borderId="0" fillId="2" fontId="15" numFmtId="0" xfId="0" applyAlignment="1" applyFill="1" applyFont="1">
      <alignment horizontal="center" vertical="top"/>
    </xf>
    <xf borderId="0" fillId="2" fontId="127" numFmtId="0" xfId="0" applyAlignment="1" applyFill="1" applyFont="1">
      <alignment vertical="top"/>
    </xf>
    <xf borderId="0" fillId="2" fontId="101" numFmtId="0" xfId="0" applyFill="1" applyFont="1"/>
    <xf borderId="0" fillId="2" fontId="101" numFmtId="0" xfId="0" applyAlignment="1" applyFill="1" applyFont="1">
      <alignment horizontal="center" readingOrder="0"/>
    </xf>
    <xf borderId="0" fillId="2" fontId="101" numFmtId="0" xfId="0" applyAlignment="1" applyFill="1" applyFont="1">
      <alignment horizontal="center"/>
    </xf>
    <xf borderId="0" fillId="23" fontId="109" numFmtId="0" xfId="0" applyAlignment="1" applyFill="1" applyFont="1">
      <alignment horizontal="center" readingOrder="0" shrinkToFit="0" vertical="center" wrapText="1"/>
    </xf>
    <xf borderId="0" fillId="2" fontId="126" numFmtId="0" xfId="0" applyFill="1" applyFont="1"/>
    <xf borderId="0" fillId="23" fontId="111" numFmtId="0" xfId="0" applyAlignment="1" applyFill="1" applyFont="1">
      <alignment horizontal="center" readingOrder="0" shrinkToFit="0" vertical="center" wrapText="1"/>
    </xf>
    <xf borderId="0" fillId="2" fontId="12" numFmtId="0" xfId="0" applyAlignment="1" applyFill="1" applyFont="1">
      <alignment vertical="top"/>
    </xf>
    <xf borderId="0" fillId="2" fontId="12" numFmtId="0" xfId="0" applyAlignment="1" applyFill="1" applyFont="1">
      <alignment horizontal="center" vertical="top"/>
    </xf>
    <xf borderId="0" fillId="2" fontId="128" numFmtId="0" xfId="0" applyAlignment="1" applyFill="1" applyFont="1">
      <alignment vertical="top"/>
    </xf>
    <xf borderId="0" fillId="0" fontId="32" numFmtId="0" xfId="0" applyAlignment="1" applyFont="1">
      <alignment horizontal="center" readingOrder="0"/>
    </xf>
    <xf borderId="0" fillId="2" fontId="1" numFmtId="0" xfId="0" applyAlignment="1" applyFill="1" applyFont="1">
      <alignment horizontal="center" readingOrder="0" vertical="center"/>
    </xf>
    <xf borderId="3" fillId="4" fontId="104" numFmtId="0" xfId="0" applyAlignment="1" applyBorder="1" applyFill="1" applyFont="1">
      <alignment horizontal="center" readingOrder="0" vertical="center"/>
    </xf>
    <xf borderId="4" fillId="0" fontId="1" numFmtId="0" xfId="0" applyBorder="1" applyFont="1"/>
    <xf borderId="8" fillId="0" fontId="1" numFmtId="0" xfId="0" applyBorder="1" applyFont="1"/>
    <xf borderId="6" fillId="0" fontId="1" numFmtId="0" xfId="0" applyBorder="1" applyFont="1"/>
    <xf borderId="0" fillId="23" fontId="114" numFmtId="0" xfId="0" applyAlignment="1" applyFill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/>
    </xf>
    <xf borderId="0" fillId="2" fontId="129" numFmtId="0" xfId="0" applyAlignment="1" applyFill="1" applyFont="1">
      <alignment readingOrder="0"/>
    </xf>
    <xf borderId="3" fillId="0" fontId="105" numFmtId="0" xfId="0" applyAlignment="1" applyBorder="1" applyFont="1">
      <alignment horizontal="center" readingOrder="0" vertical="center"/>
    </xf>
    <xf borderId="0" fillId="23" fontId="115" numFmtId="0" xfId="0" applyAlignment="1" applyFill="1" applyFont="1">
      <alignment horizontal="center" readingOrder="0" shrinkToFit="0" vertical="center" wrapText="1"/>
    </xf>
    <xf borderId="7" fillId="0" fontId="1" numFmtId="0" xfId="0" applyBorder="1" applyFont="1"/>
    <xf borderId="4" fillId="2" fontId="1" numFmtId="0" xfId="0" applyAlignment="1" applyBorder="1" applyFill="1" applyFont="1">
      <alignment horizontal="center" readingOrder="0" vertical="center"/>
    </xf>
    <xf borderId="0" fillId="0" fontId="12" numFmtId="49" xfId="0" applyAlignment="1" applyFont="1" applyNumberFormat="1">
      <alignment horizontal="center" readingOrder="0" vertical="top"/>
    </xf>
    <xf borderId="6" fillId="2" fontId="1" numFmtId="0" xfId="0" applyAlignment="1" applyBorder="1" applyFill="1" applyFont="1">
      <alignment horizontal="center" readingOrder="0" vertical="center"/>
    </xf>
    <xf borderId="0" fillId="0" fontId="130" numFmtId="0" xfId="0" applyAlignment="1" applyFont="1">
      <alignment readingOrder="0" vertical="top"/>
    </xf>
    <xf borderId="6" fillId="2" fontId="129" numFmtId="0" xfId="0" applyAlignment="1" applyBorder="1" applyFill="1" applyFont="1">
      <alignment readingOrder="0"/>
    </xf>
    <xf borderId="0" fillId="0" fontId="131" numFmtId="0" xfId="0" applyAlignment="1" applyFont="1">
      <alignment horizontal="right" readingOrder="0" vertical="top"/>
    </xf>
    <xf borderId="10" fillId="0" fontId="1" numFmtId="0" xfId="0" applyBorder="1" applyFont="1"/>
    <xf borderId="0" fillId="2" fontId="41" numFmtId="0" xfId="0" applyAlignment="1" applyFill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vertical="bottom"/>
    </xf>
    <xf borderId="47" fillId="27" fontId="1" numFmtId="0" xfId="0" applyBorder="1" applyFill="1" applyFont="1"/>
    <xf borderId="53" fillId="28" fontId="1" numFmtId="0" xfId="0" applyBorder="1" applyFill="1" applyFont="1"/>
    <xf borderId="54" fillId="0" fontId="5" numFmtId="0" xfId="0" applyBorder="1" applyFont="1"/>
    <xf borderId="55" fillId="0" fontId="5" numFmtId="0" xfId="0" applyBorder="1" applyFont="1"/>
    <xf borderId="50" fillId="8" fontId="132" numFmtId="0" xfId="0" applyAlignment="1" applyBorder="1" applyFill="1" applyFont="1">
      <alignment horizontal="center" readingOrder="0" vertical="center"/>
    </xf>
    <xf borderId="56" fillId="28" fontId="1" numFmtId="0" xfId="0" applyBorder="1" applyFill="1" applyFont="1"/>
    <xf borderId="0" fillId="25" fontId="28" numFmtId="0" xfId="0" applyAlignment="1" applyFill="1" applyFont="1">
      <alignment horizontal="center" readingOrder="0" shrinkToFit="0" vertical="center" wrapText="1"/>
    </xf>
    <xf borderId="57" fillId="28" fontId="1" numFmtId="0" xfId="0" applyBorder="1" applyFill="1" applyFont="1"/>
    <xf borderId="0" fillId="12" fontId="125" numFmtId="0" xfId="0" applyAlignment="1" applyFill="1" applyFont="1">
      <alignment horizontal="center" readingOrder="0" vertical="center"/>
    </xf>
    <xf borderId="0" fillId="13" fontId="133" numFmtId="0" xfId="0" applyAlignment="1" applyFill="1" applyFont="1">
      <alignment horizontal="center" readingOrder="0" vertical="center"/>
    </xf>
    <xf borderId="0" fillId="0" fontId="12" numFmtId="0" xfId="0" applyAlignment="1" applyFont="1">
      <alignment readingOrder="0"/>
    </xf>
    <xf borderId="0" fillId="0" fontId="104" numFmtId="0" xfId="0" applyAlignment="1" applyFont="1">
      <alignment horizontal="center" readingOrder="0" vertical="center"/>
    </xf>
    <xf borderId="56" fillId="0" fontId="5" numFmtId="0" xfId="0" applyBorder="1" applyFont="1"/>
    <xf borderId="57" fillId="0" fontId="5" numFmtId="0" xfId="0" applyBorder="1" applyFont="1"/>
    <xf borderId="0" fillId="28" fontId="62" numFmtId="0" xfId="0" applyAlignment="1" applyFill="1" applyFont="1">
      <alignment horizontal="center" readingOrder="0" vertical="center"/>
    </xf>
    <xf borderId="7" fillId="2" fontId="1" numFmtId="0" xfId="0" applyAlignment="1" applyBorder="1" applyFill="1" applyFont="1">
      <alignment horizontal="center" readingOrder="0" vertical="center"/>
    </xf>
    <xf borderId="0" fillId="0" fontId="62" numFmtId="0" xfId="0" applyAlignment="1" applyFont="1">
      <alignment horizontal="center" readingOrder="0" vertical="center"/>
    </xf>
    <xf borderId="0" fillId="23" fontId="121" numFmtId="0" xfId="0" applyAlignment="1" applyFill="1" applyFont="1">
      <alignment horizontal="center" readingOrder="0" vertical="center"/>
    </xf>
    <xf borderId="0" fillId="23" fontId="121" numFmtId="0" xfId="0" applyAlignment="1" applyFill="1" applyFont="1">
      <alignment horizontal="center" vertical="center"/>
    </xf>
    <xf borderId="58" fillId="0" fontId="5" numFmtId="0" xfId="0" applyBorder="1" applyFont="1"/>
    <xf borderId="59" fillId="28" fontId="134" numFmtId="0" xfId="0" applyAlignment="1" applyBorder="1" applyFill="1" applyFont="1">
      <alignment readingOrder="0" vertical="top"/>
    </xf>
    <xf borderId="60" fillId="0" fontId="5" numFmtId="0" xfId="0" applyBorder="1" applyFont="1"/>
    <xf borderId="61" fillId="8" fontId="135" numFmtId="0" xfId="0" applyAlignment="1" applyBorder="1" applyFill="1" applyFont="1">
      <alignment horizontal="center" readingOrder="0" shrinkToFit="0" vertical="center" wrapText="1"/>
    </xf>
    <xf borderId="62" fillId="0" fontId="5" numFmtId="0" xfId="0" applyBorder="1" applyFont="1"/>
    <xf borderId="63" fillId="0" fontId="5" numFmtId="0" xfId="0" applyBorder="1" applyFont="1"/>
    <xf borderId="64" fillId="8" fontId="136" numFmtId="0" xfId="0" applyAlignment="1" applyBorder="1" applyFill="1" applyFont="1">
      <alignment horizontal="center" readingOrder="0" shrinkToFit="0" vertical="center" wrapText="1"/>
    </xf>
    <xf borderId="65" fillId="0" fontId="5" numFmtId="0" xfId="0" applyBorder="1" applyFont="1"/>
    <xf borderId="66" fillId="0" fontId="5" numFmtId="0" xfId="0" applyBorder="1" applyFont="1"/>
    <xf borderId="67" fillId="0" fontId="5" numFmtId="0" xfId="0" applyBorder="1" applyFont="1"/>
    <xf borderId="68" fillId="0" fontId="5" numFmtId="0" xfId="0" applyBorder="1" applyFont="1"/>
    <xf borderId="69" fillId="0" fontId="5" numFmtId="0" xfId="0" applyBorder="1" applyFont="1"/>
    <xf borderId="70" fillId="0" fontId="5" numFmtId="0" xfId="0" applyBorder="1" applyFont="1"/>
    <xf borderId="67" fillId="0" fontId="12" numFmtId="0" xfId="0" applyAlignment="1" applyBorder="1" applyFont="1">
      <alignment horizontal="center" readingOrder="0"/>
    </xf>
    <xf borderId="0" fillId="0" fontId="28" numFmtId="0" xfId="0" applyAlignment="1" applyFont="1">
      <alignment horizontal="center" readingOrder="0" shrinkToFit="0" vertical="center" wrapText="1"/>
    </xf>
    <xf borderId="69" fillId="0" fontId="12" numFmtId="0" xfId="0" applyAlignment="1" applyBorder="1" applyFont="1">
      <alignment horizontal="center" readingOrder="0" vertical="bottom"/>
    </xf>
    <xf borderId="0" fillId="0" fontId="47" numFmtId="0" xfId="0" applyAlignment="1" applyFont="1">
      <alignment readingOrder="0" vertical="top"/>
    </xf>
    <xf borderId="0" fillId="0" fontId="48" numFmtId="0" xfId="0" applyAlignment="1" applyFont="1">
      <alignment horizontal="right" readingOrder="0" vertical="top"/>
    </xf>
    <xf borderId="67" fillId="0" fontId="12" numFmtId="49" xfId="0" applyAlignment="1" applyBorder="1" applyFont="1" applyNumberFormat="1">
      <alignment horizontal="center" readingOrder="0" vertical="top"/>
    </xf>
    <xf borderId="69" fillId="0" fontId="12" numFmtId="49" xfId="0" applyAlignment="1" applyBorder="1" applyFont="1" applyNumberFormat="1">
      <alignment horizontal="center" readingOrder="0" vertical="top"/>
    </xf>
    <xf borderId="71" fillId="0" fontId="5" numFmtId="0" xfId="0" applyBorder="1" applyFont="1"/>
    <xf borderId="72" fillId="0" fontId="5" numFmtId="0" xfId="0" applyBorder="1" applyFont="1"/>
    <xf borderId="73" fillId="0" fontId="5" numFmtId="0" xfId="0" applyBorder="1" applyFont="1"/>
    <xf borderId="74" fillId="0" fontId="5" numFmtId="0" xfId="0" applyBorder="1" applyFont="1"/>
    <xf borderId="75" fillId="0" fontId="5" numFmtId="0" xfId="0" applyBorder="1" applyFont="1"/>
    <xf borderId="76" fillId="0" fontId="5" numFmtId="0" xfId="0" applyBorder="1" applyFont="1"/>
    <xf borderId="0" fillId="26" fontId="28" numFmtId="0" xfId="0" applyAlignment="1" applyFill="1" applyFont="1">
      <alignment horizontal="center" readingOrder="0" shrinkToFit="0" vertical="center" wrapText="1"/>
    </xf>
    <xf borderId="4" fillId="2" fontId="129" numFmtId="0" xfId="0" applyAlignment="1" applyBorder="1" applyFill="1" applyFont="1">
      <alignment readingOrder="0"/>
    </xf>
    <xf borderId="3" fillId="0" fontId="62" numFmtId="0" xfId="0" applyAlignment="1" applyBorder="1" applyFont="1">
      <alignment horizontal="center" vertical="center"/>
    </xf>
    <xf borderId="0" fillId="0" fontId="137" numFmtId="0" xfId="0" applyAlignment="1" applyFont="1">
      <alignment horizontal="right" readingOrder="0"/>
    </xf>
    <xf borderId="77" fillId="11" fontId="1" numFmtId="0" xfId="0" applyBorder="1" applyFill="1" applyFont="1"/>
    <xf borderId="78" fillId="0" fontId="5" numFmtId="0" xfId="0" applyBorder="1" applyFont="1"/>
    <xf borderId="79" fillId="0" fontId="5" numFmtId="0" xfId="0" applyBorder="1" applyFont="1"/>
    <xf borderId="0" fillId="0" fontId="138" numFmtId="0" xfId="0" applyAlignment="1" applyFont="1">
      <alignment readingOrder="0" vertical="top"/>
    </xf>
    <xf borderId="80" fillId="28" fontId="1" numFmtId="0" xfId="0" applyBorder="1" applyFill="1" applyFont="1"/>
    <xf borderId="0" fillId="0" fontId="138" numFmtId="0" xfId="0" applyAlignment="1" applyFont="1">
      <alignment horizontal="right" readingOrder="0" vertical="top"/>
    </xf>
    <xf borderId="0" fillId="0" fontId="139" numFmtId="0" xfId="0" applyAlignment="1" applyFont="1">
      <alignment horizontal="left" readingOrder="0"/>
    </xf>
    <xf borderId="0" fillId="0" fontId="7" numFmtId="0" xfId="0" applyAlignment="1" applyFont="1">
      <alignment horizontal="right" readingOrder="0"/>
    </xf>
    <xf borderId="81" fillId="11" fontId="1" numFmtId="0" xfId="0" applyBorder="1" applyFill="1" applyFont="1"/>
    <xf borderId="0" fillId="12" fontId="28" numFmtId="0" xfId="0" applyAlignment="1" applyFill="1" applyFont="1">
      <alignment horizontal="center" readingOrder="0" shrinkToFit="0" vertical="center" wrapText="1"/>
    </xf>
    <xf borderId="82" fillId="11" fontId="1" numFmtId="0" xfId="0" applyBorder="1" applyFill="1" applyFont="1"/>
    <xf borderId="0" fillId="0" fontId="140" numFmtId="0" xfId="0" applyAlignment="1" applyFont="1">
      <alignment readingOrder="0"/>
    </xf>
    <xf borderId="81" fillId="0" fontId="5" numFmtId="0" xfId="0" applyBorder="1" applyFont="1"/>
    <xf borderId="82" fillId="0" fontId="5" numFmtId="0" xfId="0" applyBorder="1" applyFont="1"/>
    <xf borderId="83" fillId="0" fontId="1" numFmtId="0" xfId="0" applyBorder="1" applyFont="1"/>
    <xf borderId="0" fillId="11" fontId="62" numFmtId="0" xfId="0" applyAlignment="1" applyFill="1" applyFont="1">
      <alignment horizontal="center" readingOrder="0" vertical="center"/>
    </xf>
    <xf borderId="59" fillId="28" fontId="141" numFmtId="0" xfId="0" applyAlignment="1" applyBorder="1" applyFill="1" applyFont="1">
      <alignment horizontal="right" readingOrder="0" vertical="top"/>
    </xf>
    <xf borderId="0" fillId="0" fontId="15" numFmtId="0" xfId="0" applyFont="1"/>
    <xf borderId="0" fillId="0" fontId="142" numFmtId="0" xfId="0" applyAlignment="1" applyFont="1">
      <alignment horizontal="left"/>
    </xf>
    <xf borderId="84" fillId="0" fontId="5" numFmtId="0" xfId="0" applyBorder="1" applyFont="1"/>
    <xf borderId="85" fillId="11" fontId="134" numFmtId="0" xfId="0" applyAlignment="1" applyBorder="1" applyFill="1" applyFont="1">
      <alignment readingOrder="0" vertical="top"/>
    </xf>
    <xf borderId="86" fillId="0" fontId="5" numFmtId="0" xfId="0" applyBorder="1" applyFont="1"/>
    <xf borderId="0" fillId="0" fontId="134" numFmtId="0" xfId="0" applyAlignment="1" applyFont="1">
      <alignment readingOrder="0" vertical="top"/>
    </xf>
    <xf borderId="77" fillId="11" fontId="143" numFmtId="0" xfId="0" applyAlignment="1" applyBorder="1" applyFill="1" applyFont="1">
      <alignment horizontal="center" readingOrder="0" shrinkToFit="0" vertical="center" wrapText="1"/>
    </xf>
    <xf borderId="0" fillId="0" fontId="141" numFmtId="0" xfId="0" applyAlignment="1" applyFont="1">
      <alignment horizontal="right" readingOrder="0" vertical="top"/>
    </xf>
    <xf borderId="87" fillId="11" fontId="144" numFmtId="0" xfId="0" applyAlignment="1" applyBorder="1" applyFill="1" applyFont="1">
      <alignment horizontal="center" readingOrder="0" shrinkToFit="0" vertical="center" wrapText="1"/>
    </xf>
    <xf borderId="88" fillId="0" fontId="5" numFmtId="0" xfId="0" applyBorder="1" applyFont="1"/>
    <xf borderId="89" fillId="0" fontId="5" numFmtId="0" xfId="0" applyBorder="1" applyFont="1"/>
    <xf borderId="90" fillId="0" fontId="5" numFmtId="0" xfId="0" applyBorder="1" applyFont="1"/>
    <xf borderId="91" fillId="0" fontId="5" numFmtId="0" xfId="0" applyBorder="1" applyFont="1"/>
    <xf borderId="81" fillId="4" fontId="12" numFmtId="0" xfId="0" applyAlignment="1" applyBorder="1" applyFill="1" applyFont="1">
      <alignment horizontal="center" readingOrder="0"/>
    </xf>
    <xf borderId="90" fillId="4" fontId="12" numFmtId="0" xfId="0" applyAlignment="1" applyBorder="1" applyFill="1" applyFont="1">
      <alignment horizontal="center" readingOrder="0" vertical="bottom"/>
    </xf>
    <xf borderId="81" fillId="4" fontId="12" numFmtId="49" xfId="0" applyAlignment="1" applyBorder="1" applyFill="1" applyFont="1" applyNumberFormat="1">
      <alignment horizontal="center" readingOrder="0" vertical="top"/>
    </xf>
    <xf borderId="90" fillId="4" fontId="12" numFmtId="49" xfId="0" applyAlignment="1" applyBorder="1" applyFill="1" applyFont="1" applyNumberFormat="1">
      <alignment horizontal="center" readingOrder="0" vertical="top"/>
    </xf>
    <xf borderId="85" fillId="0" fontId="5" numFmtId="0" xfId="0" applyBorder="1" applyFont="1"/>
    <xf borderId="87" fillId="11" fontId="1" numFmtId="0" xfId="0" applyBorder="1" applyFill="1" applyFont="1"/>
    <xf borderId="92" fillId="0" fontId="5" numFmtId="0" xfId="0" applyBorder="1" applyFont="1"/>
    <xf borderId="93" fillId="0" fontId="5" numFmtId="0" xfId="0" applyBorder="1" applyFont="1"/>
    <xf borderId="94" fillId="0" fontId="5" numFmtId="0" xfId="0" applyBorder="1" applyFont="1"/>
    <xf borderId="90" fillId="11" fontId="1" numFmtId="0" xfId="0" applyBorder="1" applyFill="1" applyFont="1"/>
    <xf borderId="0" fillId="13" fontId="28" numFmtId="0" xfId="0" applyAlignment="1" applyFill="1" applyFont="1">
      <alignment horizontal="center" readingOrder="0" shrinkToFit="0" vertical="center" wrapText="1"/>
    </xf>
    <xf borderId="91" fillId="11" fontId="1" numFmtId="0" xfId="0" applyBorder="1" applyFill="1" applyFont="1"/>
    <xf borderId="0" fillId="0" fontId="145" numFmtId="0" xfId="0" applyAlignment="1" applyFont="1">
      <alignment horizontal="right" readingOrder="0"/>
    </xf>
    <xf borderId="0" fillId="0" fontId="146" numFmtId="0" xfId="0" applyAlignment="1" applyFont="1">
      <alignment readingOrder="0" vertical="top"/>
    </xf>
    <xf borderId="0" fillId="11" fontId="1" numFmtId="0" xfId="0" applyFill="1" applyFont="1"/>
    <xf borderId="0" fillId="0" fontId="146" numFmtId="0" xfId="0" applyAlignment="1" applyFont="1">
      <alignment horizontal="right" readingOrder="0" vertical="top"/>
    </xf>
    <xf borderId="0" fillId="0" fontId="147" numFmtId="0" xfId="0" applyAlignment="1" applyFont="1">
      <alignment horizontal="left" readingOrder="0"/>
    </xf>
    <xf borderId="93" fillId="11" fontId="141" numFmtId="0" xfId="0" applyAlignment="1" applyBorder="1" applyFill="1" applyFont="1">
      <alignment horizontal="right" readingOrder="0" vertical="top"/>
    </xf>
    <xf borderId="0" fillId="2" fontId="24" numFmtId="0" xfId="0" applyAlignment="1" applyFill="1" applyFont="1">
      <alignment vertical="bottom"/>
    </xf>
    <xf borderId="50" fillId="8" fontId="148" numFmtId="0" xfId="0" applyAlignment="1" applyBorder="1" applyFill="1" applyFont="1">
      <alignment horizontal="center" readingOrder="0" vertical="center"/>
    </xf>
    <xf borderId="0" fillId="0" fontId="24" numFmtId="0" xfId="0" applyAlignment="1" applyFont="1">
      <alignment vertical="bottom"/>
    </xf>
    <xf borderId="0" fillId="2" fontId="12" numFmtId="0" xfId="0" applyAlignment="1" applyFill="1" applyFont="1">
      <alignment horizontal="right" readingOrder="0" vertical="center"/>
    </xf>
    <xf borderId="0" fillId="2" fontId="12" numFmtId="166" xfId="0" applyAlignment="1" applyFill="1" applyFont="1" applyNumberFormat="1">
      <alignment horizontal="left" readingOrder="0" vertical="center"/>
    </xf>
    <xf borderId="0" fillId="11" fontId="134" numFmtId="0" xfId="0" applyAlignment="1" applyFill="1" applyFont="1">
      <alignment readingOrder="0" vertical="top"/>
    </xf>
    <xf borderId="0" fillId="0" fontId="24" numFmtId="0" xfId="0" applyAlignment="1" applyFont="1">
      <alignment horizontal="left" readingOrder="0" vertical="bottom"/>
    </xf>
    <xf borderId="95" fillId="11" fontId="143" numFmtId="0" xfId="0" applyAlignment="1" applyBorder="1" applyFill="1" applyFont="1">
      <alignment horizontal="center" readingOrder="0" shrinkToFit="0" vertical="center" wrapText="1"/>
    </xf>
    <xf borderId="96" fillId="0" fontId="5" numFmtId="0" xfId="0" applyBorder="1" applyFont="1"/>
    <xf borderId="97" fillId="0" fontId="5" numFmtId="0" xfId="0" applyBorder="1" applyFont="1"/>
    <xf borderId="95" fillId="11" fontId="144" numFmtId="0" xfId="0" applyAlignment="1" applyBorder="1" applyFill="1" applyFont="1">
      <alignment horizontal="center" readingOrder="0" shrinkToFit="0" vertical="center" wrapText="1"/>
    </xf>
    <xf borderId="98" fillId="0" fontId="5" numFmtId="0" xfId="0" applyBorder="1" applyFont="1"/>
    <xf borderId="99" fillId="0" fontId="5" numFmtId="0" xfId="0" applyBorder="1" applyFont="1"/>
    <xf borderId="0" fillId="0" fontId="149" numFmtId="0" xfId="0" applyAlignment="1" applyFont="1">
      <alignment horizontal="right" vertical="bottom"/>
    </xf>
    <xf borderId="0" fillId="0" fontId="26" numFmtId="0" xfId="0" applyAlignment="1" applyFont="1">
      <alignment horizontal="left"/>
    </xf>
    <xf borderId="0" fillId="0" fontId="26" numFmtId="0" xfId="0" applyAlignment="1" applyFont="1">
      <alignment horizontal="center"/>
    </xf>
    <xf borderId="0" fillId="0" fontId="26" numFmtId="0" xfId="0" applyAlignment="1" applyFont="1">
      <alignment horizontal="center" vertical="center"/>
    </xf>
    <xf borderId="0" fillId="0" fontId="150" numFmtId="0" xfId="0" applyAlignment="1" applyFont="1">
      <alignment horizontal="right" vertical="bottom"/>
    </xf>
    <xf borderId="47" fillId="24" fontId="26" numFmtId="0" xfId="0" applyAlignment="1" applyBorder="1" applyFill="1" applyFont="1">
      <alignment horizontal="left"/>
    </xf>
    <xf borderId="0" fillId="8" fontId="151" numFmtId="0" xfId="0" applyAlignment="1" applyFill="1" applyFont="1">
      <alignment horizontal="center" readingOrder="0" vertical="center"/>
    </xf>
    <xf borderId="0" fillId="0" fontId="152" numFmtId="0" xfId="0" applyAlignment="1" applyFont="1">
      <alignment horizontal="center" vertical="center"/>
    </xf>
    <xf borderId="0" fillId="0" fontId="153" numFmtId="0" xfId="0" applyAlignment="1" applyFont="1">
      <alignment horizontal="center" vertical="center"/>
    </xf>
    <xf borderId="0" fillId="24" fontId="26" numFmtId="0" xfId="0" applyAlignment="1" applyFill="1" applyFont="1">
      <alignment horizontal="left"/>
    </xf>
    <xf borderId="0" fillId="2" fontId="26" numFmtId="0" xfId="0" applyAlignment="1" applyFill="1" applyFont="1">
      <alignment horizontal="left"/>
    </xf>
    <xf borderId="9" fillId="0" fontId="26" numFmtId="0" xfId="0" applyAlignment="1" applyBorder="1" applyFont="1">
      <alignment horizontal="center" vertical="center"/>
    </xf>
    <xf borderId="9" fillId="0" fontId="26" numFmtId="0" xfId="0" applyAlignment="1" applyBorder="1" applyFont="1">
      <alignment horizontal="center"/>
    </xf>
    <xf borderId="100" fillId="25" fontId="154" numFmtId="0" xfId="0" applyAlignment="1" applyBorder="1" applyFill="1" applyFont="1">
      <alignment horizontal="left" vertical="center"/>
    </xf>
    <xf borderId="101" fillId="0" fontId="155" numFmtId="49" xfId="0" applyAlignment="1" applyBorder="1" applyFont="1" applyNumberFormat="1">
      <alignment horizontal="center" vertical="center"/>
    </xf>
    <xf borderId="102" fillId="0" fontId="155" numFmtId="0" xfId="0" applyAlignment="1" applyBorder="1" applyFont="1">
      <alignment horizontal="center" readingOrder="0" vertical="center"/>
    </xf>
    <xf borderId="103" fillId="26" fontId="154" numFmtId="0" xfId="0" applyAlignment="1" applyBorder="1" applyFill="1" applyFont="1">
      <alignment horizontal="left" vertical="center"/>
    </xf>
    <xf borderId="104" fillId="2" fontId="155" numFmtId="49" xfId="0" applyAlignment="1" applyBorder="1" applyFill="1" applyFont="1" applyNumberFormat="1">
      <alignment horizontal="center" vertical="center"/>
    </xf>
    <xf borderId="105" fillId="2" fontId="155" numFmtId="0" xfId="0" applyAlignment="1" applyBorder="1" applyFill="1" applyFont="1">
      <alignment horizontal="center" readingOrder="0" vertical="center"/>
    </xf>
    <xf borderId="0" fillId="0" fontId="156" numFmtId="0" xfId="0" applyFont="1"/>
    <xf borderId="106" fillId="0" fontId="26" numFmtId="0" xfId="0" applyAlignment="1" applyBorder="1" applyFont="1">
      <alignment horizontal="left" vertical="center"/>
    </xf>
    <xf borderId="107" fillId="0" fontId="5" numFmtId="0" xfId="0" applyBorder="1" applyFont="1"/>
    <xf borderId="108" fillId="8" fontId="157" numFmtId="0" xfId="0" applyAlignment="1" applyBorder="1" applyFill="1" applyFont="1">
      <alignment horizontal="center" vertical="center"/>
    </xf>
    <xf borderId="109" fillId="0" fontId="26" numFmtId="0" xfId="0" applyAlignment="1" applyBorder="1" applyFont="1">
      <alignment horizontal="left" vertical="center"/>
    </xf>
    <xf borderId="110" fillId="8" fontId="26" numFmtId="0" xfId="0" applyAlignment="1" applyBorder="1" applyFill="1" applyFont="1">
      <alignment horizontal="center" vertical="center"/>
    </xf>
    <xf borderId="0" fillId="0" fontId="122" numFmtId="0" xfId="0" applyAlignment="1" applyFont="1">
      <alignment vertical="center"/>
    </xf>
    <xf borderId="111" fillId="0" fontId="26" numFmtId="0" xfId="0" applyAlignment="1" applyBorder="1" applyFont="1">
      <alignment horizontal="left" vertical="center"/>
    </xf>
    <xf borderId="112" fillId="0" fontId="5" numFmtId="0" xfId="0" applyBorder="1" applyFont="1"/>
    <xf borderId="113" fillId="8" fontId="157" numFmtId="0" xfId="0" applyAlignment="1" applyBorder="1" applyFill="1" applyFont="1">
      <alignment horizontal="center" vertical="center"/>
    </xf>
    <xf borderId="114" fillId="0" fontId="26" numFmtId="0" xfId="0" applyAlignment="1" applyBorder="1" applyFont="1">
      <alignment horizontal="left" vertical="center"/>
    </xf>
    <xf borderId="115" fillId="0" fontId="5" numFmtId="0" xfId="0" applyBorder="1" applyFont="1"/>
    <xf borderId="116" fillId="8" fontId="26" numFmtId="0" xfId="0" applyAlignment="1" applyBorder="1" applyFill="1" applyFont="1">
      <alignment horizontal="center" vertical="center"/>
    </xf>
    <xf borderId="108" fillId="8" fontId="26" numFmtId="0" xfId="0" applyAlignment="1" applyBorder="1" applyFill="1" applyFont="1">
      <alignment horizontal="center" vertical="center"/>
    </xf>
    <xf borderId="113" fillId="8" fontId="26" numFmtId="0" xfId="0" applyAlignment="1" applyBorder="1" applyFill="1" applyFont="1">
      <alignment horizontal="center" vertical="center"/>
    </xf>
    <xf borderId="0" fillId="0" fontId="158" numFmtId="0" xfId="0" applyAlignment="1" applyFont="1">
      <alignment horizontal="right" readingOrder="0" vertical="bottom"/>
    </xf>
    <xf borderId="0" fillId="0" fontId="159" numFmtId="0" xfId="0" applyAlignment="1" applyFont="1">
      <alignment horizontal="right" readingOrder="0" vertical="bottom"/>
    </xf>
    <xf borderId="0" fillId="0" fontId="160" numFmtId="0" xfId="0" applyAlignment="1" applyFont="1">
      <alignment horizontal="right" vertical="bottom"/>
    </xf>
    <xf borderId="0" fillId="0" fontId="161" numFmtId="0" xfId="0" applyAlignment="1" applyFont="1">
      <alignment horizontal="right" vertical="bottom"/>
    </xf>
    <xf borderId="0" fillId="11" fontId="141" numFmtId="0" xfId="0" applyAlignment="1" applyFill="1" applyFont="1">
      <alignment horizontal="right" readingOrder="0" vertical="top"/>
    </xf>
    <xf borderId="0" fillId="0" fontId="137" numFmtId="0" xfId="0" applyAlignment="1" applyFont="1">
      <alignment horizontal="right" readingOrder="0" vertical="bottom"/>
    </xf>
    <xf borderId="50" fillId="8" fontId="133" numFmtId="0" xfId="0" applyAlignment="1" applyBorder="1" applyFill="1" applyFont="1">
      <alignment horizontal="center" readingOrder="0" vertical="center"/>
    </xf>
    <xf borderId="0" fillId="2" fontId="162" numFmtId="0" xfId="0" applyAlignment="1" applyFill="1" applyFont="1">
      <alignment horizontal="right" readingOrder="0" vertical="center"/>
    </xf>
    <xf borderId="0" fillId="2" fontId="162" numFmtId="166" xfId="0" applyAlignment="1" applyFill="1" applyFont="1" applyNumberFormat="1">
      <alignment horizontal="left" readingOrder="0" vertical="center"/>
    </xf>
    <xf borderId="100" fillId="8" fontId="163" numFmtId="0" xfId="0" applyAlignment="1" applyBorder="1" applyFill="1" applyFont="1">
      <alignment horizontal="left" readingOrder="0" vertical="center"/>
    </xf>
    <xf borderId="103" fillId="8" fontId="164" numFmtId="0" xfId="0" applyAlignment="1" applyBorder="1" applyFill="1" applyFont="1">
      <alignment horizontal="left" readingOrder="0" vertical="center"/>
    </xf>
    <xf borderId="0" fillId="8" fontId="165" numFmtId="0" xfId="0" applyAlignment="1" applyFill="1" applyFont="1">
      <alignment horizontal="center" readingOrder="0" vertical="center"/>
    </xf>
    <xf borderId="0" fillId="0" fontId="166" numFmtId="0" xfId="0" applyAlignment="1" applyFont="1">
      <alignment horizontal="left"/>
    </xf>
    <xf borderId="0" fillId="0" fontId="24" numFmtId="0" xfId="0" applyAlignment="1" applyFont="1">
      <alignment horizontal="right" readingOrder="0"/>
    </xf>
    <xf borderId="25" fillId="11" fontId="125" numFmtId="0" xfId="0" applyAlignment="1" applyBorder="1" applyFill="1" applyFont="1">
      <alignment horizontal="center" readingOrder="0" vertical="center"/>
    </xf>
    <xf borderId="0" fillId="2" fontId="12" numFmtId="0" xfId="0" applyAlignment="1" applyFill="1" applyFont="1">
      <alignment horizontal="center" readingOrder="0" vertical="top"/>
    </xf>
    <xf borderId="0" fillId="2" fontId="167" numFmtId="0" xfId="0" applyAlignment="1" applyFill="1" applyFont="1">
      <alignment horizontal="center" readingOrder="0" vertical="center"/>
    </xf>
    <xf borderId="0" fillId="2" fontId="167" numFmtId="0" xfId="0" applyFill="1" applyFont="1"/>
    <xf borderId="0" fillId="0" fontId="156" numFmtId="0" xfId="0" applyAlignment="1" applyFont="1">
      <alignment horizontal="center"/>
    </xf>
    <xf borderId="47" fillId="24" fontId="122" numFmtId="0" xfId="0" applyBorder="1" applyFill="1" applyFont="1"/>
    <xf borderId="50" fillId="8" fontId="168" numFmtId="0" xfId="0" applyAlignment="1" applyBorder="1" applyFill="1" applyFont="1">
      <alignment horizontal="center" readingOrder="0" vertical="center"/>
    </xf>
    <xf borderId="0" fillId="25" fontId="169" numFmtId="0" xfId="0" applyAlignment="1" applyFill="1" applyFont="1">
      <alignment horizontal="center" readingOrder="0" vertical="center"/>
    </xf>
    <xf borderId="0" fillId="0" fontId="169" numFmtId="0" xfId="0" applyAlignment="1" applyFont="1">
      <alignment horizontal="center" vertical="center"/>
    </xf>
    <xf borderId="0" fillId="2" fontId="170" numFmtId="0" xfId="0" applyAlignment="1" applyFill="1" applyFont="1">
      <alignment horizontal="center" vertical="center"/>
    </xf>
    <xf borderId="0" fillId="0" fontId="169" numFmtId="0" xfId="0" applyAlignment="1" applyFont="1">
      <alignment horizontal="center" readingOrder="0" vertical="center"/>
    </xf>
    <xf borderId="0" fillId="26" fontId="169" numFmtId="0" xfId="0" applyAlignment="1" applyFill="1" applyFont="1">
      <alignment horizontal="center" readingOrder="0" vertical="center"/>
    </xf>
    <xf borderId="67" fillId="24" fontId="122" numFmtId="0" xfId="0" applyBorder="1" applyFill="1" applyFont="1"/>
    <xf borderId="69" fillId="24" fontId="122" numFmtId="0" xfId="0" applyBorder="1" applyFill="1" applyFont="1"/>
    <xf borderId="67" fillId="2" fontId="126" numFmtId="0" xfId="0" applyAlignment="1" applyBorder="1" applyFill="1" applyFont="1">
      <alignment horizontal="center" readingOrder="0" vertical="bottom"/>
    </xf>
    <xf borderId="0" fillId="2" fontId="126" numFmtId="0" xfId="0" applyAlignment="1" applyFill="1" applyFont="1">
      <alignment horizontal="center" vertical="bottom"/>
    </xf>
    <xf borderId="69" fillId="2" fontId="126" numFmtId="0" xfId="0" applyAlignment="1" applyBorder="1" applyFill="1" applyFont="1">
      <alignment horizontal="center" vertical="bottom"/>
    </xf>
    <xf borderId="67" fillId="2" fontId="127" numFmtId="0" xfId="0" applyAlignment="1" applyBorder="1" applyFill="1" applyFont="1">
      <alignment horizontal="center" readingOrder="0" vertical="bottom"/>
    </xf>
    <xf borderId="0" fillId="0" fontId="171" numFmtId="0" xfId="0" applyAlignment="1" applyFont="1">
      <alignment readingOrder="0" vertical="top"/>
    </xf>
    <xf borderId="0" fillId="2" fontId="127" numFmtId="0" xfId="0" applyAlignment="1" applyFill="1" applyFont="1">
      <alignment horizontal="center" vertical="bottom"/>
    </xf>
    <xf borderId="0" fillId="0" fontId="171" numFmtId="0" xfId="0" applyAlignment="1" applyFont="1">
      <alignment horizontal="right" readingOrder="0" vertical="top"/>
    </xf>
    <xf borderId="69" fillId="2" fontId="127" numFmtId="0" xfId="0" applyAlignment="1" applyBorder="1" applyFill="1" applyFont="1">
      <alignment horizontal="center" vertical="bottom"/>
    </xf>
    <xf borderId="67" fillId="2" fontId="127" numFmtId="0" xfId="0" applyAlignment="1" applyBorder="1" applyFill="1" applyFont="1">
      <alignment horizontal="center" readingOrder="0" vertical="top"/>
    </xf>
    <xf borderId="0" fillId="2" fontId="127" numFmtId="0" xfId="0" applyAlignment="1" applyFill="1" applyFont="1">
      <alignment horizontal="center" vertical="top"/>
    </xf>
    <xf borderId="69" fillId="2" fontId="127" numFmtId="0" xfId="0" applyAlignment="1" applyBorder="1" applyFill="1" applyFont="1">
      <alignment horizontal="center" vertical="top"/>
    </xf>
    <xf borderId="67" fillId="2" fontId="126" numFmtId="0" xfId="0" applyAlignment="1" applyBorder="1" applyFill="1" applyFont="1">
      <alignment horizontal="center" readingOrder="0"/>
    </xf>
    <xf borderId="0" fillId="2" fontId="126" numFmtId="0" xfId="0" applyAlignment="1" applyFill="1" applyFont="1">
      <alignment horizontal="center"/>
    </xf>
    <xf borderId="68" fillId="2" fontId="126" numFmtId="0" xfId="0" applyAlignment="1" applyBorder="1" applyFill="1" applyFont="1">
      <alignment horizontal="center"/>
    </xf>
    <xf borderId="69" fillId="2" fontId="126" numFmtId="0" xfId="0" applyAlignment="1" applyBorder="1" applyFill="1" applyFont="1">
      <alignment horizontal="center"/>
    </xf>
    <xf borderId="0" fillId="0" fontId="172" numFmtId="0" xfId="0" applyAlignment="1" applyFont="1">
      <alignment horizontal="right" vertical="bottom"/>
    </xf>
    <xf borderId="0" fillId="0" fontId="173" numFmtId="0" xfId="0" applyAlignment="1" applyFont="1">
      <alignment horizontal="left"/>
    </xf>
    <xf borderId="0" fillId="0" fontId="173" numFmtId="0" xfId="0" applyAlignment="1" applyFont="1">
      <alignment horizontal="center"/>
    </xf>
    <xf borderId="0" fillId="0" fontId="173" numFmtId="0" xfId="0" applyAlignment="1" applyFont="1">
      <alignment horizontal="center" vertical="center"/>
    </xf>
    <xf borderId="0" fillId="0" fontId="174" numFmtId="0" xfId="0" applyAlignment="1" applyFont="1">
      <alignment horizontal="right" vertical="bottom"/>
    </xf>
    <xf borderId="70" fillId="2" fontId="126" numFmtId="0" xfId="0" applyAlignment="1" applyBorder="1" applyFill="1" applyFont="1">
      <alignment horizontal="center"/>
    </xf>
    <xf borderId="47" fillId="24" fontId="173" numFmtId="0" xfId="0" applyAlignment="1" applyBorder="1" applyFill="1" applyFont="1">
      <alignment horizontal="left"/>
    </xf>
    <xf borderId="0" fillId="8" fontId="168" numFmtId="0" xfId="0" applyAlignment="1" applyFill="1" applyFont="1">
      <alignment horizontal="center" readingOrder="0" vertical="center"/>
    </xf>
    <xf borderId="68" fillId="2" fontId="127" numFmtId="0" xfId="0" applyAlignment="1" applyBorder="1" applyFill="1" applyFont="1">
      <alignment horizontal="center" vertical="bottom"/>
    </xf>
    <xf borderId="0" fillId="0" fontId="175" numFmtId="0" xfId="0" applyAlignment="1" applyFont="1">
      <alignment horizontal="center" vertical="center"/>
    </xf>
    <xf borderId="0" fillId="17" fontId="169" numFmtId="0" xfId="0" applyAlignment="1" applyFill="1" applyFont="1">
      <alignment horizontal="center" readingOrder="0" vertical="center"/>
    </xf>
    <xf borderId="0" fillId="18" fontId="169" numFmtId="0" xfId="0" applyAlignment="1" applyFill="1" applyFont="1">
      <alignment horizontal="center" readingOrder="0" vertical="center"/>
    </xf>
    <xf borderId="0" fillId="24" fontId="173" numFmtId="0" xfId="0" applyAlignment="1" applyFill="1" applyFont="1">
      <alignment horizontal="left"/>
    </xf>
    <xf borderId="0" fillId="2" fontId="173" numFmtId="0" xfId="0" applyAlignment="1" applyFill="1" applyFont="1">
      <alignment horizontal="left"/>
    </xf>
    <xf borderId="70" fillId="2" fontId="127" numFmtId="0" xfId="0" applyAlignment="1" applyBorder="1" applyFill="1" applyFont="1">
      <alignment horizontal="center" vertical="bottom"/>
    </xf>
    <xf borderId="71" fillId="2" fontId="127" numFmtId="0" xfId="0" applyAlignment="1" applyBorder="1" applyFill="1" applyFont="1">
      <alignment horizontal="center" readingOrder="0" vertical="top"/>
    </xf>
    <xf borderId="9" fillId="0" fontId="173" numFmtId="0" xfId="0" applyAlignment="1" applyBorder="1" applyFont="1">
      <alignment horizontal="center" vertical="center"/>
    </xf>
    <xf borderId="72" fillId="2" fontId="127" numFmtId="0" xfId="0" applyAlignment="1" applyBorder="1" applyFill="1" applyFont="1">
      <alignment horizontal="center" vertical="top"/>
    </xf>
    <xf borderId="9" fillId="0" fontId="173" numFmtId="0" xfId="0" applyAlignment="1" applyBorder="1" applyFont="1">
      <alignment horizontal="center"/>
    </xf>
    <xf borderId="117" fillId="17" fontId="176" numFmtId="0" xfId="0" applyAlignment="1" applyBorder="1" applyFill="1" applyFont="1">
      <alignment horizontal="left" vertical="center"/>
    </xf>
    <xf borderId="73" fillId="2" fontId="127" numFmtId="0" xfId="0" applyAlignment="1" applyBorder="1" applyFill="1" applyFont="1">
      <alignment horizontal="center" vertical="top"/>
    </xf>
    <xf borderId="118" fillId="17" fontId="176" numFmtId="49" xfId="0" applyAlignment="1" applyBorder="1" applyFill="1" applyFont="1" applyNumberFormat="1">
      <alignment horizontal="center" vertical="center"/>
    </xf>
    <xf borderId="74" fillId="2" fontId="127" numFmtId="0" xfId="0" applyAlignment="1" applyBorder="1" applyFill="1" applyFont="1">
      <alignment horizontal="center" vertical="top"/>
    </xf>
    <xf borderId="119" fillId="17" fontId="176" numFmtId="0" xfId="0" applyAlignment="1" applyBorder="1" applyFill="1" applyFont="1">
      <alignment horizontal="center" readingOrder="0" vertical="center"/>
    </xf>
    <xf borderId="75" fillId="2" fontId="127" numFmtId="0" xfId="0" applyAlignment="1" applyBorder="1" applyFill="1" applyFont="1">
      <alignment horizontal="center" vertical="top"/>
    </xf>
    <xf borderId="120" fillId="18" fontId="176" numFmtId="0" xfId="0" applyAlignment="1" applyBorder="1" applyFill="1" applyFont="1">
      <alignment horizontal="left" vertical="center"/>
    </xf>
    <xf borderId="121" fillId="18" fontId="176" numFmtId="49" xfId="0" applyAlignment="1" applyBorder="1" applyFill="1" applyFont="1" applyNumberFormat="1">
      <alignment horizontal="center" vertical="center"/>
    </xf>
    <xf borderId="122" fillId="18" fontId="176" numFmtId="0" xfId="0" applyAlignment="1" applyBorder="1" applyFill="1" applyFont="1">
      <alignment horizontal="center" readingOrder="0" vertical="center"/>
    </xf>
    <xf borderId="76" fillId="2" fontId="127" numFmtId="0" xfId="0" applyAlignment="1" applyBorder="1" applyFill="1" applyFont="1">
      <alignment horizontal="center" vertical="top"/>
    </xf>
    <xf borderId="123" fillId="0" fontId="173" numFmtId="0" xfId="0" applyAlignment="1" applyBorder="1" applyFont="1">
      <alignment horizontal="left" vertical="center"/>
    </xf>
    <xf borderId="0" fillId="2" fontId="128" numFmtId="0" xfId="0" applyAlignment="1" applyFill="1" applyFont="1">
      <alignment horizontal="center" readingOrder="0" vertical="top"/>
    </xf>
    <xf borderId="0" fillId="2" fontId="128" numFmtId="0" xfId="0" applyAlignment="1" applyFill="1" applyFont="1">
      <alignment horizontal="center" vertical="top"/>
    </xf>
    <xf borderId="124" fillId="2" fontId="177" numFmtId="0" xfId="0" applyAlignment="1" applyBorder="1" applyFill="1" applyFont="1">
      <alignment horizontal="center" vertical="center"/>
    </xf>
    <xf borderId="125" fillId="0" fontId="173" numFmtId="0" xfId="0" applyAlignment="1" applyBorder="1" applyFont="1">
      <alignment horizontal="left" vertical="center"/>
    </xf>
    <xf borderId="126" fillId="2" fontId="173" numFmtId="0" xfId="0" applyAlignment="1" applyBorder="1" applyFill="1" applyFont="1">
      <alignment horizontal="center" vertical="center"/>
    </xf>
    <xf borderId="0" fillId="0" fontId="178" numFmtId="0" xfId="0" applyAlignment="1" applyFont="1">
      <alignment horizontal="center" readingOrder="0"/>
    </xf>
    <xf borderId="127" fillId="0" fontId="173" numFmtId="0" xfId="0" applyAlignment="1" applyBorder="1" applyFont="1">
      <alignment horizontal="left" vertical="center"/>
    </xf>
    <xf borderId="0" fillId="2" fontId="122" numFmtId="0" xfId="0" applyAlignment="1" applyFill="1" applyFont="1">
      <alignment horizontal="center" readingOrder="0" vertical="center"/>
    </xf>
    <xf borderId="128" fillId="0" fontId="5" numFmtId="0" xfId="0" applyBorder="1" applyFont="1"/>
    <xf borderId="0" fillId="2" fontId="122" numFmtId="0" xfId="0" applyFill="1" applyFont="1"/>
    <xf borderId="0" fillId="0" fontId="128" numFmtId="0" xfId="0" applyAlignment="1" applyFont="1">
      <alignment readingOrder="0"/>
    </xf>
    <xf borderId="129" fillId="2" fontId="177" numFmtId="0" xfId="0" applyAlignment="1" applyBorder="1" applyFill="1" applyFont="1">
      <alignment horizontal="center" vertical="center"/>
    </xf>
    <xf borderId="130" fillId="0" fontId="173" numFmtId="0" xfId="0" applyAlignment="1" applyBorder="1" applyFont="1">
      <alignment horizontal="left" vertical="center"/>
    </xf>
    <xf borderId="131" fillId="0" fontId="5" numFmtId="0" xfId="0" applyBorder="1" applyFont="1"/>
    <xf borderId="132" fillId="2" fontId="173" numFmtId="0" xfId="0" applyAlignment="1" applyBorder="1" applyFill="1" applyFont="1">
      <alignment horizontal="center" vertical="center"/>
    </xf>
    <xf borderId="133" fillId="17" fontId="176" numFmtId="49" xfId="0" applyAlignment="1" applyBorder="1" applyFill="1" applyFont="1" applyNumberFormat="1">
      <alignment horizontal="center" vertical="center"/>
    </xf>
    <xf borderId="3" fillId="0" fontId="167" numFmtId="0" xfId="0" applyAlignment="1" applyBorder="1" applyFont="1">
      <alignment horizontal="center" readingOrder="0" vertical="center"/>
    </xf>
    <xf borderId="3" fillId="4" fontId="179" numFmtId="0" xfId="0" applyAlignment="1" applyBorder="1" applyFill="1" applyFont="1">
      <alignment horizontal="center" readingOrder="0" vertical="center"/>
    </xf>
    <xf borderId="0" fillId="24" fontId="122" numFmtId="0" xfId="0" applyFill="1" applyFont="1"/>
    <xf borderId="4" fillId="0" fontId="122" numFmtId="0" xfId="0" applyBorder="1" applyFont="1"/>
    <xf borderId="124" fillId="2" fontId="173" numFmtId="0" xfId="0" applyAlignment="1" applyBorder="1" applyFill="1" applyFont="1">
      <alignment horizontal="center" vertical="center"/>
    </xf>
    <xf borderId="0" fillId="11" fontId="28" numFmtId="0" xfId="0" applyAlignment="1" applyFill="1" applyFont="1">
      <alignment horizontal="center" readingOrder="0" shrinkToFit="0" vertical="center" wrapText="1"/>
    </xf>
    <xf borderId="8" fillId="0" fontId="122" numFmtId="0" xfId="0" applyBorder="1" applyFont="1"/>
    <xf borderId="129" fillId="2" fontId="173" numFmtId="0" xfId="0" applyAlignment="1" applyBorder="1" applyFill="1" applyFont="1">
      <alignment horizontal="center" vertical="center"/>
    </xf>
    <xf borderId="6" fillId="0" fontId="122" numFmtId="0" xfId="0" applyBorder="1" applyFont="1"/>
    <xf borderId="8" fillId="0" fontId="5" numFmtId="0" xfId="0" applyBorder="1" applyFont="1"/>
    <xf borderId="0" fillId="0" fontId="128" numFmtId="0" xfId="0" applyAlignment="1" applyFont="1">
      <alignment horizontal="center" readingOrder="0"/>
    </xf>
    <xf borderId="0" fillId="2" fontId="180" numFmtId="0" xfId="0" applyAlignment="1" applyFill="1" applyFont="1">
      <alignment readingOrder="0"/>
    </xf>
    <xf borderId="6" fillId="0" fontId="5" numFmtId="0" xfId="0" applyBorder="1" applyFont="1"/>
    <xf borderId="3" fillId="0" fontId="181" numFmtId="0" xfId="0" applyAlignment="1" applyBorder="1" applyFont="1">
      <alignment horizontal="center" readingOrder="0" vertical="center"/>
    </xf>
    <xf borderId="0" fillId="0" fontId="182" numFmtId="0" xfId="0" applyAlignment="1" applyFont="1">
      <alignment horizontal="right" readingOrder="0" vertical="bottom"/>
    </xf>
    <xf borderId="0" fillId="0" fontId="183" numFmtId="0" xfId="0" applyAlignment="1" applyFont="1">
      <alignment horizontal="right" readingOrder="0" vertical="bottom"/>
    </xf>
    <xf borderId="7" fillId="0" fontId="122" numFmtId="0" xfId="0" applyBorder="1" applyFont="1"/>
    <xf borderId="0" fillId="0" fontId="184" numFmtId="0" xfId="0" applyAlignment="1" applyFont="1">
      <alignment horizontal="right" vertical="bottom"/>
    </xf>
    <xf borderId="0" fillId="24" fontId="62" numFmtId="0" xfId="0" applyAlignment="1" applyFill="1" applyFont="1">
      <alignment horizontal="center" readingOrder="0" vertical="center"/>
    </xf>
    <xf borderId="0" fillId="0" fontId="185" numFmtId="0" xfId="0" applyAlignment="1" applyFont="1">
      <alignment horizontal="right" vertical="bottom"/>
    </xf>
    <xf borderId="4" fillId="2" fontId="122" numFmtId="0" xfId="0" applyAlignment="1" applyBorder="1" applyFill="1" applyFont="1">
      <alignment horizontal="center" readingOrder="0" vertical="center"/>
    </xf>
    <xf borderId="0" fillId="0" fontId="128" numFmtId="49" xfId="0" applyAlignment="1" applyFont="1" applyNumberFormat="1">
      <alignment horizontal="center" readingOrder="0" vertical="top"/>
    </xf>
    <xf borderId="0" fillId="0" fontId="186" numFmtId="0" xfId="0" applyAlignment="1" applyFont="1">
      <alignment horizontal="right" readingOrder="0" vertical="bottom"/>
    </xf>
    <xf borderId="6" fillId="2" fontId="122" numFmtId="0" xfId="0" applyAlignment="1" applyBorder="1" applyFill="1" applyFont="1">
      <alignment horizontal="center" readingOrder="0" vertical="center"/>
    </xf>
    <xf borderId="0" fillId="0" fontId="187" numFmtId="0" xfId="0" applyAlignment="1" applyFont="1">
      <alignment readingOrder="0" vertical="top"/>
    </xf>
    <xf borderId="6" fillId="2" fontId="180" numFmtId="0" xfId="0" applyAlignment="1" applyBorder="1" applyFill="1" applyFont="1">
      <alignment readingOrder="0"/>
    </xf>
    <xf borderId="0" fillId="0" fontId="188" numFmtId="0" xfId="0" applyAlignment="1" applyFont="1">
      <alignment horizontal="right" readingOrder="0" vertical="top"/>
    </xf>
    <xf borderId="0" fillId="0" fontId="128" numFmtId="0" xfId="0" applyAlignment="1" applyFont="1">
      <alignment horizontal="center" readingOrder="0" vertical="center"/>
    </xf>
    <xf borderId="10" fillId="0" fontId="122" numFmtId="0" xfId="0" applyBorder="1" applyFont="1"/>
    <xf borderId="0" fillId="2" fontId="189" numFmtId="0" xfId="0" applyAlignment="1" applyFill="1" applyFont="1">
      <alignment horizontal="center" readingOrder="0" shrinkToFit="0" vertical="center" wrapText="1"/>
    </xf>
    <xf borderId="0" fillId="24" fontId="134" numFmtId="0" xfId="0" applyAlignment="1" applyFill="1" applyFont="1">
      <alignment readingOrder="0" vertical="top"/>
    </xf>
    <xf borderId="0" fillId="0" fontId="128" numFmtId="0" xfId="0" applyAlignment="1" applyFont="1">
      <alignment horizontal="center" readingOrder="0" vertical="bottom"/>
    </xf>
    <xf borderId="134" fillId="8" fontId="37" numFmtId="0" xfId="0" applyAlignment="1" applyBorder="1" applyFill="1" applyFont="1">
      <alignment horizontal="center" readingOrder="0" shrinkToFit="0" vertical="center" wrapText="1"/>
    </xf>
    <xf borderId="135" fillId="0" fontId="5" numFmtId="0" xfId="0" applyBorder="1" applyFont="1"/>
    <xf borderId="136" fillId="0" fontId="5" numFmtId="0" xfId="0" applyBorder="1" applyFont="1"/>
    <xf borderId="137" fillId="0" fontId="5" numFmtId="0" xfId="0" applyBorder="1" applyFont="1"/>
    <xf borderId="138" fillId="0" fontId="5" numFmtId="0" xfId="0" applyBorder="1" applyFont="1"/>
    <xf borderId="53" fillId="28" fontId="122" numFmtId="0" xfId="0" applyBorder="1" applyFill="1" applyFont="1"/>
    <xf borderId="0" fillId="0" fontId="190" numFmtId="0" xfId="0" applyFont="1"/>
    <xf borderId="137" fillId="0" fontId="12" numFmtId="0" xfId="0" applyAlignment="1" applyBorder="1" applyFont="1">
      <alignment horizontal="center" readingOrder="0"/>
    </xf>
    <xf borderId="0" fillId="0" fontId="179" numFmtId="0" xfId="0" applyAlignment="1" applyFont="1">
      <alignment horizontal="center" readingOrder="0" vertical="center"/>
    </xf>
    <xf borderId="56" fillId="28" fontId="122" numFmtId="0" xfId="0" applyBorder="1" applyFill="1" applyFont="1"/>
    <xf borderId="0" fillId="25" fontId="191" numFmtId="0" xfId="0" applyAlignment="1" applyFill="1" applyFont="1">
      <alignment horizontal="center" readingOrder="0" shrinkToFit="0" vertical="center" wrapText="1"/>
    </xf>
    <xf borderId="137" fillId="0" fontId="12" numFmtId="0" xfId="0" applyAlignment="1" applyBorder="1" applyFont="1">
      <alignment horizontal="center" readingOrder="0" vertical="bottom"/>
    </xf>
    <xf borderId="57" fillId="28" fontId="122" numFmtId="0" xfId="0" applyBorder="1" applyFill="1" applyFont="1"/>
    <xf borderId="0" fillId="0" fontId="128" numFmtId="49" xfId="0" applyAlignment="1" applyFont="1" applyNumberFormat="1">
      <alignment horizontal="center" readingOrder="0" vertical="center"/>
    </xf>
    <xf borderId="0" fillId="8" fontId="192" numFmtId="0" xfId="0" applyAlignment="1" applyFill="1" applyFont="1">
      <alignment horizontal="center" readingOrder="0" vertical="center"/>
    </xf>
    <xf borderId="0" fillId="0" fontId="167" numFmtId="0" xfId="0" applyAlignment="1" applyFont="1">
      <alignment horizontal="center" readingOrder="0" vertical="center"/>
    </xf>
    <xf borderId="137" fillId="0" fontId="12" numFmtId="49" xfId="0" applyAlignment="1" applyBorder="1" applyFont="1" applyNumberFormat="1">
      <alignment horizontal="center" readingOrder="0" vertical="top"/>
    </xf>
    <xf borderId="139" fillId="0" fontId="5" numFmtId="0" xfId="0" applyBorder="1" applyFont="1"/>
    <xf borderId="140" fillId="0" fontId="5" numFmtId="0" xfId="0" applyBorder="1" applyFont="1"/>
    <xf borderId="12" fillId="0" fontId="193" numFmtId="0" xfId="0" applyBorder="1" applyFont="1"/>
    <xf borderId="0" fillId="28" fontId="167" numFmtId="0" xfId="0" applyAlignment="1" applyFill="1" applyFont="1">
      <alignment horizontal="center" readingOrder="0" vertical="center"/>
    </xf>
    <xf borderId="7" fillId="2" fontId="122" numFmtId="0" xfId="0" applyAlignment="1" applyBorder="1" applyFill="1" applyFont="1">
      <alignment horizontal="center" readingOrder="0" vertical="center"/>
    </xf>
    <xf borderId="0" fillId="0" fontId="194" numFmtId="0" xfId="0" applyAlignment="1" applyFont="1">
      <alignment readingOrder="0"/>
    </xf>
    <xf borderId="0" fillId="0" fontId="45" numFmtId="0" xfId="0" applyAlignment="1" applyFont="1">
      <alignment horizontal="right" readingOrder="0"/>
    </xf>
    <xf borderId="59" fillId="28" fontId="195" numFmtId="0" xfId="0" applyAlignment="1" applyBorder="1" applyFill="1" applyFont="1">
      <alignment readingOrder="0" vertical="top"/>
    </xf>
    <xf borderId="0" fillId="8" fontId="196" numFmtId="0" xfId="0" applyAlignment="1" applyFill="1" applyFont="1">
      <alignment horizontal="center" readingOrder="0" shrinkToFit="0" vertical="center" wrapText="1"/>
    </xf>
    <xf borderId="0" fillId="8" fontId="197" numFmtId="0" xfId="0" applyAlignment="1" applyFill="1" applyFont="1">
      <alignment horizontal="center" readingOrder="0" shrinkToFit="0" vertical="center" wrapText="1"/>
    </xf>
    <xf borderId="0" fillId="0" fontId="198" numFmtId="0" xfId="0" applyAlignment="1" applyFont="1">
      <alignment horizontal="left" readingOrder="0"/>
    </xf>
    <xf borderId="0" fillId="0" fontId="191" numFmtId="0" xfId="0" applyAlignment="1" applyFont="1">
      <alignment horizontal="center" readingOrder="0" shrinkToFit="0" vertical="center" wrapText="1"/>
    </xf>
    <xf borderId="0" fillId="24" fontId="141" numFmtId="0" xfId="0" applyAlignment="1" applyFill="1" applyFont="1">
      <alignment horizontal="right" readingOrder="0" vertical="top"/>
    </xf>
    <xf borderId="0" fillId="26" fontId="191" numFmtId="0" xfId="0" applyAlignment="1" applyFill="1" applyFont="1">
      <alignment horizontal="center" readingOrder="0" shrinkToFit="0" vertical="center" wrapText="1"/>
    </xf>
    <xf borderId="57" fillId="28" fontId="5" numFmtId="0" xfId="0" applyBorder="1" applyFill="1" applyFont="1"/>
    <xf borderId="4" fillId="2" fontId="180" numFmtId="0" xfId="0" applyAlignment="1" applyBorder="1" applyFill="1" applyFont="1">
      <alignment readingOrder="0"/>
    </xf>
    <xf borderId="3" fillId="0" fontId="167" numFmtId="0" xfId="0" applyAlignment="1" applyBorder="1" applyFont="1">
      <alignment horizontal="center" vertical="center"/>
    </xf>
    <xf borderId="0" fillId="0" fontId="186" numFmtId="0" xfId="0" applyAlignment="1" applyFont="1">
      <alignment horizontal="right" readingOrder="0"/>
    </xf>
    <xf borderId="0" fillId="0" fontId="139" numFmtId="0" xfId="0" applyAlignment="1" applyFont="1">
      <alignment readingOrder="0" vertical="top"/>
    </xf>
    <xf borderId="80" fillId="28" fontId="5" numFmtId="0" xfId="0" applyBorder="1" applyFill="1" applyFont="1"/>
    <xf borderId="0" fillId="0" fontId="139" numFmtId="0" xfId="0" applyAlignment="1" applyFont="1">
      <alignment horizontal="right" readingOrder="0" vertical="top"/>
    </xf>
    <xf borderId="0" fillId="0" fontId="199" numFmtId="0" xfId="0" applyAlignment="1" applyFont="1">
      <alignment horizontal="right" readingOrder="0"/>
    </xf>
    <xf borderId="4" fillId="0" fontId="5" numFmtId="0" xfId="0" applyBorder="1" applyFont="1"/>
    <xf borderId="0" fillId="0" fontId="200" numFmtId="0" xfId="0" applyAlignment="1" applyFont="1">
      <alignment readingOrder="0"/>
    </xf>
    <xf borderId="59" fillId="28" fontId="201" numFmtId="0" xfId="0" applyAlignment="1" applyBorder="1" applyFill="1" applyFont="1">
      <alignment horizontal="right" readingOrder="0" vertical="top"/>
    </xf>
    <xf borderId="0" fillId="0" fontId="1" numFmtId="0" xfId="0" applyAlignment="1" applyFont="1">
      <alignment readingOrder="0" vertical="bottom"/>
    </xf>
    <xf borderId="0" fillId="0" fontId="127" numFmtId="0" xfId="0" applyFont="1"/>
    <xf borderId="0" fillId="0" fontId="128" numFmtId="0" xfId="0" applyAlignment="1" applyFont="1">
      <alignment horizontal="center" readingOrder="0" vertical="top"/>
    </xf>
    <xf borderId="0" fillId="0" fontId="195" numFmtId="0" xfId="0" applyAlignment="1" applyFont="1">
      <alignment readingOrder="0" vertical="top"/>
    </xf>
    <xf borderId="0" fillId="0" fontId="201" numFmtId="0" xfId="0" applyAlignment="1" applyFont="1">
      <alignment horizontal="right" readingOrder="0" vertical="top"/>
    </xf>
    <xf borderId="141" fillId="0" fontId="5" numFmtId="0" xfId="0" applyBorder="1" applyFont="1"/>
    <xf borderId="142" fillId="28" fontId="5" numFmtId="0" xfId="0" applyBorder="1" applyFill="1" applyFont="1"/>
    <xf borderId="0" fillId="0" fontId="202" numFmtId="0" xfId="0" applyAlignment="1" applyFont="1">
      <alignment horizontal="center" readingOrder="0" shrinkToFit="0" vertical="center" wrapText="1"/>
    </xf>
    <xf borderId="0" fillId="0" fontId="24" numFmtId="0" xfId="0" applyAlignment="1" applyFont="1">
      <alignment horizontal="right" readingOrder="0" vertical="bottom"/>
    </xf>
    <xf borderId="0" fillId="2" fontId="156" numFmtId="0" xfId="0" applyAlignment="1" applyFill="1" applyFont="1">
      <alignment horizontal="center" readingOrder="0" vertical="center"/>
    </xf>
    <xf borderId="0" fillId="2" fontId="123" numFmtId="0" xfId="0" applyAlignment="1" applyFill="1" applyFont="1">
      <alignment vertical="bottom"/>
    </xf>
    <xf borderId="0" fillId="15" fontId="203" numFmtId="0" xfId="0" applyAlignment="1" applyFill="1" applyFont="1">
      <alignment horizontal="center" readingOrder="0" vertical="center"/>
    </xf>
    <xf borderId="0" fillId="2" fontId="123" numFmtId="0" xfId="0" applyAlignment="1" applyFill="1" applyFont="1">
      <alignment vertical="bottom"/>
    </xf>
    <xf borderId="0" fillId="3" fontId="62" numFmtId="0" xfId="0" applyAlignment="1" applyFill="1" applyFont="1">
      <alignment readingOrder="0"/>
    </xf>
    <xf borderId="50" fillId="8" fontId="192" numFmtId="0" xfId="0" applyAlignment="1" applyBorder="1" applyFill="1" applyFont="1">
      <alignment horizontal="center" readingOrder="0" vertical="center"/>
    </xf>
    <xf borderId="0" fillId="3" fontId="62" numFmtId="0" xfId="0" applyFill="1" applyFont="1"/>
    <xf borderId="0" fillId="3" fontId="99" numFmtId="0" xfId="0" applyFill="1" applyFont="1"/>
    <xf borderId="0" fillId="3" fontId="58" numFmtId="0" xfId="0" applyFill="1" applyFont="1"/>
    <xf borderId="0" fillId="3" fontId="46" numFmtId="0" xfId="0" applyFill="1" applyFont="1"/>
    <xf borderId="0" fillId="3" fontId="100" numFmtId="0" xfId="0" applyAlignment="1" applyFill="1" applyFont="1">
      <alignment readingOrder="0"/>
    </xf>
    <xf borderId="0" fillId="3" fontId="46" numFmtId="0" xfId="0" applyAlignment="1" applyFill="1" applyFont="1">
      <alignment horizontal="center"/>
    </xf>
    <xf borderId="0" fillId="2" fontId="62" numFmtId="0" xfId="0" applyAlignment="1" applyFill="1" applyFont="1">
      <alignment readingOrder="0"/>
    </xf>
    <xf borderId="0" fillId="2" fontId="99" numFmtId="0" xfId="0" applyFill="1" applyFont="1"/>
    <xf borderId="0" fillId="2" fontId="58" numFmtId="0" xfId="0" applyFill="1" applyFont="1"/>
    <xf borderId="0" fillId="2" fontId="1" numFmtId="0" xfId="0" applyFill="1" applyFont="1"/>
    <xf borderId="0" fillId="2" fontId="46" numFmtId="0" xfId="0" applyFill="1" applyFont="1"/>
    <xf borderId="0" fillId="2" fontId="46" numFmtId="0" xfId="0" applyAlignment="1" applyFill="1" applyFont="1">
      <alignment horizontal="center"/>
    </xf>
    <xf borderId="0" fillId="6" fontId="11" numFmtId="0" xfId="0" applyAlignment="1" applyFill="1" applyFont="1">
      <alignment horizontal="center" readingOrder="0" vertical="center"/>
    </xf>
    <xf borderId="0" fillId="0" fontId="123" numFmtId="0" xfId="0" applyAlignment="1" applyFont="1">
      <alignment vertical="bottom"/>
    </xf>
    <xf borderId="9" fillId="2" fontId="11" numFmtId="0" xfId="0" applyAlignment="1" applyBorder="1" applyFill="1" applyFont="1">
      <alignment readingOrder="0" vertical="center"/>
    </xf>
    <xf borderId="0" fillId="6" fontId="204" numFmtId="0" xfId="0" applyAlignment="1" applyFill="1" applyFont="1">
      <alignment horizontal="center" readingOrder="0" vertical="center"/>
    </xf>
    <xf borderId="0" fillId="2" fontId="11" numFmtId="0" xfId="0" applyAlignment="1" applyFill="1" applyFont="1">
      <alignment readingOrder="0" vertical="center"/>
    </xf>
    <xf borderId="0" fillId="0" fontId="5" numFmtId="0" xfId="0" applyAlignment="1" applyFont="1">
      <alignment horizontal="center" readingOrder="0"/>
    </xf>
    <xf borderId="143" fillId="2" fontId="5" numFmtId="0" xfId="0" applyAlignment="1" applyBorder="1" applyFill="1" applyFont="1">
      <alignment readingOrder="0"/>
    </xf>
    <xf borderId="0" fillId="2" fontId="5" numFmtId="0" xfId="0" applyAlignment="1" applyFill="1" applyFont="1">
      <alignment readingOrder="0"/>
    </xf>
    <xf borderId="0" fillId="0" fontId="10" numFmtId="0" xfId="0" applyAlignment="1" applyFont="1">
      <alignment horizontal="center" readingOrder="0"/>
    </xf>
    <xf borderId="0" fillId="0" fontId="108" numFmtId="0" xfId="0" applyAlignment="1" applyFont="1">
      <alignment horizontal="center" vertical="center"/>
    </xf>
    <xf borderId="0" fillId="0" fontId="108" numFmtId="49" xfId="0" applyAlignment="1" applyFont="1" applyNumberFormat="1">
      <alignment horizontal="center" vertical="center"/>
    </xf>
    <xf borderId="0" fillId="0" fontId="123" numFmtId="0" xfId="0" applyAlignment="1" applyFont="1">
      <alignment horizontal="right" readingOrder="0" vertical="bottom"/>
    </xf>
    <xf borderId="143" fillId="3" fontId="10" numFmtId="0" xfId="0" applyAlignment="1" applyBorder="1" applyFill="1" applyFont="1">
      <alignment vertical="center"/>
    </xf>
    <xf borderId="0" fillId="0" fontId="10" numFmtId="0" xfId="0" applyAlignment="1" applyFont="1">
      <alignment horizontal="center" vertical="center"/>
    </xf>
    <xf borderId="25" fillId="8" fontId="10" numFmtId="0" xfId="0" applyAlignment="1" applyBorder="1" applyFill="1" applyFont="1">
      <alignment horizontal="center" vertical="center"/>
    </xf>
    <xf borderId="44" fillId="2" fontId="10" numFmtId="0" xfId="0" applyAlignment="1" applyBorder="1" applyFill="1" applyFont="1">
      <alignment vertical="center"/>
    </xf>
    <xf borderId="144" fillId="8" fontId="10" numFmtId="0" xfId="0" applyAlignment="1" applyBorder="1" applyFill="1" applyFont="1">
      <alignment horizontal="center" vertical="center"/>
    </xf>
    <xf borderId="0" fillId="10" fontId="11" numFmtId="0" xfId="0" applyAlignment="1" applyFill="1" applyFont="1">
      <alignment horizontal="center" readingOrder="0" vertical="center"/>
    </xf>
    <xf borderId="0" fillId="10" fontId="204" numFmtId="0" xfId="0" applyAlignment="1" applyFill="1" applyFont="1">
      <alignment horizontal="center" readingOrder="0" vertical="center"/>
    </xf>
    <xf borderId="0" fillId="0" fontId="205" numFmtId="0" xfId="0" applyFont="1"/>
    <xf borderId="144" fillId="3" fontId="10" numFmtId="0" xfId="0" applyAlignment="1" applyBorder="1" applyFill="1" applyFont="1">
      <alignment vertical="center"/>
    </xf>
    <xf borderId="25" fillId="2" fontId="10" numFmtId="0" xfId="0" applyAlignment="1" applyBorder="1" applyFill="1" applyFont="1">
      <alignment vertical="center"/>
    </xf>
    <xf borderId="44" fillId="2" fontId="206" numFmtId="0" xfId="0" applyAlignment="1" applyBorder="1" applyFill="1" applyFont="1">
      <alignment vertical="center"/>
    </xf>
    <xf borderId="25" fillId="2" fontId="206" numFmtId="0" xfId="0" applyAlignment="1" applyBorder="1" applyFill="1" applyFont="1">
      <alignment vertical="center"/>
    </xf>
    <xf borderId="0" fillId="0" fontId="207" numFmtId="0" xfId="0" applyAlignment="1" applyFont="1">
      <alignment readingOrder="0" vertical="top"/>
    </xf>
    <xf borderId="0" fillId="0" fontId="118" numFmtId="0" xfId="0" applyAlignment="1" applyFont="1">
      <alignment readingOrder="0" vertical="top"/>
    </xf>
    <xf borderId="0" fillId="29" fontId="208" numFmtId="0" xfId="0" applyAlignment="1" applyFill="1" applyFont="1">
      <alignment horizontal="center" readingOrder="0" shrinkToFit="0" vertical="center" wrapText="1"/>
    </xf>
    <xf borderId="0" fillId="29" fontId="110" numFmtId="0" xfId="0" applyAlignment="1" applyFill="1" applyFont="1">
      <alignment horizontal="center" readingOrder="0" shrinkToFit="0" vertical="center" wrapText="1"/>
    </xf>
    <xf borderId="0" fillId="29" fontId="209" numFmtId="0" xfId="0" applyAlignment="1" applyFill="1" applyFont="1">
      <alignment horizontal="center" readingOrder="0" shrinkToFit="0" vertical="center" wrapText="1"/>
    </xf>
    <xf borderId="0" fillId="29" fontId="210" numFmtId="0" xfId="0" applyAlignment="1" applyFill="1" applyFont="1">
      <alignment horizontal="center" readingOrder="0" shrinkToFit="0" vertical="center" wrapText="1"/>
    </xf>
    <xf borderId="0" fillId="0" fontId="211" numFmtId="0" xfId="0" applyAlignment="1" applyFont="1">
      <alignment readingOrder="0" vertical="top"/>
    </xf>
    <xf borderId="0" fillId="0" fontId="12" numFmtId="0" xfId="0" applyAlignment="1" applyFont="1">
      <alignment horizontal="center" readingOrder="0" vertical="top"/>
    </xf>
    <xf borderId="0" fillId="6" fontId="22" numFmtId="0" xfId="0" applyAlignment="1" applyFill="1" applyFont="1">
      <alignment horizontal="center" readingOrder="0" shrinkToFit="0" vertical="center" wrapText="1"/>
    </xf>
    <xf borderId="0" fillId="15" fontId="22" numFmtId="0" xfId="0" applyAlignment="1" applyFill="1" applyFont="1">
      <alignment horizontal="center" readingOrder="0" shrinkToFit="0" vertical="center" wrapText="1"/>
    </xf>
    <xf borderId="0" fillId="0" fontId="212" numFmtId="0" xfId="0" applyAlignment="1" applyFont="1">
      <alignment horizontal="right" readingOrder="0"/>
    </xf>
    <xf borderId="0" fillId="0" fontId="118" numFmtId="0" xfId="0" applyAlignment="1" applyFont="1">
      <alignment horizontal="left" readingOrder="0"/>
    </xf>
  </cellXfs>
  <cellStyles count="1">
    <cellStyle xfId="0" name="Normal" builtinId="0"/>
  </cellStyles>
  <dxfs count="15">
    <dxf>
      <font>
        <i/>
        <color rgb="FFFF0000"/>
      </font>
      <fill>
        <patternFill patternType="solid">
          <fgColor rgb="FFFFFFFF"/>
          <bgColor rgb="FFFFFFFF"/>
        </patternFill>
      </fill>
      <border/>
    </dxf>
    <dxf>
      <font>
        <i/>
        <color rgb="FFFF0000"/>
      </font>
      <fill>
        <patternFill patternType="solid">
          <fgColor rgb="FFD9D9D9"/>
          <bgColor rgb="FFD9D9D9"/>
        </patternFill>
      </fill>
      <border/>
    </dxf>
    <dxf>
      <font>
        <i/>
        <color rgb="FFC53929"/>
      </font>
      <fill>
        <patternFill patternType="solid">
          <fgColor rgb="FFD9D9D9"/>
          <bgColor rgb="FFD9D9D9"/>
        </patternFill>
      </fill>
      <border/>
    </dxf>
    <dxf>
      <font>
        <i/>
        <color rgb="FFFF0000"/>
      </font>
      <fill>
        <patternFill patternType="none"/>
      </fill>
      <border/>
    </dxf>
    <dxf>
      <font>
        <b/>
      </font>
      <fill>
        <patternFill patternType="solid">
          <fgColor rgb="FFFFFFFF"/>
          <bgColor rgb="FFFFFFFF"/>
        </patternFill>
      </fill>
      <border/>
    </dxf>
    <dxf>
      <font>
        <b/>
        <color rgb="FF000000"/>
      </font>
      <fill>
        <patternFill patternType="solid">
          <fgColor rgb="FFD9D9D9"/>
          <bgColor rgb="FFD9D9D9"/>
        </patternFill>
      </fill>
      <border/>
    </dxf>
    <dxf>
      <font>
        <b/>
        <color rgb="FF000000"/>
      </font>
      <fill>
        <patternFill patternType="solid">
          <fgColor rgb="FFFFFFFF"/>
          <bgColor rgb="FFFFFFFF"/>
        </patternFill>
      </fill>
      <border/>
    </dxf>
    <dxf>
      <font>
        <b/>
        <color rgb="FF000000"/>
      </font>
      <fill>
        <patternFill patternType="none"/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>
        <color rgb="FFFFFFFF"/>
      </font>
      <fill>
        <patternFill patternType="solid">
          <fgColor rgb="FF417F89"/>
          <bgColor rgb="FF417F89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>
        <color rgb="FF000000"/>
      </font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9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9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8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7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95250</xdr:colOff>
      <xdr:row>44</xdr:row>
      <xdr:rowOff>133350</xdr:rowOff>
    </xdr:from>
    <xdr:ext cx="2305050" cy="18097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228600</xdr:colOff>
      <xdr:row>10</xdr:row>
      <xdr:rowOff>28575</xdr:rowOff>
    </xdr:from>
    <xdr:ext cx="2181225" cy="1762125"/>
    <xdr:pic>
      <xdr:nvPicPr>
        <xdr:cNvPr id="0" name="image9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95250</xdr:colOff>
      <xdr:row>44</xdr:row>
      <xdr:rowOff>133350</xdr:rowOff>
    </xdr:from>
    <xdr:ext cx="2305050" cy="18097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266700</xdr:colOff>
      <xdr:row>10</xdr:row>
      <xdr:rowOff>28575</xdr:rowOff>
    </xdr:from>
    <xdr:ext cx="2171700" cy="1752600"/>
    <xdr:pic>
      <xdr:nvPicPr>
        <xdr:cNvPr id="0" name="image1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200025</xdr:colOff>
      <xdr:row>57</xdr:row>
      <xdr:rowOff>114300</xdr:rowOff>
    </xdr:from>
    <xdr:ext cx="2257425" cy="17811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266700</xdr:colOff>
      <xdr:row>59</xdr:row>
      <xdr:rowOff>19050</xdr:rowOff>
    </xdr:from>
    <xdr:ext cx="2019300" cy="15906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1333500</xdr:colOff>
      <xdr:row>11</xdr:row>
      <xdr:rowOff>28575</xdr:rowOff>
    </xdr:from>
    <xdr:ext cx="2609850" cy="2028825"/>
    <xdr:pic>
      <xdr:nvPicPr>
        <xdr:cNvPr id="0" name="image8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209550</xdr:colOff>
      <xdr:row>58</xdr:row>
      <xdr:rowOff>47625</xdr:rowOff>
    </xdr:from>
    <xdr:ext cx="2190750" cy="17240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1276350</xdr:colOff>
      <xdr:row>9</xdr:row>
      <xdr:rowOff>85725</xdr:rowOff>
    </xdr:from>
    <xdr:ext cx="3752850" cy="3562350"/>
    <xdr:pic>
      <xdr:nvPicPr>
        <xdr:cNvPr id="0" name="image4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1562100</xdr:colOff>
      <xdr:row>33</xdr:row>
      <xdr:rowOff>38100</xdr:rowOff>
    </xdr:from>
    <xdr:ext cx="2914650" cy="2295525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142875</xdr:colOff>
      <xdr:row>6</xdr:row>
      <xdr:rowOff>247650</xdr:rowOff>
    </xdr:from>
    <xdr:ext cx="2200275" cy="1695450"/>
    <xdr:pic>
      <xdr:nvPicPr>
        <xdr:cNvPr id="0" name="image10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228600</xdr:colOff>
      <xdr:row>48</xdr:row>
      <xdr:rowOff>114300</xdr:rowOff>
    </xdr:from>
    <xdr:ext cx="2133600" cy="1685925"/>
    <xdr:pic>
      <xdr:nvPicPr>
        <xdr:cNvPr id="0" name="image7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161925</xdr:colOff>
      <xdr:row>58</xdr:row>
      <xdr:rowOff>47625</xdr:rowOff>
    </xdr:from>
    <xdr:ext cx="2190750" cy="17240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9525</xdr:colOff>
      <xdr:row>12</xdr:row>
      <xdr:rowOff>152400</xdr:rowOff>
    </xdr:from>
    <xdr:ext cx="2609850" cy="2466975"/>
    <xdr:pic>
      <xdr:nvPicPr>
        <xdr:cNvPr id="0" name="image5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19</xdr:col>
      <xdr:colOff>76200</xdr:colOff>
      <xdr:row>54</xdr:row>
      <xdr:rowOff>0</xdr:rowOff>
    </xdr:from>
    <xdr:ext cx="1905000" cy="14954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47625</xdr:colOff>
      <xdr:row>12</xdr:row>
      <xdr:rowOff>152400</xdr:rowOff>
    </xdr:from>
    <xdr:ext cx="2505075" cy="2381250"/>
    <xdr:pic>
      <xdr:nvPicPr>
        <xdr:cNvPr id="0" name="image6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elTSuK1LaValEM0xpUIH40UEZrEptn_O/view?usp=sharing" TargetMode="External"/><Relationship Id="rId22" Type="http://schemas.openxmlformats.org/officeDocument/2006/relationships/hyperlink" Target="https://drive.google.com/file/d/1DOK_ye8AivjpSyIZTEdyioR-HWpVjrmh/view?usp=sharing" TargetMode="External"/><Relationship Id="rId21" Type="http://schemas.openxmlformats.org/officeDocument/2006/relationships/hyperlink" Target="https://drive.google.com/file/d/1iIrdHH9iFr6Q06AQmxExm1Qf8GgppOpN/view?usp=sharing" TargetMode="External"/><Relationship Id="rId24" Type="http://schemas.openxmlformats.org/officeDocument/2006/relationships/hyperlink" Target="https://drive.google.com/file/d/1XIx4zRZjjBGmkXskYQJ5FXieO7B2__vO/view?usp=sharing" TargetMode="External"/><Relationship Id="rId23" Type="http://schemas.openxmlformats.org/officeDocument/2006/relationships/hyperlink" Target="https://drive.google.com/file/d/1frCXxfDS49VTLqmFDB527aoc1fajF7Cl/view?usp=sharing" TargetMode="External"/><Relationship Id="rId1" Type="http://schemas.openxmlformats.org/officeDocument/2006/relationships/hyperlink" Target="https://drive.google.com/file/d/1SPEUL7G049l0mpcEDQQEuGVJ1eVL33Q1/view?usp=sharing" TargetMode="External"/><Relationship Id="rId2" Type="http://schemas.openxmlformats.org/officeDocument/2006/relationships/hyperlink" Target="https://drive.google.com/file/d/1_f6d7vtp223FKTo3wqmbrNAqwMx-Tu8k/view?usp=sharing" TargetMode="External"/><Relationship Id="rId3" Type="http://schemas.openxmlformats.org/officeDocument/2006/relationships/hyperlink" Target="https://drive.google.com/file/d/1WciZSpZYONn0107Xx_MYBceg1UqEG4Mv/view?usp=sharing" TargetMode="External"/><Relationship Id="rId4" Type="http://schemas.openxmlformats.org/officeDocument/2006/relationships/hyperlink" Target="https://drive.google.com/file/d/1Nqg5hZnF56hYQscY3zUJK78sQd6CsdeS/view?usp=sharing" TargetMode="External"/><Relationship Id="rId9" Type="http://schemas.openxmlformats.org/officeDocument/2006/relationships/hyperlink" Target="https://drive.google.com/file/d/1TxOnrCg_MmiK3aoJRPBGJUy5yRIuqkvF/view?usp=sharing" TargetMode="External"/><Relationship Id="rId26" Type="http://schemas.openxmlformats.org/officeDocument/2006/relationships/hyperlink" Target="https://drive.google.com/file/d/1x_vOpzqJwp3iOT-M6tckPcnwp01owl-R/view?usp=sharing" TargetMode="External"/><Relationship Id="rId25" Type="http://schemas.openxmlformats.org/officeDocument/2006/relationships/hyperlink" Target="https://drive.google.com/file/d/13uBl63veNNQsa3Ke2OZyk5SxM-J8lDF7/view?usp=sharing" TargetMode="External"/><Relationship Id="rId28" Type="http://schemas.openxmlformats.org/officeDocument/2006/relationships/hyperlink" Target="https://drive.google.com/file/d/1XjNT9GyAeKaRbjqNnw_bQBd5AsdB9tPj/view?usp=sharing" TargetMode="External"/><Relationship Id="rId27" Type="http://schemas.openxmlformats.org/officeDocument/2006/relationships/hyperlink" Target="https://drive.google.com/file/d/1DguYVy_rvR_zwKC5Ggqj_phYnHnU3SHd/view?usp=sharing" TargetMode="External"/><Relationship Id="rId5" Type="http://schemas.openxmlformats.org/officeDocument/2006/relationships/hyperlink" Target="https://drive.google.com/file/d/1AjC8rIY9MR1ngDXxX8uwQkij8x8uzDTs/view?usp=sharing" TargetMode="External"/><Relationship Id="rId6" Type="http://schemas.openxmlformats.org/officeDocument/2006/relationships/hyperlink" Target="https://drive.google.com/file/d/10UFEDlnxPcdcvBcnvdrpte0S0jPJKsV6/view?usp=sharing" TargetMode="External"/><Relationship Id="rId29" Type="http://schemas.openxmlformats.org/officeDocument/2006/relationships/hyperlink" Target="https://drive.google.com/file/d/1_mPGIT2WpB3F7qtHffSHVtRUTFRtCHJ2/view?usp=sharing" TargetMode="External"/><Relationship Id="rId7" Type="http://schemas.openxmlformats.org/officeDocument/2006/relationships/hyperlink" Target="https://drive.google.com/file/d/1EzUHMw3qFxbjVzxNeo3l_UY_FJMka5Q7/view?usp=sharing" TargetMode="External"/><Relationship Id="rId8" Type="http://schemas.openxmlformats.org/officeDocument/2006/relationships/hyperlink" Target="https://drive.google.com/file/d/1P0fPLTBA30KfZ91Vu2qeC5ARrsaozjmd/view?usp=sharing" TargetMode="External"/><Relationship Id="rId31" Type="http://schemas.openxmlformats.org/officeDocument/2006/relationships/hyperlink" Target="https://drive.google.com/file/d/11cxVMAS5E7wdAcHJYWL6J8-xGc4dyDE8/view?usp=sharing" TargetMode="External"/><Relationship Id="rId30" Type="http://schemas.openxmlformats.org/officeDocument/2006/relationships/hyperlink" Target="https://drive.google.com/file/d/1sHDv0vMM4Ed98IgOz_tdiIU7efAf5hpz/view?usp=sharing" TargetMode="External"/><Relationship Id="rId11" Type="http://schemas.openxmlformats.org/officeDocument/2006/relationships/hyperlink" Target="https://drive.google.com/file/d/1a-tHSKp4vJwMZSq_5Sfiz8QJo22BCbth/view?usp=sharing" TargetMode="External"/><Relationship Id="rId33" Type="http://schemas.openxmlformats.org/officeDocument/2006/relationships/hyperlink" Target="https://drive.google.com/file/d/13tZEK3QZsonjdYb4XTUx_1cIJO8Be9_D/view?usp=sharing" TargetMode="External"/><Relationship Id="rId10" Type="http://schemas.openxmlformats.org/officeDocument/2006/relationships/hyperlink" Target="https://drive.google.com/file/d/1SlUFX3bCSvDwzElWaY0ZXBbF8UqgGACJ/view?usp=sharing" TargetMode="External"/><Relationship Id="rId32" Type="http://schemas.openxmlformats.org/officeDocument/2006/relationships/hyperlink" Target="https://drive.google.com/file/d/12OPbiTuZYfjy9F237arGwJCRjSk56rPy/view?usp=sharing" TargetMode="External"/><Relationship Id="rId13" Type="http://schemas.openxmlformats.org/officeDocument/2006/relationships/hyperlink" Target="https://drive.google.com/file/d/1OZURtOPPN9msD8GQkscNvtn5sCFidVbR/view?usp=sharing" TargetMode="External"/><Relationship Id="rId35" Type="http://schemas.openxmlformats.org/officeDocument/2006/relationships/hyperlink" Target="https://drive.google.com/file/d/1hQqYsPelxzSsnKjnN98BDi1zKfiBpzJ-/view?usp=sharing" TargetMode="External"/><Relationship Id="rId12" Type="http://schemas.openxmlformats.org/officeDocument/2006/relationships/hyperlink" Target="https://drive.google.com/file/d/1h1AoUmFs23zn36E9IF80tjKptvcf7WM0/view?usp=sharing" TargetMode="External"/><Relationship Id="rId34" Type="http://schemas.openxmlformats.org/officeDocument/2006/relationships/hyperlink" Target="https://drive.google.com/file/d/1sUAEZ9F5FGugk2IBJOvscnm3-EizZvzN/view?usp=sharing" TargetMode="External"/><Relationship Id="rId15" Type="http://schemas.openxmlformats.org/officeDocument/2006/relationships/hyperlink" Target="https://drive.google.com/file/d/1BPAj9gMA8sZtV53xqHVsCevCJ1Zl-dW-/view?usp=sharing" TargetMode="External"/><Relationship Id="rId37" Type="http://schemas.openxmlformats.org/officeDocument/2006/relationships/hyperlink" Target="https://drive.google.com/file/d/1c5LFCv2Bqwswe2_0-NBsZe990DdNXl_6/view?usp=sharing" TargetMode="External"/><Relationship Id="rId14" Type="http://schemas.openxmlformats.org/officeDocument/2006/relationships/hyperlink" Target="https://drive.google.com/file/d/1nwP_hSmCJJYmfn-R0cAWUCwQURkATneH/view?usp=sharing" TargetMode="External"/><Relationship Id="rId36" Type="http://schemas.openxmlformats.org/officeDocument/2006/relationships/hyperlink" Target="https://drive.google.com/file/d/1-xIIbXdmnHlPKfCuq-ofgcFc7gYGR-v4/view?usp=sharing" TargetMode="External"/><Relationship Id="rId17" Type="http://schemas.openxmlformats.org/officeDocument/2006/relationships/hyperlink" Target="https://drive.google.com/file/d/1Nu-K8Qbr0vgGhJwbwHJae4o0GcYUNkRo/view?usp=sharing" TargetMode="External"/><Relationship Id="rId39" Type="http://schemas.openxmlformats.org/officeDocument/2006/relationships/drawing" Target="../drawings/drawing25.xml"/><Relationship Id="rId16" Type="http://schemas.openxmlformats.org/officeDocument/2006/relationships/hyperlink" Target="https://drive.google.com/file/d/1P8Gcd-uH867LWkOgmx4NeqgBfv3Vattc/view?usp=sharing" TargetMode="External"/><Relationship Id="rId38" Type="http://schemas.openxmlformats.org/officeDocument/2006/relationships/hyperlink" Target="https://drive.google.com/file/d/1ylv3ZIK9hdCClqJ5616c79rem-dRAPb4/view?usp=sharing" TargetMode="External"/><Relationship Id="rId19" Type="http://schemas.openxmlformats.org/officeDocument/2006/relationships/hyperlink" Target="https://drive.google.com/file/d/1pqtavvVL4aEUpTNt5QoFn9HgiXKt48KP/view?usp=sharing" TargetMode="External"/><Relationship Id="rId18" Type="http://schemas.openxmlformats.org/officeDocument/2006/relationships/hyperlink" Target="https://drive.google.com/file/d/1jZ2SUlzXplnif5YZvApEhZ_gyeP4NfB1/view?usp=sharing" TargetMode="Externa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C9IW5eIg9-b4Q-MpfnkewsV8KjPRQZ3/view?usp=sharing" TargetMode="External"/><Relationship Id="rId2" Type="http://schemas.openxmlformats.org/officeDocument/2006/relationships/hyperlink" Target="https://drive.google.com/file/d/1VZfJ7h4mn7XF1HVuCzvorUNWNI87KY_L/view?usp=sharing" TargetMode="External"/><Relationship Id="rId3" Type="http://schemas.openxmlformats.org/officeDocument/2006/relationships/hyperlink" Target="https://drive.google.com/file/d/1UEHeTRYmYCFcD99MKlgc451Po-i5JXZM/view?usp=sharing" TargetMode="External"/><Relationship Id="rId4" Type="http://schemas.openxmlformats.org/officeDocument/2006/relationships/hyperlink" Target="https://drive.google.com/file/d/10a6n_Fn7IM2fN588E0UFwqfL8AUG-FV_/view?usp=sharing" TargetMode="External"/><Relationship Id="rId5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5" max="5" width="10.25"/>
    <col customWidth="1" min="7" max="7" width="1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6">
        <v>43317.541666666664</v>
      </c>
      <c r="B2" s="7" t="s">
        <v>15</v>
      </c>
      <c r="C2" s="7" t="s">
        <v>16</v>
      </c>
      <c r="D2" t="str">
        <f>'Brackets To Edit'!B6</f>
        <v>Connecticut</v>
      </c>
      <c r="E2" s="11">
        <v>0.0</v>
      </c>
      <c r="F2" t="str">
        <f>'Brackets To Edit'!B10</f>
        <v>Rhode Island</v>
      </c>
      <c r="G2" s="11">
        <v>10.0</v>
      </c>
      <c r="H2" s="12" t="str">
        <f t="shared" ref="H2:H11" si="1">TEXT($A2,"dddd")</f>
        <v>Sunday</v>
      </c>
      <c r="I2" s="12" t="str">
        <f t="shared" ref="I2:I11" si="2">TEXT($A2,"m/d")</f>
        <v>8/5</v>
      </c>
      <c r="J2" s="12" t="str">
        <f t="shared" ref="J2:J11" si="3">TEXT($A2,"h:mm AM/PM")</f>
        <v>1:00 PM</v>
      </c>
      <c r="K2" s="1" t="str">
        <f>VLOOKUP(D2,State_Abbreviations!$A$1:$B$50,2,false)</f>
        <v>CT</v>
      </c>
      <c r="L2" s="1" t="str">
        <f>VLOOKUP(F2,State_Abbreviations!$A$1:$B$50,2,false)</f>
        <v>RI</v>
      </c>
      <c r="M2" s="1" t="str">
        <f t="shared" ref="M2:M11" si="4">IF(C2="",B2,CONCATENATE(B2," ● ",C2))</f>
        <v>NE #1 ● ESPN+</v>
      </c>
      <c r="N2" s="15" t="str">
        <f t="shared" ref="N2:N11" si="5">CONCATENATE(H2," ",I2," - ",J2)</f>
        <v>Sunday 8/5 - 1:00 PM</v>
      </c>
      <c r="O2" s="1" t="str">
        <f t="shared" ref="O2:O11" si="6">CONCATENATE(K2," v ",L2)</f>
        <v>CT v RI</v>
      </c>
    </row>
    <row r="3">
      <c r="A3" s="6">
        <v>43317.791666666664</v>
      </c>
      <c r="B3" s="7" t="s">
        <v>45</v>
      </c>
      <c r="C3" s="7" t="s">
        <v>16</v>
      </c>
      <c r="D3" t="str">
        <f>'Brackets To Edit'!B16</f>
        <v>Massachusetts</v>
      </c>
      <c r="E3" s="11">
        <v>4.0</v>
      </c>
      <c r="F3" t="str">
        <f>'Brackets To Edit'!B20</f>
        <v>New Hampshire</v>
      </c>
      <c r="G3" s="11">
        <v>2.0</v>
      </c>
      <c r="H3" s="12" t="str">
        <f t="shared" si="1"/>
        <v>Sunday</v>
      </c>
      <c r="I3" s="12" t="str">
        <f t="shared" si="2"/>
        <v>8/5</v>
      </c>
      <c r="J3" s="12" t="str">
        <f t="shared" si="3"/>
        <v>7:00 PM</v>
      </c>
      <c r="K3" s="1" t="str">
        <f>VLOOKUP(D3,State_Abbreviations!$A$1:$B$50,2,false)</f>
        <v>MA</v>
      </c>
      <c r="L3" s="1" t="str">
        <f>VLOOKUP(F3,State_Abbreviations!$A$1:$B$50,2,false)</f>
        <v>NH</v>
      </c>
      <c r="M3" s="1" t="str">
        <f t="shared" si="4"/>
        <v>NE #2 ● ESPN+</v>
      </c>
      <c r="N3" s="15" t="str">
        <f t="shared" si="5"/>
        <v>Sunday 8/5 - 7:00 PM</v>
      </c>
      <c r="O3" s="1" t="str">
        <f t="shared" si="6"/>
        <v>MA v NH</v>
      </c>
    </row>
    <row r="4">
      <c r="A4" s="6">
        <v>43318.541666666664</v>
      </c>
      <c r="B4" s="7" t="s">
        <v>63</v>
      </c>
      <c r="C4" s="7" t="s">
        <v>16</v>
      </c>
      <c r="D4" s="7" t="str">
        <f>'Brackets To Edit'!G4</f>
        <v>Vermont</v>
      </c>
      <c r="E4" s="11">
        <v>0.0</v>
      </c>
      <c r="F4" s="7" t="str">
        <f>'Brackets To Edit'!G8</f>
        <v>Rhode Island</v>
      </c>
      <c r="G4" s="11">
        <v>10.0</v>
      </c>
      <c r="H4" s="12" t="str">
        <f t="shared" si="1"/>
        <v>Monday</v>
      </c>
      <c r="I4" s="12" t="str">
        <f t="shared" si="2"/>
        <v>8/6</v>
      </c>
      <c r="J4" s="12" t="str">
        <f t="shared" si="3"/>
        <v>1:00 PM</v>
      </c>
      <c r="K4" s="1" t="str">
        <f>VLOOKUP(D4,State_Abbreviations!$A$1:$B$50,2,false)</f>
        <v>VT</v>
      </c>
      <c r="L4" s="1" t="str">
        <f>VLOOKUP(F4,State_Abbreviations!$A$1:$B$50,2,false)</f>
        <v>RI</v>
      </c>
      <c r="M4" s="1" t="str">
        <f t="shared" si="4"/>
        <v>NE #3 ● ESPN+</v>
      </c>
      <c r="N4" s="15" t="str">
        <f t="shared" si="5"/>
        <v>Monday 8/6 - 1:00 PM</v>
      </c>
      <c r="O4" s="1" t="str">
        <f t="shared" si="6"/>
        <v>VT v RI</v>
      </c>
    </row>
    <row r="5">
      <c r="A5" s="6">
        <v>43318.791666666664</v>
      </c>
      <c r="B5" s="7" t="s">
        <v>75</v>
      </c>
      <c r="C5" s="7" t="s">
        <v>16</v>
      </c>
      <c r="D5" s="7" t="str">
        <f>'Brackets To Edit'!G14</f>
        <v>Maine</v>
      </c>
      <c r="E5" s="11">
        <v>4.0</v>
      </c>
      <c r="F5" s="7" t="str">
        <f>'Brackets To Edit'!G18</f>
        <v>Massachusetts</v>
      </c>
      <c r="G5" s="11">
        <v>9.0</v>
      </c>
      <c r="H5" s="12" t="str">
        <f t="shared" si="1"/>
        <v>Monday</v>
      </c>
      <c r="I5" s="12" t="str">
        <f t="shared" si="2"/>
        <v>8/6</v>
      </c>
      <c r="J5" s="12" t="str">
        <f t="shared" si="3"/>
        <v>7:00 PM</v>
      </c>
      <c r="K5" s="1" t="str">
        <f>VLOOKUP(D5,State_Abbreviations!$A$1:$B$50,2,false)</f>
        <v>ME</v>
      </c>
      <c r="L5" s="1" t="str">
        <f>VLOOKUP(F5,State_Abbreviations!$A$1:$B$50,2,false)</f>
        <v>MA</v>
      </c>
      <c r="M5" s="1" t="str">
        <f t="shared" si="4"/>
        <v>NE #4 ● ESPN+</v>
      </c>
      <c r="N5" s="15" t="str">
        <f t="shared" si="5"/>
        <v>Monday 8/6 - 7:00 PM</v>
      </c>
      <c r="O5" s="1" t="str">
        <f t="shared" si="6"/>
        <v>ME v MA</v>
      </c>
    </row>
    <row r="6">
      <c r="A6" s="6">
        <v>43319.541666666664</v>
      </c>
      <c r="B6" s="7" t="s">
        <v>87</v>
      </c>
      <c r="C6" s="7" t="s">
        <v>16</v>
      </c>
      <c r="D6" t="str">
        <f>'Brackets To Edit'!B26</f>
        <v>Connecticut</v>
      </c>
      <c r="E6" s="11">
        <v>7.0</v>
      </c>
      <c r="F6" t="str">
        <f>'Brackets To Edit'!B30</f>
        <v>Maine</v>
      </c>
      <c r="G6" s="11">
        <v>1.0</v>
      </c>
      <c r="H6" s="12" t="str">
        <f t="shared" si="1"/>
        <v>Tuesday</v>
      </c>
      <c r="I6" s="12" t="str">
        <f t="shared" si="2"/>
        <v>8/7</v>
      </c>
      <c r="J6" s="12" t="str">
        <f t="shared" si="3"/>
        <v>1:00 PM</v>
      </c>
      <c r="K6" s="1" t="str">
        <f>VLOOKUP(D6,State_Abbreviations!$A$1:$B$50,2,false)</f>
        <v>CT</v>
      </c>
      <c r="L6" s="1" t="str">
        <f>VLOOKUP(F6,State_Abbreviations!$A$1:$B$50,2,false)</f>
        <v>ME</v>
      </c>
      <c r="M6" s="1" t="str">
        <f t="shared" si="4"/>
        <v>NE #5 ● ESPN+</v>
      </c>
      <c r="N6" s="15" t="str">
        <f t="shared" si="5"/>
        <v>Tuesday 8/7 - 1:00 PM</v>
      </c>
      <c r="O6" s="1" t="str">
        <f t="shared" si="6"/>
        <v>CT v ME</v>
      </c>
    </row>
    <row r="7">
      <c r="A7" s="6">
        <v>43319.875</v>
      </c>
      <c r="B7" s="7" t="s">
        <v>98</v>
      </c>
      <c r="C7" s="7" t="s">
        <v>16</v>
      </c>
      <c r="D7" t="str">
        <f>'Brackets To Edit'!B36</f>
        <v>New Hampshire</v>
      </c>
      <c r="E7" s="11">
        <v>13.0</v>
      </c>
      <c r="F7" t="str">
        <f>'Brackets To Edit'!B40</f>
        <v>Vermont</v>
      </c>
      <c r="G7" s="11">
        <v>0.0</v>
      </c>
      <c r="H7" s="12" t="str">
        <f t="shared" si="1"/>
        <v>Tuesday</v>
      </c>
      <c r="I7" s="12" t="str">
        <f t="shared" si="2"/>
        <v>8/7</v>
      </c>
      <c r="J7" s="12" t="str">
        <f t="shared" si="3"/>
        <v>9:00 PM</v>
      </c>
      <c r="K7" s="1" t="str">
        <f>VLOOKUP(D7,State_Abbreviations!$A$1:$B$50,2,false)</f>
        <v>NH</v>
      </c>
      <c r="L7" s="1" t="str">
        <f>VLOOKUP(F7,State_Abbreviations!$A$1:$B$50,2,false)</f>
        <v>VT</v>
      </c>
      <c r="M7" s="1" t="str">
        <f t="shared" si="4"/>
        <v>NE #6 ● ESPN+</v>
      </c>
      <c r="N7" s="15" t="str">
        <f t="shared" si="5"/>
        <v>Tuesday 8/7 - 9:00 PM</v>
      </c>
      <c r="O7" s="1" t="str">
        <f t="shared" si="6"/>
        <v>NH v VT</v>
      </c>
    </row>
    <row r="8">
      <c r="A8" s="6">
        <v>43320.666666666664</v>
      </c>
      <c r="B8" s="7" t="s">
        <v>115</v>
      </c>
      <c r="C8" s="7" t="s">
        <v>16</v>
      </c>
      <c r="D8" s="7" t="str">
        <f>'Brackets To Edit'!L6</f>
        <v>Rhode Island</v>
      </c>
      <c r="E8" s="11">
        <v>1.0</v>
      </c>
      <c r="F8" s="7" t="str">
        <f>'Brackets To Edit'!L16</f>
        <v>Massachusetts</v>
      </c>
      <c r="G8" s="11">
        <v>10.0</v>
      </c>
      <c r="H8" s="12" t="str">
        <f t="shared" si="1"/>
        <v>Wednesday</v>
      </c>
      <c r="I8" s="12" t="str">
        <f t="shared" si="2"/>
        <v>8/8</v>
      </c>
      <c r="J8" s="12" t="str">
        <f t="shared" si="3"/>
        <v>4:00 PM</v>
      </c>
      <c r="K8" s="1" t="str">
        <f>VLOOKUP(D8,State_Abbreviations!$A$1:$B$50,2,false)</f>
        <v>RI</v>
      </c>
      <c r="L8" s="1" t="str">
        <f>VLOOKUP(F8,State_Abbreviations!$A$1:$B$50,2,false)</f>
        <v>MA</v>
      </c>
      <c r="M8" s="1" t="str">
        <f t="shared" si="4"/>
        <v>NE #7 ● ESPN+</v>
      </c>
      <c r="N8" s="15" t="str">
        <f t="shared" si="5"/>
        <v>Wednesday 8/8 - 4:00 PM</v>
      </c>
      <c r="O8" s="1" t="str">
        <f t="shared" si="6"/>
        <v>RI v MA</v>
      </c>
    </row>
    <row r="9">
      <c r="A9" s="6">
        <v>43321.541666666664</v>
      </c>
      <c r="B9" s="7" t="s">
        <v>119</v>
      </c>
      <c r="C9" s="7" t="s">
        <v>120</v>
      </c>
      <c r="D9" t="str">
        <f>'Brackets To Edit'!G28</f>
        <v>Connecticut</v>
      </c>
      <c r="E9" s="11">
        <v>3.0</v>
      </c>
      <c r="F9" t="str">
        <f>'Brackets To Edit'!G38</f>
        <v>New Hampshire</v>
      </c>
      <c r="G9" s="11">
        <v>9.0</v>
      </c>
      <c r="H9" s="12" t="str">
        <f t="shared" si="1"/>
        <v>Thursday</v>
      </c>
      <c r="I9" s="12" t="str">
        <f t="shared" si="2"/>
        <v>8/9</v>
      </c>
      <c r="J9" s="12" t="str">
        <f t="shared" si="3"/>
        <v>1:00 PM</v>
      </c>
      <c r="K9" s="1" t="str">
        <f>VLOOKUP(D9,State_Abbreviations!$A$1:$B$50,2,false)</f>
        <v>CT</v>
      </c>
      <c r="L9" s="1" t="str">
        <f>VLOOKUP(F9,State_Abbreviations!$A$1:$B$50,2,false)</f>
        <v>NH</v>
      </c>
      <c r="M9" s="1" t="str">
        <f t="shared" si="4"/>
        <v>NE #8 ● ESPN</v>
      </c>
      <c r="N9" s="15" t="str">
        <f t="shared" si="5"/>
        <v>Thursday 8/9 - 1:00 PM</v>
      </c>
      <c r="O9" s="1" t="str">
        <f t="shared" si="6"/>
        <v>CT v NH</v>
      </c>
    </row>
    <row r="10">
      <c r="A10" s="6">
        <v>43322.541666666664</v>
      </c>
      <c r="B10" s="7" t="s">
        <v>133</v>
      </c>
      <c r="C10" s="7" t="s">
        <v>120</v>
      </c>
      <c r="D10" s="7" t="str">
        <f>'Brackets To Edit'!L23</f>
        <v>Rhode Island</v>
      </c>
      <c r="E10" s="11">
        <v>6.0</v>
      </c>
      <c r="F10" s="7" t="str">
        <f>'Brackets To Edit'!L33</f>
        <v>New Hampshire</v>
      </c>
      <c r="G10" s="11">
        <v>5.0</v>
      </c>
      <c r="H10" s="12" t="str">
        <f t="shared" si="1"/>
        <v>Friday</v>
      </c>
      <c r="I10" s="12" t="str">
        <f t="shared" si="2"/>
        <v>8/10</v>
      </c>
      <c r="J10" s="12" t="str">
        <f t="shared" si="3"/>
        <v>1:00 PM</v>
      </c>
      <c r="K10" s="1" t="str">
        <f>VLOOKUP(D10,State_Abbreviations!$A$1:$B$50,2,false)</f>
        <v>RI</v>
      </c>
      <c r="L10" s="1" t="str">
        <f>VLOOKUP(F10,State_Abbreviations!$A$1:$B$50,2,false)</f>
        <v>NH</v>
      </c>
      <c r="M10" s="1" t="str">
        <f t="shared" si="4"/>
        <v>NE #9 ● ESPN</v>
      </c>
      <c r="N10" s="15" t="str">
        <f t="shared" si="5"/>
        <v>Friday 8/10 - 1:00 PM</v>
      </c>
      <c r="O10" s="1" t="str">
        <f t="shared" si="6"/>
        <v>RI v NH</v>
      </c>
    </row>
    <row r="11">
      <c r="A11" s="6">
        <v>43324.416666666664</v>
      </c>
      <c r="B11" s="7" t="s">
        <v>143</v>
      </c>
      <c r="C11" s="7" t="s">
        <v>120</v>
      </c>
      <c r="D11" t="str">
        <f>'Brackets To Edit'!Q11</f>
        <v>Massachusetts</v>
      </c>
      <c r="E11" s="11">
        <v>2.0</v>
      </c>
      <c r="F11" t="str">
        <f>'Brackets To Edit'!Q27</f>
        <v>Rhode Island</v>
      </c>
      <c r="G11" s="11">
        <v>3.0</v>
      </c>
      <c r="H11" s="12" t="str">
        <f t="shared" si="1"/>
        <v>Sunday</v>
      </c>
      <c r="I11" s="12" t="str">
        <f t="shared" si="2"/>
        <v>8/12</v>
      </c>
      <c r="J11" s="12" t="str">
        <f t="shared" si="3"/>
        <v>10:00 AM</v>
      </c>
      <c r="K11" s="1" t="str">
        <f>VLOOKUP(D11,State_Abbreviations!$A$1:$B$50,2,false)</f>
        <v>MA</v>
      </c>
      <c r="L11" s="1" t="str">
        <f>VLOOKUP(F11,State_Abbreviations!$A$1:$B$50,2,false)</f>
        <v>RI</v>
      </c>
      <c r="M11" s="1" t="str">
        <f t="shared" si="4"/>
        <v>NE #10 ● ESPN</v>
      </c>
      <c r="N11" s="15" t="str">
        <f t="shared" si="5"/>
        <v>Sunday 8/12 - 10:00 AM</v>
      </c>
      <c r="O11" s="1" t="str">
        <f t="shared" si="6"/>
        <v>MA v RI</v>
      </c>
    </row>
    <row r="12">
      <c r="A12" s="6"/>
    </row>
    <row r="13">
      <c r="A13" s="6">
        <v>43317.416666666664</v>
      </c>
      <c r="B13" s="7" t="s">
        <v>17</v>
      </c>
      <c r="C13" s="7" t="s">
        <v>16</v>
      </c>
      <c r="D13" t="str">
        <f>'Brackets To Edit'!B50</f>
        <v>New York</v>
      </c>
      <c r="E13" s="11">
        <v>10.0</v>
      </c>
      <c r="F13" t="str">
        <f>'Brackets To Edit'!B54</f>
        <v>Washington, DC</v>
      </c>
      <c r="G13" s="11">
        <v>2.0</v>
      </c>
      <c r="H13" s="12" t="str">
        <f t="shared" ref="H13:H22" si="7">TEXT($A13,"dddd")</f>
        <v>Sunday</v>
      </c>
      <c r="I13" s="12" t="str">
        <f t="shared" ref="I13:I22" si="8">TEXT($A13,"m/d")</f>
        <v>8/5</v>
      </c>
      <c r="J13" s="12" t="str">
        <f t="shared" ref="J13:J22" si="9">TEXT($A13,"h:mm AM/PM")</f>
        <v>10:00 AM</v>
      </c>
      <c r="K13" s="1" t="str">
        <f>VLOOKUP(D13,State_Abbreviations!$A$1:$B$50,2,false)</f>
        <v>NY</v>
      </c>
      <c r="L13" s="1" t="str">
        <f>VLOOKUP(F13,State_Abbreviations!$A$1:$B$50,2,false)</f>
        <v>DC</v>
      </c>
      <c r="M13" s="1" t="str">
        <f t="shared" ref="M13:M22" si="10">IF(C13="",B13,CONCATENATE(B13," ● ",C13))</f>
        <v>MA #1 ● ESPN+</v>
      </c>
      <c r="N13" s="15" t="str">
        <f t="shared" ref="N13:N22" si="11">CONCATENATE(H13," ",I13," - ",J13)</f>
        <v>Sunday 8/5 - 10:00 AM</v>
      </c>
      <c r="O13" s="1" t="str">
        <f t="shared" ref="O13:O22" si="12">CONCATENATE(K13," v ",L13)</f>
        <v>NY v DC</v>
      </c>
    </row>
    <row r="14">
      <c r="A14" s="6">
        <v>43317.666666666664</v>
      </c>
      <c r="B14" s="7" t="s">
        <v>36</v>
      </c>
      <c r="C14" s="7" t="s">
        <v>16</v>
      </c>
      <c r="D14" t="str">
        <f>'Brackets To Edit'!B60</f>
        <v>Maryland</v>
      </c>
      <c r="E14" s="11">
        <v>6.0</v>
      </c>
      <c r="F14" t="str">
        <f>'Brackets To Edit'!B64</f>
        <v>Delaware</v>
      </c>
      <c r="G14" s="11">
        <v>0.0</v>
      </c>
      <c r="H14" s="12" t="str">
        <f t="shared" si="7"/>
        <v>Sunday</v>
      </c>
      <c r="I14" s="12" t="str">
        <f t="shared" si="8"/>
        <v>8/5</v>
      </c>
      <c r="J14" s="12" t="str">
        <f t="shared" si="9"/>
        <v>4:00 PM</v>
      </c>
      <c r="K14" s="1" t="str">
        <f>VLOOKUP(D14,State_Abbreviations!$A$1:$B$50,2,false)</f>
        <v>MD</v>
      </c>
      <c r="L14" s="1" t="str">
        <f>VLOOKUP(F14,State_Abbreviations!$A$1:$B$50,2,false)</f>
        <v>DE</v>
      </c>
      <c r="M14" s="1" t="str">
        <f t="shared" si="10"/>
        <v>MA #2 ● ESPN+</v>
      </c>
      <c r="N14" s="15" t="str">
        <f t="shared" si="11"/>
        <v>Sunday 8/5 - 4:00 PM</v>
      </c>
      <c r="O14" s="1" t="str">
        <f t="shared" si="12"/>
        <v>MD v DE</v>
      </c>
    </row>
    <row r="15">
      <c r="A15" s="6">
        <v>43318.416666666664</v>
      </c>
      <c r="B15" s="7" t="s">
        <v>54</v>
      </c>
      <c r="C15" s="7" t="s">
        <v>16</v>
      </c>
      <c r="D15" s="7" t="str">
        <f>'Brackets To Edit'!G48</f>
        <v>Pennsylvania</v>
      </c>
      <c r="E15" s="11">
        <v>0.0</v>
      </c>
      <c r="F15" s="7" t="str">
        <f>'Brackets To Edit'!G52</f>
        <v>New York</v>
      </c>
      <c r="G15" s="11">
        <v>7.0</v>
      </c>
      <c r="H15" s="12" t="str">
        <f t="shared" si="7"/>
        <v>Monday</v>
      </c>
      <c r="I15" s="12" t="str">
        <f t="shared" si="8"/>
        <v>8/6</v>
      </c>
      <c r="J15" s="12" t="str">
        <f t="shared" si="9"/>
        <v>10:00 AM</v>
      </c>
      <c r="K15" s="1" t="str">
        <f>VLOOKUP(D15,State_Abbreviations!$A$1:$B$50,2,false)</f>
        <v>PA</v>
      </c>
      <c r="L15" s="1" t="str">
        <f>VLOOKUP(F15,State_Abbreviations!$A$1:$B$50,2,false)</f>
        <v>NY</v>
      </c>
      <c r="M15" s="1" t="str">
        <f t="shared" si="10"/>
        <v>MA #3 ● ESPN+</v>
      </c>
      <c r="N15" s="15" t="str">
        <f t="shared" si="11"/>
        <v>Monday 8/6 - 10:00 AM</v>
      </c>
      <c r="O15" s="1" t="str">
        <f t="shared" si="12"/>
        <v>PA v NY</v>
      </c>
    </row>
    <row r="16">
      <c r="A16" s="6">
        <v>43318.666666666664</v>
      </c>
      <c r="B16" s="7" t="s">
        <v>69</v>
      </c>
      <c r="C16" s="7" t="s">
        <v>16</v>
      </c>
      <c r="D16" s="7" t="str">
        <f>'Brackets To Edit'!G58</f>
        <v>New Jersey</v>
      </c>
      <c r="E16" s="11">
        <v>6.0</v>
      </c>
      <c r="F16" s="7" t="str">
        <f>'Brackets To Edit'!G62</f>
        <v>Maryland</v>
      </c>
      <c r="G16" s="11">
        <v>2.0</v>
      </c>
      <c r="H16" s="12" t="str">
        <f t="shared" si="7"/>
        <v>Monday</v>
      </c>
      <c r="I16" s="12" t="str">
        <f t="shared" si="8"/>
        <v>8/6</v>
      </c>
      <c r="J16" s="12" t="str">
        <f t="shared" si="9"/>
        <v>4:00 PM</v>
      </c>
      <c r="K16" s="1" t="str">
        <f>VLOOKUP(D16,State_Abbreviations!$A$1:$B$50,2,false)</f>
        <v>NJ</v>
      </c>
      <c r="L16" s="1" t="str">
        <f>VLOOKUP(F16,State_Abbreviations!$A$1:$B$50,2,false)</f>
        <v>MD</v>
      </c>
      <c r="M16" s="1" t="str">
        <f t="shared" si="10"/>
        <v>MA #4 ● ESPN+</v>
      </c>
      <c r="N16" s="15" t="str">
        <f t="shared" si="11"/>
        <v>Monday 8/6 - 4:00 PM</v>
      </c>
      <c r="O16" s="1" t="str">
        <f t="shared" si="12"/>
        <v>NJ v MD</v>
      </c>
    </row>
    <row r="17">
      <c r="A17" s="6">
        <v>43319.416666666664</v>
      </c>
      <c r="B17" s="7" t="s">
        <v>81</v>
      </c>
      <c r="C17" s="7" t="s">
        <v>16</v>
      </c>
      <c r="D17" t="str">
        <f>'Brackets To Edit'!B70</f>
        <v>Washington, DC</v>
      </c>
      <c r="E17" s="11">
        <v>6.0</v>
      </c>
      <c r="F17" t="str">
        <f>'Brackets To Edit'!B74</f>
        <v>Maryland</v>
      </c>
      <c r="G17" s="11">
        <v>18.0</v>
      </c>
      <c r="H17" s="12" t="str">
        <f t="shared" si="7"/>
        <v>Tuesday</v>
      </c>
      <c r="I17" s="12" t="str">
        <f t="shared" si="8"/>
        <v>8/7</v>
      </c>
      <c r="J17" s="12" t="str">
        <f t="shared" si="9"/>
        <v>10:00 AM</v>
      </c>
      <c r="K17" s="1" t="str">
        <f>VLOOKUP(D17,State_Abbreviations!$A$1:$B$50,2,false)</f>
        <v>DC</v>
      </c>
      <c r="L17" s="1" t="str">
        <f>VLOOKUP(F17,State_Abbreviations!$A$1:$B$50,2,false)</f>
        <v>MD</v>
      </c>
      <c r="M17" s="1" t="str">
        <f t="shared" si="10"/>
        <v>MA #5 ● ESPN+</v>
      </c>
      <c r="N17" s="15" t="str">
        <f t="shared" si="11"/>
        <v>Tuesday 8/7 - 10:00 AM</v>
      </c>
      <c r="O17" s="1" t="str">
        <f t="shared" si="12"/>
        <v>DC v MD</v>
      </c>
    </row>
    <row r="18">
      <c r="A18" s="6">
        <v>43319.791666666664</v>
      </c>
      <c r="B18" s="7" t="s">
        <v>91</v>
      </c>
      <c r="C18" s="7" t="s">
        <v>16</v>
      </c>
      <c r="D18" t="str">
        <f>'Brackets To Edit'!B80</f>
        <v>Delaware</v>
      </c>
      <c r="E18" s="11">
        <v>1.0</v>
      </c>
      <c r="F18" t="str">
        <f>'Brackets To Edit'!B84</f>
        <v>Pennsylvania</v>
      </c>
      <c r="G18" s="11">
        <v>6.0</v>
      </c>
      <c r="H18" s="12" t="str">
        <f t="shared" si="7"/>
        <v>Tuesday</v>
      </c>
      <c r="I18" s="12" t="str">
        <f t="shared" si="8"/>
        <v>8/7</v>
      </c>
      <c r="J18" s="12" t="str">
        <f t="shared" si="9"/>
        <v>7:00 PM</v>
      </c>
      <c r="K18" s="1" t="str">
        <f>VLOOKUP(D18,State_Abbreviations!$A$1:$B$50,2,false)</f>
        <v>DE</v>
      </c>
      <c r="L18" s="1" t="str">
        <f>VLOOKUP(F18,State_Abbreviations!$A$1:$B$50,2,false)</f>
        <v>PA</v>
      </c>
      <c r="M18" s="1" t="str">
        <f t="shared" si="10"/>
        <v>MA #6 ● ESPN+</v>
      </c>
      <c r="N18" s="15" t="str">
        <f t="shared" si="11"/>
        <v>Tuesday 8/7 - 7:00 PM</v>
      </c>
      <c r="O18" s="1" t="str">
        <f t="shared" si="12"/>
        <v>DE v PA</v>
      </c>
    </row>
    <row r="19">
      <c r="A19" s="6">
        <v>43320.541666666664</v>
      </c>
      <c r="B19" s="7" t="s">
        <v>104</v>
      </c>
      <c r="C19" s="7" t="s">
        <v>16</v>
      </c>
      <c r="D19" s="7" t="str">
        <f>'Brackets To Edit'!L50</f>
        <v>New York</v>
      </c>
      <c r="E19" s="11">
        <v>5.0</v>
      </c>
      <c r="F19" s="7" t="str">
        <f>'Brackets To Edit'!L60</f>
        <v>New Jersey</v>
      </c>
      <c r="G19" s="11">
        <v>2.0</v>
      </c>
      <c r="H19" s="12" t="str">
        <f t="shared" si="7"/>
        <v>Wednesday</v>
      </c>
      <c r="I19" s="12" t="str">
        <f t="shared" si="8"/>
        <v>8/8</v>
      </c>
      <c r="J19" s="12" t="str">
        <f t="shared" si="9"/>
        <v>1:00 PM</v>
      </c>
      <c r="K19" s="1" t="str">
        <f>VLOOKUP(D19,State_Abbreviations!$A$1:$B$50,2,false)</f>
        <v>NY</v>
      </c>
      <c r="L19" s="1" t="str">
        <f>VLOOKUP(F19,State_Abbreviations!$A$1:$B$50,2,false)</f>
        <v>NJ</v>
      </c>
      <c r="M19" s="1" t="str">
        <f t="shared" si="10"/>
        <v>MA #7 ● ESPN+</v>
      </c>
      <c r="N19" s="15" t="str">
        <f t="shared" si="11"/>
        <v>Wednesday 8/8 - 1:00 PM</v>
      </c>
      <c r="O19" s="1" t="str">
        <f t="shared" si="12"/>
        <v>NY v NJ</v>
      </c>
    </row>
    <row r="20">
      <c r="A20" s="6">
        <v>43321.791666666664</v>
      </c>
      <c r="B20" s="7" t="s">
        <v>129</v>
      </c>
      <c r="C20" s="7" t="s">
        <v>120</v>
      </c>
      <c r="D20" t="str">
        <f>'Brackets To Edit'!G72</f>
        <v>Maryland</v>
      </c>
      <c r="E20" s="11">
        <v>6.0</v>
      </c>
      <c r="F20" t="str">
        <f>'Brackets To Edit'!G82</f>
        <v>Pennsylvania</v>
      </c>
      <c r="G20" s="11">
        <v>0.0</v>
      </c>
      <c r="H20" s="12" t="str">
        <f t="shared" si="7"/>
        <v>Thursday</v>
      </c>
      <c r="I20" s="12" t="str">
        <f t="shared" si="8"/>
        <v>8/9</v>
      </c>
      <c r="J20" s="12" t="str">
        <f t="shared" si="9"/>
        <v>7:00 PM</v>
      </c>
      <c r="K20" s="1" t="str">
        <f>VLOOKUP(D20,State_Abbreviations!$A$1:$B$50,2,false)</f>
        <v>MD</v>
      </c>
      <c r="L20" s="1" t="str">
        <f>VLOOKUP(F20,State_Abbreviations!$A$1:$B$50,2,false)</f>
        <v>PA</v>
      </c>
      <c r="M20" s="1" t="str">
        <f t="shared" si="10"/>
        <v>MA #8 ● ESPN</v>
      </c>
      <c r="N20" s="15" t="str">
        <f t="shared" si="11"/>
        <v>Thursday 8/9 - 7:00 PM</v>
      </c>
      <c r="O20" s="1" t="str">
        <f t="shared" si="12"/>
        <v>MD v PA</v>
      </c>
    </row>
    <row r="21">
      <c r="A21" s="6">
        <v>43322.791666666664</v>
      </c>
      <c r="B21" s="7" t="s">
        <v>140</v>
      </c>
      <c r="C21" s="7" t="s">
        <v>120</v>
      </c>
      <c r="D21" s="7" t="str">
        <f>'Brackets To Edit'!L67</f>
        <v>New Jersey</v>
      </c>
      <c r="E21" s="11">
        <v>1.0</v>
      </c>
      <c r="F21" s="7" t="str">
        <f>'Brackets To Edit'!L77</f>
        <v>Maryland</v>
      </c>
      <c r="G21" s="11">
        <v>11.0</v>
      </c>
      <c r="H21" s="12" t="str">
        <f t="shared" si="7"/>
        <v>Friday</v>
      </c>
      <c r="I21" s="12" t="str">
        <f t="shared" si="8"/>
        <v>8/10</v>
      </c>
      <c r="J21" s="12" t="str">
        <f t="shared" si="9"/>
        <v>7:00 PM</v>
      </c>
      <c r="K21" s="1" t="str">
        <f>VLOOKUP(D21,State_Abbreviations!$A$1:$B$50,2,false)</f>
        <v>NJ</v>
      </c>
      <c r="L21" s="1" t="str">
        <f>VLOOKUP(F21,State_Abbreviations!$A$1:$B$50,2,false)</f>
        <v>MD</v>
      </c>
      <c r="M21" s="1" t="str">
        <f t="shared" si="10"/>
        <v>MA #9 ● ESPN</v>
      </c>
      <c r="N21" s="15" t="str">
        <f t="shared" si="11"/>
        <v>Friday 8/10 - 7:00 PM</v>
      </c>
      <c r="O21" s="1" t="str">
        <f t="shared" si="12"/>
        <v>NJ v MD</v>
      </c>
    </row>
    <row r="22">
      <c r="A22" s="6">
        <v>43324.541666666664</v>
      </c>
      <c r="B22" s="7" t="s">
        <v>148</v>
      </c>
      <c r="C22" s="7" t="s">
        <v>120</v>
      </c>
      <c r="D22" t="str">
        <f>'Brackets To Edit'!Q55</f>
        <v>New York</v>
      </c>
      <c r="E22" s="11">
        <v>4.0</v>
      </c>
      <c r="F22" t="str">
        <f>'Brackets To Edit'!Q71</f>
        <v>Maryland</v>
      </c>
      <c r="G22" s="11">
        <v>0.0</v>
      </c>
      <c r="H22" s="12" t="str">
        <f t="shared" si="7"/>
        <v>Sunday</v>
      </c>
      <c r="I22" s="12" t="str">
        <f t="shared" si="8"/>
        <v>8/12</v>
      </c>
      <c r="J22" s="12" t="str">
        <f t="shared" si="9"/>
        <v>1:00 PM</v>
      </c>
      <c r="K22" s="1" t="str">
        <f>VLOOKUP(D22,State_Abbreviations!$A$1:$B$50,2,false)</f>
        <v>NY</v>
      </c>
      <c r="L22" s="1" t="str">
        <f>VLOOKUP(F22,State_Abbreviations!$A$1:$B$50,2,false)</f>
        <v>MD</v>
      </c>
      <c r="M22" s="1" t="str">
        <f t="shared" si="10"/>
        <v>MA #10 ● ESPN</v>
      </c>
      <c r="N22" s="15" t="str">
        <f t="shared" si="11"/>
        <v>Sunday 8/12 - 1:00 PM</v>
      </c>
      <c r="O22" s="1" t="str">
        <f t="shared" si="12"/>
        <v>NY v MD</v>
      </c>
    </row>
    <row r="25">
      <c r="C25" s="7" t="s">
        <v>190</v>
      </c>
      <c r="E25">
        <f>COUNTIF(E2:E11, "&lt;&gt;")</f>
        <v>10</v>
      </c>
    </row>
    <row r="26">
      <c r="C26" s="7" t="s">
        <v>191</v>
      </c>
      <c r="E26">
        <f>COUNTIF(E13:E22, "&lt;&gt;")</f>
        <v>10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3.5"/>
    <col customWidth="1" min="3" max="3" width="13.38"/>
    <col customWidth="1" min="4" max="4" width="0.75"/>
    <col customWidth="1" min="5" max="5" width="3.25"/>
    <col customWidth="1" min="6" max="7" width="1.38"/>
    <col customWidth="1" min="8" max="8" width="3.5"/>
    <col customWidth="1" min="9" max="9" width="13.38"/>
    <col customWidth="1" min="10" max="10" width="0.75"/>
    <col customWidth="1" min="11" max="11" width="3.25"/>
    <col customWidth="1" min="12" max="13" width="1.38"/>
    <col customWidth="1" min="14" max="14" width="3.5"/>
    <col customWidth="1" min="15" max="15" width="13.5"/>
    <col customWidth="1" min="16" max="16" width="0.75"/>
    <col customWidth="1" min="17" max="17" width="3.25"/>
    <col customWidth="1" min="18" max="19" width="1.38"/>
    <col customWidth="1" min="20" max="20" width="3.5"/>
    <col customWidth="1" min="21" max="21" width="13.38"/>
    <col customWidth="1" min="22" max="22" width="0.75"/>
    <col customWidth="1" min="23" max="23" width="3.25"/>
    <col customWidth="1" min="24" max="24" width="2.0"/>
  </cols>
  <sheetData>
    <row r="1" ht="10.5" customHeight="1">
      <c r="A1" s="224"/>
      <c r="B1" s="225"/>
      <c r="C1" s="118"/>
      <c r="D1" s="118"/>
      <c r="E1" s="203"/>
      <c r="F1" s="118"/>
      <c r="G1" s="118"/>
      <c r="H1" s="118"/>
      <c r="I1" s="118"/>
      <c r="J1" s="118"/>
      <c r="K1" s="203"/>
      <c r="L1" s="118"/>
      <c r="M1" s="118"/>
      <c r="N1" s="118"/>
      <c r="O1" s="118"/>
      <c r="P1" s="118"/>
      <c r="Q1" s="203"/>
      <c r="R1" s="118"/>
      <c r="S1" s="118"/>
      <c r="T1" s="118"/>
      <c r="U1" s="118"/>
      <c r="V1" s="118"/>
      <c r="W1" s="203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</row>
    <row r="2" ht="32.25" customHeight="1">
      <c r="A2" s="227"/>
      <c r="B2" s="228"/>
      <c r="C2" s="228" t="s">
        <v>236</v>
      </c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</row>
    <row r="3" ht="24.0" customHeight="1">
      <c r="A3" s="231"/>
      <c r="B3" s="232"/>
      <c r="C3" s="206"/>
      <c r="D3" s="206"/>
      <c r="E3" s="207"/>
      <c r="F3" s="206"/>
      <c r="G3" s="206"/>
      <c r="H3" s="208" t="str">
        <f>'Brackets To Edit'!G3</f>
        <v>NE #3 ● ESPN+</v>
      </c>
      <c r="J3" s="206"/>
      <c r="K3" s="209"/>
      <c r="L3" s="206"/>
      <c r="M3" s="206"/>
      <c r="N3" s="206"/>
      <c r="O3" s="206"/>
      <c r="P3" s="206"/>
      <c r="Q3" s="207"/>
      <c r="R3" s="206"/>
      <c r="S3" s="206"/>
      <c r="T3" s="206"/>
      <c r="U3" s="206"/>
      <c r="V3" s="206"/>
      <c r="W3" s="207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</row>
    <row r="4" ht="11.25" customHeight="1">
      <c r="A4" s="231"/>
      <c r="B4" s="235" t="str">
        <f>'Brackets To Edit'!B4</f>
        <v>NE #1 ● ESPN+</v>
      </c>
      <c r="D4" s="206"/>
      <c r="E4" s="207"/>
      <c r="F4" s="206"/>
      <c r="G4" s="206"/>
      <c r="H4" s="237" t="str">
        <f>VLOOKUP(I4,State_Abbreviations!$A$1:$D$50,4,FALSE)</f>
        <v>#REF!</v>
      </c>
      <c r="I4" s="239" t="str">
        <f>'Brackets To Edit'!G4</f>
        <v>Vermont</v>
      </c>
      <c r="J4" s="206"/>
      <c r="K4" s="210">
        <f>'Brackets To Edit'!I4</f>
        <v>0</v>
      </c>
      <c r="L4" s="212"/>
      <c r="M4" s="206"/>
      <c r="N4" s="206"/>
      <c r="O4" s="206"/>
      <c r="P4" s="206"/>
      <c r="Q4" s="207"/>
      <c r="R4" s="206"/>
      <c r="S4" s="206"/>
      <c r="T4" s="206"/>
      <c r="U4" s="206"/>
      <c r="V4" s="206"/>
      <c r="W4" s="207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</row>
    <row r="5" ht="11.25" customHeight="1">
      <c r="A5" s="231"/>
      <c r="D5" s="206"/>
      <c r="E5" s="213"/>
      <c r="F5" s="206"/>
      <c r="G5" s="206"/>
      <c r="H5" s="240"/>
      <c r="I5" s="241"/>
      <c r="J5" s="206"/>
      <c r="K5" s="54"/>
      <c r="L5" s="242">
        <f>IF(AND(K4=0,K8=0),"",IF(K4&gt;K8,1,0))</f>
        <v>0</v>
      </c>
      <c r="M5" s="214"/>
      <c r="N5" s="206"/>
      <c r="O5" s="118"/>
      <c r="P5" s="206"/>
      <c r="Q5" s="215"/>
      <c r="R5" s="206"/>
      <c r="S5" s="206"/>
      <c r="T5" s="206"/>
      <c r="U5" s="206"/>
      <c r="V5" s="206"/>
      <c r="W5" s="207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</row>
    <row r="6" ht="11.25" customHeight="1">
      <c r="A6" s="231"/>
      <c r="B6" s="237" t="str">
        <f>VLOOKUP(C6,State_Abbreviations!$A$1:$D$50,4,FALSE)</f>
        <v>#REF!</v>
      </c>
      <c r="C6" s="239" t="str">
        <f>'Brackets To Edit'!B6</f>
        <v>Connecticut</v>
      </c>
      <c r="D6" s="206"/>
      <c r="E6" s="210">
        <f>'Brackets To Edit'!D6</f>
        <v>0</v>
      </c>
      <c r="F6" s="212"/>
      <c r="G6" s="206"/>
      <c r="H6" s="216" t="str">
        <f>'Brackets To Edit'!G6</f>
        <v>Monday 8/6 - 1:00 PM</v>
      </c>
      <c r="J6" s="243"/>
      <c r="K6" s="243"/>
      <c r="L6" s="206"/>
      <c r="M6" s="218"/>
      <c r="N6" s="237" t="str">
        <f>VLOOKUP(O6,State_Abbreviations!$A$1:$D$50,4,FALSE)</f>
        <v>#REF!</v>
      </c>
      <c r="O6" s="239" t="str">
        <f>'Brackets To Edit'!L6</f>
        <v>Rhode Island</v>
      </c>
      <c r="P6" s="206"/>
      <c r="Q6" s="210">
        <f>'Brackets To Edit'!N6</f>
        <v>1</v>
      </c>
      <c r="R6" s="206"/>
      <c r="S6" s="206"/>
      <c r="T6" s="206"/>
      <c r="U6" s="206"/>
      <c r="V6" s="206"/>
      <c r="W6" s="207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</row>
    <row r="7" ht="11.25" customHeight="1">
      <c r="A7" s="231"/>
      <c r="B7" s="240"/>
      <c r="C7" s="241"/>
      <c r="D7" s="206"/>
      <c r="E7" s="54"/>
      <c r="F7" s="242">
        <f>IF(AND(E6=0,E10=0),"",IF(E6&gt;E10,1,0))</f>
        <v>0</v>
      </c>
      <c r="G7" s="214"/>
      <c r="J7" s="243"/>
      <c r="K7" s="243"/>
      <c r="L7" s="206"/>
      <c r="M7" s="214"/>
      <c r="N7" s="240"/>
      <c r="O7" s="241"/>
      <c r="P7" s="206"/>
      <c r="Q7" s="54"/>
      <c r="R7" s="247">
        <f>IF(AND(Q6=0,Q16=0),"",IF(Q6&gt;Q16,1,0))</f>
        <v>0</v>
      </c>
      <c r="S7" s="248" t="s">
        <v>237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</row>
    <row r="8" ht="11.25" customHeight="1">
      <c r="A8" s="231"/>
      <c r="B8" s="216" t="str">
        <f>'Brackets To Edit'!B8</f>
        <v>Sunday 8/5 - 1:00 PM</v>
      </c>
      <c r="D8" s="243"/>
      <c r="E8" s="243"/>
      <c r="F8" s="206"/>
      <c r="G8" s="218"/>
      <c r="H8" s="237" t="str">
        <f>VLOOKUP(I8,State_Abbreviations!$A$1:$D$50,4,FALSE)</f>
        <v>#REF!</v>
      </c>
      <c r="I8" s="239" t="str">
        <f>'Brackets To Edit'!G8</f>
        <v>Rhode Island</v>
      </c>
      <c r="J8" s="118"/>
      <c r="K8" s="210">
        <f>'Brackets To Edit'!I8</f>
        <v>10</v>
      </c>
      <c r="L8" s="212"/>
      <c r="M8" s="214"/>
      <c r="N8" s="250" t="s">
        <v>223</v>
      </c>
      <c r="P8" s="206"/>
      <c r="Q8" s="207"/>
      <c r="R8" s="251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</row>
    <row r="9" ht="11.25" customHeight="1">
      <c r="A9" s="231"/>
      <c r="D9" s="243"/>
      <c r="E9" s="243"/>
      <c r="F9" s="206"/>
      <c r="G9" s="214"/>
      <c r="H9" s="240"/>
      <c r="I9" s="241"/>
      <c r="J9" s="206"/>
      <c r="K9" s="54"/>
      <c r="L9" s="242">
        <f>IF(AND(K4=0,K8=0),"",IF(K4&lt;K8,1,0))</f>
        <v>1</v>
      </c>
      <c r="M9" s="206"/>
      <c r="N9" s="206"/>
      <c r="O9" s="206"/>
      <c r="P9" s="206"/>
      <c r="Q9" s="207"/>
      <c r="R9" s="251"/>
      <c r="S9" s="252"/>
      <c r="T9" s="252"/>
      <c r="U9" s="252"/>
      <c r="V9" s="252"/>
      <c r="W9" s="253"/>
      <c r="X9" s="254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</row>
    <row r="10" ht="11.25" customHeight="1">
      <c r="A10" s="231"/>
      <c r="B10" s="237" t="str">
        <f>VLOOKUP(C10,State_Abbreviations!$A$1:$D$50,4,FALSE)</f>
        <v>#REF!</v>
      </c>
      <c r="C10" s="239" t="str">
        <f>'Brackets To Edit'!B10</f>
        <v>Rhode Island</v>
      </c>
      <c r="D10" s="118"/>
      <c r="E10" s="210">
        <f>'Brackets To Edit'!D10</f>
        <v>10</v>
      </c>
      <c r="F10" s="212"/>
      <c r="G10" s="214"/>
      <c r="H10" s="250" t="s">
        <v>221</v>
      </c>
      <c r="J10" s="206"/>
      <c r="K10" s="207"/>
      <c r="L10" s="206"/>
      <c r="M10" s="206"/>
      <c r="N10" s="226" t="str">
        <f>'Brackets To Edit'!L10</f>
        <v>NE #7 ● ESPN+</v>
      </c>
      <c r="R10" s="251"/>
      <c r="S10" s="252"/>
      <c r="T10" s="252"/>
      <c r="U10" s="259"/>
      <c r="V10" s="252"/>
      <c r="W10" s="260"/>
      <c r="X10" s="254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</row>
    <row r="11" ht="11.25" customHeight="1">
      <c r="A11" s="231"/>
      <c r="B11" s="240"/>
      <c r="C11" s="241"/>
      <c r="D11" s="206"/>
      <c r="E11" s="54"/>
      <c r="F11" s="242">
        <f>IF(AND(E6=0,E10=0),"",IF(E6&lt;E10,1,0))</f>
        <v>1</v>
      </c>
      <c r="G11" s="206"/>
      <c r="H11" s="206"/>
      <c r="I11" s="206"/>
      <c r="J11" s="206"/>
      <c r="K11" s="207"/>
      <c r="L11" s="206"/>
      <c r="M11" s="206"/>
      <c r="R11" s="251"/>
      <c r="S11" s="261"/>
      <c r="T11" s="262" t="str">
        <f>VLOOKUP(U11,State_Abbreviations!$A$1:$D$50,4,FALSE)</f>
        <v>#REF!</v>
      </c>
      <c r="U11" s="263" t="str">
        <f>'Brackets To Edit'!Q11</f>
        <v>Massachusetts</v>
      </c>
      <c r="V11" s="252"/>
      <c r="W11" s="264">
        <f>'Brackets To Edit'!S11</f>
        <v>2</v>
      </c>
      <c r="X11" s="254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</row>
    <row r="12" ht="11.25" customHeight="1">
      <c r="A12" s="231"/>
      <c r="B12" s="232"/>
      <c r="C12" s="206"/>
      <c r="D12" s="206"/>
      <c r="E12" s="207"/>
      <c r="F12" s="206"/>
      <c r="G12" s="206"/>
      <c r="H12" s="208" t="str">
        <f>'Brackets To Edit'!G12</f>
        <v>NE #4 ● ESPN+</v>
      </c>
      <c r="J12" s="206"/>
      <c r="K12" s="207"/>
      <c r="L12" s="206"/>
      <c r="M12" s="206"/>
      <c r="N12" s="236" t="str">
        <f>'Brackets To Edit'!L12</f>
        <v>Wednesday 8/8 - 4:00 PM</v>
      </c>
      <c r="R12" s="251"/>
      <c r="S12" s="252"/>
      <c r="T12" s="240"/>
      <c r="U12" s="265"/>
      <c r="V12" s="252"/>
      <c r="W12" s="265"/>
      <c r="X12" s="267">
        <f>IF(AND(W11=0,W27=0),"",IF(W11&gt;W27,1,0))</f>
        <v>0</v>
      </c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</row>
    <row r="13" ht="11.25" customHeight="1">
      <c r="A13" s="231"/>
      <c r="B13" s="232"/>
      <c r="C13" s="206"/>
      <c r="D13" s="206"/>
      <c r="E13" s="207"/>
      <c r="F13" s="206"/>
      <c r="G13" s="206"/>
      <c r="J13" s="206"/>
      <c r="K13" s="215"/>
      <c r="L13" s="206"/>
      <c r="M13" s="206"/>
      <c r="R13" s="251"/>
      <c r="S13" s="252"/>
      <c r="T13" s="269" t="s">
        <v>228</v>
      </c>
      <c r="U13" s="269"/>
      <c r="V13" s="252"/>
      <c r="W13" s="253"/>
      <c r="X13" s="254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</row>
    <row r="14" ht="11.25" customHeight="1">
      <c r="A14" s="231"/>
      <c r="B14" s="235" t="str">
        <f>'Brackets To Edit'!B14</f>
        <v>NE #2 ● ESPN+</v>
      </c>
      <c r="D14" s="206"/>
      <c r="E14" s="207"/>
      <c r="F14" s="206"/>
      <c r="G14" s="206"/>
      <c r="H14" s="237" t="str">
        <f>VLOOKUP(I14,State_Abbreviations!$A$1:$D$50,4,FALSE)</f>
        <v>#REF!</v>
      </c>
      <c r="I14" s="239" t="str">
        <f>'Brackets To Edit'!G14</f>
        <v>Maine</v>
      </c>
      <c r="J14" s="206"/>
      <c r="K14" s="210">
        <f>'Brackets To Edit'!I14</f>
        <v>4</v>
      </c>
      <c r="L14" s="212"/>
      <c r="M14" s="206"/>
      <c r="N14" s="206"/>
      <c r="O14" s="206"/>
      <c r="P14" s="206"/>
      <c r="Q14" s="207"/>
      <c r="R14" s="251"/>
      <c r="S14" s="252"/>
      <c r="T14" s="252"/>
      <c r="U14" s="252"/>
      <c r="V14" s="252"/>
      <c r="W14" s="253"/>
      <c r="X14" s="254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</row>
    <row r="15" ht="11.25" customHeight="1">
      <c r="A15" s="231"/>
      <c r="D15" s="206"/>
      <c r="E15" s="213"/>
      <c r="F15" s="206"/>
      <c r="G15" s="206"/>
      <c r="H15" s="240"/>
      <c r="I15" s="241"/>
      <c r="J15" s="206"/>
      <c r="K15" s="54"/>
      <c r="L15" s="242">
        <f>IF(AND(K14=0,K18=0),"",IF(K14&gt;K18,1,0))</f>
        <v>0</v>
      </c>
      <c r="M15" s="214"/>
      <c r="N15" s="206"/>
      <c r="O15" s="118"/>
      <c r="P15" s="206"/>
      <c r="Q15" s="207"/>
      <c r="R15" s="251"/>
      <c r="S15" s="252"/>
      <c r="T15" s="252"/>
      <c r="U15" s="252"/>
      <c r="V15" s="252"/>
      <c r="W15" s="253"/>
      <c r="X15" s="254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</row>
    <row r="16" ht="11.25" customHeight="1">
      <c r="A16" s="231"/>
      <c r="B16" s="237" t="str">
        <f>VLOOKUP(C16,State_Abbreviations!$A$1:$D$50,4,FALSE)</f>
        <v>#REF!</v>
      </c>
      <c r="C16" s="239" t="str">
        <f>'Brackets To Edit'!B16</f>
        <v>Massachusetts</v>
      </c>
      <c r="D16" s="206"/>
      <c r="E16" s="210">
        <f>'Brackets To Edit'!D16</f>
        <v>4</v>
      </c>
      <c r="F16" s="212"/>
      <c r="G16" s="206"/>
      <c r="H16" s="216" t="str">
        <f>'Brackets To Edit'!G16</f>
        <v>Monday 8/6 - 7:00 PM</v>
      </c>
      <c r="J16" s="243"/>
      <c r="K16" s="243"/>
      <c r="L16" s="206"/>
      <c r="M16" s="218"/>
      <c r="N16" s="237" t="str">
        <f>VLOOKUP(O16,State_Abbreviations!$A$1:$D$50,4,FALSE)</f>
        <v>#REF!</v>
      </c>
      <c r="O16" s="239" t="str">
        <f>'Brackets To Edit'!L16</f>
        <v>Massachusetts</v>
      </c>
      <c r="P16" s="206"/>
      <c r="Q16" s="210">
        <f>'Brackets To Edit'!N16</f>
        <v>10</v>
      </c>
      <c r="R16" s="272"/>
      <c r="S16" s="252"/>
      <c r="T16" s="252"/>
      <c r="U16" s="273"/>
      <c r="X16" s="254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</row>
    <row r="17" ht="11.25" customHeight="1">
      <c r="A17" s="231"/>
      <c r="B17" s="240"/>
      <c r="C17" s="241"/>
      <c r="D17" s="206"/>
      <c r="E17" s="54"/>
      <c r="F17" s="242">
        <f>IF(AND(E16=0,E20=0),"",IF(E16&gt;E20,1,0))</f>
        <v>1</v>
      </c>
      <c r="G17" s="214"/>
      <c r="J17" s="243"/>
      <c r="K17" s="243"/>
      <c r="L17" s="206"/>
      <c r="M17" s="214"/>
      <c r="N17" s="240"/>
      <c r="O17" s="241"/>
      <c r="P17" s="206"/>
      <c r="Q17" s="54"/>
      <c r="R17" s="242">
        <f>IF(AND(Q6=0,Q16=0),"",IF(Q6&lt;Q16,1,0))</f>
        <v>1</v>
      </c>
      <c r="S17" s="252"/>
      <c r="T17" s="252"/>
      <c r="X17" s="254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</row>
    <row r="18" ht="11.25" customHeight="1">
      <c r="A18" s="231"/>
      <c r="B18" s="216" t="str">
        <f>'Brackets To Edit'!B18</f>
        <v>Sunday 8/5 - 7:00 PM</v>
      </c>
      <c r="D18" s="243"/>
      <c r="E18" s="243"/>
      <c r="F18" s="206"/>
      <c r="G18" s="218"/>
      <c r="H18" s="237" t="str">
        <f>VLOOKUP(I18,State_Abbreviations!$A$1:$D$50,4,FALSE)</f>
        <v>#REF!</v>
      </c>
      <c r="I18" s="239" t="str">
        <f>'Brackets To Edit'!G18</f>
        <v>Massachusetts</v>
      </c>
      <c r="J18" s="118"/>
      <c r="K18" s="210">
        <f>'Brackets To Edit'!I18</f>
        <v>9</v>
      </c>
      <c r="L18" s="212"/>
      <c r="M18" s="214"/>
      <c r="N18" s="250" t="s">
        <v>224</v>
      </c>
      <c r="P18" s="206"/>
      <c r="Q18" s="207"/>
      <c r="R18" s="206"/>
      <c r="S18" s="252"/>
      <c r="T18" s="276" t="str">
        <f>'Brackets To Edit'!Q18</f>
        <v>NE #10 ● ESPN</v>
      </c>
      <c r="X18" s="254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</row>
    <row r="19" ht="11.25" customHeight="1">
      <c r="A19" s="231"/>
      <c r="D19" s="243"/>
      <c r="E19" s="243"/>
      <c r="F19" s="206"/>
      <c r="G19" s="214"/>
      <c r="H19" s="240"/>
      <c r="I19" s="241"/>
      <c r="J19" s="206"/>
      <c r="K19" s="54"/>
      <c r="L19" s="242">
        <f>IF(AND(K14=0,K18=0),"",IF(K14&lt;K18,1,0))</f>
        <v>1</v>
      </c>
      <c r="M19" s="206"/>
      <c r="N19" s="206"/>
      <c r="O19" s="206"/>
      <c r="P19" s="206"/>
      <c r="Q19" s="207"/>
      <c r="R19" s="206"/>
      <c r="S19" s="252"/>
      <c r="X19" s="254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</row>
    <row r="20" ht="11.25" customHeight="1">
      <c r="A20" s="231"/>
      <c r="B20" s="237" t="str">
        <f>VLOOKUP(C20,State_Abbreviations!$A$1:$D$50,4,FALSE)</f>
        <v>#REF!</v>
      </c>
      <c r="C20" s="239" t="str">
        <f>'Brackets To Edit'!B20</f>
        <v>New Hampshire</v>
      </c>
      <c r="D20" s="118"/>
      <c r="E20" s="210">
        <f>'Brackets To Edit'!D20</f>
        <v>2</v>
      </c>
      <c r="F20" s="212"/>
      <c r="G20" s="214"/>
      <c r="H20" s="250" t="s">
        <v>222</v>
      </c>
      <c r="J20" s="206"/>
      <c r="K20" s="207"/>
      <c r="L20" s="206"/>
      <c r="M20" s="206"/>
      <c r="N20" s="206"/>
      <c r="O20" s="206"/>
      <c r="P20" s="206"/>
      <c r="Q20" s="207"/>
      <c r="R20" s="206"/>
      <c r="S20" s="252"/>
      <c r="T20" s="277" t="str">
        <f>'Brackets To Edit'!Q20</f>
        <v>Sunday 8/12 - 10:00 AM</v>
      </c>
      <c r="X20" s="254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</row>
    <row r="21" ht="11.25" customHeight="1">
      <c r="A21" s="231"/>
      <c r="B21" s="240"/>
      <c r="C21" s="241"/>
      <c r="D21" s="206"/>
      <c r="E21" s="54"/>
      <c r="F21" s="242">
        <f>IF(AND(E16=0,E20=0),"",IF(E16&lt;E20,1,0))</f>
        <v>0</v>
      </c>
      <c r="G21" s="206"/>
      <c r="H21" s="206"/>
      <c r="I21" s="206"/>
      <c r="J21" s="206"/>
      <c r="K21" s="207"/>
      <c r="L21" s="206"/>
      <c r="M21" s="206"/>
      <c r="N21" s="206"/>
      <c r="O21" s="206"/>
      <c r="P21" s="206"/>
      <c r="Q21" s="207"/>
      <c r="R21" s="206"/>
      <c r="S21" s="252"/>
      <c r="X21" s="254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</row>
    <row r="22" ht="11.25" customHeight="1">
      <c r="A22" s="231"/>
      <c r="B22" s="232"/>
      <c r="C22" s="206"/>
      <c r="D22" s="206"/>
      <c r="E22" s="207"/>
      <c r="F22" s="206"/>
      <c r="G22" s="206"/>
      <c r="H22" s="206"/>
      <c r="I22" s="206"/>
      <c r="J22" s="206"/>
      <c r="K22" s="207"/>
      <c r="L22" s="206"/>
      <c r="M22" s="206"/>
      <c r="N22" s="206"/>
      <c r="O22" s="118"/>
      <c r="P22" s="206"/>
      <c r="Q22" s="209"/>
      <c r="R22" s="206"/>
      <c r="S22" s="252"/>
      <c r="T22" s="252"/>
      <c r="U22" s="252"/>
      <c r="V22" s="252"/>
      <c r="W22" s="253"/>
      <c r="X22" s="254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</row>
    <row r="23" ht="11.25" customHeight="1">
      <c r="A23" s="231"/>
      <c r="B23" s="232"/>
      <c r="C23" s="206"/>
      <c r="D23" s="206"/>
      <c r="E23" s="207"/>
      <c r="F23" s="206"/>
      <c r="G23" s="206"/>
      <c r="H23" s="206"/>
      <c r="I23" s="206"/>
      <c r="J23" s="206"/>
      <c r="K23" s="207"/>
      <c r="L23" s="206"/>
      <c r="M23" s="206"/>
      <c r="N23" s="237" t="str">
        <f>VLOOKUP(O23,State_Abbreviations!$A$1:$D$50,4,FALSE)</f>
        <v>#REF!</v>
      </c>
      <c r="O23" s="239" t="str">
        <f>'Brackets To Edit'!L23</f>
        <v>Rhode Island</v>
      </c>
      <c r="P23" s="206"/>
      <c r="Q23" s="210">
        <f>'Brackets To Edit'!N23</f>
        <v>6</v>
      </c>
      <c r="R23" s="206"/>
      <c r="S23" s="252"/>
      <c r="T23" s="252"/>
      <c r="U23" s="252"/>
      <c r="V23" s="252"/>
      <c r="W23" s="253"/>
      <c r="X23" s="254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</row>
    <row r="24" ht="11.25" customHeight="1">
      <c r="A24" s="231"/>
      <c r="B24" s="235" t="str">
        <f>'Brackets To Edit'!B24</f>
        <v>NE #5 ● ESPN+</v>
      </c>
      <c r="D24" s="206"/>
      <c r="E24" s="207"/>
      <c r="F24" s="206"/>
      <c r="G24" s="206"/>
      <c r="H24" s="206"/>
      <c r="I24" s="206"/>
      <c r="J24" s="206"/>
      <c r="K24" s="207"/>
      <c r="L24" s="206"/>
      <c r="M24" s="255"/>
      <c r="N24" s="240"/>
      <c r="O24" s="241"/>
      <c r="P24" s="206"/>
      <c r="Q24" s="54"/>
      <c r="R24" s="247">
        <f>IF(AND(Q23=0,Q33=0),"",IF(Q23&gt;Q33,1,0))</f>
        <v>1</v>
      </c>
      <c r="S24" s="252"/>
      <c r="T24" s="252"/>
      <c r="U24" s="252"/>
      <c r="V24" s="252"/>
      <c r="W24" s="253"/>
      <c r="X24" s="254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</row>
    <row r="25" ht="11.25" customHeight="1">
      <c r="A25" s="231"/>
      <c r="D25" s="206"/>
      <c r="E25" s="215"/>
      <c r="F25" s="206"/>
      <c r="G25" s="206"/>
      <c r="H25" s="206"/>
      <c r="I25" s="206"/>
      <c r="J25" s="206"/>
      <c r="K25" s="207"/>
      <c r="L25" s="206"/>
      <c r="M25" s="206"/>
      <c r="N25" s="278" t="s">
        <v>194</v>
      </c>
      <c r="P25" s="206"/>
      <c r="Q25" s="207"/>
      <c r="R25" s="251"/>
      <c r="S25" s="252"/>
      <c r="T25" s="252"/>
      <c r="U25" s="252"/>
      <c r="V25" s="252"/>
      <c r="W25" s="253"/>
      <c r="X25" s="254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</row>
    <row r="26" ht="11.25" customHeight="1">
      <c r="A26" s="279" t="s">
        <v>200</v>
      </c>
      <c r="B26" s="237" t="str">
        <f>VLOOKUP(C26,State_Abbreviations!$A$1:$D$50,4,FALSE)</f>
        <v>#REF!</v>
      </c>
      <c r="C26" s="239" t="str">
        <f>'Brackets To Edit'!B26</f>
        <v>Connecticut</v>
      </c>
      <c r="D26" s="206"/>
      <c r="E26" s="210">
        <f>'Brackets To Edit'!D26</f>
        <v>7</v>
      </c>
      <c r="F26" s="212"/>
      <c r="G26" s="206"/>
      <c r="H26" s="206"/>
      <c r="I26" s="258"/>
      <c r="J26" s="206"/>
      <c r="K26" s="207"/>
      <c r="L26" s="206"/>
      <c r="M26" s="206"/>
      <c r="N26" s="206"/>
      <c r="O26" s="206"/>
      <c r="P26" s="206"/>
      <c r="Q26" s="207"/>
      <c r="R26" s="251"/>
      <c r="S26" s="252"/>
      <c r="T26" s="252"/>
      <c r="U26" s="259"/>
      <c r="V26" s="252"/>
      <c r="W26" s="253"/>
      <c r="X26" s="254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</row>
    <row r="27" ht="11.25" customHeight="1">
      <c r="B27" s="240"/>
      <c r="C27" s="241"/>
      <c r="D27" s="206"/>
      <c r="E27" s="54"/>
      <c r="F27" s="242">
        <f>IF(AND(E26=0,E30=0),"",IF(E26&gt;E30,1,0))</f>
        <v>1</v>
      </c>
      <c r="G27" s="214"/>
      <c r="H27" s="206"/>
      <c r="J27" s="206"/>
      <c r="K27" s="215"/>
      <c r="L27" s="206"/>
      <c r="M27" s="206"/>
      <c r="N27" s="226" t="str">
        <f>'Brackets To Edit'!L27</f>
        <v>NE #9 ● ESPN</v>
      </c>
      <c r="R27" s="251"/>
      <c r="S27" s="261"/>
      <c r="T27" s="262" t="str">
        <f>VLOOKUP(U27,State_Abbreviations!$A$1:$D$50,4,FALSE)</f>
        <v>#REF!</v>
      </c>
      <c r="U27" s="263" t="str">
        <f>'Brackets To Edit'!Q27</f>
        <v>Rhode Island</v>
      </c>
      <c r="V27" s="252"/>
      <c r="W27" s="264">
        <f>'Brackets To Edit'!S27</f>
        <v>3</v>
      </c>
      <c r="X27" s="254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</row>
    <row r="28" ht="11.25" customHeight="1">
      <c r="A28" s="231"/>
      <c r="B28" s="216" t="str">
        <f>'Brackets To Edit'!B28</f>
        <v>Tuesday 8/7 - 1:00 PM</v>
      </c>
      <c r="D28" s="243"/>
      <c r="E28" s="243"/>
      <c r="F28" s="206"/>
      <c r="G28" s="218"/>
      <c r="H28" s="237" t="str">
        <f>VLOOKUP(I28,State_Abbreviations!$A$1:$D$50,4,FALSE)</f>
        <v>#REF!</v>
      </c>
      <c r="I28" s="239" t="str">
        <f>'Brackets To Edit'!G28</f>
        <v>Connecticut</v>
      </c>
      <c r="J28" s="206"/>
      <c r="K28" s="210">
        <f>'Brackets To Edit'!I28</f>
        <v>3</v>
      </c>
      <c r="L28" s="212"/>
      <c r="M28" s="206"/>
      <c r="R28" s="251"/>
      <c r="S28" s="252"/>
      <c r="T28" s="240"/>
      <c r="U28" s="265"/>
      <c r="V28" s="252"/>
      <c r="W28" s="265"/>
      <c r="X28" s="267">
        <f>IF(AND(W11=0,W27=0),"",IF(W11&lt;W27,1,0))</f>
        <v>1</v>
      </c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</row>
    <row r="29" ht="11.25" customHeight="1">
      <c r="A29" s="231"/>
      <c r="D29" s="243"/>
      <c r="E29" s="243"/>
      <c r="F29" s="206"/>
      <c r="G29" s="214"/>
      <c r="H29" s="240"/>
      <c r="I29" s="241"/>
      <c r="J29" s="206"/>
      <c r="K29" s="54"/>
      <c r="L29" s="242">
        <f>IF(AND(K28=0,K38=0),"",IF(K28&gt;K38,1,0))</f>
        <v>0</v>
      </c>
      <c r="M29" s="214"/>
      <c r="N29" s="236" t="str">
        <f>'Brackets To Edit'!L29</f>
        <v>Friday 8/10 - 1:00 PM</v>
      </c>
      <c r="R29" s="251"/>
      <c r="S29" s="252"/>
      <c r="T29" s="269" t="s">
        <v>229</v>
      </c>
      <c r="U29" s="269"/>
      <c r="V29" s="252"/>
      <c r="W29" s="253"/>
      <c r="X29" s="254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</row>
    <row r="30" ht="11.25" customHeight="1">
      <c r="A30" s="279" t="s">
        <v>204</v>
      </c>
      <c r="B30" s="237" t="str">
        <f>VLOOKUP(C30,State_Abbreviations!$A$1:$D$50,4,FALSE)</f>
        <v>#REF!</v>
      </c>
      <c r="C30" s="239" t="str">
        <f>'Brackets To Edit'!B30</f>
        <v>Maine</v>
      </c>
      <c r="D30" s="118"/>
      <c r="E30" s="210">
        <f>'Brackets To Edit'!D30</f>
        <v>1</v>
      </c>
      <c r="F30" s="212"/>
      <c r="G30" s="214"/>
      <c r="H30" s="280" t="s">
        <v>225</v>
      </c>
      <c r="J30" s="206"/>
      <c r="K30" s="207"/>
      <c r="L30" s="206"/>
      <c r="M30" s="214"/>
      <c r="R30" s="251"/>
      <c r="S30" s="252"/>
      <c r="T30" s="252"/>
      <c r="U30" s="252"/>
      <c r="V30" s="252"/>
      <c r="W30" s="253"/>
      <c r="X30" s="254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</row>
    <row r="31" ht="11.25" customHeight="1">
      <c r="B31" s="240"/>
      <c r="C31" s="241"/>
      <c r="D31" s="206"/>
      <c r="E31" s="54"/>
      <c r="F31" s="242">
        <f>IF(AND(E26=0,E30=0),"",IF(E26&lt;E30,1,0))</f>
        <v>0</v>
      </c>
      <c r="G31" s="206"/>
      <c r="H31" s="206"/>
      <c r="I31" s="280"/>
      <c r="J31" s="206"/>
      <c r="K31" s="207"/>
      <c r="L31" s="206"/>
      <c r="M31" s="214"/>
      <c r="N31" s="206"/>
      <c r="O31" s="206"/>
      <c r="P31" s="206"/>
      <c r="Q31" s="207"/>
      <c r="R31" s="251"/>
      <c r="S31" s="281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</row>
    <row r="32" ht="11.25" customHeight="1">
      <c r="A32" s="231"/>
      <c r="B32" s="232"/>
      <c r="C32" s="206"/>
      <c r="D32" s="206"/>
      <c r="E32" s="207"/>
      <c r="F32" s="206"/>
      <c r="G32" s="206"/>
      <c r="H32" s="226" t="str">
        <f>'Brackets To Edit'!G32</f>
        <v>NE #8 ● ESPN</v>
      </c>
      <c r="L32" s="206"/>
      <c r="M32" s="214"/>
      <c r="N32" s="206"/>
      <c r="O32" s="118"/>
      <c r="P32" s="206"/>
      <c r="Q32" s="207"/>
      <c r="R32" s="251"/>
      <c r="S32" s="206"/>
      <c r="T32" s="206"/>
      <c r="U32" s="206"/>
      <c r="V32" s="206"/>
      <c r="W32" s="207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</row>
    <row r="33" ht="11.25" customHeight="1">
      <c r="A33" s="231"/>
      <c r="B33" s="232"/>
      <c r="C33" s="206"/>
      <c r="D33" s="206"/>
      <c r="E33" s="207"/>
      <c r="F33" s="206"/>
      <c r="G33" s="206"/>
      <c r="L33" s="206"/>
      <c r="M33" s="218"/>
      <c r="N33" s="237" t="str">
        <f>VLOOKUP(O33,State_Abbreviations!$A$1:$D$50,4,FALSE)</f>
        <v>#REF!</v>
      </c>
      <c r="O33" s="239" t="str">
        <f>'Brackets To Edit'!L33</f>
        <v>New Hampshire</v>
      </c>
      <c r="P33" s="206"/>
      <c r="Q33" s="210">
        <f>'Brackets To Edit'!N33</f>
        <v>5</v>
      </c>
      <c r="R33" s="272"/>
      <c r="S33" s="206"/>
      <c r="T33" s="206"/>
      <c r="U33" s="206"/>
      <c r="V33" s="206"/>
      <c r="W33" s="207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</row>
    <row r="34" ht="11.25" customHeight="1">
      <c r="A34" s="231"/>
      <c r="B34" s="235" t="str">
        <f>'Brackets To Edit'!B34</f>
        <v>NE #6 ● ESPN+</v>
      </c>
      <c r="D34" s="206"/>
      <c r="E34" s="207"/>
      <c r="F34" s="206"/>
      <c r="G34" s="206"/>
      <c r="H34" s="236" t="str">
        <f>'Brackets To Edit'!G34</f>
        <v>Thursday 8/9 - 1:00 PM</v>
      </c>
      <c r="L34" s="206"/>
      <c r="M34" s="214"/>
      <c r="N34" s="240"/>
      <c r="O34" s="241"/>
      <c r="P34" s="206"/>
      <c r="Q34" s="54"/>
      <c r="R34" s="242">
        <f>IF(AND(Q23=0,Q33=0),"",IF(Q23&lt;Q33,1,0))</f>
        <v>0</v>
      </c>
      <c r="S34" s="206"/>
      <c r="T34" s="206"/>
      <c r="U34" s="206"/>
      <c r="V34" s="206"/>
      <c r="W34" s="207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</row>
    <row r="35" ht="11.25" customHeight="1">
      <c r="A35" s="231"/>
      <c r="D35" s="206"/>
      <c r="E35" s="215"/>
      <c r="F35" s="206"/>
      <c r="G35" s="206"/>
      <c r="L35" s="206"/>
      <c r="M35" s="214"/>
      <c r="N35" s="250" t="s">
        <v>227</v>
      </c>
      <c r="P35" s="206"/>
      <c r="Q35" s="207"/>
      <c r="R35" s="206"/>
      <c r="S35" s="206"/>
      <c r="T35" s="206"/>
      <c r="U35" s="290" t="s">
        <v>238</v>
      </c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</row>
    <row r="36" ht="11.25" customHeight="1">
      <c r="A36" s="279" t="s">
        <v>213</v>
      </c>
      <c r="B36" s="237" t="str">
        <f>VLOOKUP(C36,State_Abbreviations!$A$1:$D$50,4,FALSE)</f>
        <v>#REF!</v>
      </c>
      <c r="C36" s="239" t="str">
        <f>'Brackets To Edit'!B36</f>
        <v>New Hampshire</v>
      </c>
      <c r="D36" s="206"/>
      <c r="E36" s="210">
        <f>'Brackets To Edit'!D36</f>
        <v>13</v>
      </c>
      <c r="F36" s="212"/>
      <c r="G36" s="206"/>
      <c r="H36" s="206"/>
      <c r="I36" s="206"/>
      <c r="J36" s="206"/>
      <c r="K36" s="207"/>
      <c r="L36" s="206"/>
      <c r="M36" s="214"/>
      <c r="N36" s="206"/>
      <c r="O36" s="206"/>
      <c r="P36" s="206"/>
      <c r="Q36" s="207"/>
      <c r="R36" s="206"/>
      <c r="S36" s="206"/>
      <c r="T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</row>
    <row r="37" ht="11.25" customHeight="1">
      <c r="B37" s="240"/>
      <c r="C37" s="241"/>
      <c r="D37" s="206"/>
      <c r="E37" s="54"/>
      <c r="F37" s="242">
        <f>IF(AND(E36=0,E40=0),"",IF(E36&gt;E40,1,0))</f>
        <v>1</v>
      </c>
      <c r="G37" s="214"/>
      <c r="H37" s="206"/>
      <c r="I37" s="258"/>
      <c r="J37" s="206"/>
      <c r="K37" s="207"/>
      <c r="L37" s="206"/>
      <c r="M37" s="214"/>
      <c r="N37" s="206"/>
      <c r="O37" s="206"/>
      <c r="P37" s="206"/>
      <c r="Q37" s="207"/>
      <c r="R37" s="206"/>
      <c r="S37" s="206"/>
      <c r="T37" s="206"/>
      <c r="U37" s="296" t="s">
        <v>239</v>
      </c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</row>
    <row r="38" ht="11.25" customHeight="1">
      <c r="A38" s="231"/>
      <c r="B38" s="216" t="str">
        <f>'Brackets To Edit'!B38</f>
        <v>Tuesday 8/7 - 9:00 PM</v>
      </c>
      <c r="D38" s="243"/>
      <c r="E38" s="243"/>
      <c r="F38" s="206"/>
      <c r="G38" s="218"/>
      <c r="H38" s="237" t="str">
        <f>VLOOKUP(I38,State_Abbreviations!$A$1:$D$50,4,FALSE)</f>
        <v>#REF!</v>
      </c>
      <c r="I38" s="239" t="str">
        <f>'Brackets To Edit'!G38</f>
        <v>New Hampshire</v>
      </c>
      <c r="J38" s="206"/>
      <c r="K38" s="210">
        <f>'Brackets To Edit'!I38</f>
        <v>9</v>
      </c>
      <c r="L38" s="212"/>
      <c r="M38" s="214"/>
      <c r="N38" s="206"/>
      <c r="O38" s="206"/>
      <c r="P38" s="206"/>
      <c r="Q38" s="207"/>
      <c r="R38" s="206"/>
      <c r="S38" s="206"/>
      <c r="T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</row>
    <row r="39" ht="11.25" customHeight="1">
      <c r="A39" s="231"/>
      <c r="D39" s="243"/>
      <c r="E39" s="243"/>
      <c r="F39" s="206"/>
      <c r="G39" s="214"/>
      <c r="H39" s="240"/>
      <c r="I39" s="241"/>
      <c r="J39" s="206"/>
      <c r="K39" s="54"/>
      <c r="L39" s="242">
        <f>IF(AND(K28=0,K38=0),"",IF(K28&lt;K38,1,0))</f>
        <v>1</v>
      </c>
      <c r="M39" s="206"/>
      <c r="N39" s="206"/>
      <c r="O39" s="206"/>
      <c r="P39" s="206"/>
      <c r="Q39" s="207"/>
      <c r="R39" s="206"/>
      <c r="S39" s="206"/>
      <c r="T39" s="206"/>
      <c r="U39" s="299" t="str">
        <f>'Brackets To Edit'!V19</f>
        <v>Rhode Island</v>
      </c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</row>
    <row r="40" ht="11.25" customHeight="1">
      <c r="A40" s="279" t="s">
        <v>215</v>
      </c>
      <c r="B40" s="237" t="str">
        <f>VLOOKUP(C40,State_Abbreviations!$A$1:$D$50,4,FALSE)</f>
        <v>#REF!</v>
      </c>
      <c r="C40" s="239" t="str">
        <f>'Brackets To Edit'!B40</f>
        <v>Vermont</v>
      </c>
      <c r="D40" s="118"/>
      <c r="E40" s="210">
        <f>'Brackets To Edit'!D40</f>
        <v>0</v>
      </c>
      <c r="F40" s="212"/>
      <c r="G40" s="214"/>
      <c r="H40" s="250" t="s">
        <v>226</v>
      </c>
      <c r="J40" s="206"/>
      <c r="K40" s="207"/>
      <c r="L40" s="206"/>
      <c r="M40" s="206"/>
      <c r="N40" s="206"/>
      <c r="O40" s="275"/>
      <c r="P40" s="206"/>
      <c r="Q40" s="207"/>
      <c r="R40" s="206"/>
      <c r="S40" s="206"/>
      <c r="T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</row>
    <row r="41" ht="11.25" customHeight="1">
      <c r="B41" s="240"/>
      <c r="C41" s="241"/>
      <c r="D41" s="206"/>
      <c r="E41" s="54"/>
      <c r="F41" s="242">
        <f>IF(AND(E36=0,E40=0),"",IF(E36&lt;E40,1,0))</f>
        <v>0</v>
      </c>
      <c r="G41" s="206"/>
      <c r="H41" s="206"/>
      <c r="I41" s="206"/>
      <c r="J41" s="206"/>
      <c r="K41" s="207"/>
      <c r="L41" s="206"/>
      <c r="M41" s="206"/>
      <c r="N41" s="206"/>
      <c r="O41" s="206"/>
      <c r="P41" s="206"/>
      <c r="Q41" s="207"/>
      <c r="R41" s="206"/>
      <c r="S41" s="206"/>
      <c r="T41" s="206"/>
      <c r="U41" s="206"/>
      <c r="V41" s="206"/>
      <c r="W41" s="207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</row>
    <row r="42" ht="11.25" customHeight="1">
      <c r="A42" s="231"/>
      <c r="B42" s="232"/>
      <c r="C42" s="206"/>
      <c r="D42" s="206"/>
      <c r="E42" s="207"/>
      <c r="F42" s="206"/>
      <c r="G42" s="206"/>
      <c r="H42" s="206"/>
      <c r="I42" s="206"/>
      <c r="J42" s="206"/>
      <c r="K42" s="207"/>
      <c r="L42" s="206"/>
      <c r="M42" s="206"/>
      <c r="N42" s="206"/>
      <c r="O42" s="206"/>
      <c r="P42" s="206"/>
      <c r="Q42" s="207"/>
      <c r="R42" s="206"/>
      <c r="S42" s="206"/>
      <c r="T42" s="206"/>
      <c r="U42" s="206"/>
      <c r="V42" s="206"/>
      <c r="W42" s="207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</row>
    <row r="43" ht="40.5" customHeight="1">
      <c r="A43" s="224"/>
      <c r="B43" s="225"/>
      <c r="C43" s="118"/>
      <c r="D43" s="118"/>
      <c r="E43" s="203"/>
      <c r="F43" s="118"/>
      <c r="G43" s="118"/>
      <c r="H43" s="118"/>
      <c r="I43" s="118"/>
      <c r="J43" s="118"/>
      <c r="K43" s="203"/>
      <c r="L43" s="118"/>
      <c r="M43" s="118"/>
      <c r="N43" s="118"/>
      <c r="O43" s="118"/>
      <c r="P43" s="118"/>
      <c r="Q43" s="203"/>
      <c r="R43" s="118"/>
      <c r="S43" s="118"/>
      <c r="T43" s="118"/>
      <c r="U43" s="118"/>
      <c r="V43" s="118"/>
      <c r="W43" s="203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</row>
    <row r="44" ht="9.0" customHeight="1">
      <c r="A44" s="224"/>
      <c r="B44" s="225"/>
      <c r="C44" s="118"/>
      <c r="D44" s="118"/>
      <c r="E44" s="203"/>
      <c r="F44" s="118"/>
      <c r="G44" s="118"/>
      <c r="H44" s="118"/>
      <c r="I44" s="118"/>
      <c r="J44" s="118"/>
      <c r="K44" s="203"/>
      <c r="L44" s="118"/>
      <c r="M44" s="118"/>
      <c r="N44" s="118"/>
      <c r="O44" s="118"/>
      <c r="P44" s="118"/>
      <c r="Q44" s="203"/>
      <c r="R44" s="118"/>
      <c r="S44" s="118"/>
      <c r="T44" s="118"/>
      <c r="U44" s="118"/>
      <c r="V44" s="118"/>
      <c r="W44" s="203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</row>
    <row r="45" ht="9.0" customHeight="1">
      <c r="A45" s="224"/>
      <c r="B45" s="225"/>
      <c r="C45" s="118"/>
      <c r="D45" s="118"/>
      <c r="E45" s="203"/>
      <c r="F45" s="118"/>
      <c r="G45" s="118"/>
      <c r="H45" s="118"/>
      <c r="I45" s="118"/>
      <c r="J45" s="118"/>
      <c r="K45" s="203"/>
      <c r="L45" s="118"/>
      <c r="M45" s="118"/>
      <c r="N45" s="118"/>
      <c r="O45" s="118"/>
      <c r="P45" s="118"/>
      <c r="Q45" s="203"/>
      <c r="R45" s="118"/>
      <c r="S45" s="118"/>
      <c r="T45" s="118"/>
      <c r="U45" s="118"/>
      <c r="V45" s="118"/>
      <c r="W45" s="203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</row>
    <row r="46" ht="9.0" customHeight="1">
      <c r="A46" s="224"/>
      <c r="B46" s="225"/>
      <c r="C46" s="118"/>
      <c r="D46" s="118"/>
      <c r="E46" s="203"/>
      <c r="F46" s="118"/>
      <c r="G46" s="118"/>
      <c r="H46" s="118"/>
      <c r="I46" s="118"/>
      <c r="J46" s="118"/>
      <c r="K46" s="203"/>
      <c r="L46" s="118"/>
      <c r="M46" s="118"/>
      <c r="N46" s="118"/>
      <c r="O46" s="118"/>
      <c r="P46" s="118"/>
      <c r="Q46" s="203"/>
      <c r="R46" s="118"/>
      <c r="S46" s="118"/>
      <c r="T46" s="118"/>
      <c r="U46" s="118"/>
      <c r="V46" s="118"/>
      <c r="W46" s="203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</row>
    <row r="47" ht="9.0" customHeight="1">
      <c r="A47" s="224"/>
      <c r="B47" s="225"/>
      <c r="C47" s="118"/>
      <c r="D47" s="118"/>
      <c r="E47" s="203"/>
      <c r="F47" s="118"/>
      <c r="G47" s="118"/>
      <c r="H47" s="118"/>
      <c r="I47" s="118"/>
      <c r="J47" s="118"/>
      <c r="K47" s="203"/>
      <c r="L47" s="118"/>
      <c r="M47" s="118"/>
      <c r="N47" s="118"/>
      <c r="O47" s="118"/>
      <c r="P47" s="118"/>
      <c r="Q47" s="203"/>
      <c r="R47" s="118"/>
      <c r="S47" s="118"/>
      <c r="T47" s="118"/>
      <c r="U47" s="118"/>
      <c r="V47" s="118"/>
      <c r="W47" s="203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</row>
    <row r="48" ht="9.0" customHeight="1">
      <c r="A48" s="224"/>
      <c r="B48" s="225"/>
      <c r="C48" s="118"/>
      <c r="D48" s="118"/>
      <c r="E48" s="203"/>
      <c r="F48" s="118"/>
      <c r="G48" s="118"/>
      <c r="H48" s="118"/>
      <c r="I48" s="118"/>
      <c r="J48" s="118"/>
      <c r="K48" s="203"/>
      <c r="L48" s="118"/>
      <c r="M48" s="118"/>
      <c r="N48" s="118"/>
      <c r="O48" s="118"/>
      <c r="P48" s="118"/>
      <c r="Q48" s="203"/>
      <c r="R48" s="118"/>
      <c r="S48" s="118"/>
      <c r="T48" s="118"/>
      <c r="U48" s="118"/>
      <c r="V48" s="118"/>
      <c r="W48" s="203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</row>
    <row r="49" ht="9.0" customHeight="1">
      <c r="A49" s="224"/>
      <c r="B49" s="303">
        <f>'Brackets To Edit'!Z10</f>
        <v>10</v>
      </c>
      <c r="F49" s="118"/>
      <c r="G49" s="118"/>
      <c r="H49" s="118"/>
      <c r="I49" s="118"/>
      <c r="J49" s="118"/>
      <c r="K49" s="203"/>
      <c r="L49" s="118"/>
      <c r="M49" s="118"/>
      <c r="N49" s="118"/>
      <c r="O49" s="118"/>
      <c r="P49" s="118"/>
      <c r="Q49" s="203"/>
      <c r="R49" s="118"/>
      <c r="S49" s="118"/>
      <c r="T49" s="118"/>
      <c r="U49" s="118"/>
      <c r="V49" s="118"/>
      <c r="W49" s="203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</row>
    <row r="50" ht="9.0" customHeight="1">
      <c r="A50" s="224"/>
      <c r="B50" s="303">
        <f>'Brackets To Edit'!Z10</f>
        <v>10</v>
      </c>
      <c r="F50" s="118"/>
      <c r="G50" s="118"/>
      <c r="H50" s="118"/>
      <c r="I50" s="118"/>
      <c r="J50" s="118"/>
      <c r="K50" s="203"/>
      <c r="L50" s="118"/>
      <c r="M50" s="118"/>
      <c r="N50" s="118"/>
      <c r="O50" s="118"/>
      <c r="P50" s="118"/>
      <c r="Q50" s="203"/>
      <c r="R50" s="118"/>
      <c r="S50" s="118"/>
      <c r="T50" s="118"/>
      <c r="U50" s="118"/>
      <c r="V50" s="118"/>
      <c r="W50" s="203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</row>
    <row r="51" ht="9.0" customHeight="1">
      <c r="A51" s="224"/>
      <c r="B51" s="303">
        <f>'Brackets To Edit'!Z10</f>
        <v>10</v>
      </c>
      <c r="F51" s="118"/>
      <c r="G51" s="118"/>
      <c r="H51" s="118"/>
      <c r="I51" s="118"/>
      <c r="J51" s="118"/>
      <c r="K51" s="203"/>
      <c r="L51" s="118"/>
      <c r="M51" s="118"/>
      <c r="N51" s="118"/>
      <c r="O51" s="118"/>
      <c r="P51" s="118"/>
      <c r="Q51" s="203"/>
      <c r="R51" s="118"/>
      <c r="S51" s="118"/>
      <c r="T51" s="118"/>
      <c r="U51" s="118"/>
      <c r="V51" s="118"/>
      <c r="W51" s="203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</row>
    <row r="52" ht="9.0" customHeight="1">
      <c r="A52" s="224"/>
      <c r="B52" s="303">
        <f>'Brackets To Edit'!Z10</f>
        <v>10</v>
      </c>
      <c r="F52" s="118"/>
      <c r="G52" s="118"/>
      <c r="H52" s="118"/>
      <c r="I52" s="118"/>
      <c r="J52" s="118"/>
      <c r="K52" s="203"/>
      <c r="L52" s="118"/>
      <c r="M52" s="118"/>
      <c r="N52" s="118"/>
      <c r="O52" s="118"/>
      <c r="P52" s="118"/>
      <c r="Q52" s="203"/>
      <c r="R52" s="118"/>
      <c r="S52" s="118"/>
      <c r="T52" s="118"/>
      <c r="U52" s="118"/>
      <c r="V52" s="118"/>
      <c r="W52" s="203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</row>
    <row r="53" ht="9.0" customHeight="1">
      <c r="A53" s="224"/>
      <c r="B53" s="303">
        <f>'Brackets To Edit'!Z10</f>
        <v>10</v>
      </c>
      <c r="F53" s="118"/>
      <c r="G53" s="118"/>
      <c r="H53" s="118"/>
      <c r="I53" s="118"/>
      <c r="J53" s="118"/>
      <c r="K53" s="203"/>
      <c r="L53" s="118"/>
      <c r="M53" s="118"/>
      <c r="N53" s="118"/>
      <c r="O53" s="118"/>
      <c r="P53" s="118"/>
      <c r="Q53" s="203"/>
      <c r="R53" s="118"/>
      <c r="S53" s="118"/>
      <c r="T53" s="118"/>
      <c r="U53" s="118"/>
      <c r="V53" s="118"/>
      <c r="W53" s="203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</row>
    <row r="54">
      <c r="A54" s="224"/>
      <c r="B54" s="303">
        <f>'Brackets To Edit'!Z10</f>
        <v>10</v>
      </c>
      <c r="F54" s="118"/>
      <c r="G54" s="118"/>
      <c r="H54" s="118"/>
      <c r="I54" s="118"/>
      <c r="J54" s="118"/>
      <c r="K54" s="203"/>
      <c r="L54" s="118"/>
      <c r="M54" s="118"/>
      <c r="N54" s="118"/>
      <c r="O54" s="118"/>
      <c r="P54" s="118"/>
      <c r="Q54" s="203"/>
      <c r="R54" s="118"/>
      <c r="S54" s="118"/>
      <c r="T54" s="118"/>
      <c r="U54" s="118"/>
      <c r="V54" s="118"/>
      <c r="W54" s="203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</row>
    <row r="55">
      <c r="A55" s="224"/>
      <c r="B55" s="303">
        <f>'Brackets To Edit'!Z10</f>
        <v>10</v>
      </c>
      <c r="F55" s="118"/>
      <c r="G55" s="118"/>
      <c r="H55" s="118"/>
      <c r="I55" s="118"/>
      <c r="J55" s="118"/>
      <c r="K55" s="203"/>
      <c r="L55" s="118"/>
      <c r="M55" s="118"/>
      <c r="N55" s="118"/>
      <c r="O55" s="118"/>
      <c r="P55" s="118"/>
      <c r="Q55" s="203"/>
      <c r="R55" s="118"/>
      <c r="S55" s="118"/>
      <c r="T55" s="118"/>
      <c r="U55" s="118"/>
      <c r="V55" s="118"/>
      <c r="W55" s="203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</row>
    <row r="56">
      <c r="A56" s="224"/>
      <c r="B56" s="303">
        <f>'Brackets To Edit'!Z10</f>
        <v>10</v>
      </c>
      <c r="F56" s="118"/>
      <c r="G56" s="118"/>
      <c r="H56" s="118"/>
      <c r="I56" s="118"/>
      <c r="J56" s="118"/>
      <c r="K56" s="203"/>
      <c r="L56" s="118"/>
      <c r="M56" s="118"/>
      <c r="N56" s="118"/>
      <c r="O56" s="118"/>
      <c r="P56" s="118"/>
      <c r="Q56" s="203"/>
      <c r="R56" s="118"/>
      <c r="S56" s="118"/>
      <c r="T56" s="118"/>
      <c r="U56" s="118"/>
      <c r="V56" s="118"/>
      <c r="W56" s="203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</row>
    <row r="57">
      <c r="A57" s="224"/>
      <c r="B57" s="303">
        <f>'Brackets To Edit'!Z10</f>
        <v>10</v>
      </c>
      <c r="F57" s="118"/>
      <c r="G57" s="118"/>
      <c r="H57" s="118"/>
      <c r="I57" s="118"/>
      <c r="J57" s="118"/>
      <c r="K57" s="203"/>
      <c r="L57" s="118"/>
      <c r="M57" s="118"/>
      <c r="N57" s="118"/>
      <c r="O57" s="118"/>
      <c r="P57" s="118"/>
      <c r="Q57" s="203"/>
      <c r="R57" s="118"/>
      <c r="S57" s="118"/>
      <c r="T57" s="118"/>
      <c r="U57" s="118"/>
      <c r="V57" s="118"/>
      <c r="W57" s="203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</row>
    <row r="58">
      <c r="A58" s="224"/>
      <c r="B58" s="303">
        <f>'Brackets To Edit'!Z10</f>
        <v>10</v>
      </c>
      <c r="F58" s="118"/>
      <c r="G58" s="118"/>
      <c r="H58" s="118"/>
      <c r="I58" s="118"/>
      <c r="J58" s="118"/>
      <c r="K58" s="203"/>
      <c r="L58" s="118"/>
      <c r="M58" s="118"/>
      <c r="N58" s="118"/>
      <c r="O58" s="118"/>
      <c r="P58" s="118"/>
      <c r="Q58" s="203"/>
      <c r="R58" s="118"/>
      <c r="S58" s="118"/>
      <c r="T58" s="118"/>
      <c r="U58" s="118"/>
      <c r="V58" s="118"/>
      <c r="W58" s="203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</row>
    <row r="59">
      <c r="A59" s="224"/>
      <c r="B59" s="303">
        <f>'Brackets To Edit'!Z10</f>
        <v>10</v>
      </c>
      <c r="F59" s="118"/>
      <c r="G59" s="118"/>
      <c r="H59" s="118"/>
      <c r="I59" s="118"/>
      <c r="J59" s="118"/>
      <c r="K59" s="203"/>
      <c r="L59" s="118"/>
      <c r="M59" s="118"/>
      <c r="N59" s="118"/>
      <c r="O59" s="118"/>
      <c r="P59" s="118"/>
      <c r="Q59" s="203"/>
      <c r="R59" s="118"/>
      <c r="S59" s="118"/>
      <c r="T59" s="118"/>
      <c r="U59" s="118"/>
      <c r="V59" s="118"/>
      <c r="W59" s="203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</row>
    <row r="60">
      <c r="A60" s="224"/>
      <c r="B60" s="225"/>
      <c r="C60" s="118"/>
      <c r="D60" s="118"/>
      <c r="E60" s="203"/>
      <c r="F60" s="118"/>
      <c r="G60" s="118"/>
      <c r="H60" s="118"/>
      <c r="I60" s="118"/>
      <c r="J60" s="118"/>
      <c r="K60" s="203"/>
      <c r="L60" s="118"/>
      <c r="M60" s="118"/>
      <c r="N60" s="118"/>
      <c r="O60" s="118"/>
      <c r="P60" s="118"/>
      <c r="Q60" s="203"/>
      <c r="R60" s="118"/>
      <c r="S60" s="118"/>
      <c r="T60" s="118"/>
      <c r="U60" s="118"/>
      <c r="V60" s="118"/>
      <c r="W60" s="203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</row>
    <row r="61">
      <c r="A61" s="224"/>
      <c r="B61" s="225"/>
      <c r="C61" s="118"/>
      <c r="D61" s="118"/>
      <c r="E61" s="203"/>
      <c r="F61" s="118"/>
      <c r="G61" s="118"/>
      <c r="H61" s="118"/>
      <c r="I61" s="118"/>
      <c r="J61" s="118"/>
      <c r="K61" s="203"/>
      <c r="L61" s="118"/>
      <c r="M61" s="118"/>
      <c r="N61" s="118"/>
      <c r="O61" s="118"/>
      <c r="P61" s="118"/>
      <c r="Q61" s="203"/>
      <c r="R61" s="118"/>
      <c r="S61" s="118"/>
      <c r="T61" s="118"/>
      <c r="U61" s="118"/>
      <c r="V61" s="118"/>
      <c r="W61" s="203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</row>
    <row r="62">
      <c r="A62" s="224"/>
      <c r="B62" s="225"/>
      <c r="C62" s="118"/>
      <c r="D62" s="118"/>
      <c r="E62" s="203"/>
      <c r="F62" s="118"/>
      <c r="G62" s="118"/>
      <c r="H62" s="118"/>
      <c r="I62" s="118"/>
      <c r="J62" s="118"/>
      <c r="K62" s="203"/>
      <c r="L62" s="118"/>
      <c r="M62" s="118"/>
      <c r="N62" s="118"/>
      <c r="O62" s="118"/>
      <c r="P62" s="118"/>
      <c r="Q62" s="203"/>
      <c r="R62" s="118"/>
      <c r="S62" s="118"/>
      <c r="T62" s="118"/>
      <c r="U62" s="118"/>
      <c r="V62" s="118"/>
      <c r="W62" s="203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</row>
    <row r="63">
      <c r="A63" s="224"/>
      <c r="B63" s="225"/>
      <c r="C63" s="118"/>
      <c r="D63" s="118"/>
      <c r="E63" s="203"/>
      <c r="F63" s="118"/>
      <c r="G63" s="118"/>
      <c r="H63" s="118"/>
      <c r="I63" s="118"/>
      <c r="J63" s="118"/>
      <c r="K63" s="203"/>
      <c r="L63" s="118"/>
      <c r="M63" s="118"/>
      <c r="N63" s="118"/>
      <c r="O63" s="118"/>
      <c r="P63" s="118"/>
      <c r="Q63" s="203"/>
      <c r="R63" s="118"/>
      <c r="S63" s="118"/>
      <c r="T63" s="118"/>
      <c r="U63" s="118"/>
      <c r="V63" s="118"/>
      <c r="W63" s="203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</row>
    <row r="64">
      <c r="A64" s="224"/>
      <c r="B64" s="225"/>
      <c r="C64" s="118"/>
      <c r="D64" s="118"/>
      <c r="E64" s="203"/>
      <c r="F64" s="118"/>
      <c r="G64" s="118"/>
      <c r="H64" s="118"/>
      <c r="I64" s="118"/>
      <c r="J64" s="118"/>
      <c r="K64" s="203"/>
      <c r="L64" s="118"/>
      <c r="M64" s="118"/>
      <c r="N64" s="118"/>
      <c r="O64" s="118"/>
      <c r="P64" s="118"/>
      <c r="Q64" s="203"/>
      <c r="R64" s="118"/>
      <c r="S64" s="118"/>
      <c r="T64" s="118"/>
      <c r="U64" s="118"/>
      <c r="V64" s="118"/>
      <c r="W64" s="203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</row>
    <row r="65">
      <c r="A65" s="224"/>
      <c r="B65" s="225"/>
      <c r="C65" s="118"/>
      <c r="D65" s="118"/>
      <c r="E65" s="203"/>
      <c r="F65" s="118"/>
      <c r="G65" s="118"/>
      <c r="H65" s="118"/>
      <c r="I65" s="118"/>
      <c r="J65" s="118"/>
      <c r="K65" s="203"/>
      <c r="L65" s="118"/>
      <c r="M65" s="118"/>
      <c r="N65" s="118"/>
      <c r="O65" s="118"/>
      <c r="P65" s="118"/>
      <c r="Q65" s="203"/>
      <c r="R65" s="118"/>
      <c r="S65" s="118"/>
      <c r="T65" s="118"/>
      <c r="U65" s="118"/>
      <c r="V65" s="118"/>
      <c r="W65" s="203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</row>
    <row r="66">
      <c r="A66" s="224"/>
      <c r="B66" s="225"/>
      <c r="C66" s="118"/>
      <c r="D66" s="118"/>
      <c r="E66" s="203"/>
      <c r="F66" s="118"/>
      <c r="G66" s="118"/>
      <c r="H66" s="118"/>
      <c r="I66" s="118"/>
      <c r="J66" s="118"/>
      <c r="K66" s="203"/>
      <c r="L66" s="118"/>
      <c r="M66" s="118"/>
      <c r="N66" s="118"/>
      <c r="O66" s="118"/>
      <c r="P66" s="118"/>
      <c r="Q66" s="203"/>
      <c r="R66" s="118"/>
      <c r="S66" s="118"/>
      <c r="T66" s="118"/>
      <c r="U66" s="118"/>
      <c r="V66" s="118"/>
      <c r="W66" s="203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</row>
    <row r="67">
      <c r="A67" s="224"/>
      <c r="B67" s="225"/>
      <c r="C67" s="118"/>
      <c r="D67" s="118"/>
      <c r="E67" s="203"/>
      <c r="F67" s="118"/>
      <c r="G67" s="118"/>
      <c r="H67" s="118"/>
      <c r="I67" s="118"/>
      <c r="J67" s="118"/>
      <c r="K67" s="203"/>
      <c r="L67" s="118"/>
      <c r="M67" s="118"/>
      <c r="N67" s="118"/>
      <c r="O67" s="118"/>
      <c r="P67" s="118"/>
      <c r="Q67" s="203"/>
      <c r="R67" s="118"/>
      <c r="S67" s="118"/>
      <c r="T67" s="118"/>
      <c r="U67" s="118"/>
      <c r="V67" s="118"/>
      <c r="W67" s="203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</row>
    <row r="68">
      <c r="A68" s="224"/>
      <c r="B68" s="225"/>
      <c r="C68" s="118"/>
      <c r="D68" s="118"/>
      <c r="E68" s="203"/>
      <c r="F68" s="118"/>
      <c r="G68" s="118"/>
      <c r="H68" s="118"/>
      <c r="I68" s="118"/>
      <c r="J68" s="118"/>
      <c r="K68" s="203"/>
      <c r="L68" s="118"/>
      <c r="M68" s="118"/>
      <c r="N68" s="118"/>
      <c r="O68" s="118"/>
      <c r="P68" s="118"/>
      <c r="Q68" s="203"/>
      <c r="R68" s="118"/>
      <c r="S68" s="118"/>
      <c r="T68" s="118"/>
      <c r="U68" s="118"/>
      <c r="V68" s="118"/>
      <c r="W68" s="203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</row>
    <row r="69">
      <c r="A69" s="224"/>
      <c r="B69" s="225"/>
      <c r="C69" s="118"/>
      <c r="D69" s="118"/>
      <c r="E69" s="203"/>
      <c r="F69" s="118"/>
      <c r="G69" s="118"/>
      <c r="H69" s="118"/>
      <c r="I69" s="118"/>
      <c r="J69" s="118"/>
      <c r="K69" s="203"/>
      <c r="L69" s="118"/>
      <c r="M69" s="118"/>
      <c r="N69" s="118"/>
      <c r="O69" s="118"/>
      <c r="P69" s="118"/>
      <c r="Q69" s="203"/>
      <c r="R69" s="118"/>
      <c r="S69" s="118"/>
      <c r="T69" s="118"/>
      <c r="U69" s="118"/>
      <c r="V69" s="118"/>
      <c r="W69" s="203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</row>
    <row r="70">
      <c r="A70" s="224"/>
      <c r="B70" s="225"/>
      <c r="C70" s="118"/>
      <c r="D70" s="118"/>
      <c r="E70" s="203"/>
      <c r="F70" s="118"/>
      <c r="G70" s="118"/>
      <c r="H70" s="118"/>
      <c r="I70" s="118"/>
      <c r="J70" s="118"/>
      <c r="K70" s="203"/>
      <c r="L70" s="118"/>
      <c r="M70" s="118"/>
      <c r="N70" s="118"/>
      <c r="O70" s="118"/>
      <c r="P70" s="118"/>
      <c r="Q70" s="203"/>
      <c r="R70" s="118"/>
      <c r="S70" s="118"/>
      <c r="T70" s="118"/>
      <c r="U70" s="118"/>
      <c r="V70" s="118"/>
      <c r="W70" s="203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</row>
    <row r="71">
      <c r="A71" s="224"/>
      <c r="B71" s="225"/>
      <c r="C71" s="118"/>
      <c r="D71" s="118"/>
      <c r="E71" s="203"/>
      <c r="F71" s="118"/>
      <c r="G71" s="118"/>
      <c r="H71" s="118"/>
      <c r="I71" s="118"/>
      <c r="J71" s="118"/>
      <c r="K71" s="203"/>
      <c r="L71" s="118"/>
      <c r="M71" s="118"/>
      <c r="N71" s="118"/>
      <c r="O71" s="118"/>
      <c r="P71" s="118"/>
      <c r="Q71" s="203"/>
      <c r="R71" s="118"/>
      <c r="S71" s="118"/>
      <c r="T71" s="118"/>
      <c r="U71" s="118"/>
      <c r="V71" s="118"/>
      <c r="W71" s="203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</row>
    <row r="72">
      <c r="A72" s="224"/>
      <c r="B72" s="225"/>
      <c r="C72" s="118"/>
      <c r="D72" s="118"/>
      <c r="E72" s="203"/>
      <c r="F72" s="118"/>
      <c r="G72" s="118"/>
      <c r="H72" s="118"/>
      <c r="I72" s="118"/>
      <c r="J72" s="118"/>
      <c r="K72" s="203"/>
      <c r="L72" s="118"/>
      <c r="M72" s="118"/>
      <c r="N72" s="118"/>
      <c r="O72" s="118"/>
      <c r="P72" s="118"/>
      <c r="Q72" s="203"/>
      <c r="R72" s="118"/>
      <c r="S72" s="118"/>
      <c r="T72" s="118"/>
      <c r="U72" s="118"/>
      <c r="V72" s="118"/>
      <c r="W72" s="203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</row>
    <row r="73">
      <c r="A73" s="224"/>
      <c r="B73" s="225"/>
      <c r="C73" s="118"/>
      <c r="D73" s="118"/>
      <c r="E73" s="203"/>
      <c r="F73" s="118"/>
      <c r="G73" s="118"/>
      <c r="H73" s="118"/>
      <c r="I73" s="118"/>
      <c r="J73" s="118"/>
      <c r="K73" s="203"/>
      <c r="L73" s="118"/>
      <c r="M73" s="118"/>
      <c r="N73" s="118"/>
      <c r="O73" s="118"/>
      <c r="P73" s="118"/>
      <c r="Q73" s="203"/>
      <c r="R73" s="118"/>
      <c r="S73" s="118"/>
      <c r="T73" s="118"/>
      <c r="U73" s="118"/>
      <c r="V73" s="118"/>
      <c r="W73" s="203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</row>
    <row r="74">
      <c r="A74" s="224"/>
      <c r="B74" s="225"/>
      <c r="C74" s="118"/>
      <c r="D74" s="118"/>
      <c r="E74" s="203"/>
      <c r="F74" s="118"/>
      <c r="G74" s="118"/>
      <c r="H74" s="118"/>
      <c r="I74" s="118"/>
      <c r="J74" s="118"/>
      <c r="K74" s="203"/>
      <c r="L74" s="118"/>
      <c r="M74" s="118"/>
      <c r="N74" s="118"/>
      <c r="O74" s="118"/>
      <c r="P74" s="118"/>
      <c r="Q74" s="203"/>
      <c r="R74" s="118"/>
      <c r="S74" s="118"/>
      <c r="T74" s="118"/>
      <c r="U74" s="118"/>
      <c r="V74" s="118"/>
      <c r="W74" s="203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</row>
    <row r="75">
      <c r="A75" s="224"/>
      <c r="B75" s="225"/>
      <c r="C75" s="118"/>
      <c r="D75" s="118"/>
      <c r="E75" s="203"/>
      <c r="F75" s="118"/>
      <c r="G75" s="118"/>
      <c r="H75" s="118"/>
      <c r="I75" s="118"/>
      <c r="J75" s="118"/>
      <c r="K75" s="203"/>
      <c r="L75" s="118"/>
      <c r="M75" s="118"/>
      <c r="N75" s="118"/>
      <c r="O75" s="118"/>
      <c r="P75" s="118"/>
      <c r="Q75" s="203"/>
      <c r="R75" s="118"/>
      <c r="S75" s="118"/>
      <c r="T75" s="118"/>
      <c r="U75" s="118"/>
      <c r="V75" s="118"/>
      <c r="W75" s="203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</row>
    <row r="76">
      <c r="A76" s="224"/>
      <c r="B76" s="225"/>
      <c r="C76" s="118"/>
      <c r="D76" s="118"/>
      <c r="E76" s="203"/>
      <c r="F76" s="118"/>
      <c r="G76" s="118"/>
      <c r="H76" s="118"/>
      <c r="I76" s="118"/>
      <c r="J76" s="118"/>
      <c r="K76" s="203"/>
      <c r="L76" s="118"/>
      <c r="M76" s="118"/>
      <c r="N76" s="118"/>
      <c r="O76" s="118"/>
      <c r="P76" s="118"/>
      <c r="Q76" s="203"/>
      <c r="R76" s="118"/>
      <c r="S76" s="118"/>
      <c r="T76" s="118"/>
      <c r="U76" s="118"/>
      <c r="V76" s="118"/>
      <c r="W76" s="203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</row>
    <row r="77">
      <c r="A77" s="224"/>
      <c r="B77" s="225"/>
      <c r="C77" s="118"/>
      <c r="D77" s="118"/>
      <c r="E77" s="203"/>
      <c r="F77" s="118"/>
      <c r="G77" s="118"/>
      <c r="H77" s="118"/>
      <c r="I77" s="118"/>
      <c r="J77" s="118"/>
      <c r="K77" s="203"/>
      <c r="L77" s="118"/>
      <c r="M77" s="118"/>
      <c r="N77" s="118"/>
      <c r="O77" s="118"/>
      <c r="P77" s="118"/>
      <c r="Q77" s="203"/>
      <c r="R77" s="118"/>
      <c r="S77" s="118"/>
      <c r="T77" s="118"/>
      <c r="U77" s="118"/>
      <c r="V77" s="118"/>
      <c r="W77" s="203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</row>
    <row r="78">
      <c r="A78" s="224"/>
      <c r="B78" s="225"/>
      <c r="C78" s="118"/>
      <c r="D78" s="118"/>
      <c r="E78" s="203"/>
      <c r="F78" s="118"/>
      <c r="G78" s="118"/>
      <c r="H78" s="118"/>
      <c r="I78" s="118"/>
      <c r="J78" s="118"/>
      <c r="K78" s="203"/>
      <c r="L78" s="118"/>
      <c r="M78" s="118"/>
      <c r="N78" s="118"/>
      <c r="O78" s="118"/>
      <c r="P78" s="118"/>
      <c r="Q78" s="203"/>
      <c r="R78" s="118"/>
      <c r="S78" s="118"/>
      <c r="T78" s="118"/>
      <c r="U78" s="118"/>
      <c r="V78" s="118"/>
      <c r="W78" s="203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</row>
    <row r="79">
      <c r="A79" s="224"/>
      <c r="B79" s="225"/>
      <c r="C79" s="118"/>
      <c r="D79" s="118"/>
      <c r="E79" s="203"/>
      <c r="F79" s="118"/>
      <c r="G79" s="118"/>
      <c r="H79" s="118"/>
      <c r="I79" s="118"/>
      <c r="J79" s="118"/>
      <c r="K79" s="203"/>
      <c r="L79" s="118"/>
      <c r="M79" s="118"/>
      <c r="N79" s="118"/>
      <c r="O79" s="118"/>
      <c r="P79" s="118"/>
      <c r="Q79" s="203"/>
      <c r="R79" s="118"/>
      <c r="S79" s="118"/>
      <c r="T79" s="118"/>
      <c r="U79" s="118"/>
      <c r="V79" s="118"/>
      <c r="W79" s="203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</row>
    <row r="80">
      <c r="A80" s="224"/>
      <c r="B80" s="225"/>
      <c r="C80" s="118"/>
      <c r="D80" s="118"/>
      <c r="E80" s="203"/>
      <c r="F80" s="118"/>
      <c r="G80" s="118"/>
      <c r="H80" s="118"/>
      <c r="I80" s="118"/>
      <c r="J80" s="118"/>
      <c r="K80" s="203"/>
      <c r="L80" s="118"/>
      <c r="M80" s="118"/>
      <c r="N80" s="118"/>
      <c r="O80" s="118"/>
      <c r="P80" s="118"/>
      <c r="Q80" s="203"/>
      <c r="R80" s="118"/>
      <c r="S80" s="118"/>
      <c r="T80" s="118"/>
      <c r="U80" s="118"/>
      <c r="V80" s="118"/>
      <c r="W80" s="203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</row>
    <row r="81">
      <c r="A81" s="224"/>
      <c r="B81" s="225"/>
      <c r="C81" s="118"/>
      <c r="D81" s="118"/>
      <c r="E81" s="203"/>
      <c r="F81" s="118"/>
      <c r="G81" s="118"/>
      <c r="H81" s="118"/>
      <c r="I81" s="118"/>
      <c r="J81" s="118"/>
      <c r="K81" s="203"/>
      <c r="L81" s="118"/>
      <c r="M81" s="118"/>
      <c r="N81" s="118"/>
      <c r="O81" s="118"/>
      <c r="P81" s="118"/>
      <c r="Q81" s="203"/>
      <c r="R81" s="118"/>
      <c r="S81" s="118"/>
      <c r="T81" s="118"/>
      <c r="U81" s="118"/>
      <c r="V81" s="118"/>
      <c r="W81" s="203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</row>
    <row r="82">
      <c r="A82" s="224"/>
      <c r="B82" s="225"/>
      <c r="C82" s="118"/>
      <c r="D82" s="118"/>
      <c r="E82" s="203"/>
      <c r="F82" s="118"/>
      <c r="G82" s="118"/>
      <c r="H82" s="118"/>
      <c r="I82" s="118"/>
      <c r="J82" s="118"/>
      <c r="K82" s="203"/>
      <c r="L82" s="118"/>
      <c r="M82" s="118"/>
      <c r="N82" s="118"/>
      <c r="O82" s="118"/>
      <c r="P82" s="118"/>
      <c r="Q82" s="203"/>
      <c r="R82" s="118"/>
      <c r="S82" s="118"/>
      <c r="T82" s="118"/>
      <c r="U82" s="118"/>
      <c r="V82" s="118"/>
      <c r="W82" s="203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</row>
    <row r="83">
      <c r="A83" s="224"/>
      <c r="B83" s="225"/>
      <c r="C83" s="118"/>
      <c r="D83" s="118"/>
      <c r="E83" s="203"/>
      <c r="F83" s="118"/>
      <c r="G83" s="118"/>
      <c r="H83" s="118"/>
      <c r="I83" s="118"/>
      <c r="J83" s="118"/>
      <c r="K83" s="203"/>
      <c r="L83" s="118"/>
      <c r="M83" s="118"/>
      <c r="N83" s="118"/>
      <c r="O83" s="118"/>
      <c r="P83" s="118"/>
      <c r="Q83" s="203"/>
      <c r="R83" s="118"/>
      <c r="S83" s="118"/>
      <c r="T83" s="118"/>
      <c r="U83" s="118"/>
      <c r="V83" s="118"/>
      <c r="W83" s="203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</row>
    <row r="84">
      <c r="A84" s="224"/>
      <c r="B84" s="225"/>
      <c r="C84" s="118"/>
      <c r="D84" s="118"/>
      <c r="E84" s="203"/>
      <c r="F84" s="118"/>
      <c r="G84" s="118"/>
      <c r="H84" s="118"/>
      <c r="I84" s="118"/>
      <c r="J84" s="118"/>
      <c r="K84" s="203"/>
      <c r="L84" s="118"/>
      <c r="M84" s="118"/>
      <c r="N84" s="118"/>
      <c r="O84" s="118"/>
      <c r="P84" s="118"/>
      <c r="Q84" s="203"/>
      <c r="R84" s="118"/>
      <c r="S84" s="118"/>
      <c r="T84" s="118"/>
      <c r="U84" s="118"/>
      <c r="V84" s="118"/>
      <c r="W84" s="203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</row>
    <row r="85">
      <c r="A85" s="224"/>
      <c r="B85" s="225"/>
      <c r="C85" s="118"/>
      <c r="D85" s="118"/>
      <c r="E85" s="203"/>
      <c r="F85" s="118"/>
      <c r="G85" s="118"/>
      <c r="H85" s="118"/>
      <c r="I85" s="118"/>
      <c r="J85" s="118"/>
      <c r="K85" s="203"/>
      <c r="L85" s="118"/>
      <c r="M85" s="118"/>
      <c r="N85" s="118"/>
      <c r="O85" s="118"/>
      <c r="P85" s="118"/>
      <c r="Q85" s="203"/>
      <c r="R85" s="118"/>
      <c r="S85" s="118"/>
      <c r="T85" s="118"/>
      <c r="U85" s="118"/>
      <c r="V85" s="118"/>
      <c r="W85" s="203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</row>
    <row r="86">
      <c r="A86" s="224"/>
      <c r="B86" s="225"/>
      <c r="C86" s="118"/>
      <c r="D86" s="118"/>
      <c r="E86" s="203"/>
      <c r="F86" s="118"/>
      <c r="G86" s="118"/>
      <c r="H86" s="118"/>
      <c r="I86" s="118"/>
      <c r="J86" s="118"/>
      <c r="K86" s="203"/>
      <c r="L86" s="118"/>
      <c r="M86" s="118"/>
      <c r="N86" s="118"/>
      <c r="O86" s="118"/>
      <c r="P86" s="118"/>
      <c r="Q86" s="203"/>
      <c r="R86" s="118"/>
      <c r="S86" s="118"/>
      <c r="T86" s="118"/>
      <c r="U86" s="118"/>
      <c r="V86" s="118"/>
      <c r="W86" s="203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</row>
    <row r="87">
      <c r="A87" s="224"/>
      <c r="B87" s="225"/>
      <c r="C87" s="118"/>
      <c r="D87" s="118"/>
      <c r="E87" s="203"/>
      <c r="F87" s="118"/>
      <c r="G87" s="118"/>
      <c r="H87" s="118"/>
      <c r="I87" s="118"/>
      <c r="J87" s="118"/>
      <c r="K87" s="203"/>
      <c r="L87" s="118"/>
      <c r="M87" s="118"/>
      <c r="N87" s="118"/>
      <c r="O87" s="118"/>
      <c r="P87" s="118"/>
      <c r="Q87" s="203"/>
      <c r="R87" s="118"/>
      <c r="S87" s="118"/>
      <c r="T87" s="118"/>
      <c r="U87" s="118"/>
      <c r="V87" s="118"/>
      <c r="W87" s="203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</row>
    <row r="88">
      <c r="A88" s="224"/>
      <c r="B88" s="225"/>
      <c r="C88" s="118"/>
      <c r="D88" s="118"/>
      <c r="E88" s="203"/>
      <c r="F88" s="118"/>
      <c r="G88" s="118"/>
      <c r="H88" s="118"/>
      <c r="I88" s="118"/>
      <c r="J88" s="118"/>
      <c r="K88" s="203"/>
      <c r="L88" s="118"/>
      <c r="M88" s="118"/>
      <c r="N88" s="118"/>
      <c r="O88" s="118"/>
      <c r="P88" s="118"/>
      <c r="Q88" s="203"/>
      <c r="R88" s="118"/>
      <c r="S88" s="118"/>
      <c r="T88" s="118"/>
      <c r="U88" s="118"/>
      <c r="V88" s="118"/>
      <c r="W88" s="203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</row>
    <row r="89">
      <c r="A89" s="224"/>
      <c r="B89" s="225"/>
      <c r="C89" s="118"/>
      <c r="D89" s="118"/>
      <c r="E89" s="203"/>
      <c r="F89" s="118"/>
      <c r="G89" s="118"/>
      <c r="H89" s="118"/>
      <c r="I89" s="118"/>
      <c r="J89" s="118"/>
      <c r="K89" s="203"/>
      <c r="L89" s="118"/>
      <c r="M89" s="118"/>
      <c r="N89" s="118"/>
      <c r="O89" s="118"/>
      <c r="P89" s="118"/>
      <c r="Q89" s="203"/>
      <c r="R89" s="118"/>
      <c r="S89" s="118"/>
      <c r="T89" s="118"/>
      <c r="U89" s="118"/>
      <c r="V89" s="118"/>
      <c r="W89" s="203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</row>
    <row r="90">
      <c r="A90" s="224"/>
      <c r="B90" s="225"/>
      <c r="C90" s="118"/>
      <c r="D90" s="118"/>
      <c r="E90" s="203"/>
      <c r="F90" s="118"/>
      <c r="G90" s="118"/>
      <c r="H90" s="118"/>
      <c r="I90" s="118"/>
      <c r="J90" s="118"/>
      <c r="K90" s="203"/>
      <c r="L90" s="118"/>
      <c r="M90" s="118"/>
      <c r="N90" s="118"/>
      <c r="O90" s="118"/>
      <c r="P90" s="118"/>
      <c r="Q90" s="203"/>
      <c r="R90" s="118"/>
      <c r="S90" s="118"/>
      <c r="T90" s="118"/>
      <c r="U90" s="118"/>
      <c r="V90" s="118"/>
      <c r="W90" s="203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</row>
    <row r="91">
      <c r="A91" s="224"/>
      <c r="B91" s="225"/>
      <c r="C91" s="118"/>
      <c r="D91" s="118"/>
      <c r="E91" s="203"/>
      <c r="F91" s="118"/>
      <c r="G91" s="118"/>
      <c r="H91" s="118"/>
      <c r="I91" s="118"/>
      <c r="J91" s="118"/>
      <c r="K91" s="203"/>
      <c r="L91" s="118"/>
      <c r="M91" s="118"/>
      <c r="N91" s="118"/>
      <c r="O91" s="118"/>
      <c r="P91" s="118"/>
      <c r="Q91" s="203"/>
      <c r="R91" s="118"/>
      <c r="S91" s="118"/>
      <c r="T91" s="118"/>
      <c r="U91" s="118"/>
      <c r="V91" s="118"/>
      <c r="W91" s="203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</row>
    <row r="92">
      <c r="A92" s="224"/>
      <c r="B92" s="225"/>
      <c r="C92" s="118"/>
      <c r="D92" s="118"/>
      <c r="E92" s="203"/>
      <c r="F92" s="118"/>
      <c r="G92" s="118"/>
      <c r="H92" s="118"/>
      <c r="I92" s="118"/>
      <c r="J92" s="118"/>
      <c r="K92" s="203"/>
      <c r="L92" s="118"/>
      <c r="M92" s="118"/>
      <c r="N92" s="118"/>
      <c r="O92" s="118"/>
      <c r="P92" s="118"/>
      <c r="Q92" s="203"/>
      <c r="R92" s="118"/>
      <c r="S92" s="118"/>
      <c r="T92" s="118"/>
      <c r="U92" s="118"/>
      <c r="V92" s="118"/>
      <c r="W92" s="203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</row>
    <row r="93">
      <c r="A93" s="224"/>
      <c r="B93" s="225"/>
      <c r="C93" s="118"/>
      <c r="D93" s="118"/>
      <c r="E93" s="203"/>
      <c r="F93" s="118"/>
      <c r="G93" s="118"/>
      <c r="H93" s="118"/>
      <c r="I93" s="118"/>
      <c r="J93" s="118"/>
      <c r="K93" s="203"/>
      <c r="L93" s="118"/>
      <c r="M93" s="118"/>
      <c r="N93" s="118"/>
      <c r="O93" s="118"/>
      <c r="P93" s="118"/>
      <c r="Q93" s="203"/>
      <c r="R93" s="118"/>
      <c r="S93" s="118"/>
      <c r="T93" s="118"/>
      <c r="U93" s="118"/>
      <c r="V93" s="118"/>
      <c r="W93" s="203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</row>
    <row r="94">
      <c r="A94" s="224"/>
      <c r="B94" s="225"/>
      <c r="C94" s="118"/>
      <c r="D94" s="118"/>
      <c r="E94" s="203"/>
      <c r="F94" s="118"/>
      <c r="G94" s="118"/>
      <c r="H94" s="118"/>
      <c r="I94" s="118"/>
      <c r="J94" s="118"/>
      <c r="K94" s="203"/>
      <c r="L94" s="118"/>
      <c r="M94" s="118"/>
      <c r="N94" s="118"/>
      <c r="O94" s="118"/>
      <c r="P94" s="118"/>
      <c r="Q94" s="203"/>
      <c r="R94" s="118"/>
      <c r="S94" s="118"/>
      <c r="T94" s="118"/>
      <c r="U94" s="118"/>
      <c r="V94" s="118"/>
      <c r="W94" s="203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</row>
    <row r="95">
      <c r="A95" s="224"/>
      <c r="B95" s="225"/>
      <c r="C95" s="118"/>
      <c r="D95" s="118"/>
      <c r="E95" s="203"/>
      <c r="F95" s="118"/>
      <c r="G95" s="118"/>
      <c r="H95" s="118"/>
      <c r="I95" s="118"/>
      <c r="J95" s="118"/>
      <c r="K95" s="203"/>
      <c r="L95" s="118"/>
      <c r="M95" s="118"/>
      <c r="N95" s="118"/>
      <c r="O95" s="118"/>
      <c r="P95" s="118"/>
      <c r="Q95" s="203"/>
      <c r="R95" s="118"/>
      <c r="S95" s="118"/>
      <c r="T95" s="118"/>
      <c r="U95" s="118"/>
      <c r="V95" s="118"/>
      <c r="W95" s="203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</row>
    <row r="96">
      <c r="A96" s="224"/>
      <c r="B96" s="225"/>
      <c r="C96" s="118"/>
      <c r="D96" s="118"/>
      <c r="E96" s="203"/>
      <c r="F96" s="118"/>
      <c r="G96" s="118"/>
      <c r="H96" s="118"/>
      <c r="I96" s="118"/>
      <c r="J96" s="118"/>
      <c r="K96" s="203"/>
      <c r="L96" s="118"/>
      <c r="M96" s="118"/>
      <c r="N96" s="118"/>
      <c r="O96" s="118"/>
      <c r="P96" s="118"/>
      <c r="Q96" s="203"/>
      <c r="R96" s="118"/>
      <c r="S96" s="118"/>
      <c r="T96" s="118"/>
      <c r="U96" s="118"/>
      <c r="V96" s="118"/>
      <c r="W96" s="203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</row>
    <row r="97">
      <c r="A97" s="224"/>
      <c r="B97" s="225"/>
      <c r="C97" s="118"/>
      <c r="D97" s="118"/>
      <c r="E97" s="203"/>
      <c r="F97" s="118"/>
      <c r="G97" s="118"/>
      <c r="H97" s="118"/>
      <c r="I97" s="118"/>
      <c r="J97" s="118"/>
      <c r="K97" s="203"/>
      <c r="L97" s="118"/>
      <c r="M97" s="118"/>
      <c r="N97" s="118"/>
      <c r="O97" s="118"/>
      <c r="P97" s="118"/>
      <c r="Q97" s="203"/>
      <c r="R97" s="118"/>
      <c r="S97" s="118"/>
      <c r="T97" s="118"/>
      <c r="U97" s="118"/>
      <c r="V97" s="118"/>
      <c r="W97" s="203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</row>
    <row r="98">
      <c r="A98" s="224"/>
      <c r="B98" s="225"/>
      <c r="C98" s="118"/>
      <c r="D98" s="118"/>
      <c r="E98" s="203"/>
      <c r="F98" s="118"/>
      <c r="G98" s="118"/>
      <c r="H98" s="118"/>
      <c r="I98" s="118"/>
      <c r="J98" s="118"/>
      <c r="K98" s="203"/>
      <c r="L98" s="118"/>
      <c r="M98" s="118"/>
      <c r="N98" s="118"/>
      <c r="O98" s="118"/>
      <c r="P98" s="118"/>
      <c r="Q98" s="203"/>
      <c r="R98" s="118"/>
      <c r="S98" s="118"/>
      <c r="T98" s="118"/>
      <c r="U98" s="118"/>
      <c r="V98" s="118"/>
      <c r="W98" s="203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</row>
    <row r="99">
      <c r="A99" s="224"/>
      <c r="B99" s="225"/>
      <c r="C99" s="118"/>
      <c r="D99" s="118"/>
      <c r="E99" s="203"/>
      <c r="F99" s="118"/>
      <c r="G99" s="118"/>
      <c r="H99" s="118"/>
      <c r="I99" s="118"/>
      <c r="J99" s="118"/>
      <c r="K99" s="203"/>
      <c r="L99" s="118"/>
      <c r="M99" s="118"/>
      <c r="N99" s="118"/>
      <c r="O99" s="118"/>
      <c r="P99" s="118"/>
      <c r="Q99" s="203"/>
      <c r="R99" s="118"/>
      <c r="S99" s="118"/>
      <c r="T99" s="118"/>
      <c r="U99" s="118"/>
      <c r="V99" s="118"/>
      <c r="W99" s="203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</row>
    <row r="100">
      <c r="A100" s="224"/>
      <c r="B100" s="225"/>
      <c r="C100" s="118"/>
      <c r="D100" s="118"/>
      <c r="E100" s="203"/>
      <c r="F100" s="118"/>
      <c r="G100" s="118"/>
      <c r="H100" s="118"/>
      <c r="I100" s="118"/>
      <c r="J100" s="118"/>
      <c r="K100" s="203"/>
      <c r="L100" s="118"/>
      <c r="M100" s="118"/>
      <c r="N100" s="118"/>
      <c r="O100" s="118"/>
      <c r="P100" s="118"/>
      <c r="Q100" s="203"/>
      <c r="R100" s="118"/>
      <c r="S100" s="118"/>
      <c r="T100" s="118"/>
      <c r="U100" s="118"/>
      <c r="V100" s="118"/>
      <c r="W100" s="203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</row>
    <row r="101">
      <c r="A101" s="224"/>
      <c r="B101" s="225"/>
      <c r="C101" s="118"/>
      <c r="D101" s="118"/>
      <c r="E101" s="203"/>
      <c r="F101" s="118"/>
      <c r="G101" s="118"/>
      <c r="H101" s="118"/>
      <c r="I101" s="118"/>
      <c r="J101" s="118"/>
      <c r="K101" s="203"/>
      <c r="L101" s="118"/>
      <c r="M101" s="118"/>
      <c r="N101" s="118"/>
      <c r="O101" s="118"/>
      <c r="P101" s="118"/>
      <c r="Q101" s="203"/>
      <c r="R101" s="118"/>
      <c r="S101" s="118"/>
      <c r="T101" s="118"/>
      <c r="U101" s="118"/>
      <c r="V101" s="118"/>
      <c r="W101" s="203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</row>
    <row r="102">
      <c r="A102" s="224"/>
      <c r="B102" s="225"/>
      <c r="C102" s="118"/>
      <c r="D102" s="118"/>
      <c r="E102" s="203"/>
      <c r="F102" s="118"/>
      <c r="G102" s="118"/>
      <c r="H102" s="118"/>
      <c r="I102" s="118"/>
      <c r="J102" s="118"/>
      <c r="K102" s="203"/>
      <c r="L102" s="118"/>
      <c r="M102" s="118"/>
      <c r="N102" s="118"/>
      <c r="O102" s="118"/>
      <c r="P102" s="118"/>
      <c r="Q102" s="203"/>
      <c r="R102" s="118"/>
      <c r="S102" s="118"/>
      <c r="T102" s="118"/>
      <c r="U102" s="118"/>
      <c r="V102" s="118"/>
      <c r="W102" s="203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</row>
    <row r="103">
      <c r="A103" s="224"/>
      <c r="B103" s="225"/>
      <c r="C103" s="118"/>
      <c r="D103" s="118"/>
      <c r="E103" s="203"/>
      <c r="F103" s="118"/>
      <c r="G103" s="118"/>
      <c r="H103" s="118"/>
      <c r="I103" s="118"/>
      <c r="J103" s="118"/>
      <c r="K103" s="203"/>
      <c r="L103" s="118"/>
      <c r="M103" s="118"/>
      <c r="N103" s="118"/>
      <c r="O103" s="118"/>
      <c r="P103" s="118"/>
      <c r="Q103" s="203"/>
      <c r="R103" s="118"/>
      <c r="S103" s="118"/>
      <c r="T103" s="118"/>
      <c r="U103" s="118"/>
      <c r="V103" s="118"/>
      <c r="W103" s="203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</row>
    <row r="104">
      <c r="A104" s="224"/>
      <c r="B104" s="225"/>
      <c r="C104" s="118"/>
      <c r="D104" s="118"/>
      <c r="E104" s="203"/>
      <c r="F104" s="118"/>
      <c r="G104" s="118"/>
      <c r="H104" s="118"/>
      <c r="I104" s="118"/>
      <c r="J104" s="118"/>
      <c r="K104" s="203"/>
      <c r="L104" s="118"/>
      <c r="M104" s="118"/>
      <c r="N104" s="118"/>
      <c r="O104" s="118"/>
      <c r="P104" s="118"/>
      <c r="Q104" s="203"/>
      <c r="R104" s="118"/>
      <c r="S104" s="118"/>
      <c r="T104" s="118"/>
      <c r="U104" s="118"/>
      <c r="V104" s="118"/>
      <c r="W104" s="203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</row>
    <row r="105">
      <c r="A105" s="224"/>
      <c r="B105" s="225"/>
      <c r="C105" s="118"/>
      <c r="D105" s="118"/>
      <c r="E105" s="203"/>
      <c r="F105" s="118"/>
      <c r="G105" s="118"/>
      <c r="H105" s="118"/>
      <c r="I105" s="118"/>
      <c r="J105" s="118"/>
      <c r="K105" s="203"/>
      <c r="L105" s="118"/>
      <c r="M105" s="118"/>
      <c r="N105" s="118"/>
      <c r="O105" s="118"/>
      <c r="P105" s="118"/>
      <c r="Q105" s="203"/>
      <c r="R105" s="118"/>
      <c r="S105" s="118"/>
      <c r="T105" s="118"/>
      <c r="U105" s="118"/>
      <c r="V105" s="118"/>
      <c r="W105" s="203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</row>
    <row r="106">
      <c r="A106" s="224"/>
      <c r="B106" s="225"/>
      <c r="C106" s="118"/>
      <c r="D106" s="118"/>
      <c r="E106" s="203"/>
      <c r="F106" s="118"/>
      <c r="G106" s="118"/>
      <c r="H106" s="118"/>
      <c r="I106" s="118"/>
      <c r="J106" s="118"/>
      <c r="K106" s="203"/>
      <c r="L106" s="118"/>
      <c r="M106" s="118"/>
      <c r="N106" s="118"/>
      <c r="O106" s="118"/>
      <c r="P106" s="118"/>
      <c r="Q106" s="203"/>
      <c r="R106" s="118"/>
      <c r="S106" s="118"/>
      <c r="T106" s="118"/>
      <c r="U106" s="118"/>
      <c r="V106" s="118"/>
      <c r="W106" s="203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</row>
    <row r="107">
      <c r="A107" s="224"/>
      <c r="B107" s="225"/>
      <c r="C107" s="118"/>
      <c r="D107" s="118"/>
      <c r="E107" s="203"/>
      <c r="F107" s="118"/>
      <c r="G107" s="118"/>
      <c r="H107" s="118"/>
      <c r="I107" s="118"/>
      <c r="J107" s="118"/>
      <c r="K107" s="203"/>
      <c r="L107" s="118"/>
      <c r="M107" s="118"/>
      <c r="N107" s="118"/>
      <c r="O107" s="118"/>
      <c r="P107" s="118"/>
      <c r="Q107" s="203"/>
      <c r="R107" s="118"/>
      <c r="S107" s="118"/>
      <c r="T107" s="118"/>
      <c r="U107" s="118"/>
      <c r="V107" s="118"/>
      <c r="W107" s="203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</row>
    <row r="108">
      <c r="A108" s="224"/>
      <c r="B108" s="225"/>
      <c r="C108" s="118"/>
      <c r="D108" s="118"/>
      <c r="E108" s="203"/>
      <c r="F108" s="118"/>
      <c r="G108" s="118"/>
      <c r="H108" s="118"/>
      <c r="I108" s="118"/>
      <c r="J108" s="118"/>
      <c r="K108" s="203"/>
      <c r="L108" s="118"/>
      <c r="M108" s="118"/>
      <c r="N108" s="118"/>
      <c r="O108" s="118"/>
      <c r="P108" s="118"/>
      <c r="Q108" s="203"/>
      <c r="R108" s="118"/>
      <c r="S108" s="118"/>
      <c r="T108" s="118"/>
      <c r="U108" s="118"/>
      <c r="V108" s="118"/>
      <c r="W108" s="203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</row>
    <row r="109">
      <c r="A109" s="224"/>
      <c r="B109" s="225"/>
      <c r="C109" s="118"/>
      <c r="D109" s="118"/>
      <c r="E109" s="203"/>
      <c r="F109" s="118"/>
      <c r="G109" s="118"/>
      <c r="H109" s="118"/>
      <c r="I109" s="118"/>
      <c r="J109" s="118"/>
      <c r="K109" s="203"/>
      <c r="L109" s="118"/>
      <c r="M109" s="118"/>
      <c r="N109" s="118"/>
      <c r="O109" s="118"/>
      <c r="P109" s="118"/>
      <c r="Q109" s="203"/>
      <c r="R109" s="118"/>
      <c r="S109" s="118"/>
      <c r="T109" s="118"/>
      <c r="U109" s="118"/>
      <c r="V109" s="118"/>
      <c r="W109" s="203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</row>
    <row r="110">
      <c r="A110" s="224"/>
      <c r="B110" s="225"/>
      <c r="C110" s="118"/>
      <c r="D110" s="118"/>
      <c r="E110" s="203"/>
      <c r="F110" s="118"/>
      <c r="G110" s="118"/>
      <c r="H110" s="118"/>
      <c r="I110" s="118"/>
      <c r="J110" s="118"/>
      <c r="K110" s="203"/>
      <c r="L110" s="118"/>
      <c r="M110" s="118"/>
      <c r="N110" s="118"/>
      <c r="O110" s="118"/>
      <c r="P110" s="118"/>
      <c r="Q110" s="203"/>
      <c r="R110" s="118"/>
      <c r="S110" s="118"/>
      <c r="T110" s="118"/>
      <c r="U110" s="118"/>
      <c r="V110" s="118"/>
      <c r="W110" s="203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</row>
    <row r="111">
      <c r="A111" s="224"/>
      <c r="B111" s="225"/>
      <c r="C111" s="118"/>
      <c r="D111" s="118"/>
      <c r="E111" s="203"/>
      <c r="F111" s="118"/>
      <c r="G111" s="118"/>
      <c r="H111" s="118"/>
      <c r="I111" s="118"/>
      <c r="J111" s="118"/>
      <c r="K111" s="203"/>
      <c r="L111" s="118"/>
      <c r="M111" s="118"/>
      <c r="N111" s="118"/>
      <c r="O111" s="118"/>
      <c r="P111" s="118"/>
      <c r="Q111" s="203"/>
      <c r="R111" s="118"/>
      <c r="S111" s="118"/>
      <c r="T111" s="118"/>
      <c r="U111" s="118"/>
      <c r="V111" s="118"/>
      <c r="W111" s="203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</row>
    <row r="112">
      <c r="A112" s="224"/>
      <c r="B112" s="225"/>
      <c r="C112" s="118"/>
      <c r="D112" s="118"/>
      <c r="E112" s="203"/>
      <c r="F112" s="118"/>
      <c r="G112" s="118"/>
      <c r="H112" s="118"/>
      <c r="I112" s="118"/>
      <c r="J112" s="118"/>
      <c r="K112" s="203"/>
      <c r="L112" s="118"/>
      <c r="M112" s="118"/>
      <c r="N112" s="118"/>
      <c r="O112" s="118"/>
      <c r="P112" s="118"/>
      <c r="Q112" s="203"/>
      <c r="R112" s="118"/>
      <c r="S112" s="118"/>
      <c r="T112" s="118"/>
      <c r="U112" s="118"/>
      <c r="V112" s="118"/>
      <c r="W112" s="203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</row>
    <row r="113">
      <c r="A113" s="224"/>
      <c r="B113" s="225"/>
      <c r="C113" s="118"/>
      <c r="D113" s="118"/>
      <c r="E113" s="203"/>
      <c r="F113" s="118"/>
      <c r="G113" s="118"/>
      <c r="H113" s="118"/>
      <c r="I113" s="118"/>
      <c r="J113" s="118"/>
      <c r="K113" s="203"/>
      <c r="L113" s="118"/>
      <c r="M113" s="118"/>
      <c r="N113" s="118"/>
      <c r="O113" s="118"/>
      <c r="P113" s="118"/>
      <c r="Q113" s="203"/>
      <c r="R113" s="118"/>
      <c r="S113" s="118"/>
      <c r="T113" s="118"/>
      <c r="U113" s="118"/>
      <c r="V113" s="118"/>
      <c r="W113" s="203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</row>
    <row r="114">
      <c r="A114" s="224"/>
      <c r="B114" s="225"/>
      <c r="C114" s="118"/>
      <c r="D114" s="118"/>
      <c r="E114" s="203"/>
      <c r="F114" s="118"/>
      <c r="G114" s="118"/>
      <c r="H114" s="118"/>
      <c r="I114" s="118"/>
      <c r="J114" s="118"/>
      <c r="K114" s="203"/>
      <c r="L114" s="118"/>
      <c r="M114" s="118"/>
      <c r="N114" s="118"/>
      <c r="O114" s="118"/>
      <c r="P114" s="118"/>
      <c r="Q114" s="203"/>
      <c r="R114" s="118"/>
      <c r="S114" s="118"/>
      <c r="T114" s="118"/>
      <c r="U114" s="118"/>
      <c r="V114" s="118"/>
      <c r="W114" s="203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</row>
    <row r="115">
      <c r="A115" s="224"/>
      <c r="B115" s="225"/>
      <c r="C115" s="118"/>
      <c r="D115" s="118"/>
      <c r="E115" s="203"/>
      <c r="F115" s="118"/>
      <c r="G115" s="118"/>
      <c r="H115" s="118"/>
      <c r="I115" s="118"/>
      <c r="J115" s="118"/>
      <c r="K115" s="203"/>
      <c r="L115" s="118"/>
      <c r="M115" s="118"/>
      <c r="N115" s="118"/>
      <c r="O115" s="118"/>
      <c r="P115" s="118"/>
      <c r="Q115" s="203"/>
      <c r="R115" s="118"/>
      <c r="S115" s="118"/>
      <c r="T115" s="118"/>
      <c r="U115" s="118"/>
      <c r="V115" s="118"/>
      <c r="W115" s="203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</row>
    <row r="116">
      <c r="A116" s="224"/>
      <c r="B116" s="225"/>
      <c r="C116" s="118"/>
      <c r="D116" s="118"/>
      <c r="E116" s="203"/>
      <c r="F116" s="118"/>
      <c r="G116" s="118"/>
      <c r="H116" s="118"/>
      <c r="I116" s="118"/>
      <c r="J116" s="118"/>
      <c r="K116" s="203"/>
      <c r="L116" s="118"/>
      <c r="M116" s="118"/>
      <c r="N116" s="118"/>
      <c r="O116" s="118"/>
      <c r="P116" s="118"/>
      <c r="Q116" s="203"/>
      <c r="R116" s="118"/>
      <c r="S116" s="118"/>
      <c r="T116" s="118"/>
      <c r="U116" s="118"/>
      <c r="V116" s="118"/>
      <c r="W116" s="203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</row>
    <row r="117">
      <c r="A117" s="224"/>
      <c r="B117" s="225"/>
      <c r="C117" s="118"/>
      <c r="D117" s="118"/>
      <c r="E117" s="203"/>
      <c r="F117" s="118"/>
      <c r="G117" s="118"/>
      <c r="H117" s="118"/>
      <c r="I117" s="118"/>
      <c r="J117" s="118"/>
      <c r="K117" s="203"/>
      <c r="L117" s="118"/>
      <c r="M117" s="118"/>
      <c r="N117" s="118"/>
      <c r="O117" s="118"/>
      <c r="P117" s="118"/>
      <c r="Q117" s="203"/>
      <c r="R117" s="118"/>
      <c r="S117" s="118"/>
      <c r="T117" s="118"/>
      <c r="U117" s="118"/>
      <c r="V117" s="118"/>
      <c r="W117" s="203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</row>
    <row r="118">
      <c r="A118" s="224"/>
      <c r="B118" s="225"/>
      <c r="C118" s="118"/>
      <c r="D118" s="118"/>
      <c r="E118" s="203"/>
      <c r="F118" s="118"/>
      <c r="G118" s="118"/>
      <c r="H118" s="118"/>
      <c r="I118" s="118"/>
      <c r="J118" s="118"/>
      <c r="K118" s="203"/>
      <c r="L118" s="118"/>
      <c r="M118" s="118"/>
      <c r="N118" s="118"/>
      <c r="O118" s="118"/>
      <c r="P118" s="118"/>
      <c r="Q118" s="203"/>
      <c r="R118" s="118"/>
      <c r="S118" s="118"/>
      <c r="T118" s="118"/>
      <c r="U118" s="118"/>
      <c r="V118" s="118"/>
      <c r="W118" s="203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</row>
    <row r="119">
      <c r="A119" s="224"/>
      <c r="B119" s="225"/>
      <c r="C119" s="118"/>
      <c r="D119" s="118"/>
      <c r="E119" s="203"/>
      <c r="F119" s="118"/>
      <c r="G119" s="118"/>
      <c r="H119" s="118"/>
      <c r="I119" s="118"/>
      <c r="J119" s="118"/>
      <c r="K119" s="203"/>
      <c r="L119" s="118"/>
      <c r="M119" s="118"/>
      <c r="N119" s="118"/>
      <c r="O119" s="118"/>
      <c r="P119" s="118"/>
      <c r="Q119" s="203"/>
      <c r="R119" s="118"/>
      <c r="S119" s="118"/>
      <c r="T119" s="118"/>
      <c r="U119" s="118"/>
      <c r="V119" s="118"/>
      <c r="W119" s="203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</row>
    <row r="120">
      <c r="A120" s="224"/>
      <c r="B120" s="225"/>
      <c r="C120" s="118"/>
      <c r="D120" s="118"/>
      <c r="E120" s="203"/>
      <c r="F120" s="118"/>
      <c r="G120" s="118"/>
      <c r="H120" s="118"/>
      <c r="I120" s="118"/>
      <c r="J120" s="118"/>
      <c r="K120" s="203"/>
      <c r="L120" s="118"/>
      <c r="M120" s="118"/>
      <c r="N120" s="118"/>
      <c r="O120" s="118"/>
      <c r="P120" s="118"/>
      <c r="Q120" s="203"/>
      <c r="R120" s="118"/>
      <c r="S120" s="118"/>
      <c r="T120" s="118"/>
      <c r="U120" s="118"/>
      <c r="V120" s="118"/>
      <c r="W120" s="203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</row>
    <row r="121">
      <c r="A121" s="224"/>
      <c r="B121" s="225"/>
      <c r="C121" s="118"/>
      <c r="D121" s="118"/>
      <c r="E121" s="203"/>
      <c r="F121" s="118"/>
      <c r="G121" s="118"/>
      <c r="H121" s="118"/>
      <c r="I121" s="118"/>
      <c r="J121" s="118"/>
      <c r="K121" s="203"/>
      <c r="L121" s="118"/>
      <c r="M121" s="118"/>
      <c r="N121" s="118"/>
      <c r="O121" s="118"/>
      <c r="P121" s="118"/>
      <c r="Q121" s="203"/>
      <c r="R121" s="118"/>
      <c r="S121" s="118"/>
      <c r="T121" s="118"/>
      <c r="U121" s="118"/>
      <c r="V121" s="118"/>
      <c r="W121" s="203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</row>
    <row r="122">
      <c r="A122" s="224"/>
      <c r="B122" s="225"/>
      <c r="C122" s="118"/>
      <c r="D122" s="118"/>
      <c r="E122" s="203"/>
      <c r="F122" s="118"/>
      <c r="G122" s="118"/>
      <c r="H122" s="118"/>
      <c r="I122" s="118"/>
      <c r="J122" s="118"/>
      <c r="K122" s="203"/>
      <c r="L122" s="118"/>
      <c r="M122" s="118"/>
      <c r="N122" s="118"/>
      <c r="O122" s="118"/>
      <c r="P122" s="118"/>
      <c r="Q122" s="203"/>
      <c r="R122" s="118"/>
      <c r="S122" s="118"/>
      <c r="T122" s="118"/>
      <c r="U122" s="118"/>
      <c r="V122" s="118"/>
      <c r="W122" s="203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</row>
    <row r="123">
      <c r="A123" s="224"/>
      <c r="B123" s="225"/>
      <c r="C123" s="118"/>
      <c r="D123" s="118"/>
      <c r="E123" s="203"/>
      <c r="F123" s="118"/>
      <c r="G123" s="118"/>
      <c r="H123" s="118"/>
      <c r="I123" s="118"/>
      <c r="J123" s="118"/>
      <c r="K123" s="203"/>
      <c r="L123" s="118"/>
      <c r="M123" s="118"/>
      <c r="N123" s="118"/>
      <c r="O123" s="118"/>
      <c r="P123" s="118"/>
      <c r="Q123" s="203"/>
      <c r="R123" s="118"/>
      <c r="S123" s="118"/>
      <c r="T123" s="118"/>
      <c r="U123" s="118"/>
      <c r="V123" s="118"/>
      <c r="W123" s="203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</row>
    <row r="124">
      <c r="A124" s="224"/>
      <c r="B124" s="225"/>
      <c r="C124" s="118"/>
      <c r="D124" s="118"/>
      <c r="E124" s="203"/>
      <c r="F124" s="118"/>
      <c r="G124" s="118"/>
      <c r="H124" s="118"/>
      <c r="I124" s="118"/>
      <c r="J124" s="118"/>
      <c r="K124" s="203"/>
      <c r="L124" s="118"/>
      <c r="M124" s="118"/>
      <c r="N124" s="118"/>
      <c r="O124" s="118"/>
      <c r="P124" s="118"/>
      <c r="Q124" s="203"/>
      <c r="R124" s="118"/>
      <c r="S124" s="118"/>
      <c r="T124" s="118"/>
      <c r="U124" s="118"/>
      <c r="V124" s="118"/>
      <c r="W124" s="203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</row>
    <row r="125">
      <c r="A125" s="224"/>
      <c r="B125" s="225"/>
      <c r="C125" s="118"/>
      <c r="D125" s="118"/>
      <c r="E125" s="203"/>
      <c r="F125" s="118"/>
      <c r="G125" s="118"/>
      <c r="H125" s="118"/>
      <c r="I125" s="118"/>
      <c r="J125" s="118"/>
      <c r="K125" s="203"/>
      <c r="L125" s="118"/>
      <c r="M125" s="118"/>
      <c r="N125" s="118"/>
      <c r="O125" s="118"/>
      <c r="P125" s="118"/>
      <c r="Q125" s="203"/>
      <c r="R125" s="118"/>
      <c r="S125" s="118"/>
      <c r="T125" s="118"/>
      <c r="U125" s="118"/>
      <c r="V125" s="118"/>
      <c r="W125" s="203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</row>
    <row r="126">
      <c r="A126" s="224"/>
      <c r="B126" s="225"/>
      <c r="C126" s="118"/>
      <c r="D126" s="118"/>
      <c r="E126" s="203"/>
      <c r="F126" s="118"/>
      <c r="G126" s="118"/>
      <c r="H126" s="118"/>
      <c r="I126" s="118"/>
      <c r="J126" s="118"/>
      <c r="K126" s="203"/>
      <c r="L126" s="118"/>
      <c r="M126" s="118"/>
      <c r="N126" s="118"/>
      <c r="O126" s="118"/>
      <c r="P126" s="118"/>
      <c r="Q126" s="203"/>
      <c r="R126" s="118"/>
      <c r="S126" s="118"/>
      <c r="T126" s="118"/>
      <c r="U126" s="118"/>
      <c r="V126" s="118"/>
      <c r="W126" s="203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</row>
    <row r="127">
      <c r="A127" s="224"/>
      <c r="B127" s="225"/>
      <c r="C127" s="118"/>
      <c r="D127" s="118"/>
      <c r="E127" s="203"/>
      <c r="F127" s="118"/>
      <c r="G127" s="118"/>
      <c r="H127" s="118"/>
      <c r="I127" s="118"/>
      <c r="J127" s="118"/>
      <c r="K127" s="203"/>
      <c r="L127" s="118"/>
      <c r="M127" s="118"/>
      <c r="N127" s="118"/>
      <c r="O127" s="118"/>
      <c r="P127" s="118"/>
      <c r="Q127" s="203"/>
      <c r="R127" s="118"/>
      <c r="S127" s="118"/>
      <c r="T127" s="118"/>
      <c r="U127" s="118"/>
      <c r="V127" s="118"/>
      <c r="W127" s="203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</row>
    <row r="128">
      <c r="A128" s="224"/>
      <c r="B128" s="225"/>
      <c r="C128" s="118"/>
      <c r="D128" s="118"/>
      <c r="E128" s="203"/>
      <c r="F128" s="118"/>
      <c r="G128" s="118"/>
      <c r="H128" s="118"/>
      <c r="I128" s="118"/>
      <c r="J128" s="118"/>
      <c r="K128" s="203"/>
      <c r="L128" s="118"/>
      <c r="M128" s="118"/>
      <c r="N128" s="118"/>
      <c r="O128" s="118"/>
      <c r="P128" s="118"/>
      <c r="Q128" s="203"/>
      <c r="R128" s="118"/>
      <c r="S128" s="118"/>
      <c r="T128" s="118"/>
      <c r="U128" s="118"/>
      <c r="V128" s="118"/>
      <c r="W128" s="203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</row>
    <row r="129">
      <c r="A129" s="224"/>
      <c r="B129" s="225"/>
      <c r="C129" s="118"/>
      <c r="D129" s="118"/>
      <c r="E129" s="203"/>
      <c r="F129" s="118"/>
      <c r="G129" s="118"/>
      <c r="H129" s="118"/>
      <c r="I129" s="118"/>
      <c r="J129" s="118"/>
      <c r="K129" s="203"/>
      <c r="L129" s="118"/>
      <c r="M129" s="118"/>
      <c r="N129" s="118"/>
      <c r="O129" s="118"/>
      <c r="P129" s="118"/>
      <c r="Q129" s="203"/>
      <c r="R129" s="118"/>
      <c r="S129" s="118"/>
      <c r="T129" s="118"/>
      <c r="U129" s="118"/>
      <c r="V129" s="118"/>
      <c r="W129" s="203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</row>
    <row r="130">
      <c r="A130" s="224"/>
      <c r="B130" s="225"/>
      <c r="C130" s="118"/>
      <c r="D130" s="118"/>
      <c r="E130" s="203"/>
      <c r="F130" s="118"/>
      <c r="G130" s="118"/>
      <c r="H130" s="118"/>
      <c r="I130" s="118"/>
      <c r="J130" s="118"/>
      <c r="K130" s="203"/>
      <c r="L130" s="118"/>
      <c r="M130" s="118"/>
      <c r="N130" s="118"/>
      <c r="O130" s="118"/>
      <c r="P130" s="118"/>
      <c r="Q130" s="203"/>
      <c r="R130" s="118"/>
      <c r="S130" s="118"/>
      <c r="T130" s="118"/>
      <c r="U130" s="118"/>
      <c r="V130" s="118"/>
      <c r="W130" s="203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</row>
    <row r="131">
      <c r="A131" s="224"/>
      <c r="B131" s="225"/>
      <c r="C131" s="118"/>
      <c r="D131" s="118"/>
      <c r="E131" s="203"/>
      <c r="F131" s="118"/>
      <c r="G131" s="118"/>
      <c r="H131" s="118"/>
      <c r="I131" s="118"/>
      <c r="J131" s="118"/>
      <c r="K131" s="203"/>
      <c r="L131" s="118"/>
      <c r="M131" s="118"/>
      <c r="N131" s="118"/>
      <c r="O131" s="118"/>
      <c r="P131" s="118"/>
      <c r="Q131" s="203"/>
      <c r="R131" s="118"/>
      <c r="S131" s="118"/>
      <c r="T131" s="118"/>
      <c r="U131" s="118"/>
      <c r="V131" s="118"/>
      <c r="W131" s="203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</row>
    <row r="132">
      <c r="A132" s="224"/>
      <c r="B132" s="225"/>
      <c r="C132" s="118"/>
      <c r="D132" s="118"/>
      <c r="E132" s="203"/>
      <c r="F132" s="118"/>
      <c r="G132" s="118"/>
      <c r="H132" s="118"/>
      <c r="I132" s="118"/>
      <c r="J132" s="118"/>
      <c r="K132" s="203"/>
      <c r="L132" s="118"/>
      <c r="M132" s="118"/>
      <c r="N132" s="118"/>
      <c r="O132" s="118"/>
      <c r="P132" s="118"/>
      <c r="Q132" s="203"/>
      <c r="R132" s="118"/>
      <c r="S132" s="118"/>
      <c r="T132" s="118"/>
      <c r="U132" s="118"/>
      <c r="V132" s="118"/>
      <c r="W132" s="203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</row>
    <row r="133">
      <c r="A133" s="224"/>
      <c r="B133" s="225"/>
      <c r="C133" s="118"/>
      <c r="D133" s="118"/>
      <c r="E133" s="203"/>
      <c r="F133" s="118"/>
      <c r="G133" s="118"/>
      <c r="H133" s="118"/>
      <c r="I133" s="118"/>
      <c r="J133" s="118"/>
      <c r="K133" s="203"/>
      <c r="L133" s="118"/>
      <c r="M133" s="118"/>
      <c r="N133" s="118"/>
      <c r="O133" s="118"/>
      <c r="P133" s="118"/>
      <c r="Q133" s="203"/>
      <c r="R133" s="118"/>
      <c r="S133" s="118"/>
      <c r="T133" s="118"/>
      <c r="U133" s="118"/>
      <c r="V133" s="118"/>
      <c r="W133" s="203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</row>
    <row r="134">
      <c r="A134" s="224"/>
      <c r="B134" s="225"/>
      <c r="C134" s="118"/>
      <c r="D134" s="118"/>
      <c r="E134" s="203"/>
      <c r="F134" s="118"/>
      <c r="G134" s="118"/>
      <c r="H134" s="118"/>
      <c r="I134" s="118"/>
      <c r="J134" s="118"/>
      <c r="K134" s="203"/>
      <c r="L134" s="118"/>
      <c r="M134" s="118"/>
      <c r="N134" s="118"/>
      <c r="O134" s="118"/>
      <c r="P134" s="118"/>
      <c r="Q134" s="203"/>
      <c r="R134" s="118"/>
      <c r="S134" s="118"/>
      <c r="T134" s="118"/>
      <c r="U134" s="118"/>
      <c r="V134" s="118"/>
      <c r="W134" s="203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</row>
    <row r="135">
      <c r="A135" s="224"/>
      <c r="B135" s="225"/>
      <c r="C135" s="118"/>
      <c r="D135" s="118"/>
      <c r="E135" s="203"/>
      <c r="F135" s="118"/>
      <c r="G135" s="118"/>
      <c r="H135" s="118"/>
      <c r="I135" s="118"/>
      <c r="J135" s="118"/>
      <c r="K135" s="203"/>
      <c r="L135" s="118"/>
      <c r="M135" s="118"/>
      <c r="N135" s="118"/>
      <c r="O135" s="118"/>
      <c r="P135" s="118"/>
      <c r="Q135" s="203"/>
      <c r="R135" s="118"/>
      <c r="S135" s="118"/>
      <c r="T135" s="118"/>
      <c r="U135" s="118"/>
      <c r="V135" s="118"/>
      <c r="W135" s="203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</row>
    <row r="136">
      <c r="A136" s="224"/>
      <c r="B136" s="225"/>
      <c r="C136" s="118"/>
      <c r="D136" s="118"/>
      <c r="E136" s="203"/>
      <c r="F136" s="118"/>
      <c r="G136" s="118"/>
      <c r="H136" s="118"/>
      <c r="I136" s="118"/>
      <c r="J136" s="118"/>
      <c r="K136" s="203"/>
      <c r="L136" s="118"/>
      <c r="M136" s="118"/>
      <c r="N136" s="118"/>
      <c r="O136" s="118"/>
      <c r="P136" s="118"/>
      <c r="Q136" s="203"/>
      <c r="R136" s="118"/>
      <c r="S136" s="118"/>
      <c r="T136" s="118"/>
      <c r="U136" s="118"/>
      <c r="V136" s="118"/>
      <c r="W136" s="203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</row>
    <row r="137">
      <c r="A137" s="224"/>
      <c r="B137" s="225"/>
      <c r="C137" s="118"/>
      <c r="D137" s="118"/>
      <c r="E137" s="203"/>
      <c r="F137" s="118"/>
      <c r="G137" s="118"/>
      <c r="H137" s="118"/>
      <c r="I137" s="118"/>
      <c r="J137" s="118"/>
      <c r="K137" s="203"/>
      <c r="L137" s="118"/>
      <c r="M137" s="118"/>
      <c r="N137" s="118"/>
      <c r="O137" s="118"/>
      <c r="P137" s="118"/>
      <c r="Q137" s="203"/>
      <c r="R137" s="118"/>
      <c r="S137" s="118"/>
      <c r="T137" s="118"/>
      <c r="U137" s="118"/>
      <c r="V137" s="118"/>
      <c r="W137" s="203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</row>
    <row r="138">
      <c r="A138" s="224"/>
      <c r="B138" s="225"/>
      <c r="C138" s="118"/>
      <c r="D138" s="118"/>
      <c r="E138" s="203"/>
      <c r="F138" s="118"/>
      <c r="G138" s="118"/>
      <c r="H138" s="118"/>
      <c r="I138" s="118"/>
      <c r="J138" s="118"/>
      <c r="K138" s="203"/>
      <c r="L138" s="118"/>
      <c r="M138" s="118"/>
      <c r="N138" s="118"/>
      <c r="O138" s="118"/>
      <c r="P138" s="118"/>
      <c r="Q138" s="203"/>
      <c r="R138" s="118"/>
      <c r="S138" s="118"/>
      <c r="T138" s="118"/>
      <c r="U138" s="118"/>
      <c r="V138" s="118"/>
      <c r="W138" s="203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</row>
    <row r="139">
      <c r="A139" s="224"/>
      <c r="B139" s="225"/>
      <c r="C139" s="118"/>
      <c r="D139" s="118"/>
      <c r="E139" s="203"/>
      <c r="F139" s="118"/>
      <c r="G139" s="118"/>
      <c r="H139" s="118"/>
      <c r="I139" s="118"/>
      <c r="J139" s="118"/>
      <c r="K139" s="203"/>
      <c r="L139" s="118"/>
      <c r="M139" s="118"/>
      <c r="N139" s="118"/>
      <c r="O139" s="118"/>
      <c r="P139" s="118"/>
      <c r="Q139" s="203"/>
      <c r="R139" s="118"/>
      <c r="S139" s="118"/>
      <c r="T139" s="118"/>
      <c r="U139" s="118"/>
      <c r="V139" s="118"/>
      <c r="W139" s="203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</row>
    <row r="140">
      <c r="A140" s="224"/>
      <c r="B140" s="225"/>
      <c r="C140" s="118"/>
      <c r="D140" s="118"/>
      <c r="E140" s="203"/>
      <c r="F140" s="118"/>
      <c r="G140" s="118"/>
      <c r="H140" s="118"/>
      <c r="I140" s="118"/>
      <c r="J140" s="118"/>
      <c r="K140" s="203"/>
      <c r="L140" s="118"/>
      <c r="M140" s="118"/>
      <c r="N140" s="118"/>
      <c r="O140" s="118"/>
      <c r="P140" s="118"/>
      <c r="Q140" s="203"/>
      <c r="R140" s="118"/>
      <c r="S140" s="118"/>
      <c r="T140" s="118"/>
      <c r="U140" s="118"/>
      <c r="V140" s="118"/>
      <c r="W140" s="203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</row>
    <row r="141">
      <c r="A141" s="224"/>
      <c r="B141" s="225"/>
      <c r="C141" s="118"/>
      <c r="D141" s="118"/>
      <c r="E141" s="203"/>
      <c r="F141" s="118"/>
      <c r="G141" s="118"/>
      <c r="H141" s="118"/>
      <c r="I141" s="118"/>
      <c r="J141" s="118"/>
      <c r="K141" s="203"/>
      <c r="L141" s="118"/>
      <c r="M141" s="118"/>
      <c r="N141" s="118"/>
      <c r="O141" s="118"/>
      <c r="P141" s="118"/>
      <c r="Q141" s="203"/>
      <c r="R141" s="118"/>
      <c r="S141" s="118"/>
      <c r="T141" s="118"/>
      <c r="U141" s="118"/>
      <c r="V141" s="118"/>
      <c r="W141" s="203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</row>
    <row r="142">
      <c r="A142" s="224"/>
      <c r="B142" s="225"/>
      <c r="C142" s="118"/>
      <c r="D142" s="118"/>
      <c r="E142" s="203"/>
      <c r="F142" s="118"/>
      <c r="G142" s="118"/>
      <c r="H142" s="118"/>
      <c r="I142" s="118"/>
      <c r="J142" s="118"/>
      <c r="K142" s="203"/>
      <c r="L142" s="118"/>
      <c r="M142" s="118"/>
      <c r="N142" s="118"/>
      <c r="O142" s="118"/>
      <c r="P142" s="118"/>
      <c r="Q142" s="203"/>
      <c r="R142" s="118"/>
      <c r="S142" s="118"/>
      <c r="T142" s="118"/>
      <c r="U142" s="118"/>
      <c r="V142" s="118"/>
      <c r="W142" s="203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</row>
    <row r="143">
      <c r="A143" s="224"/>
      <c r="B143" s="225"/>
      <c r="C143" s="118"/>
      <c r="D143" s="118"/>
      <c r="E143" s="203"/>
      <c r="F143" s="118"/>
      <c r="G143" s="118"/>
      <c r="H143" s="118"/>
      <c r="I143" s="118"/>
      <c r="J143" s="118"/>
      <c r="K143" s="203"/>
      <c r="L143" s="118"/>
      <c r="M143" s="118"/>
      <c r="N143" s="118"/>
      <c r="O143" s="118"/>
      <c r="P143" s="118"/>
      <c r="Q143" s="203"/>
      <c r="R143" s="118"/>
      <c r="S143" s="118"/>
      <c r="T143" s="118"/>
      <c r="U143" s="118"/>
      <c r="V143" s="118"/>
      <c r="W143" s="203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</row>
    <row r="144">
      <c r="A144" s="224"/>
      <c r="B144" s="225"/>
      <c r="C144" s="118"/>
      <c r="D144" s="118"/>
      <c r="E144" s="203"/>
      <c r="F144" s="118"/>
      <c r="G144" s="118"/>
      <c r="H144" s="118"/>
      <c r="I144" s="118"/>
      <c r="J144" s="118"/>
      <c r="K144" s="203"/>
      <c r="L144" s="118"/>
      <c r="M144" s="118"/>
      <c r="N144" s="118"/>
      <c r="O144" s="118"/>
      <c r="P144" s="118"/>
      <c r="Q144" s="203"/>
      <c r="R144" s="118"/>
      <c r="S144" s="118"/>
      <c r="T144" s="118"/>
      <c r="U144" s="118"/>
      <c r="V144" s="118"/>
      <c r="W144" s="203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</row>
    <row r="145">
      <c r="A145" s="224"/>
      <c r="B145" s="225"/>
      <c r="C145" s="118"/>
      <c r="D145" s="118"/>
      <c r="E145" s="203"/>
      <c r="F145" s="118"/>
      <c r="G145" s="118"/>
      <c r="H145" s="118"/>
      <c r="I145" s="118"/>
      <c r="J145" s="118"/>
      <c r="K145" s="203"/>
      <c r="L145" s="118"/>
      <c r="M145" s="118"/>
      <c r="N145" s="118"/>
      <c r="O145" s="118"/>
      <c r="P145" s="118"/>
      <c r="Q145" s="203"/>
      <c r="R145" s="118"/>
      <c r="S145" s="118"/>
      <c r="T145" s="118"/>
      <c r="U145" s="118"/>
      <c r="V145" s="118"/>
      <c r="W145" s="203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</row>
    <row r="146">
      <c r="A146" s="224"/>
      <c r="B146" s="225"/>
      <c r="C146" s="118"/>
      <c r="D146" s="118"/>
      <c r="E146" s="203"/>
      <c r="F146" s="118"/>
      <c r="G146" s="118"/>
      <c r="H146" s="118"/>
      <c r="I146" s="118"/>
      <c r="J146" s="118"/>
      <c r="K146" s="203"/>
      <c r="L146" s="118"/>
      <c r="M146" s="118"/>
      <c r="N146" s="118"/>
      <c r="O146" s="118"/>
      <c r="P146" s="118"/>
      <c r="Q146" s="203"/>
      <c r="R146" s="118"/>
      <c r="S146" s="118"/>
      <c r="T146" s="118"/>
      <c r="U146" s="118"/>
      <c r="V146" s="118"/>
      <c r="W146" s="203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</row>
    <row r="147">
      <c r="A147" s="224"/>
      <c r="B147" s="225"/>
      <c r="C147" s="118"/>
      <c r="D147" s="118"/>
      <c r="E147" s="203"/>
      <c r="F147" s="118"/>
      <c r="G147" s="118"/>
      <c r="H147" s="118"/>
      <c r="I147" s="118"/>
      <c r="J147" s="118"/>
      <c r="K147" s="203"/>
      <c r="L147" s="118"/>
      <c r="M147" s="118"/>
      <c r="N147" s="118"/>
      <c r="O147" s="118"/>
      <c r="P147" s="118"/>
      <c r="Q147" s="203"/>
      <c r="R147" s="118"/>
      <c r="S147" s="118"/>
      <c r="T147" s="118"/>
      <c r="U147" s="118"/>
      <c r="V147" s="118"/>
      <c r="W147" s="203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</row>
    <row r="148">
      <c r="A148" s="224"/>
      <c r="B148" s="225"/>
      <c r="C148" s="118"/>
      <c r="D148" s="118"/>
      <c r="E148" s="203"/>
      <c r="F148" s="118"/>
      <c r="G148" s="118"/>
      <c r="H148" s="118"/>
      <c r="I148" s="118"/>
      <c r="J148" s="118"/>
      <c r="K148" s="203"/>
      <c r="L148" s="118"/>
      <c r="M148" s="118"/>
      <c r="N148" s="118"/>
      <c r="O148" s="118"/>
      <c r="P148" s="118"/>
      <c r="Q148" s="203"/>
      <c r="R148" s="118"/>
      <c r="S148" s="118"/>
      <c r="T148" s="118"/>
      <c r="U148" s="118"/>
      <c r="V148" s="118"/>
      <c r="W148" s="203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</row>
    <row r="149">
      <c r="A149" s="224"/>
      <c r="B149" s="225"/>
      <c r="C149" s="118"/>
      <c r="D149" s="118"/>
      <c r="E149" s="203"/>
      <c r="F149" s="118"/>
      <c r="G149" s="118"/>
      <c r="H149" s="118"/>
      <c r="I149" s="118"/>
      <c r="J149" s="118"/>
      <c r="K149" s="203"/>
      <c r="L149" s="118"/>
      <c r="M149" s="118"/>
      <c r="N149" s="118"/>
      <c r="O149" s="118"/>
      <c r="P149" s="118"/>
      <c r="Q149" s="203"/>
      <c r="R149" s="118"/>
      <c r="S149" s="118"/>
      <c r="T149" s="118"/>
      <c r="U149" s="118"/>
      <c r="V149" s="118"/>
      <c r="W149" s="203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</row>
    <row r="150">
      <c r="A150" s="224"/>
      <c r="B150" s="225"/>
      <c r="C150" s="118"/>
      <c r="D150" s="118"/>
      <c r="E150" s="203"/>
      <c r="F150" s="118"/>
      <c r="G150" s="118"/>
      <c r="H150" s="118"/>
      <c r="I150" s="118"/>
      <c r="J150" s="118"/>
      <c r="K150" s="203"/>
      <c r="L150" s="118"/>
      <c r="M150" s="118"/>
      <c r="N150" s="118"/>
      <c r="O150" s="118"/>
      <c r="P150" s="118"/>
      <c r="Q150" s="203"/>
      <c r="R150" s="118"/>
      <c r="S150" s="118"/>
      <c r="T150" s="118"/>
      <c r="U150" s="118"/>
      <c r="V150" s="118"/>
      <c r="W150" s="203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</row>
    <row r="151">
      <c r="A151" s="224"/>
      <c r="B151" s="225"/>
      <c r="C151" s="118"/>
      <c r="D151" s="118"/>
      <c r="E151" s="203"/>
      <c r="F151" s="118"/>
      <c r="G151" s="118"/>
      <c r="H151" s="118"/>
      <c r="I151" s="118"/>
      <c r="J151" s="118"/>
      <c r="K151" s="203"/>
      <c r="L151" s="118"/>
      <c r="M151" s="118"/>
      <c r="N151" s="118"/>
      <c r="O151" s="118"/>
      <c r="P151" s="118"/>
      <c r="Q151" s="203"/>
      <c r="R151" s="118"/>
      <c r="S151" s="118"/>
      <c r="T151" s="118"/>
      <c r="U151" s="118"/>
      <c r="V151" s="118"/>
      <c r="W151" s="203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</row>
    <row r="152">
      <c r="A152" s="224"/>
      <c r="B152" s="225"/>
      <c r="C152" s="118"/>
      <c r="D152" s="118"/>
      <c r="E152" s="203"/>
      <c r="F152" s="118"/>
      <c r="G152" s="118"/>
      <c r="H152" s="118"/>
      <c r="I152" s="118"/>
      <c r="J152" s="118"/>
      <c r="K152" s="203"/>
      <c r="L152" s="118"/>
      <c r="M152" s="118"/>
      <c r="N152" s="118"/>
      <c r="O152" s="118"/>
      <c r="P152" s="118"/>
      <c r="Q152" s="203"/>
      <c r="R152" s="118"/>
      <c r="S152" s="118"/>
      <c r="T152" s="118"/>
      <c r="U152" s="118"/>
      <c r="V152" s="118"/>
      <c r="W152" s="203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</row>
    <row r="153">
      <c r="A153" s="224"/>
      <c r="B153" s="225"/>
      <c r="C153" s="118"/>
      <c r="D153" s="118"/>
      <c r="E153" s="203"/>
      <c r="F153" s="118"/>
      <c r="G153" s="118"/>
      <c r="H153" s="118"/>
      <c r="I153" s="118"/>
      <c r="J153" s="118"/>
      <c r="K153" s="203"/>
      <c r="L153" s="118"/>
      <c r="M153" s="118"/>
      <c r="N153" s="118"/>
      <c r="O153" s="118"/>
      <c r="P153" s="118"/>
      <c r="Q153" s="203"/>
      <c r="R153" s="118"/>
      <c r="S153" s="118"/>
      <c r="T153" s="118"/>
      <c r="U153" s="118"/>
      <c r="V153" s="118"/>
      <c r="W153" s="203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</row>
    <row r="154">
      <c r="A154" s="224"/>
      <c r="B154" s="225"/>
      <c r="C154" s="118"/>
      <c r="D154" s="118"/>
      <c r="E154" s="203"/>
      <c r="F154" s="118"/>
      <c r="G154" s="118"/>
      <c r="H154" s="118"/>
      <c r="I154" s="118"/>
      <c r="J154" s="118"/>
      <c r="K154" s="203"/>
      <c r="L154" s="118"/>
      <c r="M154" s="118"/>
      <c r="N154" s="118"/>
      <c r="O154" s="118"/>
      <c r="P154" s="118"/>
      <c r="Q154" s="203"/>
      <c r="R154" s="118"/>
      <c r="S154" s="118"/>
      <c r="T154" s="118"/>
      <c r="U154" s="118"/>
      <c r="V154" s="118"/>
      <c r="W154" s="203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</row>
    <row r="155">
      <c r="A155" s="224"/>
      <c r="B155" s="225"/>
      <c r="C155" s="118"/>
      <c r="D155" s="118"/>
      <c r="E155" s="203"/>
      <c r="F155" s="118"/>
      <c r="G155" s="118"/>
      <c r="H155" s="118"/>
      <c r="I155" s="118"/>
      <c r="J155" s="118"/>
      <c r="K155" s="203"/>
      <c r="L155" s="118"/>
      <c r="M155" s="118"/>
      <c r="N155" s="118"/>
      <c r="O155" s="118"/>
      <c r="P155" s="118"/>
      <c r="Q155" s="203"/>
      <c r="R155" s="118"/>
      <c r="S155" s="118"/>
      <c r="T155" s="118"/>
      <c r="U155" s="118"/>
      <c r="V155" s="118"/>
      <c r="W155" s="203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</row>
    <row r="156">
      <c r="A156" s="224"/>
      <c r="B156" s="225"/>
      <c r="C156" s="118"/>
      <c r="D156" s="118"/>
      <c r="E156" s="203"/>
      <c r="F156" s="118"/>
      <c r="G156" s="118"/>
      <c r="H156" s="118"/>
      <c r="I156" s="118"/>
      <c r="J156" s="118"/>
      <c r="K156" s="203"/>
      <c r="L156" s="118"/>
      <c r="M156" s="118"/>
      <c r="N156" s="118"/>
      <c r="O156" s="118"/>
      <c r="P156" s="118"/>
      <c r="Q156" s="203"/>
      <c r="R156" s="118"/>
      <c r="S156" s="118"/>
      <c r="T156" s="118"/>
      <c r="U156" s="118"/>
      <c r="V156" s="118"/>
      <c r="W156" s="203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</row>
    <row r="157">
      <c r="A157" s="224"/>
      <c r="B157" s="225"/>
      <c r="C157" s="118"/>
      <c r="D157" s="118"/>
      <c r="E157" s="203"/>
      <c r="F157" s="118"/>
      <c r="G157" s="118"/>
      <c r="H157" s="118"/>
      <c r="I157" s="118"/>
      <c r="J157" s="118"/>
      <c r="K157" s="203"/>
      <c r="L157" s="118"/>
      <c r="M157" s="118"/>
      <c r="N157" s="118"/>
      <c r="O157" s="118"/>
      <c r="P157" s="118"/>
      <c r="Q157" s="203"/>
      <c r="R157" s="118"/>
      <c r="S157" s="118"/>
      <c r="T157" s="118"/>
      <c r="U157" s="118"/>
      <c r="V157" s="118"/>
      <c r="W157" s="203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</row>
    <row r="158">
      <c r="A158" s="224"/>
      <c r="B158" s="225"/>
      <c r="C158" s="118"/>
      <c r="D158" s="118"/>
      <c r="E158" s="203"/>
      <c r="F158" s="118"/>
      <c r="G158" s="118"/>
      <c r="H158" s="118"/>
      <c r="I158" s="118"/>
      <c r="J158" s="118"/>
      <c r="K158" s="203"/>
      <c r="L158" s="118"/>
      <c r="M158" s="118"/>
      <c r="N158" s="118"/>
      <c r="O158" s="118"/>
      <c r="P158" s="118"/>
      <c r="Q158" s="203"/>
      <c r="R158" s="118"/>
      <c r="S158" s="118"/>
      <c r="T158" s="118"/>
      <c r="U158" s="118"/>
      <c r="V158" s="118"/>
      <c r="W158" s="203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</row>
    <row r="159">
      <c r="A159" s="224"/>
      <c r="B159" s="225"/>
      <c r="C159" s="118"/>
      <c r="D159" s="118"/>
      <c r="E159" s="203"/>
      <c r="F159" s="118"/>
      <c r="G159" s="118"/>
      <c r="H159" s="118"/>
      <c r="I159" s="118"/>
      <c r="J159" s="118"/>
      <c r="K159" s="203"/>
      <c r="L159" s="118"/>
      <c r="M159" s="118"/>
      <c r="N159" s="118"/>
      <c r="O159" s="118"/>
      <c r="P159" s="118"/>
      <c r="Q159" s="203"/>
      <c r="R159" s="118"/>
      <c r="S159" s="118"/>
      <c r="T159" s="118"/>
      <c r="U159" s="118"/>
      <c r="V159" s="118"/>
      <c r="W159" s="203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</row>
    <row r="160">
      <c r="A160" s="224"/>
      <c r="B160" s="225"/>
      <c r="C160" s="118"/>
      <c r="D160" s="118"/>
      <c r="E160" s="203"/>
      <c r="F160" s="118"/>
      <c r="G160" s="118"/>
      <c r="H160" s="118"/>
      <c r="I160" s="118"/>
      <c r="J160" s="118"/>
      <c r="K160" s="203"/>
      <c r="L160" s="118"/>
      <c r="M160" s="118"/>
      <c r="N160" s="118"/>
      <c r="O160" s="118"/>
      <c r="P160" s="118"/>
      <c r="Q160" s="203"/>
      <c r="R160" s="118"/>
      <c r="S160" s="118"/>
      <c r="T160" s="118"/>
      <c r="U160" s="118"/>
      <c r="V160" s="118"/>
      <c r="W160" s="203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</row>
    <row r="161">
      <c r="A161" s="224"/>
      <c r="B161" s="225"/>
      <c r="C161" s="118"/>
      <c r="D161" s="118"/>
      <c r="E161" s="203"/>
      <c r="F161" s="118"/>
      <c r="G161" s="118"/>
      <c r="H161" s="118"/>
      <c r="I161" s="118"/>
      <c r="J161" s="118"/>
      <c r="K161" s="203"/>
      <c r="L161" s="118"/>
      <c r="M161" s="118"/>
      <c r="N161" s="118"/>
      <c r="O161" s="118"/>
      <c r="P161" s="118"/>
      <c r="Q161" s="203"/>
      <c r="R161" s="118"/>
      <c r="S161" s="118"/>
      <c r="T161" s="118"/>
      <c r="U161" s="118"/>
      <c r="V161" s="118"/>
      <c r="W161" s="203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</row>
    <row r="162">
      <c r="A162" s="224"/>
      <c r="B162" s="225"/>
      <c r="C162" s="118"/>
      <c r="D162" s="118"/>
      <c r="E162" s="203"/>
      <c r="F162" s="118"/>
      <c r="G162" s="118"/>
      <c r="H162" s="118"/>
      <c r="I162" s="118"/>
      <c r="J162" s="118"/>
      <c r="K162" s="203"/>
      <c r="L162" s="118"/>
      <c r="M162" s="118"/>
      <c r="N162" s="118"/>
      <c r="O162" s="118"/>
      <c r="P162" s="118"/>
      <c r="Q162" s="203"/>
      <c r="R162" s="118"/>
      <c r="S162" s="118"/>
      <c r="T162" s="118"/>
      <c r="U162" s="118"/>
      <c r="V162" s="118"/>
      <c r="W162" s="203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</row>
    <row r="163">
      <c r="A163" s="224"/>
      <c r="B163" s="225"/>
      <c r="C163" s="118"/>
      <c r="D163" s="118"/>
      <c r="E163" s="203"/>
      <c r="F163" s="118"/>
      <c r="G163" s="118"/>
      <c r="H163" s="118"/>
      <c r="I163" s="118"/>
      <c r="J163" s="118"/>
      <c r="K163" s="203"/>
      <c r="L163" s="118"/>
      <c r="M163" s="118"/>
      <c r="N163" s="118"/>
      <c r="O163" s="118"/>
      <c r="P163" s="118"/>
      <c r="Q163" s="203"/>
      <c r="R163" s="118"/>
      <c r="S163" s="118"/>
      <c r="T163" s="118"/>
      <c r="U163" s="118"/>
      <c r="V163" s="118"/>
      <c r="W163" s="203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</row>
    <row r="164">
      <c r="A164" s="224"/>
      <c r="B164" s="225"/>
      <c r="C164" s="118"/>
      <c r="D164" s="118"/>
      <c r="E164" s="203"/>
      <c r="F164" s="118"/>
      <c r="G164" s="118"/>
      <c r="H164" s="118"/>
      <c r="I164" s="118"/>
      <c r="J164" s="118"/>
      <c r="K164" s="203"/>
      <c r="L164" s="118"/>
      <c r="M164" s="118"/>
      <c r="N164" s="118"/>
      <c r="O164" s="118"/>
      <c r="P164" s="118"/>
      <c r="Q164" s="203"/>
      <c r="R164" s="118"/>
      <c r="S164" s="118"/>
      <c r="T164" s="118"/>
      <c r="U164" s="118"/>
      <c r="V164" s="118"/>
      <c r="W164" s="203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</row>
    <row r="165">
      <c r="A165" s="224"/>
      <c r="B165" s="225"/>
      <c r="C165" s="118"/>
      <c r="D165" s="118"/>
      <c r="E165" s="203"/>
      <c r="F165" s="118"/>
      <c r="G165" s="118"/>
      <c r="H165" s="118"/>
      <c r="I165" s="118"/>
      <c r="J165" s="118"/>
      <c r="K165" s="203"/>
      <c r="L165" s="118"/>
      <c r="M165" s="118"/>
      <c r="N165" s="118"/>
      <c r="O165" s="118"/>
      <c r="P165" s="118"/>
      <c r="Q165" s="203"/>
      <c r="R165" s="118"/>
      <c r="S165" s="118"/>
      <c r="T165" s="118"/>
      <c r="U165" s="118"/>
      <c r="V165" s="118"/>
      <c r="W165" s="203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</row>
    <row r="166">
      <c r="A166" s="224"/>
      <c r="B166" s="225"/>
      <c r="C166" s="118"/>
      <c r="D166" s="118"/>
      <c r="E166" s="203"/>
      <c r="F166" s="118"/>
      <c r="G166" s="118"/>
      <c r="H166" s="118"/>
      <c r="I166" s="118"/>
      <c r="J166" s="118"/>
      <c r="K166" s="203"/>
      <c r="L166" s="118"/>
      <c r="M166" s="118"/>
      <c r="N166" s="118"/>
      <c r="O166" s="118"/>
      <c r="P166" s="118"/>
      <c r="Q166" s="203"/>
      <c r="R166" s="118"/>
      <c r="S166" s="118"/>
      <c r="T166" s="118"/>
      <c r="U166" s="118"/>
      <c r="V166" s="118"/>
      <c r="W166" s="203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</row>
    <row r="167">
      <c r="A167" s="224"/>
      <c r="B167" s="225"/>
      <c r="C167" s="118"/>
      <c r="D167" s="118"/>
      <c r="E167" s="203"/>
      <c r="F167" s="118"/>
      <c r="G167" s="118"/>
      <c r="H167" s="118"/>
      <c r="I167" s="118"/>
      <c r="J167" s="118"/>
      <c r="K167" s="203"/>
      <c r="L167" s="118"/>
      <c r="M167" s="118"/>
      <c r="N167" s="118"/>
      <c r="O167" s="118"/>
      <c r="P167" s="118"/>
      <c r="Q167" s="203"/>
      <c r="R167" s="118"/>
      <c r="S167" s="118"/>
      <c r="T167" s="118"/>
      <c r="U167" s="118"/>
      <c r="V167" s="118"/>
      <c r="W167" s="203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</row>
    <row r="168">
      <c r="A168" s="224"/>
      <c r="B168" s="225"/>
      <c r="C168" s="118"/>
      <c r="D168" s="118"/>
      <c r="E168" s="203"/>
      <c r="F168" s="118"/>
      <c r="G168" s="118"/>
      <c r="H168" s="118"/>
      <c r="I168" s="118"/>
      <c r="J168" s="118"/>
      <c r="K168" s="203"/>
      <c r="L168" s="118"/>
      <c r="M168" s="118"/>
      <c r="N168" s="118"/>
      <c r="O168" s="118"/>
      <c r="P168" s="118"/>
      <c r="Q168" s="203"/>
      <c r="R168" s="118"/>
      <c r="S168" s="118"/>
      <c r="T168" s="118"/>
      <c r="U168" s="118"/>
      <c r="V168" s="118"/>
      <c r="W168" s="203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</row>
    <row r="169">
      <c r="A169" s="224"/>
      <c r="B169" s="225"/>
      <c r="C169" s="118"/>
      <c r="D169" s="118"/>
      <c r="E169" s="203"/>
      <c r="F169" s="118"/>
      <c r="G169" s="118"/>
      <c r="H169" s="118"/>
      <c r="I169" s="118"/>
      <c r="J169" s="118"/>
      <c r="K169" s="203"/>
      <c r="L169" s="118"/>
      <c r="M169" s="118"/>
      <c r="N169" s="118"/>
      <c r="O169" s="118"/>
      <c r="P169" s="118"/>
      <c r="Q169" s="203"/>
      <c r="R169" s="118"/>
      <c r="S169" s="118"/>
      <c r="T169" s="118"/>
      <c r="U169" s="118"/>
      <c r="V169" s="118"/>
      <c r="W169" s="203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</row>
    <row r="170">
      <c r="A170" s="224"/>
      <c r="B170" s="225"/>
      <c r="C170" s="118"/>
      <c r="D170" s="118"/>
      <c r="E170" s="203"/>
      <c r="F170" s="118"/>
      <c r="G170" s="118"/>
      <c r="H170" s="118"/>
      <c r="I170" s="118"/>
      <c r="J170" s="118"/>
      <c r="K170" s="203"/>
      <c r="L170" s="118"/>
      <c r="M170" s="118"/>
      <c r="N170" s="118"/>
      <c r="O170" s="118"/>
      <c r="P170" s="118"/>
      <c r="Q170" s="203"/>
      <c r="R170" s="118"/>
      <c r="S170" s="118"/>
      <c r="T170" s="118"/>
      <c r="U170" s="118"/>
      <c r="V170" s="118"/>
      <c r="W170" s="203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</row>
    <row r="171">
      <c r="A171" s="224"/>
      <c r="B171" s="225"/>
      <c r="C171" s="118"/>
      <c r="D171" s="118"/>
      <c r="E171" s="203"/>
      <c r="F171" s="118"/>
      <c r="G171" s="118"/>
      <c r="H171" s="118"/>
      <c r="I171" s="118"/>
      <c r="J171" s="118"/>
      <c r="K171" s="203"/>
      <c r="L171" s="118"/>
      <c r="M171" s="118"/>
      <c r="N171" s="118"/>
      <c r="O171" s="118"/>
      <c r="P171" s="118"/>
      <c r="Q171" s="203"/>
      <c r="R171" s="118"/>
      <c r="S171" s="118"/>
      <c r="T171" s="118"/>
      <c r="U171" s="118"/>
      <c r="V171" s="118"/>
      <c r="W171" s="203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</row>
    <row r="172">
      <c r="A172" s="224"/>
      <c r="B172" s="225"/>
      <c r="C172" s="118"/>
      <c r="D172" s="118"/>
      <c r="E172" s="203"/>
      <c r="F172" s="118"/>
      <c r="G172" s="118"/>
      <c r="H172" s="118"/>
      <c r="I172" s="118"/>
      <c r="J172" s="118"/>
      <c r="K172" s="203"/>
      <c r="L172" s="118"/>
      <c r="M172" s="118"/>
      <c r="N172" s="118"/>
      <c r="O172" s="118"/>
      <c r="P172" s="118"/>
      <c r="Q172" s="203"/>
      <c r="R172" s="118"/>
      <c r="S172" s="118"/>
      <c r="T172" s="118"/>
      <c r="U172" s="118"/>
      <c r="V172" s="118"/>
      <c r="W172" s="203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</row>
    <row r="173">
      <c r="A173" s="224"/>
      <c r="B173" s="225"/>
      <c r="C173" s="118"/>
      <c r="D173" s="118"/>
      <c r="E173" s="203"/>
      <c r="F173" s="118"/>
      <c r="G173" s="118"/>
      <c r="H173" s="118"/>
      <c r="I173" s="118"/>
      <c r="J173" s="118"/>
      <c r="K173" s="203"/>
      <c r="L173" s="118"/>
      <c r="M173" s="118"/>
      <c r="N173" s="118"/>
      <c r="O173" s="118"/>
      <c r="P173" s="118"/>
      <c r="Q173" s="203"/>
      <c r="R173" s="118"/>
      <c r="S173" s="118"/>
      <c r="T173" s="118"/>
      <c r="U173" s="118"/>
      <c r="V173" s="118"/>
      <c r="W173" s="203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</row>
    <row r="174">
      <c r="A174" s="224"/>
      <c r="B174" s="225"/>
      <c r="C174" s="118"/>
      <c r="D174" s="118"/>
      <c r="E174" s="203"/>
      <c r="F174" s="118"/>
      <c r="G174" s="118"/>
      <c r="H174" s="118"/>
      <c r="I174" s="118"/>
      <c r="J174" s="118"/>
      <c r="K174" s="203"/>
      <c r="L174" s="118"/>
      <c r="M174" s="118"/>
      <c r="N174" s="118"/>
      <c r="O174" s="118"/>
      <c r="P174" s="118"/>
      <c r="Q174" s="203"/>
      <c r="R174" s="118"/>
      <c r="S174" s="118"/>
      <c r="T174" s="118"/>
      <c r="U174" s="118"/>
      <c r="V174" s="118"/>
      <c r="W174" s="203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</row>
    <row r="175">
      <c r="A175" s="224"/>
      <c r="B175" s="225"/>
      <c r="C175" s="118"/>
      <c r="D175" s="118"/>
      <c r="E175" s="203"/>
      <c r="F175" s="118"/>
      <c r="G175" s="118"/>
      <c r="H175" s="118"/>
      <c r="I175" s="118"/>
      <c r="J175" s="118"/>
      <c r="K175" s="203"/>
      <c r="L175" s="118"/>
      <c r="M175" s="118"/>
      <c r="N175" s="118"/>
      <c r="O175" s="118"/>
      <c r="P175" s="118"/>
      <c r="Q175" s="203"/>
      <c r="R175" s="118"/>
      <c r="S175" s="118"/>
      <c r="T175" s="118"/>
      <c r="U175" s="118"/>
      <c r="V175" s="118"/>
      <c r="W175" s="203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</row>
    <row r="176">
      <c r="A176" s="224"/>
      <c r="B176" s="225"/>
      <c r="C176" s="118"/>
      <c r="D176" s="118"/>
      <c r="E176" s="203"/>
      <c r="F176" s="118"/>
      <c r="G176" s="118"/>
      <c r="H176" s="118"/>
      <c r="I176" s="118"/>
      <c r="J176" s="118"/>
      <c r="K176" s="203"/>
      <c r="L176" s="118"/>
      <c r="M176" s="118"/>
      <c r="N176" s="118"/>
      <c r="O176" s="118"/>
      <c r="P176" s="118"/>
      <c r="Q176" s="203"/>
      <c r="R176" s="118"/>
      <c r="S176" s="118"/>
      <c r="T176" s="118"/>
      <c r="U176" s="118"/>
      <c r="V176" s="118"/>
      <c r="W176" s="203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</row>
    <row r="177">
      <c r="A177" s="224"/>
      <c r="B177" s="225"/>
      <c r="C177" s="118"/>
      <c r="D177" s="118"/>
      <c r="E177" s="203"/>
      <c r="F177" s="118"/>
      <c r="G177" s="118"/>
      <c r="H177" s="118"/>
      <c r="I177" s="118"/>
      <c r="J177" s="118"/>
      <c r="K177" s="203"/>
      <c r="L177" s="118"/>
      <c r="M177" s="118"/>
      <c r="N177" s="118"/>
      <c r="O177" s="118"/>
      <c r="P177" s="118"/>
      <c r="Q177" s="203"/>
      <c r="R177" s="118"/>
      <c r="S177" s="118"/>
      <c r="T177" s="118"/>
      <c r="U177" s="118"/>
      <c r="V177" s="118"/>
      <c r="W177" s="203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</row>
    <row r="178">
      <c r="A178" s="224"/>
      <c r="B178" s="225"/>
      <c r="C178" s="118"/>
      <c r="D178" s="118"/>
      <c r="E178" s="203"/>
      <c r="F178" s="118"/>
      <c r="G178" s="118"/>
      <c r="H178" s="118"/>
      <c r="I178" s="118"/>
      <c r="J178" s="118"/>
      <c r="K178" s="203"/>
      <c r="L178" s="118"/>
      <c r="M178" s="118"/>
      <c r="N178" s="118"/>
      <c r="O178" s="118"/>
      <c r="P178" s="118"/>
      <c r="Q178" s="203"/>
      <c r="R178" s="118"/>
      <c r="S178" s="118"/>
      <c r="T178" s="118"/>
      <c r="U178" s="118"/>
      <c r="V178" s="118"/>
      <c r="W178" s="203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</row>
    <row r="179">
      <c r="A179" s="224"/>
      <c r="B179" s="225"/>
      <c r="C179" s="118"/>
      <c r="D179" s="118"/>
      <c r="E179" s="203"/>
      <c r="F179" s="118"/>
      <c r="G179" s="118"/>
      <c r="H179" s="118"/>
      <c r="I179" s="118"/>
      <c r="J179" s="118"/>
      <c r="K179" s="203"/>
      <c r="L179" s="118"/>
      <c r="M179" s="118"/>
      <c r="N179" s="118"/>
      <c r="O179" s="118"/>
      <c r="P179" s="118"/>
      <c r="Q179" s="203"/>
      <c r="R179" s="118"/>
      <c r="S179" s="118"/>
      <c r="T179" s="118"/>
      <c r="U179" s="118"/>
      <c r="V179" s="118"/>
      <c r="W179" s="203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</row>
    <row r="180">
      <c r="A180" s="224"/>
      <c r="B180" s="225"/>
      <c r="C180" s="118"/>
      <c r="D180" s="118"/>
      <c r="E180" s="203"/>
      <c r="F180" s="118"/>
      <c r="G180" s="118"/>
      <c r="H180" s="118"/>
      <c r="I180" s="118"/>
      <c r="J180" s="118"/>
      <c r="K180" s="203"/>
      <c r="L180" s="118"/>
      <c r="M180" s="118"/>
      <c r="N180" s="118"/>
      <c r="O180" s="118"/>
      <c r="P180" s="118"/>
      <c r="Q180" s="203"/>
      <c r="R180" s="118"/>
      <c r="S180" s="118"/>
      <c r="T180" s="118"/>
      <c r="U180" s="118"/>
      <c r="V180" s="118"/>
      <c r="W180" s="203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</row>
    <row r="181">
      <c r="A181" s="224"/>
      <c r="B181" s="225"/>
      <c r="C181" s="118"/>
      <c r="D181" s="118"/>
      <c r="E181" s="203"/>
      <c r="F181" s="118"/>
      <c r="G181" s="118"/>
      <c r="H181" s="118"/>
      <c r="I181" s="118"/>
      <c r="J181" s="118"/>
      <c r="K181" s="203"/>
      <c r="L181" s="118"/>
      <c r="M181" s="118"/>
      <c r="N181" s="118"/>
      <c r="O181" s="118"/>
      <c r="P181" s="118"/>
      <c r="Q181" s="203"/>
      <c r="R181" s="118"/>
      <c r="S181" s="118"/>
      <c r="T181" s="118"/>
      <c r="U181" s="118"/>
      <c r="V181" s="118"/>
      <c r="W181" s="203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</row>
    <row r="182">
      <c r="A182" s="224"/>
      <c r="B182" s="225"/>
      <c r="C182" s="118"/>
      <c r="D182" s="118"/>
      <c r="E182" s="203"/>
      <c r="F182" s="118"/>
      <c r="G182" s="118"/>
      <c r="H182" s="118"/>
      <c r="I182" s="118"/>
      <c r="J182" s="118"/>
      <c r="K182" s="203"/>
      <c r="L182" s="118"/>
      <c r="M182" s="118"/>
      <c r="N182" s="118"/>
      <c r="O182" s="118"/>
      <c r="P182" s="118"/>
      <c r="Q182" s="203"/>
      <c r="R182" s="118"/>
      <c r="S182" s="118"/>
      <c r="T182" s="118"/>
      <c r="U182" s="118"/>
      <c r="V182" s="118"/>
      <c r="W182" s="203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</row>
    <row r="183">
      <c r="A183" s="224"/>
      <c r="B183" s="225"/>
      <c r="C183" s="118"/>
      <c r="D183" s="118"/>
      <c r="E183" s="203"/>
      <c r="F183" s="118"/>
      <c r="G183" s="118"/>
      <c r="H183" s="118"/>
      <c r="I183" s="118"/>
      <c r="J183" s="118"/>
      <c r="K183" s="203"/>
      <c r="L183" s="118"/>
      <c r="M183" s="118"/>
      <c r="N183" s="118"/>
      <c r="O183" s="118"/>
      <c r="P183" s="118"/>
      <c r="Q183" s="203"/>
      <c r="R183" s="118"/>
      <c r="S183" s="118"/>
      <c r="T183" s="118"/>
      <c r="U183" s="118"/>
      <c r="V183" s="118"/>
      <c r="W183" s="203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</row>
    <row r="184">
      <c r="A184" s="224"/>
      <c r="B184" s="225"/>
      <c r="C184" s="118"/>
      <c r="D184" s="118"/>
      <c r="E184" s="203"/>
      <c r="F184" s="118"/>
      <c r="G184" s="118"/>
      <c r="H184" s="118"/>
      <c r="I184" s="118"/>
      <c r="J184" s="118"/>
      <c r="K184" s="203"/>
      <c r="L184" s="118"/>
      <c r="M184" s="118"/>
      <c r="N184" s="118"/>
      <c r="O184" s="118"/>
      <c r="P184" s="118"/>
      <c r="Q184" s="203"/>
      <c r="R184" s="118"/>
      <c r="S184" s="118"/>
      <c r="T184" s="118"/>
      <c r="U184" s="118"/>
      <c r="V184" s="118"/>
      <c r="W184" s="203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</row>
    <row r="185">
      <c r="A185" s="224"/>
      <c r="B185" s="225"/>
      <c r="C185" s="118"/>
      <c r="D185" s="118"/>
      <c r="E185" s="203"/>
      <c r="F185" s="118"/>
      <c r="G185" s="118"/>
      <c r="H185" s="118"/>
      <c r="I185" s="118"/>
      <c r="J185" s="118"/>
      <c r="K185" s="203"/>
      <c r="L185" s="118"/>
      <c r="M185" s="118"/>
      <c r="N185" s="118"/>
      <c r="O185" s="118"/>
      <c r="P185" s="118"/>
      <c r="Q185" s="203"/>
      <c r="R185" s="118"/>
      <c r="S185" s="118"/>
      <c r="T185" s="118"/>
      <c r="U185" s="118"/>
      <c r="V185" s="118"/>
      <c r="W185" s="203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</row>
    <row r="186">
      <c r="A186" s="224"/>
      <c r="B186" s="225"/>
      <c r="C186" s="118"/>
      <c r="D186" s="118"/>
      <c r="E186" s="203"/>
      <c r="F186" s="118"/>
      <c r="G186" s="118"/>
      <c r="H186" s="118"/>
      <c r="I186" s="118"/>
      <c r="J186" s="118"/>
      <c r="K186" s="203"/>
      <c r="L186" s="118"/>
      <c r="M186" s="118"/>
      <c r="N186" s="118"/>
      <c r="O186" s="118"/>
      <c r="P186" s="118"/>
      <c r="Q186" s="203"/>
      <c r="R186" s="118"/>
      <c r="S186" s="118"/>
      <c r="T186" s="118"/>
      <c r="U186" s="118"/>
      <c r="V186" s="118"/>
      <c r="W186" s="203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</row>
    <row r="187">
      <c r="A187" s="224"/>
      <c r="B187" s="225"/>
      <c r="C187" s="118"/>
      <c r="D187" s="118"/>
      <c r="E187" s="203"/>
      <c r="F187" s="118"/>
      <c r="G187" s="118"/>
      <c r="H187" s="118"/>
      <c r="I187" s="118"/>
      <c r="J187" s="118"/>
      <c r="K187" s="203"/>
      <c r="L187" s="118"/>
      <c r="M187" s="118"/>
      <c r="N187" s="118"/>
      <c r="O187" s="118"/>
      <c r="P187" s="118"/>
      <c r="Q187" s="203"/>
      <c r="R187" s="118"/>
      <c r="S187" s="118"/>
      <c r="T187" s="118"/>
      <c r="U187" s="118"/>
      <c r="V187" s="118"/>
      <c r="W187" s="203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</row>
    <row r="188">
      <c r="A188" s="224"/>
      <c r="B188" s="225"/>
      <c r="C188" s="118"/>
      <c r="D188" s="118"/>
      <c r="E188" s="203"/>
      <c r="F188" s="118"/>
      <c r="G188" s="118"/>
      <c r="H188" s="118"/>
      <c r="I188" s="118"/>
      <c r="J188" s="118"/>
      <c r="K188" s="203"/>
      <c r="L188" s="118"/>
      <c r="M188" s="118"/>
      <c r="N188" s="118"/>
      <c r="O188" s="118"/>
      <c r="P188" s="118"/>
      <c r="Q188" s="203"/>
      <c r="R188" s="118"/>
      <c r="S188" s="118"/>
      <c r="T188" s="118"/>
      <c r="U188" s="118"/>
      <c r="V188" s="118"/>
      <c r="W188" s="203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</row>
    <row r="189">
      <c r="A189" s="224"/>
      <c r="B189" s="225"/>
      <c r="C189" s="118"/>
      <c r="D189" s="118"/>
      <c r="E189" s="203"/>
      <c r="F189" s="118"/>
      <c r="G189" s="118"/>
      <c r="H189" s="118"/>
      <c r="I189" s="118"/>
      <c r="J189" s="118"/>
      <c r="K189" s="203"/>
      <c r="L189" s="118"/>
      <c r="M189" s="118"/>
      <c r="N189" s="118"/>
      <c r="O189" s="118"/>
      <c r="P189" s="118"/>
      <c r="Q189" s="203"/>
      <c r="R189" s="118"/>
      <c r="S189" s="118"/>
      <c r="T189" s="118"/>
      <c r="U189" s="118"/>
      <c r="V189" s="118"/>
      <c r="W189" s="203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</row>
    <row r="190">
      <c r="A190" s="224"/>
      <c r="B190" s="225"/>
      <c r="C190" s="118"/>
      <c r="D190" s="118"/>
      <c r="E190" s="203"/>
      <c r="F190" s="118"/>
      <c r="G190" s="118"/>
      <c r="H190" s="118"/>
      <c r="I190" s="118"/>
      <c r="J190" s="118"/>
      <c r="K190" s="203"/>
      <c r="L190" s="118"/>
      <c r="M190" s="118"/>
      <c r="N190" s="118"/>
      <c r="O190" s="118"/>
      <c r="P190" s="118"/>
      <c r="Q190" s="203"/>
      <c r="R190" s="118"/>
      <c r="S190" s="118"/>
      <c r="T190" s="118"/>
      <c r="U190" s="118"/>
      <c r="V190" s="118"/>
      <c r="W190" s="203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</row>
    <row r="191">
      <c r="A191" s="224"/>
      <c r="B191" s="225"/>
      <c r="C191" s="118"/>
      <c r="D191" s="118"/>
      <c r="E191" s="203"/>
      <c r="F191" s="118"/>
      <c r="G191" s="118"/>
      <c r="H191" s="118"/>
      <c r="I191" s="118"/>
      <c r="J191" s="118"/>
      <c r="K191" s="203"/>
      <c r="L191" s="118"/>
      <c r="M191" s="118"/>
      <c r="N191" s="118"/>
      <c r="O191" s="118"/>
      <c r="P191" s="118"/>
      <c r="Q191" s="203"/>
      <c r="R191" s="118"/>
      <c r="S191" s="118"/>
      <c r="T191" s="118"/>
      <c r="U191" s="118"/>
      <c r="V191" s="118"/>
      <c r="W191" s="203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</row>
    <row r="192">
      <c r="A192" s="224"/>
      <c r="B192" s="225"/>
      <c r="C192" s="118"/>
      <c r="D192" s="118"/>
      <c r="E192" s="203"/>
      <c r="F192" s="118"/>
      <c r="G192" s="118"/>
      <c r="H192" s="118"/>
      <c r="I192" s="118"/>
      <c r="J192" s="118"/>
      <c r="K192" s="203"/>
      <c r="L192" s="118"/>
      <c r="M192" s="118"/>
      <c r="N192" s="118"/>
      <c r="O192" s="118"/>
      <c r="P192" s="118"/>
      <c r="Q192" s="203"/>
      <c r="R192" s="118"/>
      <c r="S192" s="118"/>
      <c r="T192" s="118"/>
      <c r="U192" s="118"/>
      <c r="V192" s="118"/>
      <c r="W192" s="203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</row>
    <row r="193">
      <c r="A193" s="224"/>
      <c r="B193" s="225"/>
      <c r="C193" s="118"/>
      <c r="D193" s="118"/>
      <c r="E193" s="203"/>
      <c r="F193" s="118"/>
      <c r="G193" s="118"/>
      <c r="H193" s="118"/>
      <c r="I193" s="118"/>
      <c r="J193" s="118"/>
      <c r="K193" s="203"/>
      <c r="L193" s="118"/>
      <c r="M193" s="118"/>
      <c r="N193" s="118"/>
      <c r="O193" s="118"/>
      <c r="P193" s="118"/>
      <c r="Q193" s="203"/>
      <c r="R193" s="118"/>
      <c r="S193" s="118"/>
      <c r="T193" s="118"/>
      <c r="U193" s="118"/>
      <c r="V193" s="118"/>
      <c r="W193" s="203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</row>
    <row r="194">
      <c r="A194" s="224"/>
      <c r="B194" s="225"/>
      <c r="C194" s="118"/>
      <c r="D194" s="118"/>
      <c r="E194" s="203"/>
      <c r="F194" s="118"/>
      <c r="G194" s="118"/>
      <c r="H194" s="118"/>
      <c r="I194" s="118"/>
      <c r="J194" s="118"/>
      <c r="K194" s="203"/>
      <c r="L194" s="118"/>
      <c r="M194" s="118"/>
      <c r="N194" s="118"/>
      <c r="O194" s="118"/>
      <c r="P194" s="118"/>
      <c r="Q194" s="203"/>
      <c r="R194" s="118"/>
      <c r="S194" s="118"/>
      <c r="T194" s="118"/>
      <c r="U194" s="118"/>
      <c r="V194" s="118"/>
      <c r="W194" s="203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</row>
    <row r="195">
      <c r="A195" s="224"/>
      <c r="B195" s="225"/>
      <c r="C195" s="118"/>
      <c r="D195" s="118"/>
      <c r="E195" s="203"/>
      <c r="F195" s="118"/>
      <c r="G195" s="118"/>
      <c r="H195" s="118"/>
      <c r="I195" s="118"/>
      <c r="J195" s="118"/>
      <c r="K195" s="203"/>
      <c r="L195" s="118"/>
      <c r="M195" s="118"/>
      <c r="N195" s="118"/>
      <c r="O195" s="118"/>
      <c r="P195" s="118"/>
      <c r="Q195" s="203"/>
      <c r="R195" s="118"/>
      <c r="S195" s="118"/>
      <c r="T195" s="118"/>
      <c r="U195" s="118"/>
      <c r="V195" s="118"/>
      <c r="W195" s="203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</row>
    <row r="196">
      <c r="A196" s="224"/>
      <c r="B196" s="225"/>
      <c r="C196" s="118"/>
      <c r="D196" s="118"/>
      <c r="E196" s="203"/>
      <c r="F196" s="118"/>
      <c r="G196" s="118"/>
      <c r="H196" s="118"/>
      <c r="I196" s="118"/>
      <c r="J196" s="118"/>
      <c r="K196" s="203"/>
      <c r="L196" s="118"/>
      <c r="M196" s="118"/>
      <c r="N196" s="118"/>
      <c r="O196" s="118"/>
      <c r="P196" s="118"/>
      <c r="Q196" s="203"/>
      <c r="R196" s="118"/>
      <c r="S196" s="118"/>
      <c r="T196" s="118"/>
      <c r="U196" s="118"/>
      <c r="V196" s="118"/>
      <c r="W196" s="203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</row>
    <row r="197">
      <c r="A197" s="224"/>
      <c r="B197" s="225"/>
      <c r="C197" s="118"/>
      <c r="D197" s="118"/>
      <c r="E197" s="203"/>
      <c r="F197" s="118"/>
      <c r="G197" s="118"/>
      <c r="H197" s="118"/>
      <c r="I197" s="118"/>
      <c r="J197" s="118"/>
      <c r="K197" s="203"/>
      <c r="L197" s="118"/>
      <c r="M197" s="118"/>
      <c r="N197" s="118"/>
      <c r="O197" s="118"/>
      <c r="P197" s="118"/>
      <c r="Q197" s="203"/>
      <c r="R197" s="118"/>
      <c r="S197" s="118"/>
      <c r="T197" s="118"/>
      <c r="U197" s="118"/>
      <c r="V197" s="118"/>
      <c r="W197" s="203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</row>
    <row r="198">
      <c r="A198" s="224"/>
      <c r="B198" s="225"/>
      <c r="C198" s="118"/>
      <c r="D198" s="118"/>
      <c r="E198" s="203"/>
      <c r="F198" s="118"/>
      <c r="G198" s="118"/>
      <c r="H198" s="118"/>
      <c r="I198" s="118"/>
      <c r="J198" s="118"/>
      <c r="K198" s="203"/>
      <c r="L198" s="118"/>
      <c r="M198" s="118"/>
      <c r="N198" s="118"/>
      <c r="O198" s="118"/>
      <c r="P198" s="118"/>
      <c r="Q198" s="203"/>
      <c r="R198" s="118"/>
      <c r="S198" s="118"/>
      <c r="T198" s="118"/>
      <c r="U198" s="118"/>
      <c r="V198" s="118"/>
      <c r="W198" s="203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</row>
    <row r="199">
      <c r="A199" s="224"/>
      <c r="B199" s="225"/>
      <c r="C199" s="118"/>
      <c r="D199" s="118"/>
      <c r="E199" s="203"/>
      <c r="F199" s="118"/>
      <c r="G199" s="118"/>
      <c r="H199" s="118"/>
      <c r="I199" s="118"/>
      <c r="J199" s="118"/>
      <c r="K199" s="203"/>
      <c r="L199" s="118"/>
      <c r="M199" s="118"/>
      <c r="N199" s="118"/>
      <c r="O199" s="118"/>
      <c r="P199" s="118"/>
      <c r="Q199" s="203"/>
      <c r="R199" s="118"/>
      <c r="S199" s="118"/>
      <c r="T199" s="118"/>
      <c r="U199" s="118"/>
      <c r="V199" s="118"/>
      <c r="W199" s="203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</row>
    <row r="200">
      <c r="A200" s="224"/>
      <c r="B200" s="225"/>
      <c r="C200" s="118"/>
      <c r="D200" s="118"/>
      <c r="E200" s="203"/>
      <c r="F200" s="118"/>
      <c r="G200" s="118"/>
      <c r="H200" s="118"/>
      <c r="I200" s="118"/>
      <c r="J200" s="118"/>
      <c r="K200" s="203"/>
      <c r="L200" s="118"/>
      <c r="M200" s="118"/>
      <c r="N200" s="118"/>
      <c r="O200" s="118"/>
      <c r="P200" s="118"/>
      <c r="Q200" s="203"/>
      <c r="R200" s="118"/>
      <c r="S200" s="118"/>
      <c r="T200" s="118"/>
      <c r="U200" s="118"/>
      <c r="V200" s="118"/>
      <c r="W200" s="203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</row>
    <row r="201">
      <c r="A201" s="224"/>
      <c r="B201" s="225"/>
      <c r="C201" s="118"/>
      <c r="D201" s="118"/>
      <c r="E201" s="203"/>
      <c r="F201" s="118"/>
      <c r="G201" s="118"/>
      <c r="H201" s="118"/>
      <c r="I201" s="118"/>
      <c r="J201" s="118"/>
      <c r="K201" s="203"/>
      <c r="L201" s="118"/>
      <c r="M201" s="118"/>
      <c r="N201" s="118"/>
      <c r="O201" s="118"/>
      <c r="P201" s="118"/>
      <c r="Q201" s="203"/>
      <c r="R201" s="118"/>
      <c r="S201" s="118"/>
      <c r="T201" s="118"/>
      <c r="U201" s="118"/>
      <c r="V201" s="118"/>
      <c r="W201" s="203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</row>
    <row r="202">
      <c r="A202" s="224"/>
      <c r="B202" s="225"/>
      <c r="C202" s="118"/>
      <c r="D202" s="118"/>
      <c r="E202" s="203"/>
      <c r="F202" s="118"/>
      <c r="G202" s="118"/>
      <c r="H202" s="118"/>
      <c r="I202" s="118"/>
      <c r="J202" s="118"/>
      <c r="K202" s="203"/>
      <c r="L202" s="118"/>
      <c r="M202" s="118"/>
      <c r="N202" s="118"/>
      <c r="O202" s="118"/>
      <c r="P202" s="118"/>
      <c r="Q202" s="203"/>
      <c r="R202" s="118"/>
      <c r="S202" s="118"/>
      <c r="T202" s="118"/>
      <c r="U202" s="118"/>
      <c r="V202" s="118"/>
      <c r="W202" s="203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</row>
    <row r="203">
      <c r="A203" s="224"/>
      <c r="B203" s="225"/>
      <c r="C203" s="118"/>
      <c r="D203" s="118"/>
      <c r="E203" s="203"/>
      <c r="F203" s="118"/>
      <c r="G203" s="118"/>
      <c r="H203" s="118"/>
      <c r="I203" s="118"/>
      <c r="J203" s="118"/>
      <c r="K203" s="203"/>
      <c r="L203" s="118"/>
      <c r="M203" s="118"/>
      <c r="N203" s="118"/>
      <c r="O203" s="118"/>
      <c r="P203" s="118"/>
      <c r="Q203" s="203"/>
      <c r="R203" s="118"/>
      <c r="S203" s="118"/>
      <c r="T203" s="118"/>
      <c r="U203" s="118"/>
      <c r="V203" s="118"/>
      <c r="W203" s="203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</row>
    <row r="204">
      <c r="A204" s="224"/>
      <c r="B204" s="225"/>
      <c r="C204" s="118"/>
      <c r="D204" s="118"/>
      <c r="E204" s="203"/>
      <c r="F204" s="118"/>
      <c r="G204" s="118"/>
      <c r="H204" s="118"/>
      <c r="I204" s="118"/>
      <c r="J204" s="118"/>
      <c r="K204" s="203"/>
      <c r="L204" s="118"/>
      <c r="M204" s="118"/>
      <c r="N204" s="118"/>
      <c r="O204" s="118"/>
      <c r="P204" s="118"/>
      <c r="Q204" s="203"/>
      <c r="R204" s="118"/>
      <c r="S204" s="118"/>
      <c r="T204" s="118"/>
      <c r="U204" s="118"/>
      <c r="V204" s="118"/>
      <c r="W204" s="203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</row>
    <row r="205">
      <c r="A205" s="224"/>
      <c r="B205" s="225"/>
      <c r="C205" s="118"/>
      <c r="D205" s="118"/>
      <c r="E205" s="203"/>
      <c r="F205" s="118"/>
      <c r="G205" s="118"/>
      <c r="H205" s="118"/>
      <c r="I205" s="118"/>
      <c r="J205" s="118"/>
      <c r="K205" s="203"/>
      <c r="L205" s="118"/>
      <c r="M205" s="118"/>
      <c r="N205" s="118"/>
      <c r="O205" s="118"/>
      <c r="P205" s="118"/>
      <c r="Q205" s="203"/>
      <c r="R205" s="118"/>
      <c r="S205" s="118"/>
      <c r="T205" s="118"/>
      <c r="U205" s="118"/>
      <c r="V205" s="118"/>
      <c r="W205" s="203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</row>
    <row r="206">
      <c r="A206" s="224"/>
      <c r="B206" s="225"/>
      <c r="C206" s="118"/>
      <c r="D206" s="118"/>
      <c r="E206" s="203"/>
      <c r="F206" s="118"/>
      <c r="G206" s="118"/>
      <c r="H206" s="118"/>
      <c r="I206" s="118"/>
      <c r="J206" s="118"/>
      <c r="K206" s="203"/>
      <c r="L206" s="118"/>
      <c r="M206" s="118"/>
      <c r="N206" s="118"/>
      <c r="O206" s="118"/>
      <c r="P206" s="118"/>
      <c r="Q206" s="203"/>
      <c r="R206" s="118"/>
      <c r="S206" s="118"/>
      <c r="T206" s="118"/>
      <c r="U206" s="118"/>
      <c r="V206" s="118"/>
      <c r="W206" s="203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</row>
    <row r="207">
      <c r="A207" s="224"/>
      <c r="B207" s="225"/>
      <c r="C207" s="118"/>
      <c r="D207" s="118"/>
      <c r="E207" s="203"/>
      <c r="F207" s="118"/>
      <c r="G207" s="118"/>
      <c r="H207" s="118"/>
      <c r="I207" s="118"/>
      <c r="J207" s="118"/>
      <c r="K207" s="203"/>
      <c r="L207" s="118"/>
      <c r="M207" s="118"/>
      <c r="N207" s="118"/>
      <c r="O207" s="118"/>
      <c r="P207" s="118"/>
      <c r="Q207" s="203"/>
      <c r="R207" s="118"/>
      <c r="S207" s="118"/>
      <c r="T207" s="118"/>
      <c r="U207" s="118"/>
      <c r="V207" s="118"/>
      <c r="W207" s="203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</row>
    <row r="208">
      <c r="A208" s="224"/>
      <c r="B208" s="225"/>
      <c r="C208" s="118"/>
      <c r="D208" s="118"/>
      <c r="E208" s="203"/>
      <c r="F208" s="118"/>
      <c r="G208" s="118"/>
      <c r="H208" s="118"/>
      <c r="I208" s="118"/>
      <c r="J208" s="118"/>
      <c r="K208" s="203"/>
      <c r="L208" s="118"/>
      <c r="M208" s="118"/>
      <c r="N208" s="118"/>
      <c r="O208" s="118"/>
      <c r="P208" s="118"/>
      <c r="Q208" s="203"/>
      <c r="R208" s="118"/>
      <c r="S208" s="118"/>
      <c r="T208" s="118"/>
      <c r="U208" s="118"/>
      <c r="V208" s="118"/>
      <c r="W208" s="203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</row>
    <row r="209">
      <c r="A209" s="224"/>
      <c r="B209" s="225"/>
      <c r="C209" s="118"/>
      <c r="D209" s="118"/>
      <c r="E209" s="203"/>
      <c r="F209" s="118"/>
      <c r="G209" s="118"/>
      <c r="H209" s="118"/>
      <c r="I209" s="118"/>
      <c r="J209" s="118"/>
      <c r="K209" s="203"/>
      <c r="L209" s="118"/>
      <c r="M209" s="118"/>
      <c r="N209" s="118"/>
      <c r="O209" s="118"/>
      <c r="P209" s="118"/>
      <c r="Q209" s="203"/>
      <c r="R209" s="118"/>
      <c r="S209" s="118"/>
      <c r="T209" s="118"/>
      <c r="U209" s="118"/>
      <c r="V209" s="118"/>
      <c r="W209" s="203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</row>
    <row r="210">
      <c r="A210" s="224"/>
      <c r="B210" s="225"/>
      <c r="C210" s="118"/>
      <c r="D210" s="118"/>
      <c r="E210" s="203"/>
      <c r="F210" s="118"/>
      <c r="G210" s="118"/>
      <c r="H210" s="118"/>
      <c r="I210" s="118"/>
      <c r="J210" s="118"/>
      <c r="K210" s="203"/>
      <c r="L210" s="118"/>
      <c r="M210" s="118"/>
      <c r="N210" s="118"/>
      <c r="O210" s="118"/>
      <c r="P210" s="118"/>
      <c r="Q210" s="203"/>
      <c r="R210" s="118"/>
      <c r="S210" s="118"/>
      <c r="T210" s="118"/>
      <c r="U210" s="118"/>
      <c r="V210" s="118"/>
      <c r="W210" s="203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</row>
    <row r="211">
      <c r="A211" s="224"/>
      <c r="B211" s="225"/>
      <c r="C211" s="118"/>
      <c r="D211" s="118"/>
      <c r="E211" s="203"/>
      <c r="F211" s="118"/>
      <c r="G211" s="118"/>
      <c r="H211" s="118"/>
      <c r="I211" s="118"/>
      <c r="J211" s="118"/>
      <c r="K211" s="203"/>
      <c r="L211" s="118"/>
      <c r="M211" s="118"/>
      <c r="N211" s="118"/>
      <c r="O211" s="118"/>
      <c r="P211" s="118"/>
      <c r="Q211" s="203"/>
      <c r="R211" s="118"/>
      <c r="S211" s="118"/>
      <c r="T211" s="118"/>
      <c r="U211" s="118"/>
      <c r="V211" s="118"/>
      <c r="W211" s="203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</row>
    <row r="212">
      <c r="A212" s="224"/>
      <c r="B212" s="225"/>
      <c r="C212" s="118"/>
      <c r="D212" s="118"/>
      <c r="E212" s="203"/>
      <c r="F212" s="118"/>
      <c r="G212" s="118"/>
      <c r="H212" s="118"/>
      <c r="I212" s="118"/>
      <c r="J212" s="118"/>
      <c r="K212" s="203"/>
      <c r="L212" s="118"/>
      <c r="M212" s="118"/>
      <c r="N212" s="118"/>
      <c r="O212" s="118"/>
      <c r="P212" s="118"/>
      <c r="Q212" s="203"/>
      <c r="R212" s="118"/>
      <c r="S212" s="118"/>
      <c r="T212" s="118"/>
      <c r="U212" s="118"/>
      <c r="V212" s="118"/>
      <c r="W212" s="203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</row>
    <row r="213">
      <c r="A213" s="224"/>
      <c r="B213" s="225"/>
      <c r="C213" s="118"/>
      <c r="D213" s="118"/>
      <c r="E213" s="203"/>
      <c r="F213" s="118"/>
      <c r="G213" s="118"/>
      <c r="H213" s="118"/>
      <c r="I213" s="118"/>
      <c r="J213" s="118"/>
      <c r="K213" s="203"/>
      <c r="L213" s="118"/>
      <c r="M213" s="118"/>
      <c r="N213" s="118"/>
      <c r="O213" s="118"/>
      <c r="P213" s="118"/>
      <c r="Q213" s="203"/>
      <c r="R213" s="118"/>
      <c r="S213" s="118"/>
      <c r="T213" s="118"/>
      <c r="U213" s="118"/>
      <c r="V213" s="118"/>
      <c r="W213" s="203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</row>
    <row r="214">
      <c r="A214" s="224"/>
      <c r="B214" s="225"/>
      <c r="C214" s="118"/>
      <c r="D214" s="118"/>
      <c r="E214" s="203"/>
      <c r="F214" s="118"/>
      <c r="G214" s="118"/>
      <c r="H214" s="118"/>
      <c r="I214" s="118"/>
      <c r="J214" s="118"/>
      <c r="K214" s="203"/>
      <c r="L214" s="118"/>
      <c r="M214" s="118"/>
      <c r="N214" s="118"/>
      <c r="O214" s="118"/>
      <c r="P214" s="118"/>
      <c r="Q214" s="203"/>
      <c r="R214" s="118"/>
      <c r="S214" s="118"/>
      <c r="T214" s="118"/>
      <c r="U214" s="118"/>
      <c r="V214" s="118"/>
      <c r="W214" s="203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</row>
    <row r="215">
      <c r="A215" s="224"/>
      <c r="B215" s="225"/>
      <c r="C215" s="118"/>
      <c r="D215" s="118"/>
      <c r="E215" s="203"/>
      <c r="F215" s="118"/>
      <c r="G215" s="118"/>
      <c r="H215" s="118"/>
      <c r="I215" s="118"/>
      <c r="J215" s="118"/>
      <c r="K215" s="203"/>
      <c r="L215" s="118"/>
      <c r="M215" s="118"/>
      <c r="N215" s="118"/>
      <c r="O215" s="118"/>
      <c r="P215" s="118"/>
      <c r="Q215" s="203"/>
      <c r="R215" s="118"/>
      <c r="S215" s="118"/>
      <c r="T215" s="118"/>
      <c r="U215" s="118"/>
      <c r="V215" s="118"/>
      <c r="W215" s="203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</row>
    <row r="216">
      <c r="A216" s="224"/>
      <c r="B216" s="225"/>
      <c r="C216" s="118"/>
      <c r="D216" s="118"/>
      <c r="E216" s="203"/>
      <c r="F216" s="118"/>
      <c r="G216" s="118"/>
      <c r="H216" s="118"/>
      <c r="I216" s="118"/>
      <c r="J216" s="118"/>
      <c r="K216" s="203"/>
      <c r="L216" s="118"/>
      <c r="M216" s="118"/>
      <c r="N216" s="118"/>
      <c r="O216" s="118"/>
      <c r="P216" s="118"/>
      <c r="Q216" s="203"/>
      <c r="R216" s="118"/>
      <c r="S216" s="118"/>
      <c r="T216" s="118"/>
      <c r="U216" s="118"/>
      <c r="V216" s="118"/>
      <c r="W216" s="203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</row>
    <row r="217">
      <c r="A217" s="224"/>
      <c r="B217" s="225"/>
      <c r="C217" s="118"/>
      <c r="D217" s="118"/>
      <c r="E217" s="203"/>
      <c r="F217" s="118"/>
      <c r="G217" s="118"/>
      <c r="H217" s="118"/>
      <c r="I217" s="118"/>
      <c r="J217" s="118"/>
      <c r="K217" s="203"/>
      <c r="L217" s="118"/>
      <c r="M217" s="118"/>
      <c r="N217" s="118"/>
      <c r="O217" s="118"/>
      <c r="P217" s="118"/>
      <c r="Q217" s="203"/>
      <c r="R217" s="118"/>
      <c r="S217" s="118"/>
      <c r="T217" s="118"/>
      <c r="U217" s="118"/>
      <c r="V217" s="118"/>
      <c r="W217" s="203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</row>
    <row r="218">
      <c r="A218" s="224"/>
      <c r="B218" s="225"/>
      <c r="C218" s="118"/>
      <c r="D218" s="118"/>
      <c r="E218" s="203"/>
      <c r="F218" s="118"/>
      <c r="G218" s="118"/>
      <c r="H218" s="118"/>
      <c r="I218" s="118"/>
      <c r="J218" s="118"/>
      <c r="K218" s="203"/>
      <c r="L218" s="118"/>
      <c r="M218" s="118"/>
      <c r="N218" s="118"/>
      <c r="O218" s="118"/>
      <c r="P218" s="118"/>
      <c r="Q218" s="203"/>
      <c r="R218" s="118"/>
      <c r="S218" s="118"/>
      <c r="T218" s="118"/>
      <c r="U218" s="118"/>
      <c r="V218" s="118"/>
      <c r="W218" s="203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</row>
    <row r="219">
      <c r="A219" s="224"/>
      <c r="B219" s="225"/>
      <c r="C219" s="118"/>
      <c r="D219" s="118"/>
      <c r="E219" s="203"/>
      <c r="F219" s="118"/>
      <c r="G219" s="118"/>
      <c r="H219" s="118"/>
      <c r="I219" s="118"/>
      <c r="J219" s="118"/>
      <c r="K219" s="203"/>
      <c r="L219" s="118"/>
      <c r="M219" s="118"/>
      <c r="N219" s="118"/>
      <c r="O219" s="118"/>
      <c r="P219" s="118"/>
      <c r="Q219" s="203"/>
      <c r="R219" s="118"/>
      <c r="S219" s="118"/>
      <c r="T219" s="118"/>
      <c r="U219" s="118"/>
      <c r="V219" s="118"/>
      <c r="W219" s="203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</row>
    <row r="220">
      <c r="A220" s="224"/>
      <c r="B220" s="225"/>
      <c r="C220" s="118"/>
      <c r="D220" s="118"/>
      <c r="E220" s="203"/>
      <c r="F220" s="118"/>
      <c r="G220" s="118"/>
      <c r="H220" s="118"/>
      <c r="I220" s="118"/>
      <c r="J220" s="118"/>
      <c r="K220" s="203"/>
      <c r="L220" s="118"/>
      <c r="M220" s="118"/>
      <c r="N220" s="118"/>
      <c r="O220" s="118"/>
      <c r="P220" s="118"/>
      <c r="Q220" s="203"/>
      <c r="R220" s="118"/>
      <c r="S220" s="118"/>
      <c r="T220" s="118"/>
      <c r="U220" s="118"/>
      <c r="V220" s="118"/>
      <c r="W220" s="203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</row>
    <row r="221">
      <c r="A221" s="224"/>
      <c r="B221" s="225"/>
      <c r="C221" s="118"/>
      <c r="D221" s="118"/>
      <c r="E221" s="203"/>
      <c r="F221" s="118"/>
      <c r="G221" s="118"/>
      <c r="H221" s="118"/>
      <c r="I221" s="118"/>
      <c r="J221" s="118"/>
      <c r="K221" s="203"/>
      <c r="L221" s="118"/>
      <c r="M221" s="118"/>
      <c r="N221" s="118"/>
      <c r="O221" s="118"/>
      <c r="P221" s="118"/>
      <c r="Q221" s="203"/>
      <c r="R221" s="118"/>
      <c r="S221" s="118"/>
      <c r="T221" s="118"/>
      <c r="U221" s="118"/>
      <c r="V221" s="118"/>
      <c r="W221" s="203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</row>
    <row r="222">
      <c r="A222" s="224"/>
      <c r="B222" s="225"/>
      <c r="C222" s="118"/>
      <c r="D222" s="118"/>
      <c r="E222" s="203"/>
      <c r="F222" s="118"/>
      <c r="G222" s="118"/>
      <c r="H222" s="118"/>
      <c r="I222" s="118"/>
      <c r="J222" s="118"/>
      <c r="K222" s="203"/>
      <c r="L222" s="118"/>
      <c r="M222" s="118"/>
      <c r="N222" s="118"/>
      <c r="O222" s="118"/>
      <c r="P222" s="118"/>
      <c r="Q222" s="203"/>
      <c r="R222" s="118"/>
      <c r="S222" s="118"/>
      <c r="T222" s="118"/>
      <c r="U222" s="118"/>
      <c r="V222" s="118"/>
      <c r="W222" s="203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</row>
    <row r="223">
      <c r="A223" s="224"/>
      <c r="B223" s="225"/>
      <c r="C223" s="118"/>
      <c r="D223" s="118"/>
      <c r="E223" s="203"/>
      <c r="F223" s="118"/>
      <c r="G223" s="118"/>
      <c r="H223" s="118"/>
      <c r="I223" s="118"/>
      <c r="J223" s="118"/>
      <c r="K223" s="203"/>
      <c r="L223" s="118"/>
      <c r="M223" s="118"/>
      <c r="N223" s="118"/>
      <c r="O223" s="118"/>
      <c r="P223" s="118"/>
      <c r="Q223" s="203"/>
      <c r="R223" s="118"/>
      <c r="S223" s="118"/>
      <c r="T223" s="118"/>
      <c r="U223" s="118"/>
      <c r="V223" s="118"/>
      <c r="W223" s="203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</row>
    <row r="224">
      <c r="A224" s="224"/>
      <c r="B224" s="225"/>
      <c r="C224" s="118"/>
      <c r="D224" s="118"/>
      <c r="E224" s="203"/>
      <c r="F224" s="118"/>
      <c r="G224" s="118"/>
      <c r="H224" s="118"/>
      <c r="I224" s="118"/>
      <c r="J224" s="118"/>
      <c r="K224" s="203"/>
      <c r="L224" s="118"/>
      <c r="M224" s="118"/>
      <c r="N224" s="118"/>
      <c r="O224" s="118"/>
      <c r="P224" s="118"/>
      <c r="Q224" s="203"/>
      <c r="R224" s="118"/>
      <c r="S224" s="118"/>
      <c r="T224" s="118"/>
      <c r="U224" s="118"/>
      <c r="V224" s="118"/>
      <c r="W224" s="203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</row>
    <row r="225">
      <c r="A225" s="224"/>
      <c r="B225" s="225"/>
      <c r="C225" s="118"/>
      <c r="D225" s="118"/>
      <c r="E225" s="203"/>
      <c r="F225" s="118"/>
      <c r="G225" s="118"/>
      <c r="H225" s="118"/>
      <c r="I225" s="118"/>
      <c r="J225" s="118"/>
      <c r="K225" s="203"/>
      <c r="L225" s="118"/>
      <c r="M225" s="118"/>
      <c r="N225" s="118"/>
      <c r="O225" s="118"/>
      <c r="P225" s="118"/>
      <c r="Q225" s="203"/>
      <c r="R225" s="118"/>
      <c r="S225" s="118"/>
      <c r="T225" s="118"/>
      <c r="U225" s="118"/>
      <c r="V225" s="118"/>
      <c r="W225" s="203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</row>
    <row r="226">
      <c r="A226" s="224"/>
      <c r="B226" s="225"/>
      <c r="C226" s="118"/>
      <c r="D226" s="118"/>
      <c r="E226" s="203"/>
      <c r="F226" s="118"/>
      <c r="G226" s="118"/>
      <c r="H226" s="118"/>
      <c r="I226" s="118"/>
      <c r="J226" s="118"/>
      <c r="K226" s="203"/>
      <c r="L226" s="118"/>
      <c r="M226" s="118"/>
      <c r="N226" s="118"/>
      <c r="O226" s="118"/>
      <c r="P226" s="118"/>
      <c r="Q226" s="203"/>
      <c r="R226" s="118"/>
      <c r="S226" s="118"/>
      <c r="T226" s="118"/>
      <c r="U226" s="118"/>
      <c r="V226" s="118"/>
      <c r="W226" s="203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</row>
    <row r="227">
      <c r="A227" s="224"/>
      <c r="B227" s="225"/>
      <c r="C227" s="118"/>
      <c r="D227" s="118"/>
      <c r="E227" s="203"/>
      <c r="F227" s="118"/>
      <c r="G227" s="118"/>
      <c r="H227" s="118"/>
      <c r="I227" s="118"/>
      <c r="J227" s="118"/>
      <c r="K227" s="203"/>
      <c r="L227" s="118"/>
      <c r="M227" s="118"/>
      <c r="N227" s="118"/>
      <c r="O227" s="118"/>
      <c r="P227" s="118"/>
      <c r="Q227" s="203"/>
      <c r="R227" s="118"/>
      <c r="S227" s="118"/>
      <c r="T227" s="118"/>
      <c r="U227" s="118"/>
      <c r="V227" s="118"/>
      <c r="W227" s="203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</row>
    <row r="228">
      <c r="A228" s="224"/>
      <c r="B228" s="225"/>
      <c r="C228" s="118"/>
      <c r="D228" s="118"/>
      <c r="E228" s="203"/>
      <c r="F228" s="118"/>
      <c r="G228" s="118"/>
      <c r="H228" s="118"/>
      <c r="I228" s="118"/>
      <c r="J228" s="118"/>
      <c r="K228" s="203"/>
      <c r="L228" s="118"/>
      <c r="M228" s="118"/>
      <c r="N228" s="118"/>
      <c r="O228" s="118"/>
      <c r="P228" s="118"/>
      <c r="Q228" s="203"/>
      <c r="R228" s="118"/>
      <c r="S228" s="118"/>
      <c r="T228" s="118"/>
      <c r="U228" s="118"/>
      <c r="V228" s="118"/>
      <c r="W228" s="203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</row>
    <row r="229">
      <c r="A229" s="224"/>
      <c r="B229" s="225"/>
      <c r="C229" s="118"/>
      <c r="D229" s="118"/>
      <c r="E229" s="203"/>
      <c r="F229" s="118"/>
      <c r="G229" s="118"/>
      <c r="H229" s="118"/>
      <c r="I229" s="118"/>
      <c r="J229" s="118"/>
      <c r="K229" s="203"/>
      <c r="L229" s="118"/>
      <c r="M229" s="118"/>
      <c r="N229" s="118"/>
      <c r="O229" s="118"/>
      <c r="P229" s="118"/>
      <c r="Q229" s="203"/>
      <c r="R229" s="118"/>
      <c r="S229" s="118"/>
      <c r="T229" s="118"/>
      <c r="U229" s="118"/>
      <c r="V229" s="118"/>
      <c r="W229" s="203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</row>
    <row r="230">
      <c r="A230" s="224"/>
      <c r="B230" s="225"/>
      <c r="C230" s="118"/>
      <c r="D230" s="118"/>
      <c r="E230" s="203"/>
      <c r="F230" s="118"/>
      <c r="G230" s="118"/>
      <c r="H230" s="118"/>
      <c r="I230" s="118"/>
      <c r="J230" s="118"/>
      <c r="K230" s="203"/>
      <c r="L230" s="118"/>
      <c r="M230" s="118"/>
      <c r="N230" s="118"/>
      <c r="O230" s="118"/>
      <c r="P230" s="118"/>
      <c r="Q230" s="203"/>
      <c r="R230" s="118"/>
      <c r="S230" s="118"/>
      <c r="T230" s="118"/>
      <c r="U230" s="118"/>
      <c r="V230" s="118"/>
      <c r="W230" s="203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</row>
    <row r="231">
      <c r="A231" s="224"/>
      <c r="B231" s="225"/>
      <c r="C231" s="118"/>
      <c r="D231" s="118"/>
      <c r="E231" s="203"/>
      <c r="F231" s="118"/>
      <c r="G231" s="118"/>
      <c r="H231" s="118"/>
      <c r="I231" s="118"/>
      <c r="J231" s="118"/>
      <c r="K231" s="203"/>
      <c r="L231" s="118"/>
      <c r="M231" s="118"/>
      <c r="N231" s="118"/>
      <c r="O231" s="118"/>
      <c r="P231" s="118"/>
      <c r="Q231" s="203"/>
      <c r="R231" s="118"/>
      <c r="S231" s="118"/>
      <c r="T231" s="118"/>
      <c r="U231" s="118"/>
      <c r="V231" s="118"/>
      <c r="W231" s="203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</row>
    <row r="232">
      <c r="A232" s="224"/>
      <c r="B232" s="225"/>
      <c r="C232" s="118"/>
      <c r="D232" s="118"/>
      <c r="E232" s="203"/>
      <c r="F232" s="118"/>
      <c r="G232" s="118"/>
      <c r="H232" s="118"/>
      <c r="I232" s="118"/>
      <c r="J232" s="118"/>
      <c r="K232" s="203"/>
      <c r="L232" s="118"/>
      <c r="M232" s="118"/>
      <c r="N232" s="118"/>
      <c r="O232" s="118"/>
      <c r="P232" s="118"/>
      <c r="Q232" s="203"/>
      <c r="R232" s="118"/>
      <c r="S232" s="118"/>
      <c r="T232" s="118"/>
      <c r="U232" s="118"/>
      <c r="V232" s="118"/>
      <c r="W232" s="203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</row>
    <row r="233">
      <c r="A233" s="224"/>
      <c r="B233" s="225"/>
      <c r="C233" s="118"/>
      <c r="D233" s="118"/>
      <c r="E233" s="203"/>
      <c r="F233" s="118"/>
      <c r="G233" s="118"/>
      <c r="H233" s="118"/>
      <c r="I233" s="118"/>
      <c r="J233" s="118"/>
      <c r="K233" s="203"/>
      <c r="L233" s="118"/>
      <c r="M233" s="118"/>
      <c r="N233" s="118"/>
      <c r="O233" s="118"/>
      <c r="P233" s="118"/>
      <c r="Q233" s="203"/>
      <c r="R233" s="118"/>
      <c r="S233" s="118"/>
      <c r="T233" s="118"/>
      <c r="U233" s="118"/>
      <c r="V233" s="118"/>
      <c r="W233" s="203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</row>
    <row r="234">
      <c r="A234" s="224"/>
      <c r="B234" s="225"/>
      <c r="C234" s="118"/>
      <c r="D234" s="118"/>
      <c r="E234" s="203"/>
      <c r="F234" s="118"/>
      <c r="G234" s="118"/>
      <c r="H234" s="118"/>
      <c r="I234" s="118"/>
      <c r="J234" s="118"/>
      <c r="K234" s="203"/>
      <c r="L234" s="118"/>
      <c r="M234" s="118"/>
      <c r="N234" s="118"/>
      <c r="O234" s="118"/>
      <c r="P234" s="118"/>
      <c r="Q234" s="203"/>
      <c r="R234" s="118"/>
      <c r="S234" s="118"/>
      <c r="T234" s="118"/>
      <c r="U234" s="118"/>
      <c r="V234" s="118"/>
      <c r="W234" s="203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</row>
    <row r="235">
      <c r="A235" s="224"/>
      <c r="B235" s="225"/>
      <c r="C235" s="118"/>
      <c r="D235" s="118"/>
      <c r="E235" s="203"/>
      <c r="F235" s="118"/>
      <c r="G235" s="118"/>
      <c r="H235" s="118"/>
      <c r="I235" s="118"/>
      <c r="J235" s="118"/>
      <c r="K235" s="203"/>
      <c r="L235" s="118"/>
      <c r="M235" s="118"/>
      <c r="N235" s="118"/>
      <c r="O235" s="118"/>
      <c r="P235" s="118"/>
      <c r="Q235" s="203"/>
      <c r="R235" s="118"/>
      <c r="S235" s="118"/>
      <c r="T235" s="118"/>
      <c r="U235" s="118"/>
      <c r="V235" s="118"/>
      <c r="W235" s="203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</row>
    <row r="236">
      <c r="A236" s="224"/>
      <c r="B236" s="225"/>
      <c r="C236" s="118"/>
      <c r="D236" s="118"/>
      <c r="E236" s="203"/>
      <c r="F236" s="118"/>
      <c r="G236" s="118"/>
      <c r="H236" s="118"/>
      <c r="I236" s="118"/>
      <c r="J236" s="118"/>
      <c r="K236" s="203"/>
      <c r="L236" s="118"/>
      <c r="M236" s="118"/>
      <c r="N236" s="118"/>
      <c r="O236" s="118"/>
      <c r="P236" s="118"/>
      <c r="Q236" s="203"/>
      <c r="R236" s="118"/>
      <c r="S236" s="118"/>
      <c r="T236" s="118"/>
      <c r="U236" s="118"/>
      <c r="V236" s="118"/>
      <c r="W236" s="203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</row>
    <row r="237">
      <c r="A237" s="224"/>
      <c r="B237" s="225"/>
      <c r="C237" s="118"/>
      <c r="D237" s="118"/>
      <c r="E237" s="203"/>
      <c r="F237" s="118"/>
      <c r="G237" s="118"/>
      <c r="H237" s="118"/>
      <c r="I237" s="118"/>
      <c r="J237" s="118"/>
      <c r="K237" s="203"/>
      <c r="L237" s="118"/>
      <c r="M237" s="118"/>
      <c r="N237" s="118"/>
      <c r="O237" s="118"/>
      <c r="P237" s="118"/>
      <c r="Q237" s="203"/>
      <c r="R237" s="118"/>
      <c r="S237" s="118"/>
      <c r="T237" s="118"/>
      <c r="U237" s="118"/>
      <c r="V237" s="118"/>
      <c r="W237" s="203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</row>
    <row r="238">
      <c r="A238" s="224"/>
      <c r="B238" s="225"/>
      <c r="C238" s="118"/>
      <c r="D238" s="118"/>
      <c r="E238" s="203"/>
      <c r="F238" s="118"/>
      <c r="G238" s="118"/>
      <c r="H238" s="118"/>
      <c r="I238" s="118"/>
      <c r="J238" s="118"/>
      <c r="K238" s="203"/>
      <c r="L238" s="118"/>
      <c r="M238" s="118"/>
      <c r="N238" s="118"/>
      <c r="O238" s="118"/>
      <c r="P238" s="118"/>
      <c r="Q238" s="203"/>
      <c r="R238" s="118"/>
      <c r="S238" s="118"/>
      <c r="T238" s="118"/>
      <c r="U238" s="118"/>
      <c r="V238" s="118"/>
      <c r="W238" s="203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</row>
    <row r="239">
      <c r="A239" s="224"/>
      <c r="B239" s="225"/>
      <c r="C239" s="118"/>
      <c r="D239" s="118"/>
      <c r="E239" s="203"/>
      <c r="F239" s="118"/>
      <c r="G239" s="118"/>
      <c r="H239" s="118"/>
      <c r="I239" s="118"/>
      <c r="J239" s="118"/>
      <c r="K239" s="203"/>
      <c r="L239" s="118"/>
      <c r="M239" s="118"/>
      <c r="N239" s="118"/>
      <c r="O239" s="118"/>
      <c r="P239" s="118"/>
      <c r="Q239" s="203"/>
      <c r="R239" s="118"/>
      <c r="S239" s="118"/>
      <c r="T239" s="118"/>
      <c r="U239" s="118"/>
      <c r="V239" s="118"/>
      <c r="W239" s="203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</row>
    <row r="240">
      <c r="A240" s="224"/>
      <c r="B240" s="225"/>
      <c r="C240" s="118"/>
      <c r="D240" s="118"/>
      <c r="E240" s="203"/>
      <c r="F240" s="118"/>
      <c r="G240" s="118"/>
      <c r="H240" s="118"/>
      <c r="I240" s="118"/>
      <c r="J240" s="118"/>
      <c r="K240" s="203"/>
      <c r="L240" s="118"/>
      <c r="M240" s="118"/>
      <c r="N240" s="118"/>
      <c r="O240" s="118"/>
      <c r="P240" s="118"/>
      <c r="Q240" s="203"/>
      <c r="R240" s="118"/>
      <c r="S240" s="118"/>
      <c r="T240" s="118"/>
      <c r="U240" s="118"/>
      <c r="V240" s="118"/>
      <c r="W240" s="203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</row>
    <row r="241">
      <c r="A241" s="224"/>
      <c r="B241" s="225"/>
      <c r="C241" s="118"/>
      <c r="D241" s="118"/>
      <c r="E241" s="203"/>
      <c r="F241" s="118"/>
      <c r="G241" s="118"/>
      <c r="H241" s="118"/>
      <c r="I241" s="118"/>
      <c r="J241" s="118"/>
      <c r="K241" s="203"/>
      <c r="L241" s="118"/>
      <c r="M241" s="118"/>
      <c r="N241" s="118"/>
      <c r="O241" s="118"/>
      <c r="P241" s="118"/>
      <c r="Q241" s="203"/>
      <c r="R241" s="118"/>
      <c r="S241" s="118"/>
      <c r="T241" s="118"/>
      <c r="U241" s="118"/>
      <c r="V241" s="118"/>
      <c r="W241" s="203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</row>
    <row r="242">
      <c r="A242" s="224"/>
      <c r="B242" s="225"/>
      <c r="C242" s="118"/>
      <c r="D242" s="118"/>
      <c r="E242" s="203"/>
      <c r="F242" s="118"/>
      <c r="G242" s="118"/>
      <c r="H242" s="118"/>
      <c r="I242" s="118"/>
      <c r="J242" s="118"/>
      <c r="K242" s="203"/>
      <c r="L242" s="118"/>
      <c r="M242" s="118"/>
      <c r="N242" s="118"/>
      <c r="O242" s="118"/>
      <c r="P242" s="118"/>
      <c r="Q242" s="203"/>
      <c r="R242" s="118"/>
      <c r="S242" s="118"/>
      <c r="T242" s="118"/>
      <c r="U242" s="118"/>
      <c r="V242" s="118"/>
      <c r="W242" s="203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</row>
    <row r="243">
      <c r="A243" s="224"/>
      <c r="B243" s="225"/>
      <c r="C243" s="118"/>
      <c r="D243" s="118"/>
      <c r="E243" s="203"/>
      <c r="F243" s="118"/>
      <c r="G243" s="118"/>
      <c r="H243" s="118"/>
      <c r="I243" s="118"/>
      <c r="J243" s="118"/>
      <c r="K243" s="203"/>
      <c r="L243" s="118"/>
      <c r="M243" s="118"/>
      <c r="N243" s="118"/>
      <c r="O243" s="118"/>
      <c r="P243" s="118"/>
      <c r="Q243" s="203"/>
      <c r="R243" s="118"/>
      <c r="S243" s="118"/>
      <c r="T243" s="118"/>
      <c r="U243" s="118"/>
      <c r="V243" s="118"/>
      <c r="W243" s="203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</row>
    <row r="244">
      <c r="A244" s="224"/>
      <c r="B244" s="225"/>
      <c r="C244" s="118"/>
      <c r="D244" s="118"/>
      <c r="E244" s="203"/>
      <c r="F244" s="118"/>
      <c r="G244" s="118"/>
      <c r="H244" s="118"/>
      <c r="I244" s="118"/>
      <c r="J244" s="118"/>
      <c r="K244" s="203"/>
      <c r="L244" s="118"/>
      <c r="M244" s="118"/>
      <c r="N244" s="118"/>
      <c r="O244" s="118"/>
      <c r="P244" s="118"/>
      <c r="Q244" s="203"/>
      <c r="R244" s="118"/>
      <c r="S244" s="118"/>
      <c r="T244" s="118"/>
      <c r="U244" s="118"/>
      <c r="V244" s="118"/>
      <c r="W244" s="203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</row>
    <row r="245">
      <c r="A245" s="224"/>
      <c r="B245" s="225"/>
      <c r="C245" s="118"/>
      <c r="D245" s="118"/>
      <c r="E245" s="203"/>
      <c r="F245" s="118"/>
      <c r="G245" s="118"/>
      <c r="H245" s="118"/>
      <c r="I245" s="118"/>
      <c r="J245" s="118"/>
      <c r="K245" s="203"/>
      <c r="L245" s="118"/>
      <c r="M245" s="118"/>
      <c r="N245" s="118"/>
      <c r="O245" s="118"/>
      <c r="P245" s="118"/>
      <c r="Q245" s="203"/>
      <c r="R245" s="118"/>
      <c r="S245" s="118"/>
      <c r="T245" s="118"/>
      <c r="U245" s="118"/>
      <c r="V245" s="118"/>
      <c r="W245" s="203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</row>
    <row r="246">
      <c r="A246" s="224"/>
      <c r="B246" s="225"/>
      <c r="C246" s="118"/>
      <c r="D246" s="118"/>
      <c r="E246" s="203"/>
      <c r="F246" s="118"/>
      <c r="G246" s="118"/>
      <c r="H246" s="118"/>
      <c r="I246" s="118"/>
      <c r="J246" s="118"/>
      <c r="K246" s="203"/>
      <c r="L246" s="118"/>
      <c r="M246" s="118"/>
      <c r="N246" s="118"/>
      <c r="O246" s="118"/>
      <c r="P246" s="118"/>
      <c r="Q246" s="203"/>
      <c r="R246" s="118"/>
      <c r="S246" s="118"/>
      <c r="T246" s="118"/>
      <c r="U246" s="118"/>
      <c r="V246" s="118"/>
      <c r="W246" s="203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</row>
    <row r="247">
      <c r="A247" s="224"/>
      <c r="B247" s="225"/>
      <c r="C247" s="118"/>
      <c r="D247" s="118"/>
      <c r="E247" s="203"/>
      <c r="F247" s="118"/>
      <c r="G247" s="118"/>
      <c r="H247" s="118"/>
      <c r="I247" s="118"/>
      <c r="J247" s="118"/>
      <c r="K247" s="203"/>
      <c r="L247" s="118"/>
      <c r="M247" s="118"/>
      <c r="N247" s="118"/>
      <c r="O247" s="118"/>
      <c r="P247" s="118"/>
      <c r="Q247" s="203"/>
      <c r="R247" s="118"/>
      <c r="S247" s="118"/>
      <c r="T247" s="118"/>
      <c r="U247" s="118"/>
      <c r="V247" s="118"/>
      <c r="W247" s="203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</row>
    <row r="248">
      <c r="A248" s="224"/>
      <c r="B248" s="225"/>
      <c r="C248" s="118"/>
      <c r="D248" s="118"/>
      <c r="E248" s="203"/>
      <c r="F248" s="118"/>
      <c r="G248" s="118"/>
      <c r="H248" s="118"/>
      <c r="I248" s="118"/>
      <c r="J248" s="118"/>
      <c r="K248" s="203"/>
      <c r="L248" s="118"/>
      <c r="M248" s="118"/>
      <c r="N248" s="118"/>
      <c r="O248" s="118"/>
      <c r="P248" s="118"/>
      <c r="Q248" s="203"/>
      <c r="R248" s="118"/>
      <c r="S248" s="118"/>
      <c r="T248" s="118"/>
      <c r="U248" s="118"/>
      <c r="V248" s="118"/>
      <c r="W248" s="203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</row>
    <row r="249">
      <c r="A249" s="224"/>
      <c r="B249" s="225"/>
      <c r="C249" s="118"/>
      <c r="D249" s="118"/>
      <c r="E249" s="203"/>
      <c r="F249" s="118"/>
      <c r="G249" s="118"/>
      <c r="H249" s="118"/>
      <c r="I249" s="118"/>
      <c r="J249" s="118"/>
      <c r="K249" s="203"/>
      <c r="L249" s="118"/>
      <c r="M249" s="118"/>
      <c r="N249" s="118"/>
      <c r="O249" s="118"/>
      <c r="P249" s="118"/>
      <c r="Q249" s="203"/>
      <c r="R249" s="118"/>
      <c r="S249" s="118"/>
      <c r="T249" s="118"/>
      <c r="U249" s="118"/>
      <c r="V249" s="118"/>
      <c r="W249" s="203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</row>
    <row r="250">
      <c r="A250" s="224"/>
      <c r="B250" s="225"/>
      <c r="C250" s="118"/>
      <c r="D250" s="118"/>
      <c r="E250" s="203"/>
      <c r="F250" s="118"/>
      <c r="G250" s="118"/>
      <c r="H250" s="118"/>
      <c r="I250" s="118"/>
      <c r="J250" s="118"/>
      <c r="K250" s="203"/>
      <c r="L250" s="118"/>
      <c r="M250" s="118"/>
      <c r="N250" s="118"/>
      <c r="O250" s="118"/>
      <c r="P250" s="118"/>
      <c r="Q250" s="203"/>
      <c r="R250" s="118"/>
      <c r="S250" s="118"/>
      <c r="T250" s="118"/>
      <c r="U250" s="118"/>
      <c r="V250" s="118"/>
      <c r="W250" s="203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</row>
    <row r="251">
      <c r="A251" s="224"/>
      <c r="B251" s="225"/>
      <c r="C251" s="118"/>
      <c r="D251" s="118"/>
      <c r="E251" s="203"/>
      <c r="F251" s="118"/>
      <c r="G251" s="118"/>
      <c r="H251" s="118"/>
      <c r="I251" s="118"/>
      <c r="J251" s="118"/>
      <c r="K251" s="203"/>
      <c r="L251" s="118"/>
      <c r="M251" s="118"/>
      <c r="N251" s="118"/>
      <c r="O251" s="118"/>
      <c r="P251" s="118"/>
      <c r="Q251" s="203"/>
      <c r="R251" s="118"/>
      <c r="S251" s="118"/>
      <c r="T251" s="118"/>
      <c r="U251" s="118"/>
      <c r="V251" s="118"/>
      <c r="W251" s="203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</row>
    <row r="252">
      <c r="A252" s="224"/>
      <c r="B252" s="225"/>
      <c r="C252" s="118"/>
      <c r="D252" s="118"/>
      <c r="E252" s="203"/>
      <c r="F252" s="118"/>
      <c r="G252" s="118"/>
      <c r="H252" s="118"/>
      <c r="I252" s="118"/>
      <c r="J252" s="118"/>
      <c r="K252" s="203"/>
      <c r="L252" s="118"/>
      <c r="M252" s="118"/>
      <c r="N252" s="118"/>
      <c r="O252" s="118"/>
      <c r="P252" s="118"/>
      <c r="Q252" s="203"/>
      <c r="R252" s="118"/>
      <c r="S252" s="118"/>
      <c r="T252" s="118"/>
      <c r="U252" s="118"/>
      <c r="V252" s="118"/>
      <c r="W252" s="203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</row>
    <row r="253">
      <c r="A253" s="224"/>
      <c r="B253" s="225"/>
      <c r="C253" s="118"/>
      <c r="D253" s="118"/>
      <c r="E253" s="203"/>
      <c r="F253" s="118"/>
      <c r="G253" s="118"/>
      <c r="H253" s="118"/>
      <c r="I253" s="118"/>
      <c r="J253" s="118"/>
      <c r="K253" s="203"/>
      <c r="L253" s="118"/>
      <c r="M253" s="118"/>
      <c r="N253" s="118"/>
      <c r="O253" s="118"/>
      <c r="P253" s="118"/>
      <c r="Q253" s="203"/>
      <c r="R253" s="118"/>
      <c r="S253" s="118"/>
      <c r="T253" s="118"/>
      <c r="U253" s="118"/>
      <c r="V253" s="118"/>
      <c r="W253" s="203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</row>
    <row r="254">
      <c r="A254" s="224"/>
      <c r="B254" s="225"/>
      <c r="C254" s="118"/>
      <c r="D254" s="118"/>
      <c r="E254" s="203"/>
      <c r="F254" s="118"/>
      <c r="G254" s="118"/>
      <c r="H254" s="118"/>
      <c r="I254" s="118"/>
      <c r="J254" s="118"/>
      <c r="K254" s="203"/>
      <c r="L254" s="118"/>
      <c r="M254" s="118"/>
      <c r="N254" s="118"/>
      <c r="O254" s="118"/>
      <c r="P254" s="118"/>
      <c r="Q254" s="203"/>
      <c r="R254" s="118"/>
      <c r="S254" s="118"/>
      <c r="T254" s="118"/>
      <c r="U254" s="118"/>
      <c r="V254" s="118"/>
      <c r="W254" s="203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</row>
    <row r="255">
      <c r="A255" s="224"/>
      <c r="B255" s="225"/>
      <c r="C255" s="118"/>
      <c r="D255" s="118"/>
      <c r="E255" s="203"/>
      <c r="F255" s="118"/>
      <c r="G255" s="118"/>
      <c r="H255" s="118"/>
      <c r="I255" s="118"/>
      <c r="J255" s="118"/>
      <c r="K255" s="203"/>
      <c r="L255" s="118"/>
      <c r="M255" s="118"/>
      <c r="N255" s="118"/>
      <c r="O255" s="118"/>
      <c r="P255" s="118"/>
      <c r="Q255" s="203"/>
      <c r="R255" s="118"/>
      <c r="S255" s="118"/>
      <c r="T255" s="118"/>
      <c r="U255" s="118"/>
      <c r="V255" s="118"/>
      <c r="W255" s="203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</row>
    <row r="256">
      <c r="A256" s="224"/>
      <c r="B256" s="225"/>
      <c r="C256" s="118"/>
      <c r="D256" s="118"/>
      <c r="E256" s="203"/>
      <c r="F256" s="118"/>
      <c r="G256" s="118"/>
      <c r="H256" s="118"/>
      <c r="I256" s="118"/>
      <c r="J256" s="118"/>
      <c r="K256" s="203"/>
      <c r="L256" s="118"/>
      <c r="M256" s="118"/>
      <c r="N256" s="118"/>
      <c r="O256" s="118"/>
      <c r="P256" s="118"/>
      <c r="Q256" s="203"/>
      <c r="R256" s="118"/>
      <c r="S256" s="118"/>
      <c r="T256" s="118"/>
      <c r="U256" s="118"/>
      <c r="V256" s="118"/>
      <c r="W256" s="203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</row>
    <row r="257">
      <c r="A257" s="224"/>
      <c r="B257" s="225"/>
      <c r="C257" s="118"/>
      <c r="D257" s="118"/>
      <c r="E257" s="203"/>
      <c r="F257" s="118"/>
      <c r="G257" s="118"/>
      <c r="H257" s="118"/>
      <c r="I257" s="118"/>
      <c r="J257" s="118"/>
      <c r="K257" s="203"/>
      <c r="L257" s="118"/>
      <c r="M257" s="118"/>
      <c r="N257" s="118"/>
      <c r="O257" s="118"/>
      <c r="P257" s="118"/>
      <c r="Q257" s="203"/>
      <c r="R257" s="118"/>
      <c r="S257" s="118"/>
      <c r="T257" s="118"/>
      <c r="U257" s="118"/>
      <c r="V257" s="118"/>
      <c r="W257" s="203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</row>
    <row r="258">
      <c r="A258" s="224"/>
      <c r="B258" s="225"/>
      <c r="C258" s="118"/>
      <c r="D258" s="118"/>
      <c r="E258" s="203"/>
      <c r="F258" s="118"/>
      <c r="G258" s="118"/>
      <c r="H258" s="118"/>
      <c r="I258" s="118"/>
      <c r="J258" s="118"/>
      <c r="K258" s="203"/>
      <c r="L258" s="118"/>
      <c r="M258" s="118"/>
      <c r="N258" s="118"/>
      <c r="O258" s="118"/>
      <c r="P258" s="118"/>
      <c r="Q258" s="203"/>
      <c r="R258" s="118"/>
      <c r="S258" s="118"/>
      <c r="T258" s="118"/>
      <c r="U258" s="118"/>
      <c r="V258" s="118"/>
      <c r="W258" s="203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</row>
    <row r="259">
      <c r="A259" s="224"/>
      <c r="B259" s="225"/>
      <c r="C259" s="118"/>
      <c r="D259" s="118"/>
      <c r="E259" s="203"/>
      <c r="F259" s="118"/>
      <c r="G259" s="118"/>
      <c r="H259" s="118"/>
      <c r="I259" s="118"/>
      <c r="J259" s="118"/>
      <c r="K259" s="203"/>
      <c r="L259" s="118"/>
      <c r="M259" s="118"/>
      <c r="N259" s="118"/>
      <c r="O259" s="118"/>
      <c r="P259" s="118"/>
      <c r="Q259" s="203"/>
      <c r="R259" s="118"/>
      <c r="S259" s="118"/>
      <c r="T259" s="118"/>
      <c r="U259" s="118"/>
      <c r="V259" s="118"/>
      <c r="W259" s="203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</row>
    <row r="260">
      <c r="A260" s="224"/>
      <c r="B260" s="225"/>
      <c r="C260" s="118"/>
      <c r="D260" s="118"/>
      <c r="E260" s="203"/>
      <c r="F260" s="118"/>
      <c r="G260" s="118"/>
      <c r="H260" s="118"/>
      <c r="I260" s="118"/>
      <c r="J260" s="118"/>
      <c r="K260" s="203"/>
      <c r="L260" s="118"/>
      <c r="M260" s="118"/>
      <c r="N260" s="118"/>
      <c r="O260" s="118"/>
      <c r="P260" s="118"/>
      <c r="Q260" s="203"/>
      <c r="R260" s="118"/>
      <c r="S260" s="118"/>
      <c r="T260" s="118"/>
      <c r="U260" s="118"/>
      <c r="V260" s="118"/>
      <c r="W260" s="203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</row>
    <row r="261">
      <c r="A261" s="224"/>
      <c r="B261" s="225"/>
      <c r="C261" s="118"/>
      <c r="D261" s="118"/>
      <c r="E261" s="203"/>
      <c r="F261" s="118"/>
      <c r="G261" s="118"/>
      <c r="H261" s="118"/>
      <c r="I261" s="118"/>
      <c r="J261" s="118"/>
      <c r="K261" s="203"/>
      <c r="L261" s="118"/>
      <c r="M261" s="118"/>
      <c r="N261" s="118"/>
      <c r="O261" s="118"/>
      <c r="P261" s="118"/>
      <c r="Q261" s="203"/>
      <c r="R261" s="118"/>
      <c r="S261" s="118"/>
      <c r="T261" s="118"/>
      <c r="U261" s="118"/>
      <c r="V261" s="118"/>
      <c r="W261" s="203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</row>
    <row r="262">
      <c r="A262" s="224"/>
      <c r="B262" s="225"/>
      <c r="C262" s="118"/>
      <c r="D262" s="118"/>
      <c r="E262" s="203"/>
      <c r="F262" s="118"/>
      <c r="G262" s="118"/>
      <c r="H262" s="118"/>
      <c r="I262" s="118"/>
      <c r="J262" s="118"/>
      <c r="K262" s="203"/>
      <c r="L262" s="118"/>
      <c r="M262" s="118"/>
      <c r="N262" s="118"/>
      <c r="O262" s="118"/>
      <c r="P262" s="118"/>
      <c r="Q262" s="203"/>
      <c r="R262" s="118"/>
      <c r="S262" s="118"/>
      <c r="T262" s="118"/>
      <c r="U262" s="118"/>
      <c r="V262" s="118"/>
      <c r="W262" s="203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</row>
    <row r="263">
      <c r="A263" s="224"/>
      <c r="B263" s="225"/>
      <c r="C263" s="118"/>
      <c r="D263" s="118"/>
      <c r="E263" s="203"/>
      <c r="F263" s="118"/>
      <c r="G263" s="118"/>
      <c r="H263" s="118"/>
      <c r="I263" s="118"/>
      <c r="J263" s="118"/>
      <c r="K263" s="203"/>
      <c r="L263" s="118"/>
      <c r="M263" s="118"/>
      <c r="N263" s="118"/>
      <c r="O263" s="118"/>
      <c r="P263" s="118"/>
      <c r="Q263" s="203"/>
      <c r="R263" s="118"/>
      <c r="S263" s="118"/>
      <c r="T263" s="118"/>
      <c r="U263" s="118"/>
      <c r="V263" s="118"/>
      <c r="W263" s="203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</row>
    <row r="264">
      <c r="A264" s="224"/>
      <c r="B264" s="225"/>
      <c r="C264" s="118"/>
      <c r="D264" s="118"/>
      <c r="E264" s="203"/>
      <c r="F264" s="118"/>
      <c r="G264" s="118"/>
      <c r="H264" s="118"/>
      <c r="I264" s="118"/>
      <c r="J264" s="118"/>
      <c r="K264" s="203"/>
      <c r="L264" s="118"/>
      <c r="M264" s="118"/>
      <c r="N264" s="118"/>
      <c r="O264" s="118"/>
      <c r="P264" s="118"/>
      <c r="Q264" s="203"/>
      <c r="R264" s="118"/>
      <c r="S264" s="118"/>
      <c r="T264" s="118"/>
      <c r="U264" s="118"/>
      <c r="V264" s="118"/>
      <c r="W264" s="203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</row>
    <row r="265">
      <c r="A265" s="224"/>
      <c r="B265" s="225"/>
      <c r="C265" s="118"/>
      <c r="D265" s="118"/>
      <c r="E265" s="203"/>
      <c r="F265" s="118"/>
      <c r="G265" s="118"/>
      <c r="H265" s="118"/>
      <c r="I265" s="118"/>
      <c r="J265" s="118"/>
      <c r="K265" s="203"/>
      <c r="L265" s="118"/>
      <c r="M265" s="118"/>
      <c r="N265" s="118"/>
      <c r="O265" s="118"/>
      <c r="P265" s="118"/>
      <c r="Q265" s="203"/>
      <c r="R265" s="118"/>
      <c r="S265" s="118"/>
      <c r="T265" s="118"/>
      <c r="U265" s="118"/>
      <c r="V265" s="118"/>
      <c r="W265" s="203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</row>
    <row r="266">
      <c r="A266" s="224"/>
      <c r="B266" s="225"/>
      <c r="C266" s="118"/>
      <c r="D266" s="118"/>
      <c r="E266" s="203"/>
      <c r="F266" s="118"/>
      <c r="G266" s="118"/>
      <c r="H266" s="118"/>
      <c r="I266" s="118"/>
      <c r="J266" s="118"/>
      <c r="K266" s="203"/>
      <c r="L266" s="118"/>
      <c r="M266" s="118"/>
      <c r="N266" s="118"/>
      <c r="O266" s="118"/>
      <c r="P266" s="118"/>
      <c r="Q266" s="203"/>
      <c r="R266" s="118"/>
      <c r="S266" s="118"/>
      <c r="T266" s="118"/>
      <c r="U266" s="118"/>
      <c r="V266" s="118"/>
      <c r="W266" s="203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</row>
    <row r="267">
      <c r="A267" s="224"/>
      <c r="B267" s="225"/>
      <c r="C267" s="118"/>
      <c r="D267" s="118"/>
      <c r="E267" s="203"/>
      <c r="F267" s="118"/>
      <c r="G267" s="118"/>
      <c r="H267" s="118"/>
      <c r="I267" s="118"/>
      <c r="J267" s="118"/>
      <c r="K267" s="203"/>
      <c r="L267" s="118"/>
      <c r="M267" s="118"/>
      <c r="N267" s="118"/>
      <c r="O267" s="118"/>
      <c r="P267" s="118"/>
      <c r="Q267" s="203"/>
      <c r="R267" s="118"/>
      <c r="S267" s="118"/>
      <c r="T267" s="118"/>
      <c r="U267" s="118"/>
      <c r="V267" s="118"/>
      <c r="W267" s="203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</row>
    <row r="268">
      <c r="A268" s="224"/>
      <c r="B268" s="225"/>
      <c r="C268" s="118"/>
      <c r="D268" s="118"/>
      <c r="E268" s="203"/>
      <c r="F268" s="118"/>
      <c r="G268" s="118"/>
      <c r="H268" s="118"/>
      <c r="I268" s="118"/>
      <c r="J268" s="118"/>
      <c r="K268" s="203"/>
      <c r="L268" s="118"/>
      <c r="M268" s="118"/>
      <c r="N268" s="118"/>
      <c r="O268" s="118"/>
      <c r="P268" s="118"/>
      <c r="Q268" s="203"/>
      <c r="R268" s="118"/>
      <c r="S268" s="118"/>
      <c r="T268" s="118"/>
      <c r="U268" s="118"/>
      <c r="V268" s="118"/>
      <c r="W268" s="203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</row>
    <row r="269">
      <c r="A269" s="224"/>
      <c r="B269" s="225"/>
      <c r="C269" s="118"/>
      <c r="D269" s="118"/>
      <c r="E269" s="203"/>
      <c r="F269" s="118"/>
      <c r="G269" s="118"/>
      <c r="H269" s="118"/>
      <c r="I269" s="118"/>
      <c r="J269" s="118"/>
      <c r="K269" s="203"/>
      <c r="L269" s="118"/>
      <c r="M269" s="118"/>
      <c r="N269" s="118"/>
      <c r="O269" s="118"/>
      <c r="P269" s="118"/>
      <c r="Q269" s="203"/>
      <c r="R269" s="118"/>
      <c r="S269" s="118"/>
      <c r="T269" s="118"/>
      <c r="U269" s="118"/>
      <c r="V269" s="118"/>
      <c r="W269" s="203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</row>
    <row r="270">
      <c r="A270" s="224"/>
      <c r="B270" s="225"/>
      <c r="C270" s="118"/>
      <c r="D270" s="118"/>
      <c r="E270" s="203"/>
      <c r="F270" s="118"/>
      <c r="G270" s="118"/>
      <c r="H270" s="118"/>
      <c r="I270" s="118"/>
      <c r="J270" s="118"/>
      <c r="K270" s="203"/>
      <c r="L270" s="118"/>
      <c r="M270" s="118"/>
      <c r="N270" s="118"/>
      <c r="O270" s="118"/>
      <c r="P270" s="118"/>
      <c r="Q270" s="203"/>
      <c r="R270" s="118"/>
      <c r="S270" s="118"/>
      <c r="T270" s="118"/>
      <c r="U270" s="118"/>
      <c r="V270" s="118"/>
      <c r="W270" s="203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</row>
    <row r="271">
      <c r="A271" s="224"/>
      <c r="B271" s="225"/>
      <c r="C271" s="118"/>
      <c r="D271" s="118"/>
      <c r="E271" s="203"/>
      <c r="F271" s="118"/>
      <c r="G271" s="118"/>
      <c r="H271" s="118"/>
      <c r="I271" s="118"/>
      <c r="J271" s="118"/>
      <c r="K271" s="203"/>
      <c r="L271" s="118"/>
      <c r="M271" s="118"/>
      <c r="N271" s="118"/>
      <c r="O271" s="118"/>
      <c r="P271" s="118"/>
      <c r="Q271" s="203"/>
      <c r="R271" s="118"/>
      <c r="S271" s="118"/>
      <c r="T271" s="118"/>
      <c r="U271" s="118"/>
      <c r="V271" s="118"/>
      <c r="W271" s="203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</row>
    <row r="272">
      <c r="A272" s="224"/>
      <c r="B272" s="225"/>
      <c r="C272" s="118"/>
      <c r="D272" s="118"/>
      <c r="E272" s="203"/>
      <c r="F272" s="118"/>
      <c r="G272" s="118"/>
      <c r="H272" s="118"/>
      <c r="I272" s="118"/>
      <c r="J272" s="118"/>
      <c r="K272" s="203"/>
      <c r="L272" s="118"/>
      <c r="M272" s="118"/>
      <c r="N272" s="118"/>
      <c r="O272" s="118"/>
      <c r="P272" s="118"/>
      <c r="Q272" s="203"/>
      <c r="R272" s="118"/>
      <c r="S272" s="118"/>
      <c r="T272" s="118"/>
      <c r="U272" s="118"/>
      <c r="V272" s="118"/>
      <c r="W272" s="203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</row>
    <row r="273">
      <c r="A273" s="224"/>
      <c r="B273" s="225"/>
      <c r="C273" s="118"/>
      <c r="D273" s="118"/>
      <c r="E273" s="203"/>
      <c r="F273" s="118"/>
      <c r="G273" s="118"/>
      <c r="H273" s="118"/>
      <c r="I273" s="118"/>
      <c r="J273" s="118"/>
      <c r="K273" s="203"/>
      <c r="L273" s="118"/>
      <c r="M273" s="118"/>
      <c r="N273" s="118"/>
      <c r="O273" s="118"/>
      <c r="P273" s="118"/>
      <c r="Q273" s="203"/>
      <c r="R273" s="118"/>
      <c r="S273" s="118"/>
      <c r="T273" s="118"/>
      <c r="U273" s="118"/>
      <c r="V273" s="118"/>
      <c r="W273" s="203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</row>
    <row r="274">
      <c r="A274" s="224"/>
      <c r="B274" s="225"/>
      <c r="C274" s="118"/>
      <c r="D274" s="118"/>
      <c r="E274" s="203"/>
      <c r="F274" s="118"/>
      <c r="G274" s="118"/>
      <c r="H274" s="118"/>
      <c r="I274" s="118"/>
      <c r="J274" s="118"/>
      <c r="K274" s="203"/>
      <c r="L274" s="118"/>
      <c r="M274" s="118"/>
      <c r="N274" s="118"/>
      <c r="O274" s="118"/>
      <c r="P274" s="118"/>
      <c r="Q274" s="203"/>
      <c r="R274" s="118"/>
      <c r="S274" s="118"/>
      <c r="T274" s="118"/>
      <c r="U274" s="118"/>
      <c r="V274" s="118"/>
      <c r="W274" s="203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</row>
    <row r="275">
      <c r="A275" s="224"/>
      <c r="B275" s="225"/>
      <c r="C275" s="118"/>
      <c r="D275" s="118"/>
      <c r="E275" s="203"/>
      <c r="F275" s="118"/>
      <c r="G275" s="118"/>
      <c r="H275" s="118"/>
      <c r="I275" s="118"/>
      <c r="J275" s="118"/>
      <c r="K275" s="203"/>
      <c r="L275" s="118"/>
      <c r="M275" s="118"/>
      <c r="N275" s="118"/>
      <c r="O275" s="118"/>
      <c r="P275" s="118"/>
      <c r="Q275" s="203"/>
      <c r="R275" s="118"/>
      <c r="S275" s="118"/>
      <c r="T275" s="118"/>
      <c r="U275" s="118"/>
      <c r="V275" s="118"/>
      <c r="W275" s="203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</row>
    <row r="276">
      <c r="A276" s="224"/>
      <c r="B276" s="225"/>
      <c r="C276" s="118"/>
      <c r="D276" s="118"/>
      <c r="E276" s="203"/>
      <c r="F276" s="118"/>
      <c r="G276" s="118"/>
      <c r="H276" s="118"/>
      <c r="I276" s="118"/>
      <c r="J276" s="118"/>
      <c r="K276" s="203"/>
      <c r="L276" s="118"/>
      <c r="M276" s="118"/>
      <c r="N276" s="118"/>
      <c r="O276" s="118"/>
      <c r="P276" s="118"/>
      <c r="Q276" s="203"/>
      <c r="R276" s="118"/>
      <c r="S276" s="118"/>
      <c r="T276" s="118"/>
      <c r="U276" s="118"/>
      <c r="V276" s="118"/>
      <c r="W276" s="203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</row>
    <row r="277">
      <c r="A277" s="224"/>
      <c r="B277" s="225"/>
      <c r="C277" s="118"/>
      <c r="D277" s="118"/>
      <c r="E277" s="203"/>
      <c r="F277" s="118"/>
      <c r="G277" s="118"/>
      <c r="H277" s="118"/>
      <c r="I277" s="118"/>
      <c r="J277" s="118"/>
      <c r="K277" s="203"/>
      <c r="L277" s="118"/>
      <c r="M277" s="118"/>
      <c r="N277" s="118"/>
      <c r="O277" s="118"/>
      <c r="P277" s="118"/>
      <c r="Q277" s="203"/>
      <c r="R277" s="118"/>
      <c r="S277" s="118"/>
      <c r="T277" s="118"/>
      <c r="U277" s="118"/>
      <c r="V277" s="118"/>
      <c r="W277" s="203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</row>
    <row r="278">
      <c r="A278" s="224"/>
      <c r="B278" s="225"/>
      <c r="C278" s="118"/>
      <c r="D278" s="118"/>
      <c r="E278" s="203"/>
      <c r="F278" s="118"/>
      <c r="G278" s="118"/>
      <c r="H278" s="118"/>
      <c r="I278" s="118"/>
      <c r="J278" s="118"/>
      <c r="K278" s="203"/>
      <c r="L278" s="118"/>
      <c r="M278" s="118"/>
      <c r="N278" s="118"/>
      <c r="O278" s="118"/>
      <c r="P278" s="118"/>
      <c r="Q278" s="203"/>
      <c r="R278" s="118"/>
      <c r="S278" s="118"/>
      <c r="T278" s="118"/>
      <c r="U278" s="118"/>
      <c r="V278" s="118"/>
      <c r="W278" s="203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</row>
    <row r="279">
      <c r="A279" s="224"/>
      <c r="B279" s="225"/>
      <c r="C279" s="118"/>
      <c r="D279" s="118"/>
      <c r="E279" s="203"/>
      <c r="F279" s="118"/>
      <c r="G279" s="118"/>
      <c r="H279" s="118"/>
      <c r="I279" s="118"/>
      <c r="J279" s="118"/>
      <c r="K279" s="203"/>
      <c r="L279" s="118"/>
      <c r="M279" s="118"/>
      <c r="N279" s="118"/>
      <c r="O279" s="118"/>
      <c r="P279" s="118"/>
      <c r="Q279" s="203"/>
      <c r="R279" s="118"/>
      <c r="S279" s="118"/>
      <c r="T279" s="118"/>
      <c r="U279" s="118"/>
      <c r="V279" s="118"/>
      <c r="W279" s="203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</row>
    <row r="280">
      <c r="A280" s="224"/>
      <c r="B280" s="225"/>
      <c r="C280" s="118"/>
      <c r="D280" s="118"/>
      <c r="E280" s="203"/>
      <c r="F280" s="118"/>
      <c r="G280" s="118"/>
      <c r="H280" s="118"/>
      <c r="I280" s="118"/>
      <c r="J280" s="118"/>
      <c r="K280" s="203"/>
      <c r="L280" s="118"/>
      <c r="M280" s="118"/>
      <c r="N280" s="118"/>
      <c r="O280" s="118"/>
      <c r="P280" s="118"/>
      <c r="Q280" s="203"/>
      <c r="R280" s="118"/>
      <c r="S280" s="118"/>
      <c r="T280" s="118"/>
      <c r="U280" s="118"/>
      <c r="V280" s="118"/>
      <c r="W280" s="203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</row>
    <row r="281">
      <c r="A281" s="224"/>
      <c r="B281" s="225"/>
      <c r="C281" s="118"/>
      <c r="D281" s="118"/>
      <c r="E281" s="203"/>
      <c r="F281" s="118"/>
      <c r="G281" s="118"/>
      <c r="H281" s="118"/>
      <c r="I281" s="118"/>
      <c r="J281" s="118"/>
      <c r="K281" s="203"/>
      <c r="L281" s="118"/>
      <c r="M281" s="118"/>
      <c r="N281" s="118"/>
      <c r="O281" s="118"/>
      <c r="P281" s="118"/>
      <c r="Q281" s="203"/>
      <c r="R281" s="118"/>
      <c r="S281" s="118"/>
      <c r="T281" s="118"/>
      <c r="U281" s="118"/>
      <c r="V281" s="118"/>
      <c r="W281" s="203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</row>
    <row r="282">
      <c r="A282" s="224"/>
      <c r="B282" s="225"/>
      <c r="C282" s="118"/>
      <c r="D282" s="118"/>
      <c r="E282" s="203"/>
      <c r="F282" s="118"/>
      <c r="G282" s="118"/>
      <c r="H282" s="118"/>
      <c r="I282" s="118"/>
      <c r="J282" s="118"/>
      <c r="K282" s="203"/>
      <c r="L282" s="118"/>
      <c r="M282" s="118"/>
      <c r="N282" s="118"/>
      <c r="O282" s="118"/>
      <c r="P282" s="118"/>
      <c r="Q282" s="203"/>
      <c r="R282" s="118"/>
      <c r="S282" s="118"/>
      <c r="T282" s="118"/>
      <c r="U282" s="118"/>
      <c r="V282" s="118"/>
      <c r="W282" s="203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</row>
    <row r="283">
      <c r="A283" s="224"/>
      <c r="B283" s="225"/>
      <c r="C283" s="118"/>
      <c r="D283" s="118"/>
      <c r="E283" s="203"/>
      <c r="F283" s="118"/>
      <c r="G283" s="118"/>
      <c r="H283" s="118"/>
      <c r="I283" s="118"/>
      <c r="J283" s="118"/>
      <c r="K283" s="203"/>
      <c r="L283" s="118"/>
      <c r="M283" s="118"/>
      <c r="N283" s="118"/>
      <c r="O283" s="118"/>
      <c r="P283" s="118"/>
      <c r="Q283" s="203"/>
      <c r="R283" s="118"/>
      <c r="S283" s="118"/>
      <c r="T283" s="118"/>
      <c r="U283" s="118"/>
      <c r="V283" s="118"/>
      <c r="W283" s="203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</row>
    <row r="284">
      <c r="A284" s="224"/>
      <c r="B284" s="225"/>
      <c r="C284" s="118"/>
      <c r="D284" s="118"/>
      <c r="E284" s="203"/>
      <c r="F284" s="118"/>
      <c r="G284" s="118"/>
      <c r="H284" s="118"/>
      <c r="I284" s="118"/>
      <c r="J284" s="118"/>
      <c r="K284" s="203"/>
      <c r="L284" s="118"/>
      <c r="M284" s="118"/>
      <c r="N284" s="118"/>
      <c r="O284" s="118"/>
      <c r="P284" s="118"/>
      <c r="Q284" s="203"/>
      <c r="R284" s="118"/>
      <c r="S284" s="118"/>
      <c r="T284" s="118"/>
      <c r="U284" s="118"/>
      <c r="V284" s="118"/>
      <c r="W284" s="203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</row>
    <row r="285">
      <c r="A285" s="224"/>
      <c r="B285" s="225"/>
      <c r="C285" s="118"/>
      <c r="D285" s="118"/>
      <c r="E285" s="203"/>
      <c r="F285" s="118"/>
      <c r="G285" s="118"/>
      <c r="H285" s="118"/>
      <c r="I285" s="118"/>
      <c r="J285" s="118"/>
      <c r="K285" s="203"/>
      <c r="L285" s="118"/>
      <c r="M285" s="118"/>
      <c r="N285" s="118"/>
      <c r="O285" s="118"/>
      <c r="P285" s="118"/>
      <c r="Q285" s="203"/>
      <c r="R285" s="118"/>
      <c r="S285" s="118"/>
      <c r="T285" s="118"/>
      <c r="U285" s="118"/>
      <c r="V285" s="118"/>
      <c r="W285" s="203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</row>
    <row r="286">
      <c r="A286" s="224"/>
      <c r="B286" s="225"/>
      <c r="C286" s="118"/>
      <c r="D286" s="118"/>
      <c r="E286" s="203"/>
      <c r="F286" s="118"/>
      <c r="G286" s="118"/>
      <c r="H286" s="118"/>
      <c r="I286" s="118"/>
      <c r="J286" s="118"/>
      <c r="K286" s="203"/>
      <c r="L286" s="118"/>
      <c r="M286" s="118"/>
      <c r="N286" s="118"/>
      <c r="O286" s="118"/>
      <c r="P286" s="118"/>
      <c r="Q286" s="203"/>
      <c r="R286" s="118"/>
      <c r="S286" s="118"/>
      <c r="T286" s="118"/>
      <c r="U286" s="118"/>
      <c r="V286" s="118"/>
      <c r="W286" s="203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</row>
    <row r="287">
      <c r="A287" s="224"/>
      <c r="B287" s="225"/>
      <c r="C287" s="118"/>
      <c r="D287" s="118"/>
      <c r="E287" s="203"/>
      <c r="F287" s="118"/>
      <c r="G287" s="118"/>
      <c r="H287" s="118"/>
      <c r="I287" s="118"/>
      <c r="J287" s="118"/>
      <c r="K287" s="203"/>
      <c r="L287" s="118"/>
      <c r="M287" s="118"/>
      <c r="N287" s="118"/>
      <c r="O287" s="118"/>
      <c r="P287" s="118"/>
      <c r="Q287" s="203"/>
      <c r="R287" s="118"/>
      <c r="S287" s="118"/>
      <c r="T287" s="118"/>
      <c r="U287" s="118"/>
      <c r="V287" s="118"/>
      <c r="W287" s="203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</row>
    <row r="288">
      <c r="A288" s="224"/>
      <c r="B288" s="225"/>
      <c r="C288" s="118"/>
      <c r="D288" s="118"/>
      <c r="E288" s="203"/>
      <c r="F288" s="118"/>
      <c r="G288" s="118"/>
      <c r="H288" s="118"/>
      <c r="I288" s="118"/>
      <c r="J288" s="118"/>
      <c r="K288" s="203"/>
      <c r="L288" s="118"/>
      <c r="M288" s="118"/>
      <c r="N288" s="118"/>
      <c r="O288" s="118"/>
      <c r="P288" s="118"/>
      <c r="Q288" s="203"/>
      <c r="R288" s="118"/>
      <c r="S288" s="118"/>
      <c r="T288" s="118"/>
      <c r="U288" s="118"/>
      <c r="V288" s="118"/>
      <c r="W288" s="203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</row>
    <row r="289">
      <c r="A289" s="224"/>
      <c r="B289" s="225"/>
      <c r="C289" s="118"/>
      <c r="D289" s="118"/>
      <c r="E289" s="203"/>
      <c r="F289" s="118"/>
      <c r="G289" s="118"/>
      <c r="H289" s="118"/>
      <c r="I289" s="118"/>
      <c r="J289" s="118"/>
      <c r="K289" s="203"/>
      <c r="L289" s="118"/>
      <c r="M289" s="118"/>
      <c r="N289" s="118"/>
      <c r="O289" s="118"/>
      <c r="P289" s="118"/>
      <c r="Q289" s="203"/>
      <c r="R289" s="118"/>
      <c r="S289" s="118"/>
      <c r="T289" s="118"/>
      <c r="U289" s="118"/>
      <c r="V289" s="118"/>
      <c r="W289" s="203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</row>
    <row r="290">
      <c r="A290" s="224"/>
      <c r="B290" s="225"/>
      <c r="C290" s="118"/>
      <c r="D290" s="118"/>
      <c r="E290" s="203"/>
      <c r="F290" s="118"/>
      <c r="G290" s="118"/>
      <c r="H290" s="118"/>
      <c r="I290" s="118"/>
      <c r="J290" s="118"/>
      <c r="K290" s="203"/>
      <c r="L290" s="118"/>
      <c r="M290" s="118"/>
      <c r="N290" s="118"/>
      <c r="O290" s="118"/>
      <c r="P290" s="118"/>
      <c r="Q290" s="203"/>
      <c r="R290" s="118"/>
      <c r="S290" s="118"/>
      <c r="T290" s="118"/>
      <c r="U290" s="118"/>
      <c r="V290" s="118"/>
      <c r="W290" s="203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</row>
    <row r="291">
      <c r="A291" s="224"/>
      <c r="B291" s="225"/>
      <c r="C291" s="118"/>
      <c r="D291" s="118"/>
      <c r="E291" s="203"/>
      <c r="F291" s="118"/>
      <c r="G291" s="118"/>
      <c r="H291" s="118"/>
      <c r="I291" s="118"/>
      <c r="J291" s="118"/>
      <c r="K291" s="203"/>
      <c r="L291" s="118"/>
      <c r="M291" s="118"/>
      <c r="N291" s="118"/>
      <c r="O291" s="118"/>
      <c r="P291" s="118"/>
      <c r="Q291" s="203"/>
      <c r="R291" s="118"/>
      <c r="S291" s="118"/>
      <c r="T291" s="118"/>
      <c r="U291" s="118"/>
      <c r="V291" s="118"/>
      <c r="W291" s="203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</row>
    <row r="292">
      <c r="A292" s="224"/>
      <c r="B292" s="225"/>
      <c r="C292" s="118"/>
      <c r="D292" s="118"/>
      <c r="E292" s="203"/>
      <c r="F292" s="118"/>
      <c r="G292" s="118"/>
      <c r="H292" s="118"/>
      <c r="I292" s="118"/>
      <c r="J292" s="118"/>
      <c r="K292" s="203"/>
      <c r="L292" s="118"/>
      <c r="M292" s="118"/>
      <c r="N292" s="118"/>
      <c r="O292" s="118"/>
      <c r="P292" s="118"/>
      <c r="Q292" s="203"/>
      <c r="R292" s="118"/>
      <c r="S292" s="118"/>
      <c r="T292" s="118"/>
      <c r="U292" s="118"/>
      <c r="V292" s="118"/>
      <c r="W292" s="203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</row>
    <row r="293">
      <c r="A293" s="224"/>
      <c r="B293" s="225"/>
      <c r="C293" s="118"/>
      <c r="D293" s="118"/>
      <c r="E293" s="203"/>
      <c r="F293" s="118"/>
      <c r="G293" s="118"/>
      <c r="H293" s="118"/>
      <c r="I293" s="118"/>
      <c r="J293" s="118"/>
      <c r="K293" s="203"/>
      <c r="L293" s="118"/>
      <c r="M293" s="118"/>
      <c r="N293" s="118"/>
      <c r="O293" s="118"/>
      <c r="P293" s="118"/>
      <c r="Q293" s="203"/>
      <c r="R293" s="118"/>
      <c r="S293" s="118"/>
      <c r="T293" s="118"/>
      <c r="U293" s="118"/>
      <c r="V293" s="118"/>
      <c r="W293" s="203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</row>
    <row r="294">
      <c r="A294" s="224"/>
      <c r="B294" s="225"/>
      <c r="C294" s="118"/>
      <c r="D294" s="118"/>
      <c r="E294" s="203"/>
      <c r="F294" s="118"/>
      <c r="G294" s="118"/>
      <c r="H294" s="118"/>
      <c r="I294" s="118"/>
      <c r="J294" s="118"/>
      <c r="K294" s="203"/>
      <c r="L294" s="118"/>
      <c r="M294" s="118"/>
      <c r="N294" s="118"/>
      <c r="O294" s="118"/>
      <c r="P294" s="118"/>
      <c r="Q294" s="203"/>
      <c r="R294" s="118"/>
      <c r="S294" s="118"/>
      <c r="T294" s="118"/>
      <c r="U294" s="118"/>
      <c r="V294" s="118"/>
      <c r="W294" s="203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</row>
    <row r="295">
      <c r="A295" s="224"/>
      <c r="B295" s="225"/>
      <c r="C295" s="118"/>
      <c r="D295" s="118"/>
      <c r="E295" s="203"/>
      <c r="F295" s="118"/>
      <c r="G295" s="118"/>
      <c r="H295" s="118"/>
      <c r="I295" s="118"/>
      <c r="J295" s="118"/>
      <c r="K295" s="203"/>
      <c r="L295" s="118"/>
      <c r="M295" s="118"/>
      <c r="N295" s="118"/>
      <c r="O295" s="118"/>
      <c r="P295" s="118"/>
      <c r="Q295" s="203"/>
      <c r="R295" s="118"/>
      <c r="S295" s="118"/>
      <c r="T295" s="118"/>
      <c r="U295" s="118"/>
      <c r="V295" s="118"/>
      <c r="W295" s="203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</row>
    <row r="296">
      <c r="A296" s="224"/>
      <c r="B296" s="225"/>
      <c r="C296" s="118"/>
      <c r="D296" s="118"/>
      <c r="E296" s="203"/>
      <c r="F296" s="118"/>
      <c r="G296" s="118"/>
      <c r="H296" s="118"/>
      <c r="I296" s="118"/>
      <c r="J296" s="118"/>
      <c r="K296" s="203"/>
      <c r="L296" s="118"/>
      <c r="M296" s="118"/>
      <c r="N296" s="118"/>
      <c r="O296" s="118"/>
      <c r="P296" s="118"/>
      <c r="Q296" s="203"/>
      <c r="R296" s="118"/>
      <c r="S296" s="118"/>
      <c r="T296" s="118"/>
      <c r="U296" s="118"/>
      <c r="V296" s="118"/>
      <c r="W296" s="203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</row>
    <row r="297">
      <c r="A297" s="224"/>
      <c r="B297" s="225"/>
      <c r="C297" s="118"/>
      <c r="D297" s="118"/>
      <c r="E297" s="203"/>
      <c r="F297" s="118"/>
      <c r="G297" s="118"/>
      <c r="H297" s="118"/>
      <c r="I297" s="118"/>
      <c r="J297" s="118"/>
      <c r="K297" s="203"/>
      <c r="L297" s="118"/>
      <c r="M297" s="118"/>
      <c r="N297" s="118"/>
      <c r="O297" s="118"/>
      <c r="P297" s="118"/>
      <c r="Q297" s="203"/>
      <c r="R297" s="118"/>
      <c r="S297" s="118"/>
      <c r="T297" s="118"/>
      <c r="U297" s="118"/>
      <c r="V297" s="118"/>
      <c r="W297" s="203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</row>
    <row r="298">
      <c r="A298" s="224"/>
      <c r="B298" s="225"/>
      <c r="C298" s="118"/>
      <c r="D298" s="118"/>
      <c r="E298" s="203"/>
      <c r="F298" s="118"/>
      <c r="G298" s="118"/>
      <c r="H298" s="118"/>
      <c r="I298" s="118"/>
      <c r="J298" s="118"/>
      <c r="K298" s="203"/>
      <c r="L298" s="118"/>
      <c r="M298" s="118"/>
      <c r="N298" s="118"/>
      <c r="O298" s="118"/>
      <c r="P298" s="118"/>
      <c r="Q298" s="203"/>
      <c r="R298" s="118"/>
      <c r="S298" s="118"/>
      <c r="T298" s="118"/>
      <c r="U298" s="118"/>
      <c r="V298" s="118"/>
      <c r="W298" s="203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</row>
    <row r="299">
      <c r="A299" s="224"/>
      <c r="B299" s="225"/>
      <c r="C299" s="118"/>
      <c r="D299" s="118"/>
      <c r="E299" s="203"/>
      <c r="F299" s="118"/>
      <c r="G299" s="118"/>
      <c r="H299" s="118"/>
      <c r="I299" s="118"/>
      <c r="J299" s="118"/>
      <c r="K299" s="203"/>
      <c r="L299" s="118"/>
      <c r="M299" s="118"/>
      <c r="N299" s="118"/>
      <c r="O299" s="118"/>
      <c r="P299" s="118"/>
      <c r="Q299" s="203"/>
      <c r="R299" s="118"/>
      <c r="S299" s="118"/>
      <c r="T299" s="118"/>
      <c r="U299" s="118"/>
      <c r="V299" s="118"/>
      <c r="W299" s="203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</row>
    <row r="300">
      <c r="A300" s="224"/>
      <c r="B300" s="225"/>
      <c r="C300" s="118"/>
      <c r="D300" s="118"/>
      <c r="E300" s="203"/>
      <c r="F300" s="118"/>
      <c r="G300" s="118"/>
      <c r="H300" s="118"/>
      <c r="I300" s="118"/>
      <c r="J300" s="118"/>
      <c r="K300" s="203"/>
      <c r="L300" s="118"/>
      <c r="M300" s="118"/>
      <c r="N300" s="118"/>
      <c r="O300" s="118"/>
      <c r="P300" s="118"/>
      <c r="Q300" s="203"/>
      <c r="R300" s="118"/>
      <c r="S300" s="118"/>
      <c r="T300" s="118"/>
      <c r="U300" s="118"/>
      <c r="V300" s="118"/>
      <c r="W300" s="203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</row>
    <row r="301">
      <c r="A301" s="224"/>
      <c r="B301" s="225"/>
      <c r="C301" s="118"/>
      <c r="D301" s="118"/>
      <c r="E301" s="203"/>
      <c r="F301" s="118"/>
      <c r="G301" s="118"/>
      <c r="H301" s="118"/>
      <c r="I301" s="118"/>
      <c r="J301" s="118"/>
      <c r="K301" s="203"/>
      <c r="L301" s="118"/>
      <c r="M301" s="118"/>
      <c r="N301" s="118"/>
      <c r="O301" s="118"/>
      <c r="P301" s="118"/>
      <c r="Q301" s="203"/>
      <c r="R301" s="118"/>
      <c r="S301" s="118"/>
      <c r="T301" s="118"/>
      <c r="U301" s="118"/>
      <c r="V301" s="118"/>
      <c r="W301" s="203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</row>
    <row r="302">
      <c r="A302" s="224"/>
      <c r="B302" s="225"/>
      <c r="C302" s="118"/>
      <c r="D302" s="118"/>
      <c r="E302" s="203"/>
      <c r="F302" s="118"/>
      <c r="G302" s="118"/>
      <c r="H302" s="118"/>
      <c r="I302" s="118"/>
      <c r="J302" s="118"/>
      <c r="K302" s="203"/>
      <c r="L302" s="118"/>
      <c r="M302" s="118"/>
      <c r="N302" s="118"/>
      <c r="O302" s="118"/>
      <c r="P302" s="118"/>
      <c r="Q302" s="203"/>
      <c r="R302" s="118"/>
      <c r="S302" s="118"/>
      <c r="T302" s="118"/>
      <c r="U302" s="118"/>
      <c r="V302" s="118"/>
      <c r="W302" s="203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</row>
    <row r="303">
      <c r="A303" s="224"/>
      <c r="B303" s="225"/>
      <c r="C303" s="118"/>
      <c r="D303" s="118"/>
      <c r="E303" s="203"/>
      <c r="F303" s="118"/>
      <c r="G303" s="118"/>
      <c r="H303" s="118"/>
      <c r="I303" s="118"/>
      <c r="J303" s="118"/>
      <c r="K303" s="203"/>
      <c r="L303" s="118"/>
      <c r="M303" s="118"/>
      <c r="N303" s="118"/>
      <c r="O303" s="118"/>
      <c r="P303" s="118"/>
      <c r="Q303" s="203"/>
      <c r="R303" s="118"/>
      <c r="S303" s="118"/>
      <c r="T303" s="118"/>
      <c r="U303" s="118"/>
      <c r="V303" s="118"/>
      <c r="W303" s="203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</row>
    <row r="304">
      <c r="A304" s="224"/>
      <c r="B304" s="225"/>
      <c r="C304" s="118"/>
      <c r="D304" s="118"/>
      <c r="E304" s="203"/>
      <c r="F304" s="118"/>
      <c r="G304" s="118"/>
      <c r="H304" s="118"/>
      <c r="I304" s="118"/>
      <c r="J304" s="118"/>
      <c r="K304" s="203"/>
      <c r="L304" s="118"/>
      <c r="M304" s="118"/>
      <c r="N304" s="118"/>
      <c r="O304" s="118"/>
      <c r="P304" s="118"/>
      <c r="Q304" s="203"/>
      <c r="R304" s="118"/>
      <c r="S304" s="118"/>
      <c r="T304" s="118"/>
      <c r="U304" s="118"/>
      <c r="V304" s="118"/>
      <c r="W304" s="203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</row>
    <row r="305">
      <c r="A305" s="224"/>
      <c r="B305" s="225"/>
      <c r="C305" s="118"/>
      <c r="D305" s="118"/>
      <c r="E305" s="203"/>
      <c r="F305" s="118"/>
      <c r="G305" s="118"/>
      <c r="H305" s="118"/>
      <c r="I305" s="118"/>
      <c r="J305" s="118"/>
      <c r="K305" s="203"/>
      <c r="L305" s="118"/>
      <c r="M305" s="118"/>
      <c r="N305" s="118"/>
      <c r="O305" s="118"/>
      <c r="P305" s="118"/>
      <c r="Q305" s="203"/>
      <c r="R305" s="118"/>
      <c r="S305" s="118"/>
      <c r="T305" s="118"/>
      <c r="U305" s="118"/>
      <c r="V305" s="118"/>
      <c r="W305" s="203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</row>
    <row r="306">
      <c r="A306" s="224"/>
      <c r="B306" s="225"/>
      <c r="C306" s="118"/>
      <c r="D306" s="118"/>
      <c r="E306" s="203"/>
      <c r="F306" s="118"/>
      <c r="G306" s="118"/>
      <c r="H306" s="118"/>
      <c r="I306" s="118"/>
      <c r="J306" s="118"/>
      <c r="K306" s="203"/>
      <c r="L306" s="118"/>
      <c r="M306" s="118"/>
      <c r="N306" s="118"/>
      <c r="O306" s="118"/>
      <c r="P306" s="118"/>
      <c r="Q306" s="203"/>
      <c r="R306" s="118"/>
      <c r="S306" s="118"/>
      <c r="T306" s="118"/>
      <c r="U306" s="118"/>
      <c r="V306" s="118"/>
      <c r="W306" s="203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</row>
    <row r="307">
      <c r="A307" s="224"/>
      <c r="B307" s="225"/>
      <c r="C307" s="118"/>
      <c r="D307" s="118"/>
      <c r="E307" s="203"/>
      <c r="F307" s="118"/>
      <c r="G307" s="118"/>
      <c r="H307" s="118"/>
      <c r="I307" s="118"/>
      <c r="J307" s="118"/>
      <c r="K307" s="203"/>
      <c r="L307" s="118"/>
      <c r="M307" s="118"/>
      <c r="N307" s="118"/>
      <c r="O307" s="118"/>
      <c r="P307" s="118"/>
      <c r="Q307" s="203"/>
      <c r="R307" s="118"/>
      <c r="S307" s="118"/>
      <c r="T307" s="118"/>
      <c r="U307" s="118"/>
      <c r="V307" s="118"/>
      <c r="W307" s="203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</row>
    <row r="308">
      <c r="A308" s="224"/>
      <c r="B308" s="225"/>
      <c r="C308" s="118"/>
      <c r="D308" s="118"/>
      <c r="E308" s="203"/>
      <c r="F308" s="118"/>
      <c r="G308" s="118"/>
      <c r="H308" s="118"/>
      <c r="I308" s="118"/>
      <c r="J308" s="118"/>
      <c r="K308" s="203"/>
      <c r="L308" s="118"/>
      <c r="M308" s="118"/>
      <c r="N308" s="118"/>
      <c r="O308" s="118"/>
      <c r="P308" s="118"/>
      <c r="Q308" s="203"/>
      <c r="R308" s="118"/>
      <c r="S308" s="118"/>
      <c r="T308" s="118"/>
      <c r="U308" s="118"/>
      <c r="V308" s="118"/>
      <c r="W308" s="203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</row>
    <row r="309">
      <c r="A309" s="224"/>
      <c r="B309" s="225"/>
      <c r="C309" s="118"/>
      <c r="D309" s="118"/>
      <c r="E309" s="203"/>
      <c r="F309" s="118"/>
      <c r="G309" s="118"/>
      <c r="H309" s="118"/>
      <c r="I309" s="118"/>
      <c r="J309" s="118"/>
      <c r="K309" s="203"/>
      <c r="L309" s="118"/>
      <c r="M309" s="118"/>
      <c r="N309" s="118"/>
      <c r="O309" s="118"/>
      <c r="P309" s="118"/>
      <c r="Q309" s="203"/>
      <c r="R309" s="118"/>
      <c r="S309" s="118"/>
      <c r="T309" s="118"/>
      <c r="U309" s="118"/>
      <c r="V309" s="118"/>
      <c r="W309" s="203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</row>
    <row r="310">
      <c r="A310" s="224"/>
      <c r="B310" s="225"/>
      <c r="C310" s="118"/>
      <c r="D310" s="118"/>
      <c r="E310" s="203"/>
      <c r="F310" s="118"/>
      <c r="G310" s="118"/>
      <c r="H310" s="118"/>
      <c r="I310" s="118"/>
      <c r="J310" s="118"/>
      <c r="K310" s="203"/>
      <c r="L310" s="118"/>
      <c r="M310" s="118"/>
      <c r="N310" s="118"/>
      <c r="O310" s="118"/>
      <c r="P310" s="118"/>
      <c r="Q310" s="203"/>
      <c r="R310" s="118"/>
      <c r="S310" s="118"/>
      <c r="T310" s="118"/>
      <c r="U310" s="118"/>
      <c r="V310" s="118"/>
      <c r="W310" s="203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</row>
    <row r="311">
      <c r="A311" s="224"/>
      <c r="B311" s="225"/>
      <c r="C311" s="118"/>
      <c r="D311" s="118"/>
      <c r="E311" s="203"/>
      <c r="F311" s="118"/>
      <c r="G311" s="118"/>
      <c r="H311" s="118"/>
      <c r="I311" s="118"/>
      <c r="J311" s="118"/>
      <c r="K311" s="203"/>
      <c r="L311" s="118"/>
      <c r="M311" s="118"/>
      <c r="N311" s="118"/>
      <c r="O311" s="118"/>
      <c r="P311" s="118"/>
      <c r="Q311" s="203"/>
      <c r="R311" s="118"/>
      <c r="S311" s="118"/>
      <c r="T311" s="118"/>
      <c r="U311" s="118"/>
      <c r="V311" s="118"/>
      <c r="W311" s="203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</row>
    <row r="312">
      <c r="A312" s="224"/>
      <c r="B312" s="225"/>
      <c r="C312" s="118"/>
      <c r="D312" s="118"/>
      <c r="E312" s="203"/>
      <c r="F312" s="118"/>
      <c r="G312" s="118"/>
      <c r="H312" s="118"/>
      <c r="I312" s="118"/>
      <c r="J312" s="118"/>
      <c r="K312" s="203"/>
      <c r="L312" s="118"/>
      <c r="M312" s="118"/>
      <c r="N312" s="118"/>
      <c r="O312" s="118"/>
      <c r="P312" s="118"/>
      <c r="Q312" s="203"/>
      <c r="R312" s="118"/>
      <c r="S312" s="118"/>
      <c r="T312" s="118"/>
      <c r="U312" s="118"/>
      <c r="V312" s="118"/>
      <c r="W312" s="203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</row>
    <row r="313">
      <c r="A313" s="224"/>
      <c r="B313" s="225"/>
      <c r="C313" s="118"/>
      <c r="D313" s="118"/>
      <c r="E313" s="203"/>
      <c r="F313" s="118"/>
      <c r="G313" s="118"/>
      <c r="H313" s="118"/>
      <c r="I313" s="118"/>
      <c r="J313" s="118"/>
      <c r="K313" s="203"/>
      <c r="L313" s="118"/>
      <c r="M313" s="118"/>
      <c r="N313" s="118"/>
      <c r="O313" s="118"/>
      <c r="P313" s="118"/>
      <c r="Q313" s="203"/>
      <c r="R313" s="118"/>
      <c r="S313" s="118"/>
      <c r="T313" s="118"/>
      <c r="U313" s="118"/>
      <c r="V313" s="118"/>
      <c r="W313" s="203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</row>
    <row r="314">
      <c r="A314" s="224"/>
      <c r="B314" s="225"/>
      <c r="C314" s="118"/>
      <c r="D314" s="118"/>
      <c r="E314" s="203"/>
      <c r="F314" s="118"/>
      <c r="G314" s="118"/>
      <c r="H314" s="118"/>
      <c r="I314" s="118"/>
      <c r="J314" s="118"/>
      <c r="K314" s="203"/>
      <c r="L314" s="118"/>
      <c r="M314" s="118"/>
      <c r="N314" s="118"/>
      <c r="O314" s="118"/>
      <c r="P314" s="118"/>
      <c r="Q314" s="203"/>
      <c r="R314" s="118"/>
      <c r="S314" s="118"/>
      <c r="T314" s="118"/>
      <c r="U314" s="118"/>
      <c r="V314" s="118"/>
      <c r="W314" s="203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</row>
    <row r="315">
      <c r="A315" s="224"/>
      <c r="B315" s="225"/>
      <c r="C315" s="118"/>
      <c r="D315" s="118"/>
      <c r="E315" s="203"/>
      <c r="F315" s="118"/>
      <c r="G315" s="118"/>
      <c r="H315" s="118"/>
      <c r="I315" s="118"/>
      <c r="J315" s="118"/>
      <c r="K315" s="203"/>
      <c r="L315" s="118"/>
      <c r="M315" s="118"/>
      <c r="N315" s="118"/>
      <c r="O315" s="118"/>
      <c r="P315" s="118"/>
      <c r="Q315" s="203"/>
      <c r="R315" s="118"/>
      <c r="S315" s="118"/>
      <c r="T315" s="118"/>
      <c r="U315" s="118"/>
      <c r="V315" s="118"/>
      <c r="W315" s="203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</row>
    <row r="316">
      <c r="A316" s="224"/>
      <c r="B316" s="225"/>
      <c r="C316" s="118"/>
      <c r="D316" s="118"/>
      <c r="E316" s="203"/>
      <c r="F316" s="118"/>
      <c r="G316" s="118"/>
      <c r="H316" s="118"/>
      <c r="I316" s="118"/>
      <c r="J316" s="118"/>
      <c r="K316" s="203"/>
      <c r="L316" s="118"/>
      <c r="M316" s="118"/>
      <c r="N316" s="118"/>
      <c r="O316" s="118"/>
      <c r="P316" s="118"/>
      <c r="Q316" s="203"/>
      <c r="R316" s="118"/>
      <c r="S316" s="118"/>
      <c r="T316" s="118"/>
      <c r="U316" s="118"/>
      <c r="V316" s="118"/>
      <c r="W316" s="203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</row>
    <row r="317">
      <c r="A317" s="224"/>
      <c r="B317" s="225"/>
      <c r="C317" s="118"/>
      <c r="D317" s="118"/>
      <c r="E317" s="203"/>
      <c r="F317" s="118"/>
      <c r="G317" s="118"/>
      <c r="H317" s="118"/>
      <c r="I317" s="118"/>
      <c r="J317" s="118"/>
      <c r="K317" s="203"/>
      <c r="L317" s="118"/>
      <c r="M317" s="118"/>
      <c r="N317" s="118"/>
      <c r="O317" s="118"/>
      <c r="P317" s="118"/>
      <c r="Q317" s="203"/>
      <c r="R317" s="118"/>
      <c r="S317" s="118"/>
      <c r="T317" s="118"/>
      <c r="U317" s="118"/>
      <c r="V317" s="118"/>
      <c r="W317" s="203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</row>
    <row r="318">
      <c r="A318" s="224"/>
      <c r="B318" s="225"/>
      <c r="C318" s="118"/>
      <c r="D318" s="118"/>
      <c r="E318" s="203"/>
      <c r="F318" s="118"/>
      <c r="G318" s="118"/>
      <c r="H318" s="118"/>
      <c r="I318" s="118"/>
      <c r="J318" s="118"/>
      <c r="K318" s="203"/>
      <c r="L318" s="118"/>
      <c r="M318" s="118"/>
      <c r="N318" s="118"/>
      <c r="O318" s="118"/>
      <c r="P318" s="118"/>
      <c r="Q318" s="203"/>
      <c r="R318" s="118"/>
      <c r="S318" s="118"/>
      <c r="T318" s="118"/>
      <c r="U318" s="118"/>
      <c r="V318" s="118"/>
      <c r="W318" s="203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</row>
    <row r="319">
      <c r="A319" s="224"/>
      <c r="B319" s="225"/>
      <c r="C319" s="118"/>
      <c r="D319" s="118"/>
      <c r="E319" s="203"/>
      <c r="F319" s="118"/>
      <c r="G319" s="118"/>
      <c r="H319" s="118"/>
      <c r="I319" s="118"/>
      <c r="J319" s="118"/>
      <c r="K319" s="203"/>
      <c r="L319" s="118"/>
      <c r="M319" s="118"/>
      <c r="N319" s="118"/>
      <c r="O319" s="118"/>
      <c r="P319" s="118"/>
      <c r="Q319" s="203"/>
      <c r="R319" s="118"/>
      <c r="S319" s="118"/>
      <c r="T319" s="118"/>
      <c r="U319" s="118"/>
      <c r="V319" s="118"/>
      <c r="W319" s="203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</row>
    <row r="320">
      <c r="A320" s="224"/>
      <c r="B320" s="225"/>
      <c r="C320" s="118"/>
      <c r="D320" s="118"/>
      <c r="E320" s="203"/>
      <c r="F320" s="118"/>
      <c r="G320" s="118"/>
      <c r="H320" s="118"/>
      <c r="I320" s="118"/>
      <c r="J320" s="118"/>
      <c r="K320" s="203"/>
      <c r="L320" s="118"/>
      <c r="M320" s="118"/>
      <c r="N320" s="118"/>
      <c r="O320" s="118"/>
      <c r="P320" s="118"/>
      <c r="Q320" s="203"/>
      <c r="R320" s="118"/>
      <c r="S320" s="118"/>
      <c r="T320" s="118"/>
      <c r="U320" s="118"/>
      <c r="V320" s="118"/>
      <c r="W320" s="203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</row>
    <row r="321">
      <c r="A321" s="224"/>
      <c r="B321" s="225"/>
      <c r="C321" s="118"/>
      <c r="D321" s="118"/>
      <c r="E321" s="203"/>
      <c r="F321" s="118"/>
      <c r="G321" s="118"/>
      <c r="H321" s="118"/>
      <c r="I321" s="118"/>
      <c r="J321" s="118"/>
      <c r="K321" s="203"/>
      <c r="L321" s="118"/>
      <c r="M321" s="118"/>
      <c r="N321" s="118"/>
      <c r="O321" s="118"/>
      <c r="P321" s="118"/>
      <c r="Q321" s="203"/>
      <c r="R321" s="118"/>
      <c r="S321" s="118"/>
      <c r="T321" s="118"/>
      <c r="U321" s="118"/>
      <c r="V321" s="118"/>
      <c r="W321" s="203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</row>
    <row r="322">
      <c r="A322" s="224"/>
      <c r="B322" s="225"/>
      <c r="C322" s="118"/>
      <c r="D322" s="118"/>
      <c r="E322" s="203"/>
      <c r="F322" s="118"/>
      <c r="G322" s="118"/>
      <c r="H322" s="118"/>
      <c r="I322" s="118"/>
      <c r="J322" s="118"/>
      <c r="K322" s="203"/>
      <c r="L322" s="118"/>
      <c r="M322" s="118"/>
      <c r="N322" s="118"/>
      <c r="O322" s="118"/>
      <c r="P322" s="118"/>
      <c r="Q322" s="203"/>
      <c r="R322" s="118"/>
      <c r="S322" s="118"/>
      <c r="T322" s="118"/>
      <c r="U322" s="118"/>
      <c r="V322" s="118"/>
      <c r="W322" s="203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</row>
    <row r="323">
      <c r="A323" s="224"/>
      <c r="B323" s="225"/>
      <c r="C323" s="118"/>
      <c r="D323" s="118"/>
      <c r="E323" s="203"/>
      <c r="F323" s="118"/>
      <c r="G323" s="118"/>
      <c r="H323" s="118"/>
      <c r="I323" s="118"/>
      <c r="J323" s="118"/>
      <c r="K323" s="203"/>
      <c r="L323" s="118"/>
      <c r="M323" s="118"/>
      <c r="N323" s="118"/>
      <c r="O323" s="118"/>
      <c r="P323" s="118"/>
      <c r="Q323" s="203"/>
      <c r="R323" s="118"/>
      <c r="S323" s="118"/>
      <c r="T323" s="118"/>
      <c r="U323" s="118"/>
      <c r="V323" s="118"/>
      <c r="W323" s="203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</row>
    <row r="324">
      <c r="A324" s="224"/>
      <c r="B324" s="225"/>
      <c r="C324" s="118"/>
      <c r="D324" s="118"/>
      <c r="E324" s="203"/>
      <c r="F324" s="118"/>
      <c r="G324" s="118"/>
      <c r="H324" s="118"/>
      <c r="I324" s="118"/>
      <c r="J324" s="118"/>
      <c r="K324" s="203"/>
      <c r="L324" s="118"/>
      <c r="M324" s="118"/>
      <c r="N324" s="118"/>
      <c r="O324" s="118"/>
      <c r="P324" s="118"/>
      <c r="Q324" s="203"/>
      <c r="R324" s="118"/>
      <c r="S324" s="118"/>
      <c r="T324" s="118"/>
      <c r="U324" s="118"/>
      <c r="V324" s="118"/>
      <c r="W324" s="203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</row>
    <row r="325">
      <c r="A325" s="224"/>
      <c r="B325" s="225"/>
      <c r="C325" s="118"/>
      <c r="D325" s="118"/>
      <c r="E325" s="203"/>
      <c r="F325" s="118"/>
      <c r="G325" s="118"/>
      <c r="H325" s="118"/>
      <c r="I325" s="118"/>
      <c r="J325" s="118"/>
      <c r="K325" s="203"/>
      <c r="L325" s="118"/>
      <c r="M325" s="118"/>
      <c r="N325" s="118"/>
      <c r="O325" s="118"/>
      <c r="P325" s="118"/>
      <c r="Q325" s="203"/>
      <c r="R325" s="118"/>
      <c r="S325" s="118"/>
      <c r="T325" s="118"/>
      <c r="U325" s="118"/>
      <c r="V325" s="118"/>
      <c r="W325" s="203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</row>
    <row r="326">
      <c r="A326" s="224"/>
      <c r="B326" s="225"/>
      <c r="C326" s="118"/>
      <c r="D326" s="118"/>
      <c r="E326" s="203"/>
      <c r="F326" s="118"/>
      <c r="G326" s="118"/>
      <c r="H326" s="118"/>
      <c r="I326" s="118"/>
      <c r="J326" s="118"/>
      <c r="K326" s="203"/>
      <c r="L326" s="118"/>
      <c r="M326" s="118"/>
      <c r="N326" s="118"/>
      <c r="O326" s="118"/>
      <c r="P326" s="118"/>
      <c r="Q326" s="203"/>
      <c r="R326" s="118"/>
      <c r="S326" s="118"/>
      <c r="T326" s="118"/>
      <c r="U326" s="118"/>
      <c r="V326" s="118"/>
      <c r="W326" s="203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</row>
    <row r="327">
      <c r="A327" s="224"/>
      <c r="B327" s="225"/>
      <c r="C327" s="118"/>
      <c r="D327" s="118"/>
      <c r="E327" s="203"/>
      <c r="F327" s="118"/>
      <c r="G327" s="118"/>
      <c r="H327" s="118"/>
      <c r="I327" s="118"/>
      <c r="J327" s="118"/>
      <c r="K327" s="203"/>
      <c r="L327" s="118"/>
      <c r="M327" s="118"/>
      <c r="N327" s="118"/>
      <c r="O327" s="118"/>
      <c r="P327" s="118"/>
      <c r="Q327" s="203"/>
      <c r="R327" s="118"/>
      <c r="S327" s="118"/>
      <c r="T327" s="118"/>
      <c r="U327" s="118"/>
      <c r="V327" s="118"/>
      <c r="W327" s="203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</row>
    <row r="328">
      <c r="A328" s="224"/>
      <c r="B328" s="225"/>
      <c r="C328" s="118"/>
      <c r="D328" s="118"/>
      <c r="E328" s="203"/>
      <c r="F328" s="118"/>
      <c r="G328" s="118"/>
      <c r="H328" s="118"/>
      <c r="I328" s="118"/>
      <c r="J328" s="118"/>
      <c r="K328" s="203"/>
      <c r="L328" s="118"/>
      <c r="M328" s="118"/>
      <c r="N328" s="118"/>
      <c r="O328" s="118"/>
      <c r="P328" s="118"/>
      <c r="Q328" s="203"/>
      <c r="R328" s="118"/>
      <c r="S328" s="118"/>
      <c r="T328" s="118"/>
      <c r="U328" s="118"/>
      <c r="V328" s="118"/>
      <c r="W328" s="203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</row>
    <row r="329">
      <c r="A329" s="224"/>
      <c r="B329" s="225"/>
      <c r="C329" s="118"/>
      <c r="D329" s="118"/>
      <c r="E329" s="203"/>
      <c r="F329" s="118"/>
      <c r="G329" s="118"/>
      <c r="H329" s="118"/>
      <c r="I329" s="118"/>
      <c r="J329" s="118"/>
      <c r="K329" s="203"/>
      <c r="L329" s="118"/>
      <c r="M329" s="118"/>
      <c r="N329" s="118"/>
      <c r="O329" s="118"/>
      <c r="P329" s="118"/>
      <c r="Q329" s="203"/>
      <c r="R329" s="118"/>
      <c r="S329" s="118"/>
      <c r="T329" s="118"/>
      <c r="U329" s="118"/>
      <c r="V329" s="118"/>
      <c r="W329" s="203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</row>
    <row r="330">
      <c r="A330" s="224"/>
      <c r="B330" s="225"/>
      <c r="C330" s="118"/>
      <c r="D330" s="118"/>
      <c r="E330" s="203"/>
      <c r="F330" s="118"/>
      <c r="G330" s="118"/>
      <c r="H330" s="118"/>
      <c r="I330" s="118"/>
      <c r="J330" s="118"/>
      <c r="K330" s="203"/>
      <c r="L330" s="118"/>
      <c r="M330" s="118"/>
      <c r="N330" s="118"/>
      <c r="O330" s="118"/>
      <c r="P330" s="118"/>
      <c r="Q330" s="203"/>
      <c r="R330" s="118"/>
      <c r="S330" s="118"/>
      <c r="T330" s="118"/>
      <c r="U330" s="118"/>
      <c r="V330" s="118"/>
      <c r="W330" s="203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</row>
    <row r="331">
      <c r="A331" s="224"/>
      <c r="B331" s="225"/>
      <c r="C331" s="118"/>
      <c r="D331" s="118"/>
      <c r="E331" s="203"/>
      <c r="F331" s="118"/>
      <c r="G331" s="118"/>
      <c r="H331" s="118"/>
      <c r="I331" s="118"/>
      <c r="J331" s="118"/>
      <c r="K331" s="203"/>
      <c r="L331" s="118"/>
      <c r="M331" s="118"/>
      <c r="N331" s="118"/>
      <c r="O331" s="118"/>
      <c r="P331" s="118"/>
      <c r="Q331" s="203"/>
      <c r="R331" s="118"/>
      <c r="S331" s="118"/>
      <c r="T331" s="118"/>
      <c r="U331" s="118"/>
      <c r="V331" s="118"/>
      <c r="W331" s="203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</row>
    <row r="332">
      <c r="A332" s="224"/>
      <c r="B332" s="225"/>
      <c r="C332" s="118"/>
      <c r="D332" s="118"/>
      <c r="E332" s="203"/>
      <c r="F332" s="118"/>
      <c r="G332" s="118"/>
      <c r="H332" s="118"/>
      <c r="I332" s="118"/>
      <c r="J332" s="118"/>
      <c r="K332" s="203"/>
      <c r="L332" s="118"/>
      <c r="M332" s="118"/>
      <c r="N332" s="118"/>
      <c r="O332" s="118"/>
      <c r="P332" s="118"/>
      <c r="Q332" s="203"/>
      <c r="R332" s="118"/>
      <c r="S332" s="118"/>
      <c r="T332" s="118"/>
      <c r="U332" s="118"/>
      <c r="V332" s="118"/>
      <c r="W332" s="203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</row>
    <row r="333">
      <c r="A333" s="224"/>
      <c r="B333" s="225"/>
      <c r="C333" s="118"/>
      <c r="D333" s="118"/>
      <c r="E333" s="203"/>
      <c r="F333" s="118"/>
      <c r="G333" s="118"/>
      <c r="H333" s="118"/>
      <c r="I333" s="118"/>
      <c r="J333" s="118"/>
      <c r="K333" s="203"/>
      <c r="L333" s="118"/>
      <c r="M333" s="118"/>
      <c r="N333" s="118"/>
      <c r="O333" s="118"/>
      <c r="P333" s="118"/>
      <c r="Q333" s="203"/>
      <c r="R333" s="118"/>
      <c r="S333" s="118"/>
      <c r="T333" s="118"/>
      <c r="U333" s="118"/>
      <c r="V333" s="118"/>
      <c r="W333" s="203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</row>
    <row r="334">
      <c r="A334" s="224"/>
      <c r="B334" s="225"/>
      <c r="C334" s="118"/>
      <c r="D334" s="118"/>
      <c r="E334" s="203"/>
      <c r="F334" s="118"/>
      <c r="G334" s="118"/>
      <c r="H334" s="118"/>
      <c r="I334" s="118"/>
      <c r="J334" s="118"/>
      <c r="K334" s="203"/>
      <c r="L334" s="118"/>
      <c r="M334" s="118"/>
      <c r="N334" s="118"/>
      <c r="O334" s="118"/>
      <c r="P334" s="118"/>
      <c r="Q334" s="203"/>
      <c r="R334" s="118"/>
      <c r="S334" s="118"/>
      <c r="T334" s="118"/>
      <c r="U334" s="118"/>
      <c r="V334" s="118"/>
      <c r="W334" s="203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</row>
    <row r="335">
      <c r="A335" s="224"/>
      <c r="B335" s="225"/>
      <c r="C335" s="118"/>
      <c r="D335" s="118"/>
      <c r="E335" s="203"/>
      <c r="F335" s="118"/>
      <c r="G335" s="118"/>
      <c r="H335" s="118"/>
      <c r="I335" s="118"/>
      <c r="J335" s="118"/>
      <c r="K335" s="203"/>
      <c r="L335" s="118"/>
      <c r="M335" s="118"/>
      <c r="N335" s="118"/>
      <c r="O335" s="118"/>
      <c r="P335" s="118"/>
      <c r="Q335" s="203"/>
      <c r="R335" s="118"/>
      <c r="S335" s="118"/>
      <c r="T335" s="118"/>
      <c r="U335" s="118"/>
      <c r="V335" s="118"/>
      <c r="W335" s="203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</row>
    <row r="336">
      <c r="A336" s="224"/>
      <c r="B336" s="225"/>
      <c r="C336" s="118"/>
      <c r="D336" s="118"/>
      <c r="E336" s="203"/>
      <c r="F336" s="118"/>
      <c r="G336" s="118"/>
      <c r="H336" s="118"/>
      <c r="I336" s="118"/>
      <c r="J336" s="118"/>
      <c r="K336" s="203"/>
      <c r="L336" s="118"/>
      <c r="M336" s="118"/>
      <c r="N336" s="118"/>
      <c r="O336" s="118"/>
      <c r="P336" s="118"/>
      <c r="Q336" s="203"/>
      <c r="R336" s="118"/>
      <c r="S336" s="118"/>
      <c r="T336" s="118"/>
      <c r="U336" s="118"/>
      <c r="V336" s="118"/>
      <c r="W336" s="203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</row>
    <row r="337">
      <c r="A337" s="224"/>
      <c r="B337" s="225"/>
      <c r="C337" s="118"/>
      <c r="D337" s="118"/>
      <c r="E337" s="203"/>
      <c r="F337" s="118"/>
      <c r="G337" s="118"/>
      <c r="H337" s="118"/>
      <c r="I337" s="118"/>
      <c r="J337" s="118"/>
      <c r="K337" s="203"/>
      <c r="L337" s="118"/>
      <c r="M337" s="118"/>
      <c r="N337" s="118"/>
      <c r="O337" s="118"/>
      <c r="P337" s="118"/>
      <c r="Q337" s="203"/>
      <c r="R337" s="118"/>
      <c r="S337" s="118"/>
      <c r="T337" s="118"/>
      <c r="U337" s="118"/>
      <c r="V337" s="118"/>
      <c r="W337" s="203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</row>
    <row r="338">
      <c r="A338" s="224"/>
      <c r="B338" s="225"/>
      <c r="C338" s="118"/>
      <c r="D338" s="118"/>
      <c r="E338" s="203"/>
      <c r="F338" s="118"/>
      <c r="G338" s="118"/>
      <c r="H338" s="118"/>
      <c r="I338" s="118"/>
      <c r="J338" s="118"/>
      <c r="K338" s="203"/>
      <c r="L338" s="118"/>
      <c r="M338" s="118"/>
      <c r="N338" s="118"/>
      <c r="O338" s="118"/>
      <c r="P338" s="118"/>
      <c r="Q338" s="203"/>
      <c r="R338" s="118"/>
      <c r="S338" s="118"/>
      <c r="T338" s="118"/>
      <c r="U338" s="118"/>
      <c r="V338" s="118"/>
      <c r="W338" s="203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</row>
    <row r="339">
      <c r="A339" s="224"/>
      <c r="B339" s="225"/>
      <c r="C339" s="118"/>
      <c r="D339" s="118"/>
      <c r="E339" s="203"/>
      <c r="F339" s="118"/>
      <c r="G339" s="118"/>
      <c r="H339" s="118"/>
      <c r="I339" s="118"/>
      <c r="J339" s="118"/>
      <c r="K339" s="203"/>
      <c r="L339" s="118"/>
      <c r="M339" s="118"/>
      <c r="N339" s="118"/>
      <c r="O339" s="118"/>
      <c r="P339" s="118"/>
      <c r="Q339" s="203"/>
      <c r="R339" s="118"/>
      <c r="S339" s="118"/>
      <c r="T339" s="118"/>
      <c r="U339" s="118"/>
      <c r="V339" s="118"/>
      <c r="W339" s="203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</row>
    <row r="340">
      <c r="A340" s="224"/>
      <c r="B340" s="225"/>
      <c r="C340" s="118"/>
      <c r="D340" s="118"/>
      <c r="E340" s="203"/>
      <c r="F340" s="118"/>
      <c r="G340" s="118"/>
      <c r="H340" s="118"/>
      <c r="I340" s="118"/>
      <c r="J340" s="118"/>
      <c r="K340" s="203"/>
      <c r="L340" s="118"/>
      <c r="M340" s="118"/>
      <c r="N340" s="118"/>
      <c r="O340" s="118"/>
      <c r="P340" s="118"/>
      <c r="Q340" s="203"/>
      <c r="R340" s="118"/>
      <c r="S340" s="118"/>
      <c r="T340" s="118"/>
      <c r="U340" s="118"/>
      <c r="V340" s="118"/>
      <c r="W340" s="203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</row>
    <row r="341">
      <c r="A341" s="224"/>
      <c r="B341" s="225"/>
      <c r="C341" s="118"/>
      <c r="D341" s="118"/>
      <c r="E341" s="203"/>
      <c r="F341" s="118"/>
      <c r="G341" s="118"/>
      <c r="H341" s="118"/>
      <c r="I341" s="118"/>
      <c r="J341" s="118"/>
      <c r="K341" s="203"/>
      <c r="L341" s="118"/>
      <c r="M341" s="118"/>
      <c r="N341" s="118"/>
      <c r="O341" s="118"/>
      <c r="P341" s="118"/>
      <c r="Q341" s="203"/>
      <c r="R341" s="118"/>
      <c r="S341" s="118"/>
      <c r="T341" s="118"/>
      <c r="U341" s="118"/>
      <c r="V341" s="118"/>
      <c r="W341" s="203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</row>
    <row r="342">
      <c r="A342" s="224"/>
      <c r="B342" s="225"/>
      <c r="C342" s="118"/>
      <c r="D342" s="118"/>
      <c r="E342" s="203"/>
      <c r="F342" s="118"/>
      <c r="G342" s="118"/>
      <c r="H342" s="118"/>
      <c r="I342" s="118"/>
      <c r="J342" s="118"/>
      <c r="K342" s="203"/>
      <c r="L342" s="118"/>
      <c r="M342" s="118"/>
      <c r="N342" s="118"/>
      <c r="O342" s="118"/>
      <c r="P342" s="118"/>
      <c r="Q342" s="203"/>
      <c r="R342" s="118"/>
      <c r="S342" s="118"/>
      <c r="T342" s="118"/>
      <c r="U342" s="118"/>
      <c r="V342" s="118"/>
      <c r="W342" s="203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</row>
    <row r="343">
      <c r="A343" s="224"/>
      <c r="B343" s="225"/>
      <c r="C343" s="118"/>
      <c r="D343" s="118"/>
      <c r="E343" s="203"/>
      <c r="F343" s="118"/>
      <c r="G343" s="118"/>
      <c r="H343" s="118"/>
      <c r="I343" s="118"/>
      <c r="J343" s="118"/>
      <c r="K343" s="203"/>
      <c r="L343" s="118"/>
      <c r="M343" s="118"/>
      <c r="N343" s="118"/>
      <c r="O343" s="118"/>
      <c r="P343" s="118"/>
      <c r="Q343" s="203"/>
      <c r="R343" s="118"/>
      <c r="S343" s="118"/>
      <c r="T343" s="118"/>
      <c r="U343" s="118"/>
      <c r="V343" s="118"/>
      <c r="W343" s="203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</row>
    <row r="344">
      <c r="A344" s="224"/>
      <c r="B344" s="225"/>
      <c r="C344" s="118"/>
      <c r="D344" s="118"/>
      <c r="E344" s="203"/>
      <c r="F344" s="118"/>
      <c r="G344" s="118"/>
      <c r="H344" s="118"/>
      <c r="I344" s="118"/>
      <c r="J344" s="118"/>
      <c r="K344" s="203"/>
      <c r="L344" s="118"/>
      <c r="M344" s="118"/>
      <c r="N344" s="118"/>
      <c r="O344" s="118"/>
      <c r="P344" s="118"/>
      <c r="Q344" s="203"/>
      <c r="R344" s="118"/>
      <c r="S344" s="118"/>
      <c r="T344" s="118"/>
      <c r="U344" s="118"/>
      <c r="V344" s="118"/>
      <c r="W344" s="203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</row>
    <row r="345">
      <c r="A345" s="224"/>
      <c r="B345" s="225"/>
      <c r="C345" s="118"/>
      <c r="D345" s="118"/>
      <c r="E345" s="203"/>
      <c r="F345" s="118"/>
      <c r="G345" s="118"/>
      <c r="H345" s="118"/>
      <c r="I345" s="118"/>
      <c r="J345" s="118"/>
      <c r="K345" s="203"/>
      <c r="L345" s="118"/>
      <c r="M345" s="118"/>
      <c r="N345" s="118"/>
      <c r="O345" s="118"/>
      <c r="P345" s="118"/>
      <c r="Q345" s="203"/>
      <c r="R345" s="118"/>
      <c r="S345" s="118"/>
      <c r="T345" s="118"/>
      <c r="U345" s="118"/>
      <c r="V345" s="118"/>
      <c r="W345" s="203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</row>
    <row r="346">
      <c r="A346" s="224"/>
      <c r="B346" s="225"/>
      <c r="C346" s="118"/>
      <c r="D346" s="118"/>
      <c r="E346" s="203"/>
      <c r="F346" s="118"/>
      <c r="G346" s="118"/>
      <c r="H346" s="118"/>
      <c r="I346" s="118"/>
      <c r="J346" s="118"/>
      <c r="K346" s="203"/>
      <c r="L346" s="118"/>
      <c r="M346" s="118"/>
      <c r="N346" s="118"/>
      <c r="O346" s="118"/>
      <c r="P346" s="118"/>
      <c r="Q346" s="203"/>
      <c r="R346" s="118"/>
      <c r="S346" s="118"/>
      <c r="T346" s="118"/>
      <c r="U346" s="118"/>
      <c r="V346" s="118"/>
      <c r="W346" s="203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</row>
    <row r="347">
      <c r="A347" s="224"/>
      <c r="B347" s="225"/>
      <c r="C347" s="118"/>
      <c r="D347" s="118"/>
      <c r="E347" s="203"/>
      <c r="F347" s="118"/>
      <c r="G347" s="118"/>
      <c r="H347" s="118"/>
      <c r="I347" s="118"/>
      <c r="J347" s="118"/>
      <c r="K347" s="203"/>
      <c r="L347" s="118"/>
      <c r="M347" s="118"/>
      <c r="N347" s="118"/>
      <c r="O347" s="118"/>
      <c r="P347" s="118"/>
      <c r="Q347" s="203"/>
      <c r="R347" s="118"/>
      <c r="S347" s="118"/>
      <c r="T347" s="118"/>
      <c r="U347" s="118"/>
      <c r="V347" s="118"/>
      <c r="W347" s="203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</row>
    <row r="348">
      <c r="A348" s="224"/>
      <c r="B348" s="225"/>
      <c r="C348" s="118"/>
      <c r="D348" s="118"/>
      <c r="E348" s="203"/>
      <c r="F348" s="118"/>
      <c r="G348" s="118"/>
      <c r="H348" s="118"/>
      <c r="I348" s="118"/>
      <c r="J348" s="118"/>
      <c r="K348" s="203"/>
      <c r="L348" s="118"/>
      <c r="M348" s="118"/>
      <c r="N348" s="118"/>
      <c r="O348" s="118"/>
      <c r="P348" s="118"/>
      <c r="Q348" s="203"/>
      <c r="R348" s="118"/>
      <c r="S348" s="118"/>
      <c r="T348" s="118"/>
      <c r="U348" s="118"/>
      <c r="V348" s="118"/>
      <c r="W348" s="203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</row>
    <row r="349">
      <c r="A349" s="224"/>
      <c r="B349" s="225"/>
      <c r="C349" s="118"/>
      <c r="D349" s="118"/>
      <c r="E349" s="203"/>
      <c r="F349" s="118"/>
      <c r="G349" s="118"/>
      <c r="H349" s="118"/>
      <c r="I349" s="118"/>
      <c r="J349" s="118"/>
      <c r="K349" s="203"/>
      <c r="L349" s="118"/>
      <c r="M349" s="118"/>
      <c r="N349" s="118"/>
      <c r="O349" s="118"/>
      <c r="P349" s="118"/>
      <c r="Q349" s="203"/>
      <c r="R349" s="118"/>
      <c r="S349" s="118"/>
      <c r="T349" s="118"/>
      <c r="U349" s="118"/>
      <c r="V349" s="118"/>
      <c r="W349" s="203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</row>
    <row r="350">
      <c r="A350" s="224"/>
      <c r="B350" s="225"/>
      <c r="C350" s="118"/>
      <c r="D350" s="118"/>
      <c r="E350" s="203"/>
      <c r="F350" s="118"/>
      <c r="G350" s="118"/>
      <c r="H350" s="118"/>
      <c r="I350" s="118"/>
      <c r="J350" s="118"/>
      <c r="K350" s="203"/>
      <c r="L350" s="118"/>
      <c r="M350" s="118"/>
      <c r="N350" s="118"/>
      <c r="O350" s="118"/>
      <c r="P350" s="118"/>
      <c r="Q350" s="203"/>
      <c r="R350" s="118"/>
      <c r="S350" s="118"/>
      <c r="T350" s="118"/>
      <c r="U350" s="118"/>
      <c r="V350" s="118"/>
      <c r="W350" s="203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</row>
    <row r="351">
      <c r="A351" s="224"/>
      <c r="B351" s="225"/>
      <c r="C351" s="118"/>
      <c r="D351" s="118"/>
      <c r="E351" s="203"/>
      <c r="F351" s="118"/>
      <c r="G351" s="118"/>
      <c r="H351" s="118"/>
      <c r="I351" s="118"/>
      <c r="J351" s="118"/>
      <c r="K351" s="203"/>
      <c r="L351" s="118"/>
      <c r="M351" s="118"/>
      <c r="N351" s="118"/>
      <c r="O351" s="118"/>
      <c r="P351" s="118"/>
      <c r="Q351" s="203"/>
      <c r="R351" s="118"/>
      <c r="S351" s="118"/>
      <c r="T351" s="118"/>
      <c r="U351" s="118"/>
      <c r="V351" s="118"/>
      <c r="W351" s="203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</row>
    <row r="352">
      <c r="A352" s="224"/>
      <c r="B352" s="225"/>
      <c r="C352" s="118"/>
      <c r="D352" s="118"/>
      <c r="E352" s="203"/>
      <c r="F352" s="118"/>
      <c r="G352" s="118"/>
      <c r="H352" s="118"/>
      <c r="I352" s="118"/>
      <c r="J352" s="118"/>
      <c r="K352" s="203"/>
      <c r="L352" s="118"/>
      <c r="M352" s="118"/>
      <c r="N352" s="118"/>
      <c r="O352" s="118"/>
      <c r="P352" s="118"/>
      <c r="Q352" s="203"/>
      <c r="R352" s="118"/>
      <c r="S352" s="118"/>
      <c r="T352" s="118"/>
      <c r="U352" s="118"/>
      <c r="V352" s="118"/>
      <c r="W352" s="203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</row>
    <row r="353">
      <c r="A353" s="224"/>
      <c r="B353" s="225"/>
      <c r="C353" s="118"/>
      <c r="D353" s="118"/>
      <c r="E353" s="203"/>
      <c r="F353" s="118"/>
      <c r="G353" s="118"/>
      <c r="H353" s="118"/>
      <c r="I353" s="118"/>
      <c r="J353" s="118"/>
      <c r="K353" s="203"/>
      <c r="L353" s="118"/>
      <c r="M353" s="118"/>
      <c r="N353" s="118"/>
      <c r="O353" s="118"/>
      <c r="P353" s="118"/>
      <c r="Q353" s="203"/>
      <c r="R353" s="118"/>
      <c r="S353" s="118"/>
      <c r="T353" s="118"/>
      <c r="U353" s="118"/>
      <c r="V353" s="118"/>
      <c r="W353" s="203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</row>
    <row r="354">
      <c r="A354" s="224"/>
      <c r="B354" s="225"/>
      <c r="C354" s="118"/>
      <c r="D354" s="118"/>
      <c r="E354" s="203"/>
      <c r="F354" s="118"/>
      <c r="G354" s="118"/>
      <c r="H354" s="118"/>
      <c r="I354" s="118"/>
      <c r="J354" s="118"/>
      <c r="K354" s="203"/>
      <c r="L354" s="118"/>
      <c r="M354" s="118"/>
      <c r="N354" s="118"/>
      <c r="O354" s="118"/>
      <c r="P354" s="118"/>
      <c r="Q354" s="203"/>
      <c r="R354" s="118"/>
      <c r="S354" s="118"/>
      <c r="T354" s="118"/>
      <c r="U354" s="118"/>
      <c r="V354" s="118"/>
      <c r="W354" s="203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</row>
    <row r="355">
      <c r="A355" s="224"/>
      <c r="B355" s="225"/>
      <c r="C355" s="118"/>
      <c r="D355" s="118"/>
      <c r="E355" s="203"/>
      <c r="F355" s="118"/>
      <c r="G355" s="118"/>
      <c r="H355" s="118"/>
      <c r="I355" s="118"/>
      <c r="J355" s="118"/>
      <c r="K355" s="203"/>
      <c r="L355" s="118"/>
      <c r="M355" s="118"/>
      <c r="N355" s="118"/>
      <c r="O355" s="118"/>
      <c r="P355" s="118"/>
      <c r="Q355" s="203"/>
      <c r="R355" s="118"/>
      <c r="S355" s="118"/>
      <c r="T355" s="118"/>
      <c r="U355" s="118"/>
      <c r="V355" s="118"/>
      <c r="W355" s="203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</row>
    <row r="356">
      <c r="A356" s="224"/>
      <c r="B356" s="225"/>
      <c r="C356" s="118"/>
      <c r="D356" s="118"/>
      <c r="E356" s="203"/>
      <c r="F356" s="118"/>
      <c r="G356" s="118"/>
      <c r="H356" s="118"/>
      <c r="I356" s="118"/>
      <c r="J356" s="118"/>
      <c r="K356" s="203"/>
      <c r="L356" s="118"/>
      <c r="M356" s="118"/>
      <c r="N356" s="118"/>
      <c r="O356" s="118"/>
      <c r="P356" s="118"/>
      <c r="Q356" s="203"/>
      <c r="R356" s="118"/>
      <c r="S356" s="118"/>
      <c r="T356" s="118"/>
      <c r="U356" s="118"/>
      <c r="V356" s="118"/>
      <c r="W356" s="203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</row>
    <row r="357">
      <c r="A357" s="224"/>
      <c r="B357" s="225"/>
      <c r="C357" s="118"/>
      <c r="D357" s="118"/>
      <c r="E357" s="203"/>
      <c r="F357" s="118"/>
      <c r="G357" s="118"/>
      <c r="H357" s="118"/>
      <c r="I357" s="118"/>
      <c r="J357" s="118"/>
      <c r="K357" s="203"/>
      <c r="L357" s="118"/>
      <c r="M357" s="118"/>
      <c r="N357" s="118"/>
      <c r="O357" s="118"/>
      <c r="P357" s="118"/>
      <c r="Q357" s="203"/>
      <c r="R357" s="118"/>
      <c r="S357" s="118"/>
      <c r="T357" s="118"/>
      <c r="U357" s="118"/>
      <c r="V357" s="118"/>
      <c r="W357" s="203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</row>
    <row r="358">
      <c r="A358" s="224"/>
      <c r="B358" s="225"/>
      <c r="C358" s="118"/>
      <c r="D358" s="118"/>
      <c r="E358" s="203"/>
      <c r="F358" s="118"/>
      <c r="G358" s="118"/>
      <c r="H358" s="118"/>
      <c r="I358" s="118"/>
      <c r="J358" s="118"/>
      <c r="K358" s="203"/>
      <c r="L358" s="118"/>
      <c r="M358" s="118"/>
      <c r="N358" s="118"/>
      <c r="O358" s="118"/>
      <c r="P358" s="118"/>
      <c r="Q358" s="203"/>
      <c r="R358" s="118"/>
      <c r="S358" s="118"/>
      <c r="T358" s="118"/>
      <c r="U358" s="118"/>
      <c r="V358" s="118"/>
      <c r="W358" s="203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</row>
    <row r="359">
      <c r="A359" s="224"/>
      <c r="B359" s="225"/>
      <c r="C359" s="118"/>
      <c r="D359" s="118"/>
      <c r="E359" s="203"/>
      <c r="F359" s="118"/>
      <c r="G359" s="118"/>
      <c r="H359" s="118"/>
      <c r="I359" s="118"/>
      <c r="J359" s="118"/>
      <c r="K359" s="203"/>
      <c r="L359" s="118"/>
      <c r="M359" s="118"/>
      <c r="N359" s="118"/>
      <c r="O359" s="118"/>
      <c r="P359" s="118"/>
      <c r="Q359" s="203"/>
      <c r="R359" s="118"/>
      <c r="S359" s="118"/>
      <c r="T359" s="118"/>
      <c r="U359" s="118"/>
      <c r="V359" s="118"/>
      <c r="W359" s="203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</row>
    <row r="360">
      <c r="A360" s="224"/>
      <c r="B360" s="225"/>
      <c r="C360" s="118"/>
      <c r="D360" s="118"/>
      <c r="E360" s="203"/>
      <c r="F360" s="118"/>
      <c r="G360" s="118"/>
      <c r="H360" s="118"/>
      <c r="I360" s="118"/>
      <c r="J360" s="118"/>
      <c r="K360" s="203"/>
      <c r="L360" s="118"/>
      <c r="M360" s="118"/>
      <c r="N360" s="118"/>
      <c r="O360" s="118"/>
      <c r="P360" s="118"/>
      <c r="Q360" s="203"/>
      <c r="R360" s="118"/>
      <c r="S360" s="118"/>
      <c r="T360" s="118"/>
      <c r="U360" s="118"/>
      <c r="V360" s="118"/>
      <c r="W360" s="203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</row>
    <row r="361">
      <c r="A361" s="224"/>
      <c r="B361" s="225"/>
      <c r="C361" s="118"/>
      <c r="D361" s="118"/>
      <c r="E361" s="203"/>
      <c r="F361" s="118"/>
      <c r="G361" s="118"/>
      <c r="H361" s="118"/>
      <c r="I361" s="118"/>
      <c r="J361" s="118"/>
      <c r="K361" s="203"/>
      <c r="L361" s="118"/>
      <c r="M361" s="118"/>
      <c r="N361" s="118"/>
      <c r="O361" s="118"/>
      <c r="P361" s="118"/>
      <c r="Q361" s="203"/>
      <c r="R361" s="118"/>
      <c r="S361" s="118"/>
      <c r="T361" s="118"/>
      <c r="U361" s="118"/>
      <c r="V361" s="118"/>
      <c r="W361" s="203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</row>
    <row r="362">
      <c r="A362" s="224"/>
      <c r="B362" s="225"/>
      <c r="C362" s="118"/>
      <c r="D362" s="118"/>
      <c r="E362" s="203"/>
      <c r="F362" s="118"/>
      <c r="G362" s="118"/>
      <c r="H362" s="118"/>
      <c r="I362" s="118"/>
      <c r="J362" s="118"/>
      <c r="K362" s="203"/>
      <c r="L362" s="118"/>
      <c r="M362" s="118"/>
      <c r="N362" s="118"/>
      <c r="O362" s="118"/>
      <c r="P362" s="118"/>
      <c r="Q362" s="203"/>
      <c r="R362" s="118"/>
      <c r="S362" s="118"/>
      <c r="T362" s="118"/>
      <c r="U362" s="118"/>
      <c r="V362" s="118"/>
      <c r="W362" s="203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</row>
    <row r="363">
      <c r="A363" s="224"/>
      <c r="B363" s="225"/>
      <c r="C363" s="118"/>
      <c r="D363" s="118"/>
      <c r="E363" s="203"/>
      <c r="F363" s="118"/>
      <c r="G363" s="118"/>
      <c r="H363" s="118"/>
      <c r="I363" s="118"/>
      <c r="J363" s="118"/>
      <c r="K363" s="203"/>
      <c r="L363" s="118"/>
      <c r="M363" s="118"/>
      <c r="N363" s="118"/>
      <c r="O363" s="118"/>
      <c r="P363" s="118"/>
      <c r="Q363" s="203"/>
      <c r="R363" s="118"/>
      <c r="S363" s="118"/>
      <c r="T363" s="118"/>
      <c r="U363" s="118"/>
      <c r="V363" s="118"/>
      <c r="W363" s="203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</row>
    <row r="364">
      <c r="A364" s="224"/>
      <c r="B364" s="225"/>
      <c r="C364" s="118"/>
      <c r="D364" s="118"/>
      <c r="E364" s="203"/>
      <c r="F364" s="118"/>
      <c r="G364" s="118"/>
      <c r="H364" s="118"/>
      <c r="I364" s="118"/>
      <c r="J364" s="118"/>
      <c r="K364" s="203"/>
      <c r="L364" s="118"/>
      <c r="M364" s="118"/>
      <c r="N364" s="118"/>
      <c r="O364" s="118"/>
      <c r="P364" s="118"/>
      <c r="Q364" s="203"/>
      <c r="R364" s="118"/>
      <c r="S364" s="118"/>
      <c r="T364" s="118"/>
      <c r="U364" s="118"/>
      <c r="V364" s="118"/>
      <c r="W364" s="203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18"/>
      <c r="AS364" s="118"/>
    </row>
    <row r="365">
      <c r="A365" s="224"/>
      <c r="B365" s="225"/>
      <c r="C365" s="118"/>
      <c r="D365" s="118"/>
      <c r="E365" s="203"/>
      <c r="F365" s="118"/>
      <c r="G365" s="118"/>
      <c r="H365" s="118"/>
      <c r="I365" s="118"/>
      <c r="J365" s="118"/>
      <c r="K365" s="203"/>
      <c r="L365" s="118"/>
      <c r="M365" s="118"/>
      <c r="N365" s="118"/>
      <c r="O365" s="118"/>
      <c r="P365" s="118"/>
      <c r="Q365" s="203"/>
      <c r="R365" s="118"/>
      <c r="S365" s="118"/>
      <c r="T365" s="118"/>
      <c r="U365" s="118"/>
      <c r="V365" s="118"/>
      <c r="W365" s="203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  <c r="AP365" s="118"/>
      <c r="AQ365" s="118"/>
      <c r="AR365" s="118"/>
      <c r="AS365" s="118"/>
    </row>
    <row r="366">
      <c r="A366" s="224"/>
      <c r="B366" s="225"/>
      <c r="C366" s="118"/>
      <c r="D366" s="118"/>
      <c r="E366" s="203"/>
      <c r="F366" s="118"/>
      <c r="G366" s="118"/>
      <c r="H366" s="118"/>
      <c r="I366" s="118"/>
      <c r="J366" s="118"/>
      <c r="K366" s="203"/>
      <c r="L366" s="118"/>
      <c r="M366" s="118"/>
      <c r="N366" s="118"/>
      <c r="O366" s="118"/>
      <c r="P366" s="118"/>
      <c r="Q366" s="203"/>
      <c r="R366" s="118"/>
      <c r="S366" s="118"/>
      <c r="T366" s="118"/>
      <c r="U366" s="118"/>
      <c r="V366" s="118"/>
      <c r="W366" s="203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  <c r="AP366" s="118"/>
      <c r="AQ366" s="118"/>
      <c r="AR366" s="118"/>
      <c r="AS366" s="118"/>
    </row>
    <row r="367">
      <c r="A367" s="224"/>
      <c r="B367" s="225"/>
      <c r="C367" s="118"/>
      <c r="D367" s="118"/>
      <c r="E367" s="203"/>
      <c r="F367" s="118"/>
      <c r="G367" s="118"/>
      <c r="H367" s="118"/>
      <c r="I367" s="118"/>
      <c r="J367" s="118"/>
      <c r="K367" s="203"/>
      <c r="L367" s="118"/>
      <c r="M367" s="118"/>
      <c r="N367" s="118"/>
      <c r="O367" s="118"/>
      <c r="P367" s="118"/>
      <c r="Q367" s="203"/>
      <c r="R367" s="118"/>
      <c r="S367" s="118"/>
      <c r="T367" s="118"/>
      <c r="U367" s="118"/>
      <c r="V367" s="118"/>
      <c r="W367" s="203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  <c r="AL367" s="118"/>
      <c r="AM367" s="118"/>
      <c r="AN367" s="118"/>
      <c r="AO367" s="118"/>
      <c r="AP367" s="118"/>
      <c r="AQ367" s="118"/>
      <c r="AR367" s="118"/>
      <c r="AS367" s="118"/>
    </row>
    <row r="368">
      <c r="A368" s="224"/>
      <c r="B368" s="225"/>
      <c r="C368" s="118"/>
      <c r="D368" s="118"/>
      <c r="E368" s="203"/>
      <c r="F368" s="118"/>
      <c r="G368" s="118"/>
      <c r="H368" s="118"/>
      <c r="I368" s="118"/>
      <c r="J368" s="118"/>
      <c r="K368" s="203"/>
      <c r="L368" s="118"/>
      <c r="M368" s="118"/>
      <c r="N368" s="118"/>
      <c r="O368" s="118"/>
      <c r="P368" s="118"/>
      <c r="Q368" s="203"/>
      <c r="R368" s="118"/>
      <c r="S368" s="118"/>
      <c r="T368" s="118"/>
      <c r="U368" s="118"/>
      <c r="V368" s="118"/>
      <c r="W368" s="203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</row>
    <row r="369">
      <c r="A369" s="224"/>
      <c r="B369" s="225"/>
      <c r="C369" s="118"/>
      <c r="D369" s="118"/>
      <c r="E369" s="203"/>
      <c r="F369" s="118"/>
      <c r="G369" s="118"/>
      <c r="H369" s="118"/>
      <c r="I369" s="118"/>
      <c r="J369" s="118"/>
      <c r="K369" s="203"/>
      <c r="L369" s="118"/>
      <c r="M369" s="118"/>
      <c r="N369" s="118"/>
      <c r="O369" s="118"/>
      <c r="P369" s="118"/>
      <c r="Q369" s="203"/>
      <c r="R369" s="118"/>
      <c r="S369" s="118"/>
      <c r="T369" s="118"/>
      <c r="U369" s="118"/>
      <c r="V369" s="118"/>
      <c r="W369" s="203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  <c r="AL369" s="118"/>
      <c r="AM369" s="118"/>
      <c r="AN369" s="118"/>
      <c r="AO369" s="118"/>
      <c r="AP369" s="118"/>
      <c r="AQ369" s="118"/>
      <c r="AR369" s="118"/>
      <c r="AS369" s="118"/>
    </row>
    <row r="370">
      <c r="A370" s="224"/>
      <c r="B370" s="225"/>
      <c r="C370" s="118"/>
      <c r="D370" s="118"/>
      <c r="E370" s="203"/>
      <c r="F370" s="118"/>
      <c r="G370" s="118"/>
      <c r="H370" s="118"/>
      <c r="I370" s="118"/>
      <c r="J370" s="118"/>
      <c r="K370" s="203"/>
      <c r="L370" s="118"/>
      <c r="M370" s="118"/>
      <c r="N370" s="118"/>
      <c r="O370" s="118"/>
      <c r="P370" s="118"/>
      <c r="Q370" s="203"/>
      <c r="R370" s="118"/>
      <c r="S370" s="118"/>
      <c r="T370" s="118"/>
      <c r="U370" s="118"/>
      <c r="V370" s="118"/>
      <c r="W370" s="203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8"/>
    </row>
    <row r="371">
      <c r="A371" s="224"/>
      <c r="B371" s="225"/>
      <c r="C371" s="118"/>
      <c r="D371" s="118"/>
      <c r="E371" s="203"/>
      <c r="F371" s="118"/>
      <c r="G371" s="118"/>
      <c r="H371" s="118"/>
      <c r="I371" s="118"/>
      <c r="J371" s="118"/>
      <c r="K371" s="203"/>
      <c r="L371" s="118"/>
      <c r="M371" s="118"/>
      <c r="N371" s="118"/>
      <c r="O371" s="118"/>
      <c r="P371" s="118"/>
      <c r="Q371" s="203"/>
      <c r="R371" s="118"/>
      <c r="S371" s="118"/>
      <c r="T371" s="118"/>
      <c r="U371" s="118"/>
      <c r="V371" s="118"/>
      <c r="W371" s="203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</row>
    <row r="372">
      <c r="A372" s="224"/>
      <c r="B372" s="225"/>
      <c r="C372" s="118"/>
      <c r="D372" s="118"/>
      <c r="E372" s="203"/>
      <c r="F372" s="118"/>
      <c r="G372" s="118"/>
      <c r="H372" s="118"/>
      <c r="I372" s="118"/>
      <c r="J372" s="118"/>
      <c r="K372" s="203"/>
      <c r="L372" s="118"/>
      <c r="M372" s="118"/>
      <c r="N372" s="118"/>
      <c r="O372" s="118"/>
      <c r="P372" s="118"/>
      <c r="Q372" s="203"/>
      <c r="R372" s="118"/>
      <c r="S372" s="118"/>
      <c r="T372" s="118"/>
      <c r="U372" s="118"/>
      <c r="V372" s="118"/>
      <c r="W372" s="203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8"/>
    </row>
    <row r="373">
      <c r="A373" s="224"/>
      <c r="B373" s="225"/>
      <c r="C373" s="118"/>
      <c r="D373" s="118"/>
      <c r="E373" s="203"/>
      <c r="F373" s="118"/>
      <c r="G373" s="118"/>
      <c r="H373" s="118"/>
      <c r="I373" s="118"/>
      <c r="J373" s="118"/>
      <c r="K373" s="203"/>
      <c r="L373" s="118"/>
      <c r="M373" s="118"/>
      <c r="N373" s="118"/>
      <c r="O373" s="118"/>
      <c r="P373" s="118"/>
      <c r="Q373" s="203"/>
      <c r="R373" s="118"/>
      <c r="S373" s="118"/>
      <c r="T373" s="118"/>
      <c r="U373" s="118"/>
      <c r="V373" s="118"/>
      <c r="W373" s="203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8"/>
    </row>
    <row r="374">
      <c r="A374" s="224"/>
      <c r="B374" s="225"/>
      <c r="C374" s="118"/>
      <c r="D374" s="118"/>
      <c r="E374" s="203"/>
      <c r="F374" s="118"/>
      <c r="G374" s="118"/>
      <c r="H374" s="118"/>
      <c r="I374" s="118"/>
      <c r="J374" s="118"/>
      <c r="K374" s="203"/>
      <c r="L374" s="118"/>
      <c r="M374" s="118"/>
      <c r="N374" s="118"/>
      <c r="O374" s="118"/>
      <c r="P374" s="118"/>
      <c r="Q374" s="203"/>
      <c r="R374" s="118"/>
      <c r="S374" s="118"/>
      <c r="T374" s="118"/>
      <c r="U374" s="118"/>
      <c r="V374" s="118"/>
      <c r="W374" s="203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8"/>
    </row>
    <row r="375">
      <c r="A375" s="224"/>
      <c r="B375" s="225"/>
      <c r="C375" s="118"/>
      <c r="D375" s="118"/>
      <c r="E375" s="203"/>
      <c r="F375" s="118"/>
      <c r="G375" s="118"/>
      <c r="H375" s="118"/>
      <c r="I375" s="118"/>
      <c r="J375" s="118"/>
      <c r="K375" s="203"/>
      <c r="L375" s="118"/>
      <c r="M375" s="118"/>
      <c r="N375" s="118"/>
      <c r="O375" s="118"/>
      <c r="P375" s="118"/>
      <c r="Q375" s="203"/>
      <c r="R375" s="118"/>
      <c r="S375" s="118"/>
      <c r="T375" s="118"/>
      <c r="U375" s="118"/>
      <c r="V375" s="118"/>
      <c r="W375" s="203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</row>
    <row r="376">
      <c r="A376" s="224"/>
      <c r="B376" s="225"/>
      <c r="C376" s="118"/>
      <c r="D376" s="118"/>
      <c r="E376" s="203"/>
      <c r="F376" s="118"/>
      <c r="G376" s="118"/>
      <c r="H376" s="118"/>
      <c r="I376" s="118"/>
      <c r="J376" s="118"/>
      <c r="K376" s="203"/>
      <c r="L376" s="118"/>
      <c r="M376" s="118"/>
      <c r="N376" s="118"/>
      <c r="O376" s="118"/>
      <c r="P376" s="118"/>
      <c r="Q376" s="203"/>
      <c r="R376" s="118"/>
      <c r="S376" s="118"/>
      <c r="T376" s="118"/>
      <c r="U376" s="118"/>
      <c r="V376" s="118"/>
      <c r="W376" s="203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  <c r="AL376" s="118"/>
      <c r="AM376" s="118"/>
      <c r="AN376" s="118"/>
      <c r="AO376" s="118"/>
      <c r="AP376" s="118"/>
      <c r="AQ376" s="118"/>
      <c r="AR376" s="118"/>
      <c r="AS376" s="118"/>
    </row>
    <row r="377">
      <c r="A377" s="224"/>
      <c r="B377" s="225"/>
      <c r="C377" s="118"/>
      <c r="D377" s="118"/>
      <c r="E377" s="203"/>
      <c r="F377" s="118"/>
      <c r="G377" s="118"/>
      <c r="H377" s="118"/>
      <c r="I377" s="118"/>
      <c r="J377" s="118"/>
      <c r="K377" s="203"/>
      <c r="L377" s="118"/>
      <c r="M377" s="118"/>
      <c r="N377" s="118"/>
      <c r="O377" s="118"/>
      <c r="P377" s="118"/>
      <c r="Q377" s="203"/>
      <c r="R377" s="118"/>
      <c r="S377" s="118"/>
      <c r="T377" s="118"/>
      <c r="U377" s="118"/>
      <c r="V377" s="118"/>
      <c r="W377" s="203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  <c r="AL377" s="118"/>
      <c r="AM377" s="118"/>
      <c r="AN377" s="118"/>
      <c r="AO377" s="118"/>
      <c r="AP377" s="118"/>
      <c r="AQ377" s="118"/>
      <c r="AR377" s="118"/>
      <c r="AS377" s="118"/>
    </row>
    <row r="378">
      <c r="A378" s="224"/>
      <c r="B378" s="225"/>
      <c r="C378" s="118"/>
      <c r="D378" s="118"/>
      <c r="E378" s="203"/>
      <c r="F378" s="118"/>
      <c r="G378" s="118"/>
      <c r="H378" s="118"/>
      <c r="I378" s="118"/>
      <c r="J378" s="118"/>
      <c r="K378" s="203"/>
      <c r="L378" s="118"/>
      <c r="M378" s="118"/>
      <c r="N378" s="118"/>
      <c r="O378" s="118"/>
      <c r="P378" s="118"/>
      <c r="Q378" s="203"/>
      <c r="R378" s="118"/>
      <c r="S378" s="118"/>
      <c r="T378" s="118"/>
      <c r="U378" s="118"/>
      <c r="V378" s="118"/>
      <c r="W378" s="203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  <c r="AP378" s="118"/>
      <c r="AQ378" s="118"/>
      <c r="AR378" s="118"/>
      <c r="AS378" s="118"/>
    </row>
    <row r="379">
      <c r="A379" s="224"/>
      <c r="B379" s="225"/>
      <c r="C379" s="118"/>
      <c r="D379" s="118"/>
      <c r="E379" s="203"/>
      <c r="F379" s="118"/>
      <c r="G379" s="118"/>
      <c r="H379" s="118"/>
      <c r="I379" s="118"/>
      <c r="J379" s="118"/>
      <c r="K379" s="203"/>
      <c r="L379" s="118"/>
      <c r="M379" s="118"/>
      <c r="N379" s="118"/>
      <c r="O379" s="118"/>
      <c r="P379" s="118"/>
      <c r="Q379" s="203"/>
      <c r="R379" s="118"/>
      <c r="S379" s="118"/>
      <c r="T379" s="118"/>
      <c r="U379" s="118"/>
      <c r="V379" s="118"/>
      <c r="W379" s="203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  <c r="AP379" s="118"/>
      <c r="AQ379" s="118"/>
      <c r="AR379" s="118"/>
      <c r="AS379" s="118"/>
    </row>
    <row r="380">
      <c r="A380" s="224"/>
      <c r="B380" s="225"/>
      <c r="C380" s="118"/>
      <c r="D380" s="118"/>
      <c r="E380" s="203"/>
      <c r="F380" s="118"/>
      <c r="G380" s="118"/>
      <c r="H380" s="118"/>
      <c r="I380" s="118"/>
      <c r="J380" s="118"/>
      <c r="K380" s="203"/>
      <c r="L380" s="118"/>
      <c r="M380" s="118"/>
      <c r="N380" s="118"/>
      <c r="O380" s="118"/>
      <c r="P380" s="118"/>
      <c r="Q380" s="203"/>
      <c r="R380" s="118"/>
      <c r="S380" s="118"/>
      <c r="T380" s="118"/>
      <c r="U380" s="118"/>
      <c r="V380" s="118"/>
      <c r="W380" s="203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118"/>
      <c r="AQ380" s="118"/>
      <c r="AR380" s="118"/>
      <c r="AS380" s="118"/>
    </row>
    <row r="381">
      <c r="A381" s="224"/>
      <c r="B381" s="225"/>
      <c r="C381" s="118"/>
      <c r="D381" s="118"/>
      <c r="E381" s="203"/>
      <c r="F381" s="118"/>
      <c r="G381" s="118"/>
      <c r="H381" s="118"/>
      <c r="I381" s="118"/>
      <c r="J381" s="118"/>
      <c r="K381" s="203"/>
      <c r="L381" s="118"/>
      <c r="M381" s="118"/>
      <c r="N381" s="118"/>
      <c r="O381" s="118"/>
      <c r="P381" s="118"/>
      <c r="Q381" s="203"/>
      <c r="R381" s="118"/>
      <c r="S381" s="118"/>
      <c r="T381" s="118"/>
      <c r="U381" s="118"/>
      <c r="V381" s="118"/>
      <c r="W381" s="203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/>
      <c r="AO381" s="118"/>
      <c r="AP381" s="118"/>
      <c r="AQ381" s="118"/>
      <c r="AR381" s="118"/>
      <c r="AS381" s="118"/>
    </row>
    <row r="382">
      <c r="A382" s="224"/>
      <c r="B382" s="225"/>
      <c r="C382" s="118"/>
      <c r="D382" s="118"/>
      <c r="E382" s="203"/>
      <c r="F382" s="118"/>
      <c r="G382" s="118"/>
      <c r="H382" s="118"/>
      <c r="I382" s="118"/>
      <c r="J382" s="118"/>
      <c r="K382" s="203"/>
      <c r="L382" s="118"/>
      <c r="M382" s="118"/>
      <c r="N382" s="118"/>
      <c r="O382" s="118"/>
      <c r="P382" s="118"/>
      <c r="Q382" s="203"/>
      <c r="R382" s="118"/>
      <c r="S382" s="118"/>
      <c r="T382" s="118"/>
      <c r="U382" s="118"/>
      <c r="V382" s="118"/>
      <c r="W382" s="203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</row>
    <row r="383">
      <c r="A383" s="224"/>
      <c r="B383" s="225"/>
      <c r="C383" s="118"/>
      <c r="D383" s="118"/>
      <c r="E383" s="203"/>
      <c r="F383" s="118"/>
      <c r="G383" s="118"/>
      <c r="H383" s="118"/>
      <c r="I383" s="118"/>
      <c r="J383" s="118"/>
      <c r="K383" s="203"/>
      <c r="L383" s="118"/>
      <c r="M383" s="118"/>
      <c r="N383" s="118"/>
      <c r="O383" s="118"/>
      <c r="P383" s="118"/>
      <c r="Q383" s="203"/>
      <c r="R383" s="118"/>
      <c r="S383" s="118"/>
      <c r="T383" s="118"/>
      <c r="U383" s="118"/>
      <c r="V383" s="118"/>
      <c r="W383" s="203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</row>
    <row r="384">
      <c r="A384" s="224"/>
      <c r="B384" s="225"/>
      <c r="C384" s="118"/>
      <c r="D384" s="118"/>
      <c r="E384" s="203"/>
      <c r="F384" s="118"/>
      <c r="G384" s="118"/>
      <c r="H384" s="118"/>
      <c r="I384" s="118"/>
      <c r="J384" s="118"/>
      <c r="K384" s="203"/>
      <c r="L384" s="118"/>
      <c r="M384" s="118"/>
      <c r="N384" s="118"/>
      <c r="O384" s="118"/>
      <c r="P384" s="118"/>
      <c r="Q384" s="203"/>
      <c r="R384" s="118"/>
      <c r="S384" s="118"/>
      <c r="T384" s="118"/>
      <c r="U384" s="118"/>
      <c r="V384" s="118"/>
      <c r="W384" s="203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8"/>
    </row>
    <row r="385">
      <c r="A385" s="224"/>
      <c r="B385" s="225"/>
      <c r="C385" s="118"/>
      <c r="D385" s="118"/>
      <c r="E385" s="203"/>
      <c r="F385" s="118"/>
      <c r="G385" s="118"/>
      <c r="H385" s="118"/>
      <c r="I385" s="118"/>
      <c r="J385" s="118"/>
      <c r="K385" s="203"/>
      <c r="L385" s="118"/>
      <c r="M385" s="118"/>
      <c r="N385" s="118"/>
      <c r="O385" s="118"/>
      <c r="P385" s="118"/>
      <c r="Q385" s="203"/>
      <c r="R385" s="118"/>
      <c r="S385" s="118"/>
      <c r="T385" s="118"/>
      <c r="U385" s="118"/>
      <c r="V385" s="118"/>
      <c r="W385" s="203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8"/>
    </row>
    <row r="386">
      <c r="A386" s="224"/>
      <c r="B386" s="225"/>
      <c r="C386" s="118"/>
      <c r="D386" s="118"/>
      <c r="E386" s="203"/>
      <c r="F386" s="118"/>
      <c r="G386" s="118"/>
      <c r="H386" s="118"/>
      <c r="I386" s="118"/>
      <c r="J386" s="118"/>
      <c r="K386" s="203"/>
      <c r="L386" s="118"/>
      <c r="M386" s="118"/>
      <c r="N386" s="118"/>
      <c r="O386" s="118"/>
      <c r="P386" s="118"/>
      <c r="Q386" s="203"/>
      <c r="R386" s="118"/>
      <c r="S386" s="118"/>
      <c r="T386" s="118"/>
      <c r="U386" s="118"/>
      <c r="V386" s="118"/>
      <c r="W386" s="203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8"/>
    </row>
    <row r="387">
      <c r="A387" s="224"/>
      <c r="B387" s="225"/>
      <c r="C387" s="118"/>
      <c r="D387" s="118"/>
      <c r="E387" s="203"/>
      <c r="F387" s="118"/>
      <c r="G387" s="118"/>
      <c r="H387" s="118"/>
      <c r="I387" s="118"/>
      <c r="J387" s="118"/>
      <c r="K387" s="203"/>
      <c r="L387" s="118"/>
      <c r="M387" s="118"/>
      <c r="N387" s="118"/>
      <c r="O387" s="118"/>
      <c r="P387" s="118"/>
      <c r="Q387" s="203"/>
      <c r="R387" s="118"/>
      <c r="S387" s="118"/>
      <c r="T387" s="118"/>
      <c r="U387" s="118"/>
      <c r="V387" s="118"/>
      <c r="W387" s="203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8"/>
    </row>
    <row r="388">
      <c r="A388" s="224"/>
      <c r="B388" s="225"/>
      <c r="C388" s="118"/>
      <c r="D388" s="118"/>
      <c r="E388" s="203"/>
      <c r="F388" s="118"/>
      <c r="G388" s="118"/>
      <c r="H388" s="118"/>
      <c r="I388" s="118"/>
      <c r="J388" s="118"/>
      <c r="K388" s="203"/>
      <c r="L388" s="118"/>
      <c r="M388" s="118"/>
      <c r="N388" s="118"/>
      <c r="O388" s="118"/>
      <c r="P388" s="118"/>
      <c r="Q388" s="203"/>
      <c r="R388" s="118"/>
      <c r="S388" s="118"/>
      <c r="T388" s="118"/>
      <c r="U388" s="118"/>
      <c r="V388" s="118"/>
      <c r="W388" s="203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118"/>
      <c r="AQ388" s="118"/>
      <c r="AR388" s="118"/>
      <c r="AS388" s="118"/>
    </row>
    <row r="389">
      <c r="A389" s="224"/>
      <c r="B389" s="225"/>
      <c r="C389" s="118"/>
      <c r="D389" s="118"/>
      <c r="E389" s="203"/>
      <c r="F389" s="118"/>
      <c r="G389" s="118"/>
      <c r="H389" s="118"/>
      <c r="I389" s="118"/>
      <c r="J389" s="118"/>
      <c r="K389" s="203"/>
      <c r="L389" s="118"/>
      <c r="M389" s="118"/>
      <c r="N389" s="118"/>
      <c r="O389" s="118"/>
      <c r="P389" s="118"/>
      <c r="Q389" s="203"/>
      <c r="R389" s="118"/>
      <c r="S389" s="118"/>
      <c r="T389" s="118"/>
      <c r="U389" s="118"/>
      <c r="V389" s="118"/>
      <c r="W389" s="203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  <c r="AP389" s="118"/>
      <c r="AQ389" s="118"/>
      <c r="AR389" s="118"/>
      <c r="AS389" s="118"/>
    </row>
    <row r="390">
      <c r="A390" s="224"/>
      <c r="B390" s="225"/>
      <c r="C390" s="118"/>
      <c r="D390" s="118"/>
      <c r="E390" s="203"/>
      <c r="F390" s="118"/>
      <c r="G390" s="118"/>
      <c r="H390" s="118"/>
      <c r="I390" s="118"/>
      <c r="J390" s="118"/>
      <c r="K390" s="203"/>
      <c r="L390" s="118"/>
      <c r="M390" s="118"/>
      <c r="N390" s="118"/>
      <c r="O390" s="118"/>
      <c r="P390" s="118"/>
      <c r="Q390" s="203"/>
      <c r="R390" s="118"/>
      <c r="S390" s="118"/>
      <c r="T390" s="118"/>
      <c r="U390" s="118"/>
      <c r="V390" s="118"/>
      <c r="W390" s="203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</row>
    <row r="391">
      <c r="A391" s="224"/>
      <c r="B391" s="225"/>
      <c r="C391" s="118"/>
      <c r="D391" s="118"/>
      <c r="E391" s="203"/>
      <c r="F391" s="118"/>
      <c r="G391" s="118"/>
      <c r="H391" s="118"/>
      <c r="I391" s="118"/>
      <c r="J391" s="118"/>
      <c r="K391" s="203"/>
      <c r="L391" s="118"/>
      <c r="M391" s="118"/>
      <c r="N391" s="118"/>
      <c r="O391" s="118"/>
      <c r="P391" s="118"/>
      <c r="Q391" s="203"/>
      <c r="R391" s="118"/>
      <c r="S391" s="118"/>
      <c r="T391" s="118"/>
      <c r="U391" s="118"/>
      <c r="V391" s="118"/>
      <c r="W391" s="203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118"/>
      <c r="AQ391" s="118"/>
      <c r="AR391" s="118"/>
      <c r="AS391" s="118"/>
    </row>
    <row r="392">
      <c r="A392" s="224"/>
      <c r="B392" s="225"/>
      <c r="C392" s="118"/>
      <c r="D392" s="118"/>
      <c r="E392" s="203"/>
      <c r="F392" s="118"/>
      <c r="G392" s="118"/>
      <c r="H392" s="118"/>
      <c r="I392" s="118"/>
      <c r="J392" s="118"/>
      <c r="K392" s="203"/>
      <c r="L392" s="118"/>
      <c r="M392" s="118"/>
      <c r="N392" s="118"/>
      <c r="O392" s="118"/>
      <c r="P392" s="118"/>
      <c r="Q392" s="203"/>
      <c r="R392" s="118"/>
      <c r="S392" s="118"/>
      <c r="T392" s="118"/>
      <c r="U392" s="118"/>
      <c r="V392" s="118"/>
      <c r="W392" s="203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  <c r="AP392" s="118"/>
      <c r="AQ392" s="118"/>
      <c r="AR392" s="118"/>
      <c r="AS392" s="118"/>
    </row>
    <row r="393">
      <c r="A393" s="224"/>
      <c r="B393" s="225"/>
      <c r="C393" s="118"/>
      <c r="D393" s="118"/>
      <c r="E393" s="203"/>
      <c r="F393" s="118"/>
      <c r="G393" s="118"/>
      <c r="H393" s="118"/>
      <c r="I393" s="118"/>
      <c r="J393" s="118"/>
      <c r="K393" s="203"/>
      <c r="L393" s="118"/>
      <c r="M393" s="118"/>
      <c r="N393" s="118"/>
      <c r="O393" s="118"/>
      <c r="P393" s="118"/>
      <c r="Q393" s="203"/>
      <c r="R393" s="118"/>
      <c r="S393" s="118"/>
      <c r="T393" s="118"/>
      <c r="U393" s="118"/>
      <c r="V393" s="118"/>
      <c r="W393" s="203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  <c r="AL393" s="118"/>
      <c r="AM393" s="118"/>
      <c r="AN393" s="118"/>
      <c r="AO393" s="118"/>
      <c r="AP393" s="118"/>
      <c r="AQ393" s="118"/>
      <c r="AR393" s="118"/>
      <c r="AS393" s="118"/>
    </row>
    <row r="394">
      <c r="A394" s="224"/>
      <c r="B394" s="225"/>
      <c r="C394" s="118"/>
      <c r="D394" s="118"/>
      <c r="E394" s="203"/>
      <c r="F394" s="118"/>
      <c r="G394" s="118"/>
      <c r="H394" s="118"/>
      <c r="I394" s="118"/>
      <c r="J394" s="118"/>
      <c r="K394" s="203"/>
      <c r="L394" s="118"/>
      <c r="M394" s="118"/>
      <c r="N394" s="118"/>
      <c r="O394" s="118"/>
      <c r="P394" s="118"/>
      <c r="Q394" s="203"/>
      <c r="R394" s="118"/>
      <c r="S394" s="118"/>
      <c r="T394" s="118"/>
      <c r="U394" s="118"/>
      <c r="V394" s="118"/>
      <c r="W394" s="203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  <c r="AP394" s="118"/>
      <c r="AQ394" s="118"/>
      <c r="AR394" s="118"/>
      <c r="AS394" s="118"/>
    </row>
    <row r="395">
      <c r="A395" s="224"/>
      <c r="B395" s="225"/>
      <c r="C395" s="118"/>
      <c r="D395" s="118"/>
      <c r="E395" s="203"/>
      <c r="F395" s="118"/>
      <c r="G395" s="118"/>
      <c r="H395" s="118"/>
      <c r="I395" s="118"/>
      <c r="J395" s="118"/>
      <c r="K395" s="203"/>
      <c r="L395" s="118"/>
      <c r="M395" s="118"/>
      <c r="N395" s="118"/>
      <c r="O395" s="118"/>
      <c r="P395" s="118"/>
      <c r="Q395" s="203"/>
      <c r="R395" s="118"/>
      <c r="S395" s="118"/>
      <c r="T395" s="118"/>
      <c r="U395" s="118"/>
      <c r="V395" s="118"/>
      <c r="W395" s="203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  <c r="AP395" s="118"/>
      <c r="AQ395" s="118"/>
      <c r="AR395" s="118"/>
      <c r="AS395" s="118"/>
    </row>
    <row r="396">
      <c r="A396" s="224"/>
      <c r="B396" s="225"/>
      <c r="C396" s="118"/>
      <c r="D396" s="118"/>
      <c r="E396" s="203"/>
      <c r="F396" s="118"/>
      <c r="G396" s="118"/>
      <c r="H396" s="118"/>
      <c r="I396" s="118"/>
      <c r="J396" s="118"/>
      <c r="K396" s="203"/>
      <c r="L396" s="118"/>
      <c r="M396" s="118"/>
      <c r="N396" s="118"/>
      <c r="O396" s="118"/>
      <c r="P396" s="118"/>
      <c r="Q396" s="203"/>
      <c r="R396" s="118"/>
      <c r="S396" s="118"/>
      <c r="T396" s="118"/>
      <c r="U396" s="118"/>
      <c r="V396" s="118"/>
      <c r="W396" s="203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/>
      <c r="AO396" s="118"/>
      <c r="AP396" s="118"/>
      <c r="AQ396" s="118"/>
      <c r="AR396" s="118"/>
      <c r="AS396" s="118"/>
    </row>
    <row r="397">
      <c r="A397" s="224"/>
      <c r="B397" s="225"/>
      <c r="C397" s="118"/>
      <c r="D397" s="118"/>
      <c r="E397" s="203"/>
      <c r="F397" s="118"/>
      <c r="G397" s="118"/>
      <c r="H397" s="118"/>
      <c r="I397" s="118"/>
      <c r="J397" s="118"/>
      <c r="K397" s="203"/>
      <c r="L397" s="118"/>
      <c r="M397" s="118"/>
      <c r="N397" s="118"/>
      <c r="O397" s="118"/>
      <c r="P397" s="118"/>
      <c r="Q397" s="203"/>
      <c r="R397" s="118"/>
      <c r="S397" s="118"/>
      <c r="T397" s="118"/>
      <c r="U397" s="118"/>
      <c r="V397" s="118"/>
      <c r="W397" s="203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  <c r="AL397" s="118"/>
      <c r="AM397" s="118"/>
      <c r="AN397" s="118"/>
      <c r="AO397" s="118"/>
      <c r="AP397" s="118"/>
      <c r="AQ397" s="118"/>
      <c r="AR397" s="118"/>
      <c r="AS397" s="118"/>
    </row>
    <row r="398">
      <c r="A398" s="224"/>
      <c r="B398" s="225"/>
      <c r="C398" s="118"/>
      <c r="D398" s="118"/>
      <c r="E398" s="203"/>
      <c r="F398" s="118"/>
      <c r="G398" s="118"/>
      <c r="H398" s="118"/>
      <c r="I398" s="118"/>
      <c r="J398" s="118"/>
      <c r="K398" s="203"/>
      <c r="L398" s="118"/>
      <c r="M398" s="118"/>
      <c r="N398" s="118"/>
      <c r="O398" s="118"/>
      <c r="P398" s="118"/>
      <c r="Q398" s="203"/>
      <c r="R398" s="118"/>
      <c r="S398" s="118"/>
      <c r="T398" s="118"/>
      <c r="U398" s="118"/>
      <c r="V398" s="118"/>
      <c r="W398" s="203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8"/>
    </row>
    <row r="399">
      <c r="A399" s="224"/>
      <c r="B399" s="225"/>
      <c r="C399" s="118"/>
      <c r="D399" s="118"/>
      <c r="E399" s="203"/>
      <c r="F399" s="118"/>
      <c r="G399" s="118"/>
      <c r="H399" s="118"/>
      <c r="I399" s="118"/>
      <c r="J399" s="118"/>
      <c r="K399" s="203"/>
      <c r="L399" s="118"/>
      <c r="M399" s="118"/>
      <c r="N399" s="118"/>
      <c r="O399" s="118"/>
      <c r="P399" s="118"/>
      <c r="Q399" s="203"/>
      <c r="R399" s="118"/>
      <c r="S399" s="118"/>
      <c r="T399" s="118"/>
      <c r="U399" s="118"/>
      <c r="V399" s="118"/>
      <c r="W399" s="203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118"/>
      <c r="AQ399" s="118"/>
      <c r="AR399" s="118"/>
      <c r="AS399" s="118"/>
    </row>
    <row r="400">
      <c r="A400" s="224"/>
      <c r="B400" s="225"/>
      <c r="C400" s="118"/>
      <c r="D400" s="118"/>
      <c r="E400" s="203"/>
      <c r="F400" s="118"/>
      <c r="G400" s="118"/>
      <c r="H400" s="118"/>
      <c r="I400" s="118"/>
      <c r="J400" s="118"/>
      <c r="K400" s="203"/>
      <c r="L400" s="118"/>
      <c r="M400" s="118"/>
      <c r="N400" s="118"/>
      <c r="O400" s="118"/>
      <c r="P400" s="118"/>
      <c r="Q400" s="203"/>
      <c r="R400" s="118"/>
      <c r="S400" s="118"/>
      <c r="T400" s="118"/>
      <c r="U400" s="118"/>
      <c r="V400" s="118"/>
      <c r="W400" s="203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8"/>
    </row>
    <row r="401">
      <c r="A401" s="224"/>
      <c r="B401" s="225"/>
      <c r="C401" s="118"/>
      <c r="D401" s="118"/>
      <c r="E401" s="203"/>
      <c r="F401" s="118"/>
      <c r="G401" s="118"/>
      <c r="H401" s="118"/>
      <c r="I401" s="118"/>
      <c r="J401" s="118"/>
      <c r="K401" s="203"/>
      <c r="L401" s="118"/>
      <c r="M401" s="118"/>
      <c r="N401" s="118"/>
      <c r="O401" s="118"/>
      <c r="P401" s="118"/>
      <c r="Q401" s="203"/>
      <c r="R401" s="118"/>
      <c r="S401" s="118"/>
      <c r="T401" s="118"/>
      <c r="U401" s="118"/>
      <c r="V401" s="118"/>
      <c r="W401" s="203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8"/>
    </row>
    <row r="402">
      <c r="A402" s="224"/>
      <c r="B402" s="225"/>
      <c r="C402" s="118"/>
      <c r="D402" s="118"/>
      <c r="E402" s="203"/>
      <c r="F402" s="118"/>
      <c r="G402" s="118"/>
      <c r="H402" s="118"/>
      <c r="I402" s="118"/>
      <c r="J402" s="118"/>
      <c r="K402" s="203"/>
      <c r="L402" s="118"/>
      <c r="M402" s="118"/>
      <c r="N402" s="118"/>
      <c r="O402" s="118"/>
      <c r="P402" s="118"/>
      <c r="Q402" s="203"/>
      <c r="R402" s="118"/>
      <c r="S402" s="118"/>
      <c r="T402" s="118"/>
      <c r="U402" s="118"/>
      <c r="V402" s="118"/>
      <c r="W402" s="203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8"/>
    </row>
    <row r="403">
      <c r="A403" s="224"/>
      <c r="B403" s="225"/>
      <c r="C403" s="118"/>
      <c r="D403" s="118"/>
      <c r="E403" s="203"/>
      <c r="F403" s="118"/>
      <c r="G403" s="118"/>
      <c r="H403" s="118"/>
      <c r="I403" s="118"/>
      <c r="J403" s="118"/>
      <c r="K403" s="203"/>
      <c r="L403" s="118"/>
      <c r="M403" s="118"/>
      <c r="N403" s="118"/>
      <c r="O403" s="118"/>
      <c r="P403" s="118"/>
      <c r="Q403" s="203"/>
      <c r="R403" s="118"/>
      <c r="S403" s="118"/>
      <c r="T403" s="118"/>
      <c r="U403" s="118"/>
      <c r="V403" s="118"/>
      <c r="W403" s="203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  <c r="AP403" s="118"/>
      <c r="AQ403" s="118"/>
      <c r="AR403" s="118"/>
      <c r="AS403" s="118"/>
    </row>
    <row r="404">
      <c r="A404" s="224"/>
      <c r="B404" s="225"/>
      <c r="C404" s="118"/>
      <c r="D404" s="118"/>
      <c r="E404" s="203"/>
      <c r="F404" s="118"/>
      <c r="G404" s="118"/>
      <c r="H404" s="118"/>
      <c r="I404" s="118"/>
      <c r="J404" s="118"/>
      <c r="K404" s="203"/>
      <c r="L404" s="118"/>
      <c r="M404" s="118"/>
      <c r="N404" s="118"/>
      <c r="O404" s="118"/>
      <c r="P404" s="118"/>
      <c r="Q404" s="203"/>
      <c r="R404" s="118"/>
      <c r="S404" s="118"/>
      <c r="T404" s="118"/>
      <c r="U404" s="118"/>
      <c r="V404" s="118"/>
      <c r="W404" s="203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  <c r="AP404" s="118"/>
      <c r="AQ404" s="118"/>
      <c r="AR404" s="118"/>
      <c r="AS404" s="118"/>
    </row>
    <row r="405">
      <c r="A405" s="224"/>
      <c r="B405" s="225"/>
      <c r="C405" s="118"/>
      <c r="D405" s="118"/>
      <c r="E405" s="203"/>
      <c r="F405" s="118"/>
      <c r="G405" s="118"/>
      <c r="H405" s="118"/>
      <c r="I405" s="118"/>
      <c r="J405" s="118"/>
      <c r="K405" s="203"/>
      <c r="L405" s="118"/>
      <c r="M405" s="118"/>
      <c r="N405" s="118"/>
      <c r="O405" s="118"/>
      <c r="P405" s="118"/>
      <c r="Q405" s="203"/>
      <c r="R405" s="118"/>
      <c r="S405" s="118"/>
      <c r="T405" s="118"/>
      <c r="U405" s="118"/>
      <c r="V405" s="118"/>
      <c r="W405" s="203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  <c r="AP405" s="118"/>
      <c r="AQ405" s="118"/>
      <c r="AR405" s="118"/>
      <c r="AS405" s="118"/>
    </row>
    <row r="406">
      <c r="A406" s="224"/>
      <c r="B406" s="225"/>
      <c r="C406" s="118"/>
      <c r="D406" s="118"/>
      <c r="E406" s="203"/>
      <c r="F406" s="118"/>
      <c r="G406" s="118"/>
      <c r="H406" s="118"/>
      <c r="I406" s="118"/>
      <c r="J406" s="118"/>
      <c r="K406" s="203"/>
      <c r="L406" s="118"/>
      <c r="M406" s="118"/>
      <c r="N406" s="118"/>
      <c r="O406" s="118"/>
      <c r="P406" s="118"/>
      <c r="Q406" s="203"/>
      <c r="R406" s="118"/>
      <c r="S406" s="118"/>
      <c r="T406" s="118"/>
      <c r="U406" s="118"/>
      <c r="V406" s="118"/>
      <c r="W406" s="203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  <c r="AP406" s="118"/>
      <c r="AQ406" s="118"/>
      <c r="AR406" s="118"/>
      <c r="AS406" s="118"/>
    </row>
    <row r="407">
      <c r="A407" s="224"/>
      <c r="B407" s="225"/>
      <c r="C407" s="118"/>
      <c r="D407" s="118"/>
      <c r="E407" s="203"/>
      <c r="F407" s="118"/>
      <c r="G407" s="118"/>
      <c r="H407" s="118"/>
      <c r="I407" s="118"/>
      <c r="J407" s="118"/>
      <c r="K407" s="203"/>
      <c r="L407" s="118"/>
      <c r="M407" s="118"/>
      <c r="N407" s="118"/>
      <c r="O407" s="118"/>
      <c r="P407" s="118"/>
      <c r="Q407" s="203"/>
      <c r="R407" s="118"/>
      <c r="S407" s="118"/>
      <c r="T407" s="118"/>
      <c r="U407" s="118"/>
      <c r="V407" s="118"/>
      <c r="W407" s="203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</row>
    <row r="408">
      <c r="A408" s="224"/>
      <c r="B408" s="225"/>
      <c r="C408" s="118"/>
      <c r="D408" s="118"/>
      <c r="E408" s="203"/>
      <c r="F408" s="118"/>
      <c r="G408" s="118"/>
      <c r="H408" s="118"/>
      <c r="I408" s="118"/>
      <c r="J408" s="118"/>
      <c r="K408" s="203"/>
      <c r="L408" s="118"/>
      <c r="M408" s="118"/>
      <c r="N408" s="118"/>
      <c r="O408" s="118"/>
      <c r="P408" s="118"/>
      <c r="Q408" s="203"/>
      <c r="R408" s="118"/>
      <c r="S408" s="118"/>
      <c r="T408" s="118"/>
      <c r="U408" s="118"/>
      <c r="V408" s="118"/>
      <c r="W408" s="203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  <c r="AP408" s="118"/>
      <c r="AQ408" s="118"/>
      <c r="AR408" s="118"/>
      <c r="AS408" s="118"/>
    </row>
    <row r="409">
      <c r="A409" s="224"/>
      <c r="B409" s="225"/>
      <c r="C409" s="118"/>
      <c r="D409" s="118"/>
      <c r="E409" s="203"/>
      <c r="F409" s="118"/>
      <c r="G409" s="118"/>
      <c r="H409" s="118"/>
      <c r="I409" s="118"/>
      <c r="J409" s="118"/>
      <c r="K409" s="203"/>
      <c r="L409" s="118"/>
      <c r="M409" s="118"/>
      <c r="N409" s="118"/>
      <c r="O409" s="118"/>
      <c r="P409" s="118"/>
      <c r="Q409" s="203"/>
      <c r="R409" s="118"/>
      <c r="S409" s="118"/>
      <c r="T409" s="118"/>
      <c r="U409" s="118"/>
      <c r="V409" s="118"/>
      <c r="W409" s="203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</row>
    <row r="410">
      <c r="A410" s="224"/>
      <c r="B410" s="225"/>
      <c r="C410" s="118"/>
      <c r="D410" s="118"/>
      <c r="E410" s="203"/>
      <c r="F410" s="118"/>
      <c r="G410" s="118"/>
      <c r="H410" s="118"/>
      <c r="I410" s="118"/>
      <c r="J410" s="118"/>
      <c r="K410" s="203"/>
      <c r="L410" s="118"/>
      <c r="M410" s="118"/>
      <c r="N410" s="118"/>
      <c r="O410" s="118"/>
      <c r="P410" s="118"/>
      <c r="Q410" s="203"/>
      <c r="R410" s="118"/>
      <c r="S410" s="118"/>
      <c r="T410" s="118"/>
      <c r="U410" s="118"/>
      <c r="V410" s="118"/>
      <c r="W410" s="203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  <c r="AP410" s="118"/>
      <c r="AQ410" s="118"/>
      <c r="AR410" s="118"/>
      <c r="AS410" s="118"/>
    </row>
    <row r="411">
      <c r="A411" s="224"/>
      <c r="B411" s="225"/>
      <c r="C411" s="118"/>
      <c r="D411" s="118"/>
      <c r="E411" s="203"/>
      <c r="F411" s="118"/>
      <c r="G411" s="118"/>
      <c r="H411" s="118"/>
      <c r="I411" s="118"/>
      <c r="J411" s="118"/>
      <c r="K411" s="203"/>
      <c r="L411" s="118"/>
      <c r="M411" s="118"/>
      <c r="N411" s="118"/>
      <c r="O411" s="118"/>
      <c r="P411" s="118"/>
      <c r="Q411" s="203"/>
      <c r="R411" s="118"/>
      <c r="S411" s="118"/>
      <c r="T411" s="118"/>
      <c r="U411" s="118"/>
      <c r="V411" s="118"/>
      <c r="W411" s="203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</row>
    <row r="412">
      <c r="A412" s="224"/>
      <c r="B412" s="225"/>
      <c r="C412" s="118"/>
      <c r="D412" s="118"/>
      <c r="E412" s="203"/>
      <c r="F412" s="118"/>
      <c r="G412" s="118"/>
      <c r="H412" s="118"/>
      <c r="I412" s="118"/>
      <c r="J412" s="118"/>
      <c r="K412" s="203"/>
      <c r="L412" s="118"/>
      <c r="M412" s="118"/>
      <c r="N412" s="118"/>
      <c r="O412" s="118"/>
      <c r="P412" s="118"/>
      <c r="Q412" s="203"/>
      <c r="R412" s="118"/>
      <c r="S412" s="118"/>
      <c r="T412" s="118"/>
      <c r="U412" s="118"/>
      <c r="V412" s="118"/>
      <c r="W412" s="203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</row>
    <row r="413">
      <c r="A413" s="224"/>
      <c r="B413" s="225"/>
      <c r="C413" s="118"/>
      <c r="D413" s="118"/>
      <c r="E413" s="203"/>
      <c r="F413" s="118"/>
      <c r="G413" s="118"/>
      <c r="H413" s="118"/>
      <c r="I413" s="118"/>
      <c r="J413" s="118"/>
      <c r="K413" s="203"/>
      <c r="L413" s="118"/>
      <c r="M413" s="118"/>
      <c r="N413" s="118"/>
      <c r="O413" s="118"/>
      <c r="P413" s="118"/>
      <c r="Q413" s="203"/>
      <c r="R413" s="118"/>
      <c r="S413" s="118"/>
      <c r="T413" s="118"/>
      <c r="U413" s="118"/>
      <c r="V413" s="118"/>
      <c r="W413" s="203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  <c r="AP413" s="118"/>
      <c r="AQ413" s="118"/>
      <c r="AR413" s="118"/>
      <c r="AS413" s="118"/>
    </row>
    <row r="414">
      <c r="A414" s="224"/>
      <c r="B414" s="225"/>
      <c r="C414" s="118"/>
      <c r="D414" s="118"/>
      <c r="E414" s="203"/>
      <c r="F414" s="118"/>
      <c r="G414" s="118"/>
      <c r="H414" s="118"/>
      <c r="I414" s="118"/>
      <c r="J414" s="118"/>
      <c r="K414" s="203"/>
      <c r="L414" s="118"/>
      <c r="M414" s="118"/>
      <c r="N414" s="118"/>
      <c r="O414" s="118"/>
      <c r="P414" s="118"/>
      <c r="Q414" s="203"/>
      <c r="R414" s="118"/>
      <c r="S414" s="118"/>
      <c r="T414" s="118"/>
      <c r="U414" s="118"/>
      <c r="V414" s="118"/>
      <c r="W414" s="203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</row>
    <row r="415">
      <c r="A415" s="224"/>
      <c r="B415" s="225"/>
      <c r="C415" s="118"/>
      <c r="D415" s="118"/>
      <c r="E415" s="203"/>
      <c r="F415" s="118"/>
      <c r="G415" s="118"/>
      <c r="H415" s="118"/>
      <c r="I415" s="118"/>
      <c r="J415" s="118"/>
      <c r="K415" s="203"/>
      <c r="L415" s="118"/>
      <c r="M415" s="118"/>
      <c r="N415" s="118"/>
      <c r="O415" s="118"/>
      <c r="P415" s="118"/>
      <c r="Q415" s="203"/>
      <c r="R415" s="118"/>
      <c r="S415" s="118"/>
      <c r="T415" s="118"/>
      <c r="U415" s="118"/>
      <c r="V415" s="118"/>
      <c r="W415" s="203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  <c r="AP415" s="118"/>
      <c r="AQ415" s="118"/>
      <c r="AR415" s="118"/>
      <c r="AS415" s="118"/>
    </row>
    <row r="416">
      <c r="A416" s="224"/>
      <c r="B416" s="225"/>
      <c r="C416" s="118"/>
      <c r="D416" s="118"/>
      <c r="E416" s="203"/>
      <c r="F416" s="118"/>
      <c r="G416" s="118"/>
      <c r="H416" s="118"/>
      <c r="I416" s="118"/>
      <c r="J416" s="118"/>
      <c r="K416" s="203"/>
      <c r="L416" s="118"/>
      <c r="M416" s="118"/>
      <c r="N416" s="118"/>
      <c r="O416" s="118"/>
      <c r="P416" s="118"/>
      <c r="Q416" s="203"/>
      <c r="R416" s="118"/>
      <c r="S416" s="118"/>
      <c r="T416" s="118"/>
      <c r="U416" s="118"/>
      <c r="V416" s="118"/>
      <c r="W416" s="203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</row>
    <row r="417">
      <c r="A417" s="224"/>
      <c r="B417" s="225"/>
      <c r="C417" s="118"/>
      <c r="D417" s="118"/>
      <c r="E417" s="203"/>
      <c r="F417" s="118"/>
      <c r="G417" s="118"/>
      <c r="H417" s="118"/>
      <c r="I417" s="118"/>
      <c r="J417" s="118"/>
      <c r="K417" s="203"/>
      <c r="L417" s="118"/>
      <c r="M417" s="118"/>
      <c r="N417" s="118"/>
      <c r="O417" s="118"/>
      <c r="P417" s="118"/>
      <c r="Q417" s="203"/>
      <c r="R417" s="118"/>
      <c r="S417" s="118"/>
      <c r="T417" s="118"/>
      <c r="U417" s="118"/>
      <c r="V417" s="118"/>
      <c r="W417" s="203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</row>
    <row r="418">
      <c r="A418" s="224"/>
      <c r="B418" s="225"/>
      <c r="C418" s="118"/>
      <c r="D418" s="118"/>
      <c r="E418" s="203"/>
      <c r="F418" s="118"/>
      <c r="G418" s="118"/>
      <c r="H418" s="118"/>
      <c r="I418" s="118"/>
      <c r="J418" s="118"/>
      <c r="K418" s="203"/>
      <c r="L418" s="118"/>
      <c r="M418" s="118"/>
      <c r="N418" s="118"/>
      <c r="O418" s="118"/>
      <c r="P418" s="118"/>
      <c r="Q418" s="203"/>
      <c r="R418" s="118"/>
      <c r="S418" s="118"/>
      <c r="T418" s="118"/>
      <c r="U418" s="118"/>
      <c r="V418" s="118"/>
      <c r="W418" s="203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</row>
    <row r="419">
      <c r="A419" s="224"/>
      <c r="B419" s="225"/>
      <c r="C419" s="118"/>
      <c r="D419" s="118"/>
      <c r="E419" s="203"/>
      <c r="F419" s="118"/>
      <c r="G419" s="118"/>
      <c r="H419" s="118"/>
      <c r="I419" s="118"/>
      <c r="J419" s="118"/>
      <c r="K419" s="203"/>
      <c r="L419" s="118"/>
      <c r="M419" s="118"/>
      <c r="N419" s="118"/>
      <c r="O419" s="118"/>
      <c r="P419" s="118"/>
      <c r="Q419" s="203"/>
      <c r="R419" s="118"/>
      <c r="S419" s="118"/>
      <c r="T419" s="118"/>
      <c r="U419" s="118"/>
      <c r="V419" s="118"/>
      <c r="W419" s="203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</row>
    <row r="420">
      <c r="A420" s="224"/>
      <c r="B420" s="225"/>
      <c r="C420" s="118"/>
      <c r="D420" s="118"/>
      <c r="E420" s="203"/>
      <c r="F420" s="118"/>
      <c r="G420" s="118"/>
      <c r="H420" s="118"/>
      <c r="I420" s="118"/>
      <c r="J420" s="118"/>
      <c r="K420" s="203"/>
      <c r="L420" s="118"/>
      <c r="M420" s="118"/>
      <c r="N420" s="118"/>
      <c r="O420" s="118"/>
      <c r="P420" s="118"/>
      <c r="Q420" s="203"/>
      <c r="R420" s="118"/>
      <c r="S420" s="118"/>
      <c r="T420" s="118"/>
      <c r="U420" s="118"/>
      <c r="V420" s="118"/>
      <c r="W420" s="203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</row>
    <row r="421">
      <c r="A421" s="224"/>
      <c r="B421" s="225"/>
      <c r="C421" s="118"/>
      <c r="D421" s="118"/>
      <c r="E421" s="203"/>
      <c r="F421" s="118"/>
      <c r="G421" s="118"/>
      <c r="H421" s="118"/>
      <c r="I421" s="118"/>
      <c r="J421" s="118"/>
      <c r="K421" s="203"/>
      <c r="L421" s="118"/>
      <c r="M421" s="118"/>
      <c r="N421" s="118"/>
      <c r="O421" s="118"/>
      <c r="P421" s="118"/>
      <c r="Q421" s="203"/>
      <c r="R421" s="118"/>
      <c r="S421" s="118"/>
      <c r="T421" s="118"/>
      <c r="U421" s="118"/>
      <c r="V421" s="118"/>
      <c r="W421" s="203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  <c r="AP421" s="118"/>
      <c r="AQ421" s="118"/>
      <c r="AR421" s="118"/>
      <c r="AS421" s="118"/>
    </row>
    <row r="422">
      <c r="A422" s="224"/>
      <c r="B422" s="225"/>
      <c r="C422" s="118"/>
      <c r="D422" s="118"/>
      <c r="E422" s="203"/>
      <c r="F422" s="118"/>
      <c r="G422" s="118"/>
      <c r="H422" s="118"/>
      <c r="I422" s="118"/>
      <c r="J422" s="118"/>
      <c r="K422" s="203"/>
      <c r="L422" s="118"/>
      <c r="M422" s="118"/>
      <c r="N422" s="118"/>
      <c r="O422" s="118"/>
      <c r="P422" s="118"/>
      <c r="Q422" s="203"/>
      <c r="R422" s="118"/>
      <c r="S422" s="118"/>
      <c r="T422" s="118"/>
      <c r="U422" s="118"/>
      <c r="V422" s="118"/>
      <c r="W422" s="203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</row>
    <row r="423">
      <c r="A423" s="224"/>
      <c r="B423" s="225"/>
      <c r="C423" s="118"/>
      <c r="D423" s="118"/>
      <c r="E423" s="203"/>
      <c r="F423" s="118"/>
      <c r="G423" s="118"/>
      <c r="H423" s="118"/>
      <c r="I423" s="118"/>
      <c r="J423" s="118"/>
      <c r="K423" s="203"/>
      <c r="L423" s="118"/>
      <c r="M423" s="118"/>
      <c r="N423" s="118"/>
      <c r="O423" s="118"/>
      <c r="P423" s="118"/>
      <c r="Q423" s="203"/>
      <c r="R423" s="118"/>
      <c r="S423" s="118"/>
      <c r="T423" s="118"/>
      <c r="U423" s="118"/>
      <c r="V423" s="118"/>
      <c r="W423" s="203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</row>
    <row r="424">
      <c r="A424" s="224"/>
      <c r="B424" s="225"/>
      <c r="C424" s="118"/>
      <c r="D424" s="118"/>
      <c r="E424" s="203"/>
      <c r="F424" s="118"/>
      <c r="G424" s="118"/>
      <c r="H424" s="118"/>
      <c r="I424" s="118"/>
      <c r="J424" s="118"/>
      <c r="K424" s="203"/>
      <c r="L424" s="118"/>
      <c r="M424" s="118"/>
      <c r="N424" s="118"/>
      <c r="O424" s="118"/>
      <c r="P424" s="118"/>
      <c r="Q424" s="203"/>
      <c r="R424" s="118"/>
      <c r="S424" s="118"/>
      <c r="T424" s="118"/>
      <c r="U424" s="118"/>
      <c r="V424" s="118"/>
      <c r="W424" s="203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</row>
    <row r="425">
      <c r="A425" s="224"/>
      <c r="B425" s="225"/>
      <c r="C425" s="118"/>
      <c r="D425" s="118"/>
      <c r="E425" s="203"/>
      <c r="F425" s="118"/>
      <c r="G425" s="118"/>
      <c r="H425" s="118"/>
      <c r="I425" s="118"/>
      <c r="J425" s="118"/>
      <c r="K425" s="203"/>
      <c r="L425" s="118"/>
      <c r="M425" s="118"/>
      <c r="N425" s="118"/>
      <c r="O425" s="118"/>
      <c r="P425" s="118"/>
      <c r="Q425" s="203"/>
      <c r="R425" s="118"/>
      <c r="S425" s="118"/>
      <c r="T425" s="118"/>
      <c r="U425" s="118"/>
      <c r="V425" s="118"/>
      <c r="W425" s="203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</row>
    <row r="426">
      <c r="A426" s="224"/>
      <c r="B426" s="225"/>
      <c r="C426" s="118"/>
      <c r="D426" s="118"/>
      <c r="E426" s="203"/>
      <c r="F426" s="118"/>
      <c r="G426" s="118"/>
      <c r="H426" s="118"/>
      <c r="I426" s="118"/>
      <c r="J426" s="118"/>
      <c r="K426" s="203"/>
      <c r="L426" s="118"/>
      <c r="M426" s="118"/>
      <c r="N426" s="118"/>
      <c r="O426" s="118"/>
      <c r="P426" s="118"/>
      <c r="Q426" s="203"/>
      <c r="R426" s="118"/>
      <c r="S426" s="118"/>
      <c r="T426" s="118"/>
      <c r="U426" s="118"/>
      <c r="V426" s="118"/>
      <c r="W426" s="203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</row>
    <row r="427">
      <c r="A427" s="224"/>
      <c r="B427" s="225"/>
      <c r="C427" s="118"/>
      <c r="D427" s="118"/>
      <c r="E427" s="203"/>
      <c r="F427" s="118"/>
      <c r="G427" s="118"/>
      <c r="H427" s="118"/>
      <c r="I427" s="118"/>
      <c r="J427" s="118"/>
      <c r="K427" s="203"/>
      <c r="L427" s="118"/>
      <c r="M427" s="118"/>
      <c r="N427" s="118"/>
      <c r="O427" s="118"/>
      <c r="P427" s="118"/>
      <c r="Q427" s="203"/>
      <c r="R427" s="118"/>
      <c r="S427" s="118"/>
      <c r="T427" s="118"/>
      <c r="U427" s="118"/>
      <c r="V427" s="118"/>
      <c r="W427" s="203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</row>
    <row r="428">
      <c r="A428" s="224"/>
      <c r="B428" s="225"/>
      <c r="C428" s="118"/>
      <c r="D428" s="118"/>
      <c r="E428" s="203"/>
      <c r="F428" s="118"/>
      <c r="G428" s="118"/>
      <c r="H428" s="118"/>
      <c r="I428" s="118"/>
      <c r="J428" s="118"/>
      <c r="K428" s="203"/>
      <c r="L428" s="118"/>
      <c r="M428" s="118"/>
      <c r="N428" s="118"/>
      <c r="O428" s="118"/>
      <c r="P428" s="118"/>
      <c r="Q428" s="203"/>
      <c r="R428" s="118"/>
      <c r="S428" s="118"/>
      <c r="T428" s="118"/>
      <c r="U428" s="118"/>
      <c r="V428" s="118"/>
      <c r="W428" s="203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</row>
    <row r="429">
      <c r="A429" s="224"/>
      <c r="B429" s="225"/>
      <c r="C429" s="118"/>
      <c r="D429" s="118"/>
      <c r="E429" s="203"/>
      <c r="F429" s="118"/>
      <c r="G429" s="118"/>
      <c r="H429" s="118"/>
      <c r="I429" s="118"/>
      <c r="J429" s="118"/>
      <c r="K429" s="203"/>
      <c r="L429" s="118"/>
      <c r="M429" s="118"/>
      <c r="N429" s="118"/>
      <c r="O429" s="118"/>
      <c r="P429" s="118"/>
      <c r="Q429" s="203"/>
      <c r="R429" s="118"/>
      <c r="S429" s="118"/>
      <c r="T429" s="118"/>
      <c r="U429" s="118"/>
      <c r="V429" s="118"/>
      <c r="W429" s="203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8"/>
    </row>
    <row r="430">
      <c r="A430" s="224"/>
      <c r="B430" s="225"/>
      <c r="C430" s="118"/>
      <c r="D430" s="118"/>
      <c r="E430" s="203"/>
      <c r="F430" s="118"/>
      <c r="G430" s="118"/>
      <c r="H430" s="118"/>
      <c r="I430" s="118"/>
      <c r="J430" s="118"/>
      <c r="K430" s="203"/>
      <c r="L430" s="118"/>
      <c r="M430" s="118"/>
      <c r="N430" s="118"/>
      <c r="O430" s="118"/>
      <c r="P430" s="118"/>
      <c r="Q430" s="203"/>
      <c r="R430" s="118"/>
      <c r="S430" s="118"/>
      <c r="T430" s="118"/>
      <c r="U430" s="118"/>
      <c r="V430" s="118"/>
      <c r="W430" s="203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</row>
    <row r="431">
      <c r="A431" s="224"/>
      <c r="B431" s="225"/>
      <c r="C431" s="118"/>
      <c r="D431" s="118"/>
      <c r="E431" s="203"/>
      <c r="F431" s="118"/>
      <c r="G431" s="118"/>
      <c r="H431" s="118"/>
      <c r="I431" s="118"/>
      <c r="J431" s="118"/>
      <c r="K431" s="203"/>
      <c r="L431" s="118"/>
      <c r="M431" s="118"/>
      <c r="N431" s="118"/>
      <c r="O431" s="118"/>
      <c r="P431" s="118"/>
      <c r="Q431" s="203"/>
      <c r="R431" s="118"/>
      <c r="S431" s="118"/>
      <c r="T431" s="118"/>
      <c r="U431" s="118"/>
      <c r="V431" s="118"/>
      <c r="W431" s="203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  <c r="AP431" s="118"/>
      <c r="AQ431" s="118"/>
      <c r="AR431" s="118"/>
      <c r="AS431" s="118"/>
    </row>
    <row r="432">
      <c r="A432" s="224"/>
      <c r="B432" s="225"/>
      <c r="C432" s="118"/>
      <c r="D432" s="118"/>
      <c r="E432" s="203"/>
      <c r="F432" s="118"/>
      <c r="G432" s="118"/>
      <c r="H432" s="118"/>
      <c r="I432" s="118"/>
      <c r="J432" s="118"/>
      <c r="K432" s="203"/>
      <c r="L432" s="118"/>
      <c r="M432" s="118"/>
      <c r="N432" s="118"/>
      <c r="O432" s="118"/>
      <c r="P432" s="118"/>
      <c r="Q432" s="203"/>
      <c r="R432" s="118"/>
      <c r="S432" s="118"/>
      <c r="T432" s="118"/>
      <c r="U432" s="118"/>
      <c r="V432" s="118"/>
      <c r="W432" s="203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  <c r="AP432" s="118"/>
      <c r="AQ432" s="118"/>
      <c r="AR432" s="118"/>
      <c r="AS432" s="118"/>
    </row>
    <row r="433">
      <c r="A433" s="224"/>
      <c r="B433" s="225"/>
      <c r="C433" s="118"/>
      <c r="D433" s="118"/>
      <c r="E433" s="203"/>
      <c r="F433" s="118"/>
      <c r="G433" s="118"/>
      <c r="H433" s="118"/>
      <c r="I433" s="118"/>
      <c r="J433" s="118"/>
      <c r="K433" s="203"/>
      <c r="L433" s="118"/>
      <c r="M433" s="118"/>
      <c r="N433" s="118"/>
      <c r="O433" s="118"/>
      <c r="P433" s="118"/>
      <c r="Q433" s="203"/>
      <c r="R433" s="118"/>
      <c r="S433" s="118"/>
      <c r="T433" s="118"/>
      <c r="U433" s="118"/>
      <c r="V433" s="118"/>
      <c r="W433" s="203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  <c r="AP433" s="118"/>
      <c r="AQ433" s="118"/>
      <c r="AR433" s="118"/>
      <c r="AS433" s="118"/>
    </row>
    <row r="434">
      <c r="A434" s="224"/>
      <c r="B434" s="225"/>
      <c r="C434" s="118"/>
      <c r="D434" s="118"/>
      <c r="E434" s="203"/>
      <c r="F434" s="118"/>
      <c r="G434" s="118"/>
      <c r="H434" s="118"/>
      <c r="I434" s="118"/>
      <c r="J434" s="118"/>
      <c r="K434" s="203"/>
      <c r="L434" s="118"/>
      <c r="M434" s="118"/>
      <c r="N434" s="118"/>
      <c r="O434" s="118"/>
      <c r="P434" s="118"/>
      <c r="Q434" s="203"/>
      <c r="R434" s="118"/>
      <c r="S434" s="118"/>
      <c r="T434" s="118"/>
      <c r="U434" s="118"/>
      <c r="V434" s="118"/>
      <c r="W434" s="203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  <c r="AP434" s="118"/>
      <c r="AQ434" s="118"/>
      <c r="AR434" s="118"/>
      <c r="AS434" s="118"/>
    </row>
    <row r="435">
      <c r="A435" s="224"/>
      <c r="B435" s="225"/>
      <c r="C435" s="118"/>
      <c r="D435" s="118"/>
      <c r="E435" s="203"/>
      <c r="F435" s="118"/>
      <c r="G435" s="118"/>
      <c r="H435" s="118"/>
      <c r="I435" s="118"/>
      <c r="J435" s="118"/>
      <c r="K435" s="203"/>
      <c r="L435" s="118"/>
      <c r="M435" s="118"/>
      <c r="N435" s="118"/>
      <c r="O435" s="118"/>
      <c r="P435" s="118"/>
      <c r="Q435" s="203"/>
      <c r="R435" s="118"/>
      <c r="S435" s="118"/>
      <c r="T435" s="118"/>
      <c r="U435" s="118"/>
      <c r="V435" s="118"/>
      <c r="W435" s="203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</row>
    <row r="436">
      <c r="A436" s="224"/>
      <c r="B436" s="225"/>
      <c r="C436" s="118"/>
      <c r="D436" s="118"/>
      <c r="E436" s="203"/>
      <c r="F436" s="118"/>
      <c r="G436" s="118"/>
      <c r="H436" s="118"/>
      <c r="I436" s="118"/>
      <c r="J436" s="118"/>
      <c r="K436" s="203"/>
      <c r="L436" s="118"/>
      <c r="M436" s="118"/>
      <c r="N436" s="118"/>
      <c r="O436" s="118"/>
      <c r="P436" s="118"/>
      <c r="Q436" s="203"/>
      <c r="R436" s="118"/>
      <c r="S436" s="118"/>
      <c r="T436" s="118"/>
      <c r="U436" s="118"/>
      <c r="V436" s="118"/>
      <c r="W436" s="203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  <c r="AP436" s="118"/>
      <c r="AQ436" s="118"/>
      <c r="AR436" s="118"/>
      <c r="AS436" s="118"/>
    </row>
    <row r="437">
      <c r="A437" s="224"/>
      <c r="B437" s="225"/>
      <c r="C437" s="118"/>
      <c r="D437" s="118"/>
      <c r="E437" s="203"/>
      <c r="F437" s="118"/>
      <c r="G437" s="118"/>
      <c r="H437" s="118"/>
      <c r="I437" s="118"/>
      <c r="J437" s="118"/>
      <c r="K437" s="203"/>
      <c r="L437" s="118"/>
      <c r="M437" s="118"/>
      <c r="N437" s="118"/>
      <c r="O437" s="118"/>
      <c r="P437" s="118"/>
      <c r="Q437" s="203"/>
      <c r="R437" s="118"/>
      <c r="S437" s="118"/>
      <c r="T437" s="118"/>
      <c r="U437" s="118"/>
      <c r="V437" s="118"/>
      <c r="W437" s="203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</row>
    <row r="438">
      <c r="A438" s="224"/>
      <c r="B438" s="225"/>
      <c r="C438" s="118"/>
      <c r="D438" s="118"/>
      <c r="E438" s="203"/>
      <c r="F438" s="118"/>
      <c r="G438" s="118"/>
      <c r="H438" s="118"/>
      <c r="I438" s="118"/>
      <c r="J438" s="118"/>
      <c r="K438" s="203"/>
      <c r="L438" s="118"/>
      <c r="M438" s="118"/>
      <c r="N438" s="118"/>
      <c r="O438" s="118"/>
      <c r="P438" s="118"/>
      <c r="Q438" s="203"/>
      <c r="R438" s="118"/>
      <c r="S438" s="118"/>
      <c r="T438" s="118"/>
      <c r="U438" s="118"/>
      <c r="V438" s="118"/>
      <c r="W438" s="203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  <c r="AP438" s="118"/>
      <c r="AQ438" s="118"/>
      <c r="AR438" s="118"/>
      <c r="AS438" s="118"/>
    </row>
    <row r="439">
      <c r="A439" s="224"/>
      <c r="B439" s="225"/>
      <c r="C439" s="118"/>
      <c r="D439" s="118"/>
      <c r="E439" s="203"/>
      <c r="F439" s="118"/>
      <c r="G439" s="118"/>
      <c r="H439" s="118"/>
      <c r="I439" s="118"/>
      <c r="J439" s="118"/>
      <c r="K439" s="203"/>
      <c r="L439" s="118"/>
      <c r="M439" s="118"/>
      <c r="N439" s="118"/>
      <c r="O439" s="118"/>
      <c r="P439" s="118"/>
      <c r="Q439" s="203"/>
      <c r="R439" s="118"/>
      <c r="S439" s="118"/>
      <c r="T439" s="118"/>
      <c r="U439" s="118"/>
      <c r="V439" s="118"/>
      <c r="W439" s="203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  <c r="AP439" s="118"/>
      <c r="AQ439" s="118"/>
      <c r="AR439" s="118"/>
      <c r="AS439" s="118"/>
    </row>
    <row r="440">
      <c r="A440" s="224"/>
      <c r="B440" s="225"/>
      <c r="C440" s="118"/>
      <c r="D440" s="118"/>
      <c r="E440" s="203"/>
      <c r="F440" s="118"/>
      <c r="G440" s="118"/>
      <c r="H440" s="118"/>
      <c r="I440" s="118"/>
      <c r="J440" s="118"/>
      <c r="K440" s="203"/>
      <c r="L440" s="118"/>
      <c r="M440" s="118"/>
      <c r="N440" s="118"/>
      <c r="O440" s="118"/>
      <c r="P440" s="118"/>
      <c r="Q440" s="203"/>
      <c r="R440" s="118"/>
      <c r="S440" s="118"/>
      <c r="T440" s="118"/>
      <c r="U440" s="118"/>
      <c r="V440" s="118"/>
      <c r="W440" s="203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</row>
    <row r="441">
      <c r="A441" s="224"/>
      <c r="B441" s="225"/>
      <c r="C441" s="118"/>
      <c r="D441" s="118"/>
      <c r="E441" s="203"/>
      <c r="F441" s="118"/>
      <c r="G441" s="118"/>
      <c r="H441" s="118"/>
      <c r="I441" s="118"/>
      <c r="J441" s="118"/>
      <c r="K441" s="203"/>
      <c r="L441" s="118"/>
      <c r="M441" s="118"/>
      <c r="N441" s="118"/>
      <c r="O441" s="118"/>
      <c r="P441" s="118"/>
      <c r="Q441" s="203"/>
      <c r="R441" s="118"/>
      <c r="S441" s="118"/>
      <c r="T441" s="118"/>
      <c r="U441" s="118"/>
      <c r="V441" s="118"/>
      <c r="W441" s="203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  <c r="AP441" s="118"/>
      <c r="AQ441" s="118"/>
      <c r="AR441" s="118"/>
      <c r="AS441" s="118"/>
    </row>
    <row r="442">
      <c r="A442" s="224"/>
      <c r="B442" s="225"/>
      <c r="C442" s="118"/>
      <c r="D442" s="118"/>
      <c r="E442" s="203"/>
      <c r="F442" s="118"/>
      <c r="G442" s="118"/>
      <c r="H442" s="118"/>
      <c r="I442" s="118"/>
      <c r="J442" s="118"/>
      <c r="K442" s="203"/>
      <c r="L442" s="118"/>
      <c r="M442" s="118"/>
      <c r="N442" s="118"/>
      <c r="O442" s="118"/>
      <c r="P442" s="118"/>
      <c r="Q442" s="203"/>
      <c r="R442" s="118"/>
      <c r="S442" s="118"/>
      <c r="T442" s="118"/>
      <c r="U442" s="118"/>
      <c r="V442" s="118"/>
      <c r="W442" s="203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</row>
    <row r="443">
      <c r="A443" s="224"/>
      <c r="B443" s="225"/>
      <c r="C443" s="118"/>
      <c r="D443" s="118"/>
      <c r="E443" s="203"/>
      <c r="F443" s="118"/>
      <c r="G443" s="118"/>
      <c r="H443" s="118"/>
      <c r="I443" s="118"/>
      <c r="J443" s="118"/>
      <c r="K443" s="203"/>
      <c r="L443" s="118"/>
      <c r="M443" s="118"/>
      <c r="N443" s="118"/>
      <c r="O443" s="118"/>
      <c r="P443" s="118"/>
      <c r="Q443" s="203"/>
      <c r="R443" s="118"/>
      <c r="S443" s="118"/>
      <c r="T443" s="118"/>
      <c r="U443" s="118"/>
      <c r="V443" s="118"/>
      <c r="W443" s="203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8"/>
    </row>
    <row r="444">
      <c r="A444" s="224"/>
      <c r="B444" s="225"/>
      <c r="C444" s="118"/>
      <c r="D444" s="118"/>
      <c r="E444" s="203"/>
      <c r="F444" s="118"/>
      <c r="G444" s="118"/>
      <c r="H444" s="118"/>
      <c r="I444" s="118"/>
      <c r="J444" s="118"/>
      <c r="K444" s="203"/>
      <c r="L444" s="118"/>
      <c r="M444" s="118"/>
      <c r="N444" s="118"/>
      <c r="O444" s="118"/>
      <c r="P444" s="118"/>
      <c r="Q444" s="203"/>
      <c r="R444" s="118"/>
      <c r="S444" s="118"/>
      <c r="T444" s="118"/>
      <c r="U444" s="118"/>
      <c r="V444" s="118"/>
      <c r="W444" s="203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  <c r="AP444" s="118"/>
      <c r="AQ444" s="118"/>
      <c r="AR444" s="118"/>
      <c r="AS444" s="118"/>
    </row>
    <row r="445">
      <c r="A445" s="224"/>
      <c r="B445" s="225"/>
      <c r="C445" s="118"/>
      <c r="D445" s="118"/>
      <c r="E445" s="203"/>
      <c r="F445" s="118"/>
      <c r="G445" s="118"/>
      <c r="H445" s="118"/>
      <c r="I445" s="118"/>
      <c r="J445" s="118"/>
      <c r="K445" s="203"/>
      <c r="L445" s="118"/>
      <c r="M445" s="118"/>
      <c r="N445" s="118"/>
      <c r="O445" s="118"/>
      <c r="P445" s="118"/>
      <c r="Q445" s="203"/>
      <c r="R445" s="118"/>
      <c r="S445" s="118"/>
      <c r="T445" s="118"/>
      <c r="U445" s="118"/>
      <c r="V445" s="118"/>
      <c r="W445" s="203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  <c r="AP445" s="118"/>
      <c r="AQ445" s="118"/>
      <c r="AR445" s="118"/>
      <c r="AS445" s="118"/>
    </row>
    <row r="446">
      <c r="A446" s="224"/>
      <c r="B446" s="225"/>
      <c r="C446" s="118"/>
      <c r="D446" s="118"/>
      <c r="E446" s="203"/>
      <c r="F446" s="118"/>
      <c r="G446" s="118"/>
      <c r="H446" s="118"/>
      <c r="I446" s="118"/>
      <c r="J446" s="118"/>
      <c r="K446" s="203"/>
      <c r="L446" s="118"/>
      <c r="M446" s="118"/>
      <c r="N446" s="118"/>
      <c r="O446" s="118"/>
      <c r="P446" s="118"/>
      <c r="Q446" s="203"/>
      <c r="R446" s="118"/>
      <c r="S446" s="118"/>
      <c r="T446" s="118"/>
      <c r="U446" s="118"/>
      <c r="V446" s="118"/>
      <c r="W446" s="203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  <c r="AP446" s="118"/>
      <c r="AQ446" s="118"/>
      <c r="AR446" s="118"/>
      <c r="AS446" s="118"/>
    </row>
    <row r="447">
      <c r="A447" s="224"/>
      <c r="B447" s="225"/>
      <c r="C447" s="118"/>
      <c r="D447" s="118"/>
      <c r="E447" s="203"/>
      <c r="F447" s="118"/>
      <c r="G447" s="118"/>
      <c r="H447" s="118"/>
      <c r="I447" s="118"/>
      <c r="J447" s="118"/>
      <c r="K447" s="203"/>
      <c r="L447" s="118"/>
      <c r="M447" s="118"/>
      <c r="N447" s="118"/>
      <c r="O447" s="118"/>
      <c r="P447" s="118"/>
      <c r="Q447" s="203"/>
      <c r="R447" s="118"/>
      <c r="S447" s="118"/>
      <c r="T447" s="118"/>
      <c r="U447" s="118"/>
      <c r="V447" s="118"/>
      <c r="W447" s="203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  <c r="AL447" s="118"/>
      <c r="AM447" s="118"/>
      <c r="AN447" s="118"/>
      <c r="AO447" s="118"/>
      <c r="AP447" s="118"/>
      <c r="AQ447" s="118"/>
      <c r="AR447" s="118"/>
      <c r="AS447" s="118"/>
    </row>
    <row r="448">
      <c r="A448" s="224"/>
      <c r="B448" s="225"/>
      <c r="C448" s="118"/>
      <c r="D448" s="118"/>
      <c r="E448" s="203"/>
      <c r="F448" s="118"/>
      <c r="G448" s="118"/>
      <c r="H448" s="118"/>
      <c r="I448" s="118"/>
      <c r="J448" s="118"/>
      <c r="K448" s="203"/>
      <c r="L448" s="118"/>
      <c r="M448" s="118"/>
      <c r="N448" s="118"/>
      <c r="O448" s="118"/>
      <c r="P448" s="118"/>
      <c r="Q448" s="203"/>
      <c r="R448" s="118"/>
      <c r="S448" s="118"/>
      <c r="T448" s="118"/>
      <c r="U448" s="118"/>
      <c r="V448" s="118"/>
      <c r="W448" s="203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118"/>
      <c r="AQ448" s="118"/>
      <c r="AR448" s="118"/>
      <c r="AS448" s="118"/>
    </row>
    <row r="449">
      <c r="A449" s="224"/>
      <c r="B449" s="225"/>
      <c r="C449" s="118"/>
      <c r="D449" s="118"/>
      <c r="E449" s="203"/>
      <c r="F449" s="118"/>
      <c r="G449" s="118"/>
      <c r="H449" s="118"/>
      <c r="I449" s="118"/>
      <c r="J449" s="118"/>
      <c r="K449" s="203"/>
      <c r="L449" s="118"/>
      <c r="M449" s="118"/>
      <c r="N449" s="118"/>
      <c r="O449" s="118"/>
      <c r="P449" s="118"/>
      <c r="Q449" s="203"/>
      <c r="R449" s="118"/>
      <c r="S449" s="118"/>
      <c r="T449" s="118"/>
      <c r="U449" s="118"/>
      <c r="V449" s="118"/>
      <c r="W449" s="203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  <c r="AP449" s="118"/>
      <c r="AQ449" s="118"/>
      <c r="AR449" s="118"/>
      <c r="AS449" s="118"/>
    </row>
    <row r="450">
      <c r="A450" s="224"/>
      <c r="B450" s="225"/>
      <c r="C450" s="118"/>
      <c r="D450" s="118"/>
      <c r="E450" s="203"/>
      <c r="F450" s="118"/>
      <c r="G450" s="118"/>
      <c r="H450" s="118"/>
      <c r="I450" s="118"/>
      <c r="J450" s="118"/>
      <c r="K450" s="203"/>
      <c r="L450" s="118"/>
      <c r="M450" s="118"/>
      <c r="N450" s="118"/>
      <c r="O450" s="118"/>
      <c r="P450" s="118"/>
      <c r="Q450" s="203"/>
      <c r="R450" s="118"/>
      <c r="S450" s="118"/>
      <c r="T450" s="118"/>
      <c r="U450" s="118"/>
      <c r="V450" s="118"/>
      <c r="W450" s="203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  <c r="AP450" s="118"/>
      <c r="AQ450" s="118"/>
      <c r="AR450" s="118"/>
      <c r="AS450" s="118"/>
    </row>
    <row r="451">
      <c r="A451" s="224"/>
      <c r="B451" s="225"/>
      <c r="C451" s="118"/>
      <c r="D451" s="118"/>
      <c r="E451" s="203"/>
      <c r="F451" s="118"/>
      <c r="G451" s="118"/>
      <c r="H451" s="118"/>
      <c r="I451" s="118"/>
      <c r="J451" s="118"/>
      <c r="K451" s="203"/>
      <c r="L451" s="118"/>
      <c r="M451" s="118"/>
      <c r="N451" s="118"/>
      <c r="O451" s="118"/>
      <c r="P451" s="118"/>
      <c r="Q451" s="203"/>
      <c r="R451" s="118"/>
      <c r="S451" s="118"/>
      <c r="T451" s="118"/>
      <c r="U451" s="118"/>
      <c r="V451" s="118"/>
      <c r="W451" s="203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  <c r="AL451" s="118"/>
      <c r="AM451" s="118"/>
      <c r="AN451" s="118"/>
      <c r="AO451" s="118"/>
      <c r="AP451" s="118"/>
      <c r="AQ451" s="118"/>
      <c r="AR451" s="118"/>
      <c r="AS451" s="118"/>
    </row>
    <row r="452">
      <c r="A452" s="224"/>
      <c r="B452" s="225"/>
      <c r="C452" s="118"/>
      <c r="D452" s="118"/>
      <c r="E452" s="203"/>
      <c r="F452" s="118"/>
      <c r="G452" s="118"/>
      <c r="H452" s="118"/>
      <c r="I452" s="118"/>
      <c r="J452" s="118"/>
      <c r="K452" s="203"/>
      <c r="L452" s="118"/>
      <c r="M452" s="118"/>
      <c r="N452" s="118"/>
      <c r="O452" s="118"/>
      <c r="P452" s="118"/>
      <c r="Q452" s="203"/>
      <c r="R452" s="118"/>
      <c r="S452" s="118"/>
      <c r="T452" s="118"/>
      <c r="U452" s="118"/>
      <c r="V452" s="118"/>
      <c r="W452" s="203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/>
      <c r="AO452" s="118"/>
      <c r="AP452" s="118"/>
      <c r="AQ452" s="118"/>
      <c r="AR452" s="118"/>
      <c r="AS452" s="118"/>
    </row>
    <row r="453">
      <c r="A453" s="224"/>
      <c r="B453" s="225"/>
      <c r="C453" s="118"/>
      <c r="D453" s="118"/>
      <c r="E453" s="203"/>
      <c r="F453" s="118"/>
      <c r="G453" s="118"/>
      <c r="H453" s="118"/>
      <c r="I453" s="118"/>
      <c r="J453" s="118"/>
      <c r="K453" s="203"/>
      <c r="L453" s="118"/>
      <c r="M453" s="118"/>
      <c r="N453" s="118"/>
      <c r="O453" s="118"/>
      <c r="P453" s="118"/>
      <c r="Q453" s="203"/>
      <c r="R453" s="118"/>
      <c r="S453" s="118"/>
      <c r="T453" s="118"/>
      <c r="U453" s="118"/>
      <c r="V453" s="118"/>
      <c r="W453" s="203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  <c r="AL453" s="118"/>
      <c r="AM453" s="118"/>
      <c r="AN453" s="118"/>
      <c r="AO453" s="118"/>
      <c r="AP453" s="118"/>
      <c r="AQ453" s="118"/>
      <c r="AR453" s="118"/>
      <c r="AS453" s="118"/>
    </row>
    <row r="454">
      <c r="A454" s="224"/>
      <c r="B454" s="225"/>
      <c r="C454" s="118"/>
      <c r="D454" s="118"/>
      <c r="E454" s="203"/>
      <c r="F454" s="118"/>
      <c r="G454" s="118"/>
      <c r="H454" s="118"/>
      <c r="I454" s="118"/>
      <c r="J454" s="118"/>
      <c r="K454" s="203"/>
      <c r="L454" s="118"/>
      <c r="M454" s="118"/>
      <c r="N454" s="118"/>
      <c r="O454" s="118"/>
      <c r="P454" s="118"/>
      <c r="Q454" s="203"/>
      <c r="R454" s="118"/>
      <c r="S454" s="118"/>
      <c r="T454" s="118"/>
      <c r="U454" s="118"/>
      <c r="V454" s="118"/>
      <c r="W454" s="203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  <c r="AL454" s="118"/>
      <c r="AM454" s="118"/>
      <c r="AN454" s="118"/>
      <c r="AO454" s="118"/>
      <c r="AP454" s="118"/>
      <c r="AQ454" s="118"/>
      <c r="AR454" s="118"/>
      <c r="AS454" s="118"/>
    </row>
    <row r="455">
      <c r="A455" s="224"/>
      <c r="B455" s="225"/>
      <c r="C455" s="118"/>
      <c r="D455" s="118"/>
      <c r="E455" s="203"/>
      <c r="F455" s="118"/>
      <c r="G455" s="118"/>
      <c r="H455" s="118"/>
      <c r="I455" s="118"/>
      <c r="J455" s="118"/>
      <c r="K455" s="203"/>
      <c r="L455" s="118"/>
      <c r="M455" s="118"/>
      <c r="N455" s="118"/>
      <c r="O455" s="118"/>
      <c r="P455" s="118"/>
      <c r="Q455" s="203"/>
      <c r="R455" s="118"/>
      <c r="S455" s="118"/>
      <c r="T455" s="118"/>
      <c r="U455" s="118"/>
      <c r="V455" s="118"/>
      <c r="W455" s="203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  <c r="AP455" s="118"/>
      <c r="AQ455" s="118"/>
      <c r="AR455" s="118"/>
      <c r="AS455" s="118"/>
    </row>
    <row r="456">
      <c r="A456" s="224"/>
      <c r="B456" s="225"/>
      <c r="C456" s="118"/>
      <c r="D456" s="118"/>
      <c r="E456" s="203"/>
      <c r="F456" s="118"/>
      <c r="G456" s="118"/>
      <c r="H456" s="118"/>
      <c r="I456" s="118"/>
      <c r="J456" s="118"/>
      <c r="K456" s="203"/>
      <c r="L456" s="118"/>
      <c r="M456" s="118"/>
      <c r="N456" s="118"/>
      <c r="O456" s="118"/>
      <c r="P456" s="118"/>
      <c r="Q456" s="203"/>
      <c r="R456" s="118"/>
      <c r="S456" s="118"/>
      <c r="T456" s="118"/>
      <c r="U456" s="118"/>
      <c r="V456" s="118"/>
      <c r="W456" s="203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  <c r="AL456" s="118"/>
      <c r="AM456" s="118"/>
      <c r="AN456" s="118"/>
      <c r="AO456" s="118"/>
      <c r="AP456" s="118"/>
      <c r="AQ456" s="118"/>
      <c r="AR456" s="118"/>
      <c r="AS456" s="118"/>
    </row>
    <row r="457">
      <c r="A457" s="224"/>
      <c r="B457" s="225"/>
      <c r="C457" s="118"/>
      <c r="D457" s="118"/>
      <c r="E457" s="203"/>
      <c r="F457" s="118"/>
      <c r="G457" s="118"/>
      <c r="H457" s="118"/>
      <c r="I457" s="118"/>
      <c r="J457" s="118"/>
      <c r="K457" s="203"/>
      <c r="L457" s="118"/>
      <c r="M457" s="118"/>
      <c r="N457" s="118"/>
      <c r="O457" s="118"/>
      <c r="P457" s="118"/>
      <c r="Q457" s="203"/>
      <c r="R457" s="118"/>
      <c r="S457" s="118"/>
      <c r="T457" s="118"/>
      <c r="U457" s="118"/>
      <c r="V457" s="118"/>
      <c r="W457" s="203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  <c r="AL457" s="118"/>
      <c r="AM457" s="118"/>
      <c r="AN457" s="118"/>
      <c r="AO457" s="118"/>
      <c r="AP457" s="118"/>
      <c r="AQ457" s="118"/>
      <c r="AR457" s="118"/>
      <c r="AS457" s="118"/>
    </row>
    <row r="458">
      <c r="A458" s="224"/>
      <c r="B458" s="225"/>
      <c r="C458" s="118"/>
      <c r="D458" s="118"/>
      <c r="E458" s="203"/>
      <c r="F458" s="118"/>
      <c r="G458" s="118"/>
      <c r="H458" s="118"/>
      <c r="I458" s="118"/>
      <c r="J458" s="118"/>
      <c r="K458" s="203"/>
      <c r="L458" s="118"/>
      <c r="M458" s="118"/>
      <c r="N458" s="118"/>
      <c r="O458" s="118"/>
      <c r="P458" s="118"/>
      <c r="Q458" s="203"/>
      <c r="R458" s="118"/>
      <c r="S458" s="118"/>
      <c r="T458" s="118"/>
      <c r="U458" s="118"/>
      <c r="V458" s="118"/>
      <c r="W458" s="203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  <c r="AL458" s="118"/>
      <c r="AM458" s="118"/>
      <c r="AN458" s="118"/>
      <c r="AO458" s="118"/>
      <c r="AP458" s="118"/>
      <c r="AQ458" s="118"/>
      <c r="AR458" s="118"/>
      <c r="AS458" s="118"/>
    </row>
    <row r="459">
      <c r="A459" s="224"/>
      <c r="B459" s="225"/>
      <c r="C459" s="118"/>
      <c r="D459" s="118"/>
      <c r="E459" s="203"/>
      <c r="F459" s="118"/>
      <c r="G459" s="118"/>
      <c r="H459" s="118"/>
      <c r="I459" s="118"/>
      <c r="J459" s="118"/>
      <c r="K459" s="203"/>
      <c r="L459" s="118"/>
      <c r="M459" s="118"/>
      <c r="N459" s="118"/>
      <c r="O459" s="118"/>
      <c r="P459" s="118"/>
      <c r="Q459" s="203"/>
      <c r="R459" s="118"/>
      <c r="S459" s="118"/>
      <c r="T459" s="118"/>
      <c r="U459" s="118"/>
      <c r="V459" s="118"/>
      <c r="W459" s="203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  <c r="AL459" s="118"/>
      <c r="AM459" s="118"/>
      <c r="AN459" s="118"/>
      <c r="AO459" s="118"/>
      <c r="AP459" s="118"/>
      <c r="AQ459" s="118"/>
      <c r="AR459" s="118"/>
      <c r="AS459" s="118"/>
    </row>
    <row r="460">
      <c r="A460" s="224"/>
      <c r="B460" s="225"/>
      <c r="C460" s="118"/>
      <c r="D460" s="118"/>
      <c r="E460" s="203"/>
      <c r="F460" s="118"/>
      <c r="G460" s="118"/>
      <c r="H460" s="118"/>
      <c r="I460" s="118"/>
      <c r="J460" s="118"/>
      <c r="K460" s="203"/>
      <c r="L460" s="118"/>
      <c r="M460" s="118"/>
      <c r="N460" s="118"/>
      <c r="O460" s="118"/>
      <c r="P460" s="118"/>
      <c r="Q460" s="203"/>
      <c r="R460" s="118"/>
      <c r="S460" s="118"/>
      <c r="T460" s="118"/>
      <c r="U460" s="118"/>
      <c r="V460" s="118"/>
      <c r="W460" s="203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  <c r="AP460" s="118"/>
      <c r="AQ460" s="118"/>
      <c r="AR460" s="118"/>
      <c r="AS460" s="118"/>
    </row>
    <row r="461">
      <c r="A461" s="224"/>
      <c r="B461" s="225"/>
      <c r="C461" s="118"/>
      <c r="D461" s="118"/>
      <c r="E461" s="203"/>
      <c r="F461" s="118"/>
      <c r="G461" s="118"/>
      <c r="H461" s="118"/>
      <c r="I461" s="118"/>
      <c r="J461" s="118"/>
      <c r="K461" s="203"/>
      <c r="L461" s="118"/>
      <c r="M461" s="118"/>
      <c r="N461" s="118"/>
      <c r="O461" s="118"/>
      <c r="P461" s="118"/>
      <c r="Q461" s="203"/>
      <c r="R461" s="118"/>
      <c r="S461" s="118"/>
      <c r="T461" s="118"/>
      <c r="U461" s="118"/>
      <c r="V461" s="118"/>
      <c r="W461" s="203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  <c r="AL461" s="118"/>
      <c r="AM461" s="118"/>
      <c r="AN461" s="118"/>
      <c r="AO461" s="118"/>
      <c r="AP461" s="118"/>
      <c r="AQ461" s="118"/>
      <c r="AR461" s="118"/>
      <c r="AS461" s="118"/>
    </row>
    <row r="462">
      <c r="A462" s="224"/>
      <c r="B462" s="225"/>
      <c r="C462" s="118"/>
      <c r="D462" s="118"/>
      <c r="E462" s="203"/>
      <c r="F462" s="118"/>
      <c r="G462" s="118"/>
      <c r="H462" s="118"/>
      <c r="I462" s="118"/>
      <c r="J462" s="118"/>
      <c r="K462" s="203"/>
      <c r="L462" s="118"/>
      <c r="M462" s="118"/>
      <c r="N462" s="118"/>
      <c r="O462" s="118"/>
      <c r="P462" s="118"/>
      <c r="Q462" s="203"/>
      <c r="R462" s="118"/>
      <c r="S462" s="118"/>
      <c r="T462" s="118"/>
      <c r="U462" s="118"/>
      <c r="V462" s="118"/>
      <c r="W462" s="203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  <c r="AL462" s="118"/>
      <c r="AM462" s="118"/>
      <c r="AN462" s="118"/>
      <c r="AO462" s="118"/>
      <c r="AP462" s="118"/>
      <c r="AQ462" s="118"/>
      <c r="AR462" s="118"/>
      <c r="AS462" s="118"/>
    </row>
    <row r="463">
      <c r="A463" s="224"/>
      <c r="B463" s="225"/>
      <c r="C463" s="118"/>
      <c r="D463" s="118"/>
      <c r="E463" s="203"/>
      <c r="F463" s="118"/>
      <c r="G463" s="118"/>
      <c r="H463" s="118"/>
      <c r="I463" s="118"/>
      <c r="J463" s="118"/>
      <c r="K463" s="203"/>
      <c r="L463" s="118"/>
      <c r="M463" s="118"/>
      <c r="N463" s="118"/>
      <c r="O463" s="118"/>
      <c r="P463" s="118"/>
      <c r="Q463" s="203"/>
      <c r="R463" s="118"/>
      <c r="S463" s="118"/>
      <c r="T463" s="118"/>
      <c r="U463" s="118"/>
      <c r="V463" s="118"/>
      <c r="W463" s="203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  <c r="AL463" s="118"/>
      <c r="AM463" s="118"/>
      <c r="AN463" s="118"/>
      <c r="AO463" s="118"/>
      <c r="AP463" s="118"/>
      <c r="AQ463" s="118"/>
      <c r="AR463" s="118"/>
      <c r="AS463" s="118"/>
    </row>
    <row r="464">
      <c r="A464" s="224"/>
      <c r="B464" s="225"/>
      <c r="C464" s="118"/>
      <c r="D464" s="118"/>
      <c r="E464" s="203"/>
      <c r="F464" s="118"/>
      <c r="G464" s="118"/>
      <c r="H464" s="118"/>
      <c r="I464" s="118"/>
      <c r="J464" s="118"/>
      <c r="K464" s="203"/>
      <c r="L464" s="118"/>
      <c r="M464" s="118"/>
      <c r="N464" s="118"/>
      <c r="O464" s="118"/>
      <c r="P464" s="118"/>
      <c r="Q464" s="203"/>
      <c r="R464" s="118"/>
      <c r="S464" s="118"/>
      <c r="T464" s="118"/>
      <c r="U464" s="118"/>
      <c r="V464" s="118"/>
      <c r="W464" s="203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  <c r="AL464" s="118"/>
      <c r="AM464" s="118"/>
      <c r="AN464" s="118"/>
      <c r="AO464" s="118"/>
      <c r="AP464" s="118"/>
      <c r="AQ464" s="118"/>
      <c r="AR464" s="118"/>
      <c r="AS464" s="118"/>
    </row>
    <row r="465">
      <c r="A465" s="224"/>
      <c r="B465" s="225"/>
      <c r="C465" s="118"/>
      <c r="D465" s="118"/>
      <c r="E465" s="203"/>
      <c r="F465" s="118"/>
      <c r="G465" s="118"/>
      <c r="H465" s="118"/>
      <c r="I465" s="118"/>
      <c r="J465" s="118"/>
      <c r="K465" s="203"/>
      <c r="L465" s="118"/>
      <c r="M465" s="118"/>
      <c r="N465" s="118"/>
      <c r="O465" s="118"/>
      <c r="P465" s="118"/>
      <c r="Q465" s="203"/>
      <c r="R465" s="118"/>
      <c r="S465" s="118"/>
      <c r="T465" s="118"/>
      <c r="U465" s="118"/>
      <c r="V465" s="118"/>
      <c r="W465" s="203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  <c r="AP465" s="118"/>
      <c r="AQ465" s="118"/>
      <c r="AR465" s="118"/>
      <c r="AS465" s="118"/>
    </row>
    <row r="466">
      <c r="A466" s="224"/>
      <c r="B466" s="225"/>
      <c r="C466" s="118"/>
      <c r="D466" s="118"/>
      <c r="E466" s="203"/>
      <c r="F466" s="118"/>
      <c r="G466" s="118"/>
      <c r="H466" s="118"/>
      <c r="I466" s="118"/>
      <c r="J466" s="118"/>
      <c r="K466" s="203"/>
      <c r="L466" s="118"/>
      <c r="M466" s="118"/>
      <c r="N466" s="118"/>
      <c r="O466" s="118"/>
      <c r="P466" s="118"/>
      <c r="Q466" s="203"/>
      <c r="R466" s="118"/>
      <c r="S466" s="118"/>
      <c r="T466" s="118"/>
      <c r="U466" s="118"/>
      <c r="V466" s="118"/>
      <c r="W466" s="203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  <c r="AL466" s="118"/>
      <c r="AM466" s="118"/>
      <c r="AN466" s="118"/>
      <c r="AO466" s="118"/>
      <c r="AP466" s="118"/>
      <c r="AQ466" s="118"/>
      <c r="AR466" s="118"/>
      <c r="AS466" s="118"/>
    </row>
    <row r="467">
      <c r="A467" s="224"/>
      <c r="B467" s="225"/>
      <c r="C467" s="118"/>
      <c r="D467" s="118"/>
      <c r="E467" s="203"/>
      <c r="F467" s="118"/>
      <c r="G467" s="118"/>
      <c r="H467" s="118"/>
      <c r="I467" s="118"/>
      <c r="J467" s="118"/>
      <c r="K467" s="203"/>
      <c r="L467" s="118"/>
      <c r="M467" s="118"/>
      <c r="N467" s="118"/>
      <c r="O467" s="118"/>
      <c r="P467" s="118"/>
      <c r="Q467" s="203"/>
      <c r="R467" s="118"/>
      <c r="S467" s="118"/>
      <c r="T467" s="118"/>
      <c r="U467" s="118"/>
      <c r="V467" s="118"/>
      <c r="W467" s="203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  <c r="AL467" s="118"/>
      <c r="AM467" s="118"/>
      <c r="AN467" s="118"/>
      <c r="AO467" s="118"/>
      <c r="AP467" s="118"/>
      <c r="AQ467" s="118"/>
      <c r="AR467" s="118"/>
      <c r="AS467" s="118"/>
    </row>
    <row r="468">
      <c r="A468" s="224"/>
      <c r="B468" s="225"/>
      <c r="C468" s="118"/>
      <c r="D468" s="118"/>
      <c r="E468" s="203"/>
      <c r="F468" s="118"/>
      <c r="G468" s="118"/>
      <c r="H468" s="118"/>
      <c r="I468" s="118"/>
      <c r="J468" s="118"/>
      <c r="K468" s="203"/>
      <c r="L468" s="118"/>
      <c r="M468" s="118"/>
      <c r="N468" s="118"/>
      <c r="O468" s="118"/>
      <c r="P468" s="118"/>
      <c r="Q468" s="203"/>
      <c r="R468" s="118"/>
      <c r="S468" s="118"/>
      <c r="T468" s="118"/>
      <c r="U468" s="118"/>
      <c r="V468" s="118"/>
      <c r="W468" s="203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8"/>
    </row>
    <row r="469">
      <c r="A469" s="224"/>
      <c r="B469" s="225"/>
      <c r="C469" s="118"/>
      <c r="D469" s="118"/>
      <c r="E469" s="203"/>
      <c r="F469" s="118"/>
      <c r="G469" s="118"/>
      <c r="H469" s="118"/>
      <c r="I469" s="118"/>
      <c r="J469" s="118"/>
      <c r="K469" s="203"/>
      <c r="L469" s="118"/>
      <c r="M469" s="118"/>
      <c r="N469" s="118"/>
      <c r="O469" s="118"/>
      <c r="P469" s="118"/>
      <c r="Q469" s="203"/>
      <c r="R469" s="118"/>
      <c r="S469" s="118"/>
      <c r="T469" s="118"/>
      <c r="U469" s="118"/>
      <c r="V469" s="118"/>
      <c r="W469" s="203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8"/>
    </row>
    <row r="470">
      <c r="A470" s="224"/>
      <c r="B470" s="225"/>
      <c r="C470" s="118"/>
      <c r="D470" s="118"/>
      <c r="E470" s="203"/>
      <c r="F470" s="118"/>
      <c r="G470" s="118"/>
      <c r="H470" s="118"/>
      <c r="I470" s="118"/>
      <c r="J470" s="118"/>
      <c r="K470" s="203"/>
      <c r="L470" s="118"/>
      <c r="M470" s="118"/>
      <c r="N470" s="118"/>
      <c r="O470" s="118"/>
      <c r="P470" s="118"/>
      <c r="Q470" s="203"/>
      <c r="R470" s="118"/>
      <c r="S470" s="118"/>
      <c r="T470" s="118"/>
      <c r="U470" s="118"/>
      <c r="V470" s="118"/>
      <c r="W470" s="203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8"/>
    </row>
    <row r="471">
      <c r="A471" s="224"/>
      <c r="B471" s="225"/>
      <c r="C471" s="118"/>
      <c r="D471" s="118"/>
      <c r="E471" s="203"/>
      <c r="F471" s="118"/>
      <c r="G471" s="118"/>
      <c r="H471" s="118"/>
      <c r="I471" s="118"/>
      <c r="J471" s="118"/>
      <c r="K471" s="203"/>
      <c r="L471" s="118"/>
      <c r="M471" s="118"/>
      <c r="N471" s="118"/>
      <c r="O471" s="118"/>
      <c r="P471" s="118"/>
      <c r="Q471" s="203"/>
      <c r="R471" s="118"/>
      <c r="S471" s="118"/>
      <c r="T471" s="118"/>
      <c r="U471" s="118"/>
      <c r="V471" s="118"/>
      <c r="W471" s="203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8"/>
    </row>
    <row r="472">
      <c r="A472" s="224"/>
      <c r="B472" s="225"/>
      <c r="C472" s="118"/>
      <c r="D472" s="118"/>
      <c r="E472" s="203"/>
      <c r="F472" s="118"/>
      <c r="G472" s="118"/>
      <c r="H472" s="118"/>
      <c r="I472" s="118"/>
      <c r="J472" s="118"/>
      <c r="K472" s="203"/>
      <c r="L472" s="118"/>
      <c r="M472" s="118"/>
      <c r="N472" s="118"/>
      <c r="O472" s="118"/>
      <c r="P472" s="118"/>
      <c r="Q472" s="203"/>
      <c r="R472" s="118"/>
      <c r="S472" s="118"/>
      <c r="T472" s="118"/>
      <c r="U472" s="118"/>
      <c r="V472" s="118"/>
      <c r="W472" s="203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8"/>
    </row>
    <row r="473">
      <c r="A473" s="224"/>
      <c r="B473" s="225"/>
      <c r="C473" s="118"/>
      <c r="D473" s="118"/>
      <c r="E473" s="203"/>
      <c r="F473" s="118"/>
      <c r="G473" s="118"/>
      <c r="H473" s="118"/>
      <c r="I473" s="118"/>
      <c r="J473" s="118"/>
      <c r="K473" s="203"/>
      <c r="L473" s="118"/>
      <c r="M473" s="118"/>
      <c r="N473" s="118"/>
      <c r="O473" s="118"/>
      <c r="P473" s="118"/>
      <c r="Q473" s="203"/>
      <c r="R473" s="118"/>
      <c r="S473" s="118"/>
      <c r="T473" s="118"/>
      <c r="U473" s="118"/>
      <c r="V473" s="118"/>
      <c r="W473" s="203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  <c r="AL473" s="118"/>
      <c r="AM473" s="118"/>
      <c r="AN473" s="118"/>
      <c r="AO473" s="118"/>
      <c r="AP473" s="118"/>
      <c r="AQ473" s="118"/>
      <c r="AR473" s="118"/>
      <c r="AS473" s="118"/>
    </row>
    <row r="474">
      <c r="A474" s="224"/>
      <c r="B474" s="225"/>
      <c r="C474" s="118"/>
      <c r="D474" s="118"/>
      <c r="E474" s="203"/>
      <c r="F474" s="118"/>
      <c r="G474" s="118"/>
      <c r="H474" s="118"/>
      <c r="I474" s="118"/>
      <c r="J474" s="118"/>
      <c r="K474" s="203"/>
      <c r="L474" s="118"/>
      <c r="M474" s="118"/>
      <c r="N474" s="118"/>
      <c r="O474" s="118"/>
      <c r="P474" s="118"/>
      <c r="Q474" s="203"/>
      <c r="R474" s="118"/>
      <c r="S474" s="118"/>
      <c r="T474" s="118"/>
      <c r="U474" s="118"/>
      <c r="V474" s="118"/>
      <c r="W474" s="203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  <c r="AP474" s="118"/>
      <c r="AQ474" s="118"/>
      <c r="AR474" s="118"/>
      <c r="AS474" s="118"/>
    </row>
    <row r="475">
      <c r="A475" s="224"/>
      <c r="B475" s="225"/>
      <c r="C475" s="118"/>
      <c r="D475" s="118"/>
      <c r="E475" s="203"/>
      <c r="F475" s="118"/>
      <c r="G475" s="118"/>
      <c r="H475" s="118"/>
      <c r="I475" s="118"/>
      <c r="J475" s="118"/>
      <c r="K475" s="203"/>
      <c r="L475" s="118"/>
      <c r="M475" s="118"/>
      <c r="N475" s="118"/>
      <c r="O475" s="118"/>
      <c r="P475" s="118"/>
      <c r="Q475" s="203"/>
      <c r="R475" s="118"/>
      <c r="S475" s="118"/>
      <c r="T475" s="118"/>
      <c r="U475" s="118"/>
      <c r="V475" s="118"/>
      <c r="W475" s="203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  <c r="AL475" s="118"/>
      <c r="AM475" s="118"/>
      <c r="AN475" s="118"/>
      <c r="AO475" s="118"/>
      <c r="AP475" s="118"/>
      <c r="AQ475" s="118"/>
      <c r="AR475" s="118"/>
      <c r="AS475" s="118"/>
    </row>
    <row r="476">
      <c r="A476" s="224"/>
      <c r="B476" s="225"/>
      <c r="C476" s="118"/>
      <c r="D476" s="118"/>
      <c r="E476" s="203"/>
      <c r="F476" s="118"/>
      <c r="G476" s="118"/>
      <c r="H476" s="118"/>
      <c r="I476" s="118"/>
      <c r="J476" s="118"/>
      <c r="K476" s="203"/>
      <c r="L476" s="118"/>
      <c r="M476" s="118"/>
      <c r="N476" s="118"/>
      <c r="O476" s="118"/>
      <c r="P476" s="118"/>
      <c r="Q476" s="203"/>
      <c r="R476" s="118"/>
      <c r="S476" s="118"/>
      <c r="T476" s="118"/>
      <c r="U476" s="118"/>
      <c r="V476" s="118"/>
      <c r="W476" s="203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  <c r="AL476" s="118"/>
      <c r="AM476" s="118"/>
      <c r="AN476" s="118"/>
      <c r="AO476" s="118"/>
      <c r="AP476" s="118"/>
      <c r="AQ476" s="118"/>
      <c r="AR476" s="118"/>
      <c r="AS476" s="118"/>
    </row>
    <row r="477">
      <c r="A477" s="224"/>
      <c r="B477" s="225"/>
      <c r="C477" s="118"/>
      <c r="D477" s="118"/>
      <c r="E477" s="203"/>
      <c r="F477" s="118"/>
      <c r="G477" s="118"/>
      <c r="H477" s="118"/>
      <c r="I477" s="118"/>
      <c r="J477" s="118"/>
      <c r="K477" s="203"/>
      <c r="L477" s="118"/>
      <c r="M477" s="118"/>
      <c r="N477" s="118"/>
      <c r="O477" s="118"/>
      <c r="P477" s="118"/>
      <c r="Q477" s="203"/>
      <c r="R477" s="118"/>
      <c r="S477" s="118"/>
      <c r="T477" s="118"/>
      <c r="U477" s="118"/>
      <c r="V477" s="118"/>
      <c r="W477" s="203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  <c r="AP477" s="118"/>
      <c r="AQ477" s="118"/>
      <c r="AR477" s="118"/>
      <c r="AS477" s="118"/>
    </row>
    <row r="478">
      <c r="A478" s="224"/>
      <c r="B478" s="225"/>
      <c r="C478" s="118"/>
      <c r="D478" s="118"/>
      <c r="E478" s="203"/>
      <c r="F478" s="118"/>
      <c r="G478" s="118"/>
      <c r="H478" s="118"/>
      <c r="I478" s="118"/>
      <c r="J478" s="118"/>
      <c r="K478" s="203"/>
      <c r="L478" s="118"/>
      <c r="M478" s="118"/>
      <c r="N478" s="118"/>
      <c r="O478" s="118"/>
      <c r="P478" s="118"/>
      <c r="Q478" s="203"/>
      <c r="R478" s="118"/>
      <c r="S478" s="118"/>
      <c r="T478" s="118"/>
      <c r="U478" s="118"/>
      <c r="V478" s="118"/>
      <c r="W478" s="203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  <c r="AL478" s="118"/>
      <c r="AM478" s="118"/>
      <c r="AN478" s="118"/>
      <c r="AO478" s="118"/>
      <c r="AP478" s="118"/>
      <c r="AQ478" s="118"/>
      <c r="AR478" s="118"/>
      <c r="AS478" s="118"/>
    </row>
    <row r="479">
      <c r="A479" s="224"/>
      <c r="B479" s="225"/>
      <c r="C479" s="118"/>
      <c r="D479" s="118"/>
      <c r="E479" s="203"/>
      <c r="F479" s="118"/>
      <c r="G479" s="118"/>
      <c r="H479" s="118"/>
      <c r="I479" s="118"/>
      <c r="J479" s="118"/>
      <c r="K479" s="203"/>
      <c r="L479" s="118"/>
      <c r="M479" s="118"/>
      <c r="N479" s="118"/>
      <c r="O479" s="118"/>
      <c r="P479" s="118"/>
      <c r="Q479" s="203"/>
      <c r="R479" s="118"/>
      <c r="S479" s="118"/>
      <c r="T479" s="118"/>
      <c r="U479" s="118"/>
      <c r="V479" s="118"/>
      <c r="W479" s="203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  <c r="AP479" s="118"/>
      <c r="AQ479" s="118"/>
      <c r="AR479" s="118"/>
      <c r="AS479" s="118"/>
    </row>
    <row r="480">
      <c r="A480" s="224"/>
      <c r="B480" s="225"/>
      <c r="C480" s="118"/>
      <c r="D480" s="118"/>
      <c r="E480" s="203"/>
      <c r="F480" s="118"/>
      <c r="G480" s="118"/>
      <c r="H480" s="118"/>
      <c r="I480" s="118"/>
      <c r="J480" s="118"/>
      <c r="K480" s="203"/>
      <c r="L480" s="118"/>
      <c r="M480" s="118"/>
      <c r="N480" s="118"/>
      <c r="O480" s="118"/>
      <c r="P480" s="118"/>
      <c r="Q480" s="203"/>
      <c r="R480" s="118"/>
      <c r="S480" s="118"/>
      <c r="T480" s="118"/>
      <c r="U480" s="118"/>
      <c r="V480" s="118"/>
      <c r="W480" s="203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  <c r="AP480" s="118"/>
      <c r="AQ480" s="118"/>
      <c r="AR480" s="118"/>
      <c r="AS480" s="118"/>
    </row>
    <row r="481">
      <c r="A481" s="224"/>
      <c r="B481" s="225"/>
      <c r="C481" s="118"/>
      <c r="D481" s="118"/>
      <c r="E481" s="203"/>
      <c r="F481" s="118"/>
      <c r="G481" s="118"/>
      <c r="H481" s="118"/>
      <c r="I481" s="118"/>
      <c r="J481" s="118"/>
      <c r="K481" s="203"/>
      <c r="L481" s="118"/>
      <c r="M481" s="118"/>
      <c r="N481" s="118"/>
      <c r="O481" s="118"/>
      <c r="P481" s="118"/>
      <c r="Q481" s="203"/>
      <c r="R481" s="118"/>
      <c r="S481" s="118"/>
      <c r="T481" s="118"/>
      <c r="U481" s="118"/>
      <c r="V481" s="118"/>
      <c r="W481" s="203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  <c r="AL481" s="118"/>
      <c r="AM481" s="118"/>
      <c r="AN481" s="118"/>
      <c r="AO481" s="118"/>
      <c r="AP481" s="118"/>
      <c r="AQ481" s="118"/>
      <c r="AR481" s="118"/>
      <c r="AS481" s="118"/>
    </row>
    <row r="482">
      <c r="A482" s="224"/>
      <c r="B482" s="225"/>
      <c r="C482" s="118"/>
      <c r="D482" s="118"/>
      <c r="E482" s="203"/>
      <c r="F482" s="118"/>
      <c r="G482" s="118"/>
      <c r="H482" s="118"/>
      <c r="I482" s="118"/>
      <c r="J482" s="118"/>
      <c r="K482" s="203"/>
      <c r="L482" s="118"/>
      <c r="M482" s="118"/>
      <c r="N482" s="118"/>
      <c r="O482" s="118"/>
      <c r="P482" s="118"/>
      <c r="Q482" s="203"/>
      <c r="R482" s="118"/>
      <c r="S482" s="118"/>
      <c r="T482" s="118"/>
      <c r="U482" s="118"/>
      <c r="V482" s="118"/>
      <c r="W482" s="203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8"/>
    </row>
    <row r="483">
      <c r="A483" s="224"/>
      <c r="B483" s="225"/>
      <c r="C483" s="118"/>
      <c r="D483" s="118"/>
      <c r="E483" s="203"/>
      <c r="F483" s="118"/>
      <c r="G483" s="118"/>
      <c r="H483" s="118"/>
      <c r="I483" s="118"/>
      <c r="J483" s="118"/>
      <c r="K483" s="203"/>
      <c r="L483" s="118"/>
      <c r="M483" s="118"/>
      <c r="N483" s="118"/>
      <c r="O483" s="118"/>
      <c r="P483" s="118"/>
      <c r="Q483" s="203"/>
      <c r="R483" s="118"/>
      <c r="S483" s="118"/>
      <c r="T483" s="118"/>
      <c r="U483" s="118"/>
      <c r="V483" s="118"/>
      <c r="W483" s="203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118"/>
      <c r="AQ483" s="118"/>
      <c r="AR483" s="118"/>
      <c r="AS483" s="118"/>
    </row>
    <row r="484">
      <c r="A484" s="224"/>
      <c r="B484" s="225"/>
      <c r="C484" s="118"/>
      <c r="D484" s="118"/>
      <c r="E484" s="203"/>
      <c r="F484" s="118"/>
      <c r="G484" s="118"/>
      <c r="H484" s="118"/>
      <c r="I484" s="118"/>
      <c r="J484" s="118"/>
      <c r="K484" s="203"/>
      <c r="L484" s="118"/>
      <c r="M484" s="118"/>
      <c r="N484" s="118"/>
      <c r="O484" s="118"/>
      <c r="P484" s="118"/>
      <c r="Q484" s="203"/>
      <c r="R484" s="118"/>
      <c r="S484" s="118"/>
      <c r="T484" s="118"/>
      <c r="U484" s="118"/>
      <c r="V484" s="118"/>
      <c r="W484" s="203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118"/>
      <c r="AQ484" s="118"/>
      <c r="AR484" s="118"/>
      <c r="AS484" s="118"/>
    </row>
    <row r="485">
      <c r="A485" s="224"/>
      <c r="B485" s="225"/>
      <c r="C485" s="118"/>
      <c r="D485" s="118"/>
      <c r="E485" s="203"/>
      <c r="F485" s="118"/>
      <c r="G485" s="118"/>
      <c r="H485" s="118"/>
      <c r="I485" s="118"/>
      <c r="J485" s="118"/>
      <c r="K485" s="203"/>
      <c r="L485" s="118"/>
      <c r="M485" s="118"/>
      <c r="N485" s="118"/>
      <c r="O485" s="118"/>
      <c r="P485" s="118"/>
      <c r="Q485" s="203"/>
      <c r="R485" s="118"/>
      <c r="S485" s="118"/>
      <c r="T485" s="118"/>
      <c r="U485" s="118"/>
      <c r="V485" s="118"/>
      <c r="W485" s="203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118"/>
      <c r="AQ485" s="118"/>
      <c r="AR485" s="118"/>
      <c r="AS485" s="118"/>
    </row>
    <row r="486">
      <c r="A486" s="224"/>
      <c r="B486" s="225"/>
      <c r="C486" s="118"/>
      <c r="D486" s="118"/>
      <c r="E486" s="203"/>
      <c r="F486" s="118"/>
      <c r="G486" s="118"/>
      <c r="H486" s="118"/>
      <c r="I486" s="118"/>
      <c r="J486" s="118"/>
      <c r="K486" s="203"/>
      <c r="L486" s="118"/>
      <c r="M486" s="118"/>
      <c r="N486" s="118"/>
      <c r="O486" s="118"/>
      <c r="P486" s="118"/>
      <c r="Q486" s="203"/>
      <c r="R486" s="118"/>
      <c r="S486" s="118"/>
      <c r="T486" s="118"/>
      <c r="U486" s="118"/>
      <c r="V486" s="118"/>
      <c r="W486" s="203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8"/>
    </row>
    <row r="487">
      <c r="A487" s="224"/>
      <c r="B487" s="225"/>
      <c r="C487" s="118"/>
      <c r="D487" s="118"/>
      <c r="E487" s="203"/>
      <c r="F487" s="118"/>
      <c r="G487" s="118"/>
      <c r="H487" s="118"/>
      <c r="I487" s="118"/>
      <c r="J487" s="118"/>
      <c r="K487" s="203"/>
      <c r="L487" s="118"/>
      <c r="M487" s="118"/>
      <c r="N487" s="118"/>
      <c r="O487" s="118"/>
      <c r="P487" s="118"/>
      <c r="Q487" s="203"/>
      <c r="R487" s="118"/>
      <c r="S487" s="118"/>
      <c r="T487" s="118"/>
      <c r="U487" s="118"/>
      <c r="V487" s="118"/>
      <c r="W487" s="203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  <c r="AP487" s="118"/>
      <c r="AQ487" s="118"/>
      <c r="AR487" s="118"/>
      <c r="AS487" s="118"/>
    </row>
    <row r="488">
      <c r="A488" s="224"/>
      <c r="B488" s="225"/>
      <c r="C488" s="118"/>
      <c r="D488" s="118"/>
      <c r="E488" s="203"/>
      <c r="F488" s="118"/>
      <c r="G488" s="118"/>
      <c r="H488" s="118"/>
      <c r="I488" s="118"/>
      <c r="J488" s="118"/>
      <c r="K488" s="203"/>
      <c r="L488" s="118"/>
      <c r="M488" s="118"/>
      <c r="N488" s="118"/>
      <c r="O488" s="118"/>
      <c r="P488" s="118"/>
      <c r="Q488" s="203"/>
      <c r="R488" s="118"/>
      <c r="S488" s="118"/>
      <c r="T488" s="118"/>
      <c r="U488" s="118"/>
      <c r="V488" s="118"/>
      <c r="W488" s="203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  <c r="AP488" s="118"/>
      <c r="AQ488" s="118"/>
      <c r="AR488" s="118"/>
      <c r="AS488" s="118"/>
    </row>
    <row r="489">
      <c r="A489" s="224"/>
      <c r="B489" s="225"/>
      <c r="C489" s="118"/>
      <c r="D489" s="118"/>
      <c r="E489" s="203"/>
      <c r="F489" s="118"/>
      <c r="G489" s="118"/>
      <c r="H489" s="118"/>
      <c r="I489" s="118"/>
      <c r="J489" s="118"/>
      <c r="K489" s="203"/>
      <c r="L489" s="118"/>
      <c r="M489" s="118"/>
      <c r="N489" s="118"/>
      <c r="O489" s="118"/>
      <c r="P489" s="118"/>
      <c r="Q489" s="203"/>
      <c r="R489" s="118"/>
      <c r="S489" s="118"/>
      <c r="T489" s="118"/>
      <c r="U489" s="118"/>
      <c r="V489" s="118"/>
      <c r="W489" s="203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8"/>
      <c r="AP489" s="118"/>
      <c r="AQ489" s="118"/>
      <c r="AR489" s="118"/>
      <c r="AS489" s="118"/>
    </row>
    <row r="490">
      <c r="A490" s="224"/>
      <c r="B490" s="225"/>
      <c r="C490" s="118"/>
      <c r="D490" s="118"/>
      <c r="E490" s="203"/>
      <c r="F490" s="118"/>
      <c r="G490" s="118"/>
      <c r="H490" s="118"/>
      <c r="I490" s="118"/>
      <c r="J490" s="118"/>
      <c r="K490" s="203"/>
      <c r="L490" s="118"/>
      <c r="M490" s="118"/>
      <c r="N490" s="118"/>
      <c r="O490" s="118"/>
      <c r="P490" s="118"/>
      <c r="Q490" s="203"/>
      <c r="R490" s="118"/>
      <c r="S490" s="118"/>
      <c r="T490" s="118"/>
      <c r="U490" s="118"/>
      <c r="V490" s="118"/>
      <c r="W490" s="203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  <c r="AL490" s="118"/>
      <c r="AM490" s="118"/>
      <c r="AN490" s="118"/>
      <c r="AO490" s="118"/>
      <c r="AP490" s="118"/>
      <c r="AQ490" s="118"/>
      <c r="AR490" s="118"/>
      <c r="AS490" s="118"/>
    </row>
    <row r="491">
      <c r="A491" s="224"/>
      <c r="B491" s="225"/>
      <c r="C491" s="118"/>
      <c r="D491" s="118"/>
      <c r="E491" s="203"/>
      <c r="F491" s="118"/>
      <c r="G491" s="118"/>
      <c r="H491" s="118"/>
      <c r="I491" s="118"/>
      <c r="J491" s="118"/>
      <c r="K491" s="203"/>
      <c r="L491" s="118"/>
      <c r="M491" s="118"/>
      <c r="N491" s="118"/>
      <c r="O491" s="118"/>
      <c r="P491" s="118"/>
      <c r="Q491" s="203"/>
      <c r="R491" s="118"/>
      <c r="S491" s="118"/>
      <c r="T491" s="118"/>
      <c r="U491" s="118"/>
      <c r="V491" s="118"/>
      <c r="W491" s="203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  <c r="AL491" s="118"/>
      <c r="AM491" s="118"/>
      <c r="AN491" s="118"/>
      <c r="AO491" s="118"/>
      <c r="AP491" s="118"/>
      <c r="AQ491" s="118"/>
      <c r="AR491" s="118"/>
      <c r="AS491" s="118"/>
    </row>
    <row r="492">
      <c r="A492" s="224"/>
      <c r="B492" s="225"/>
      <c r="C492" s="118"/>
      <c r="D492" s="118"/>
      <c r="E492" s="203"/>
      <c r="F492" s="118"/>
      <c r="G492" s="118"/>
      <c r="H492" s="118"/>
      <c r="I492" s="118"/>
      <c r="J492" s="118"/>
      <c r="K492" s="203"/>
      <c r="L492" s="118"/>
      <c r="M492" s="118"/>
      <c r="N492" s="118"/>
      <c r="O492" s="118"/>
      <c r="P492" s="118"/>
      <c r="Q492" s="203"/>
      <c r="R492" s="118"/>
      <c r="S492" s="118"/>
      <c r="T492" s="118"/>
      <c r="U492" s="118"/>
      <c r="V492" s="118"/>
      <c r="W492" s="203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8"/>
      <c r="AP492" s="118"/>
      <c r="AQ492" s="118"/>
      <c r="AR492" s="118"/>
      <c r="AS492" s="118"/>
    </row>
    <row r="493">
      <c r="A493" s="224"/>
      <c r="B493" s="225"/>
      <c r="C493" s="118"/>
      <c r="D493" s="118"/>
      <c r="E493" s="203"/>
      <c r="F493" s="118"/>
      <c r="G493" s="118"/>
      <c r="H493" s="118"/>
      <c r="I493" s="118"/>
      <c r="J493" s="118"/>
      <c r="K493" s="203"/>
      <c r="L493" s="118"/>
      <c r="M493" s="118"/>
      <c r="N493" s="118"/>
      <c r="O493" s="118"/>
      <c r="P493" s="118"/>
      <c r="Q493" s="203"/>
      <c r="R493" s="118"/>
      <c r="S493" s="118"/>
      <c r="T493" s="118"/>
      <c r="U493" s="118"/>
      <c r="V493" s="118"/>
      <c r="W493" s="203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8"/>
      <c r="AP493" s="118"/>
      <c r="AQ493" s="118"/>
      <c r="AR493" s="118"/>
      <c r="AS493" s="118"/>
    </row>
    <row r="494">
      <c r="A494" s="224"/>
      <c r="B494" s="225"/>
      <c r="C494" s="118"/>
      <c r="D494" s="118"/>
      <c r="E494" s="203"/>
      <c r="F494" s="118"/>
      <c r="G494" s="118"/>
      <c r="H494" s="118"/>
      <c r="I494" s="118"/>
      <c r="J494" s="118"/>
      <c r="K494" s="203"/>
      <c r="L494" s="118"/>
      <c r="M494" s="118"/>
      <c r="N494" s="118"/>
      <c r="O494" s="118"/>
      <c r="P494" s="118"/>
      <c r="Q494" s="203"/>
      <c r="R494" s="118"/>
      <c r="S494" s="118"/>
      <c r="T494" s="118"/>
      <c r="U494" s="118"/>
      <c r="V494" s="118"/>
      <c r="W494" s="203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8"/>
      <c r="AP494" s="118"/>
      <c r="AQ494" s="118"/>
      <c r="AR494" s="118"/>
      <c r="AS494" s="118"/>
    </row>
    <row r="495">
      <c r="A495" s="224"/>
      <c r="B495" s="225"/>
      <c r="C495" s="118"/>
      <c r="D495" s="118"/>
      <c r="E495" s="203"/>
      <c r="F495" s="118"/>
      <c r="G495" s="118"/>
      <c r="H495" s="118"/>
      <c r="I495" s="118"/>
      <c r="J495" s="118"/>
      <c r="K495" s="203"/>
      <c r="L495" s="118"/>
      <c r="M495" s="118"/>
      <c r="N495" s="118"/>
      <c r="O495" s="118"/>
      <c r="P495" s="118"/>
      <c r="Q495" s="203"/>
      <c r="R495" s="118"/>
      <c r="S495" s="118"/>
      <c r="T495" s="118"/>
      <c r="U495" s="118"/>
      <c r="V495" s="118"/>
      <c r="W495" s="203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8"/>
      <c r="AP495" s="118"/>
      <c r="AQ495" s="118"/>
      <c r="AR495" s="118"/>
      <c r="AS495" s="118"/>
    </row>
    <row r="496">
      <c r="A496" s="224"/>
      <c r="B496" s="225"/>
      <c r="C496" s="118"/>
      <c r="D496" s="118"/>
      <c r="E496" s="203"/>
      <c r="F496" s="118"/>
      <c r="G496" s="118"/>
      <c r="H496" s="118"/>
      <c r="I496" s="118"/>
      <c r="J496" s="118"/>
      <c r="K496" s="203"/>
      <c r="L496" s="118"/>
      <c r="M496" s="118"/>
      <c r="N496" s="118"/>
      <c r="O496" s="118"/>
      <c r="P496" s="118"/>
      <c r="Q496" s="203"/>
      <c r="R496" s="118"/>
      <c r="S496" s="118"/>
      <c r="T496" s="118"/>
      <c r="U496" s="118"/>
      <c r="V496" s="118"/>
      <c r="W496" s="203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8"/>
    </row>
    <row r="497">
      <c r="A497" s="224"/>
      <c r="B497" s="225"/>
      <c r="C497" s="118"/>
      <c r="D497" s="118"/>
      <c r="E497" s="203"/>
      <c r="F497" s="118"/>
      <c r="G497" s="118"/>
      <c r="H497" s="118"/>
      <c r="I497" s="118"/>
      <c r="J497" s="118"/>
      <c r="K497" s="203"/>
      <c r="L497" s="118"/>
      <c r="M497" s="118"/>
      <c r="N497" s="118"/>
      <c r="O497" s="118"/>
      <c r="P497" s="118"/>
      <c r="Q497" s="203"/>
      <c r="R497" s="118"/>
      <c r="S497" s="118"/>
      <c r="T497" s="118"/>
      <c r="U497" s="118"/>
      <c r="V497" s="118"/>
      <c r="W497" s="203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8"/>
    </row>
    <row r="498">
      <c r="A498" s="224"/>
      <c r="B498" s="225"/>
      <c r="C498" s="118"/>
      <c r="D498" s="118"/>
      <c r="E498" s="203"/>
      <c r="F498" s="118"/>
      <c r="G498" s="118"/>
      <c r="H498" s="118"/>
      <c r="I498" s="118"/>
      <c r="J498" s="118"/>
      <c r="K498" s="203"/>
      <c r="L498" s="118"/>
      <c r="M498" s="118"/>
      <c r="N498" s="118"/>
      <c r="O498" s="118"/>
      <c r="P498" s="118"/>
      <c r="Q498" s="203"/>
      <c r="R498" s="118"/>
      <c r="S498" s="118"/>
      <c r="T498" s="118"/>
      <c r="U498" s="118"/>
      <c r="V498" s="118"/>
      <c r="W498" s="203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8"/>
    </row>
    <row r="499">
      <c r="A499" s="224"/>
      <c r="B499" s="225"/>
      <c r="C499" s="118"/>
      <c r="D499" s="118"/>
      <c r="E499" s="203"/>
      <c r="F499" s="118"/>
      <c r="G499" s="118"/>
      <c r="H499" s="118"/>
      <c r="I499" s="118"/>
      <c r="J499" s="118"/>
      <c r="K499" s="203"/>
      <c r="L499" s="118"/>
      <c r="M499" s="118"/>
      <c r="N499" s="118"/>
      <c r="O499" s="118"/>
      <c r="P499" s="118"/>
      <c r="Q499" s="203"/>
      <c r="R499" s="118"/>
      <c r="S499" s="118"/>
      <c r="T499" s="118"/>
      <c r="U499" s="118"/>
      <c r="V499" s="118"/>
      <c r="W499" s="203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8"/>
    </row>
    <row r="500">
      <c r="A500" s="224"/>
      <c r="B500" s="225"/>
      <c r="C500" s="118"/>
      <c r="D500" s="118"/>
      <c r="E500" s="203"/>
      <c r="F500" s="118"/>
      <c r="G500" s="118"/>
      <c r="H500" s="118"/>
      <c r="I500" s="118"/>
      <c r="J500" s="118"/>
      <c r="K500" s="203"/>
      <c r="L500" s="118"/>
      <c r="M500" s="118"/>
      <c r="N500" s="118"/>
      <c r="O500" s="118"/>
      <c r="P500" s="118"/>
      <c r="Q500" s="203"/>
      <c r="R500" s="118"/>
      <c r="S500" s="118"/>
      <c r="T500" s="118"/>
      <c r="U500" s="118"/>
      <c r="V500" s="118"/>
      <c r="W500" s="203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8"/>
    </row>
    <row r="501">
      <c r="A501" s="224"/>
      <c r="B501" s="225"/>
      <c r="C501" s="118"/>
      <c r="D501" s="118"/>
      <c r="E501" s="203"/>
      <c r="F501" s="118"/>
      <c r="G501" s="118"/>
      <c r="H501" s="118"/>
      <c r="I501" s="118"/>
      <c r="J501" s="118"/>
      <c r="K501" s="203"/>
      <c r="L501" s="118"/>
      <c r="M501" s="118"/>
      <c r="N501" s="118"/>
      <c r="O501" s="118"/>
      <c r="P501" s="118"/>
      <c r="Q501" s="203"/>
      <c r="R501" s="118"/>
      <c r="S501" s="118"/>
      <c r="T501" s="118"/>
      <c r="U501" s="118"/>
      <c r="V501" s="118"/>
      <c r="W501" s="203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</row>
    <row r="502">
      <c r="A502" s="224"/>
      <c r="B502" s="225"/>
      <c r="C502" s="118"/>
      <c r="D502" s="118"/>
      <c r="E502" s="203"/>
      <c r="F502" s="118"/>
      <c r="G502" s="118"/>
      <c r="H502" s="118"/>
      <c r="I502" s="118"/>
      <c r="J502" s="118"/>
      <c r="K502" s="203"/>
      <c r="L502" s="118"/>
      <c r="M502" s="118"/>
      <c r="N502" s="118"/>
      <c r="O502" s="118"/>
      <c r="P502" s="118"/>
      <c r="Q502" s="203"/>
      <c r="R502" s="118"/>
      <c r="S502" s="118"/>
      <c r="T502" s="118"/>
      <c r="U502" s="118"/>
      <c r="V502" s="118"/>
      <c r="W502" s="203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  <c r="AP502" s="118"/>
      <c r="AQ502" s="118"/>
      <c r="AR502" s="118"/>
      <c r="AS502" s="118"/>
    </row>
    <row r="503">
      <c r="A503" s="224"/>
      <c r="B503" s="225"/>
      <c r="C503" s="118"/>
      <c r="D503" s="118"/>
      <c r="E503" s="203"/>
      <c r="F503" s="118"/>
      <c r="G503" s="118"/>
      <c r="H503" s="118"/>
      <c r="I503" s="118"/>
      <c r="J503" s="118"/>
      <c r="K503" s="203"/>
      <c r="L503" s="118"/>
      <c r="M503" s="118"/>
      <c r="N503" s="118"/>
      <c r="O503" s="118"/>
      <c r="P503" s="118"/>
      <c r="Q503" s="203"/>
      <c r="R503" s="118"/>
      <c r="S503" s="118"/>
      <c r="T503" s="118"/>
      <c r="U503" s="118"/>
      <c r="V503" s="118"/>
      <c r="W503" s="203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</row>
    <row r="504">
      <c r="A504" s="224"/>
      <c r="B504" s="225"/>
      <c r="C504" s="118"/>
      <c r="D504" s="118"/>
      <c r="E504" s="203"/>
      <c r="F504" s="118"/>
      <c r="G504" s="118"/>
      <c r="H504" s="118"/>
      <c r="I504" s="118"/>
      <c r="J504" s="118"/>
      <c r="K504" s="203"/>
      <c r="L504" s="118"/>
      <c r="M504" s="118"/>
      <c r="N504" s="118"/>
      <c r="O504" s="118"/>
      <c r="P504" s="118"/>
      <c r="Q504" s="203"/>
      <c r="R504" s="118"/>
      <c r="S504" s="118"/>
      <c r="T504" s="118"/>
      <c r="U504" s="118"/>
      <c r="V504" s="118"/>
      <c r="W504" s="203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  <c r="AL504" s="118"/>
      <c r="AM504" s="118"/>
      <c r="AN504" s="118"/>
      <c r="AO504" s="118"/>
      <c r="AP504" s="118"/>
      <c r="AQ504" s="118"/>
      <c r="AR504" s="118"/>
      <c r="AS504" s="118"/>
    </row>
    <row r="505">
      <c r="A505" s="224"/>
      <c r="B505" s="225"/>
      <c r="C505" s="118"/>
      <c r="D505" s="118"/>
      <c r="E505" s="203"/>
      <c r="F505" s="118"/>
      <c r="G505" s="118"/>
      <c r="H505" s="118"/>
      <c r="I505" s="118"/>
      <c r="J505" s="118"/>
      <c r="K505" s="203"/>
      <c r="L505" s="118"/>
      <c r="M505" s="118"/>
      <c r="N505" s="118"/>
      <c r="O505" s="118"/>
      <c r="P505" s="118"/>
      <c r="Q505" s="203"/>
      <c r="R505" s="118"/>
      <c r="S505" s="118"/>
      <c r="T505" s="118"/>
      <c r="U505" s="118"/>
      <c r="V505" s="118"/>
      <c r="W505" s="203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  <c r="AP505" s="118"/>
      <c r="AQ505" s="118"/>
      <c r="AR505" s="118"/>
      <c r="AS505" s="118"/>
    </row>
    <row r="506">
      <c r="A506" s="224"/>
      <c r="B506" s="225"/>
      <c r="C506" s="118"/>
      <c r="D506" s="118"/>
      <c r="E506" s="203"/>
      <c r="F506" s="118"/>
      <c r="G506" s="118"/>
      <c r="H506" s="118"/>
      <c r="I506" s="118"/>
      <c r="J506" s="118"/>
      <c r="K506" s="203"/>
      <c r="L506" s="118"/>
      <c r="M506" s="118"/>
      <c r="N506" s="118"/>
      <c r="O506" s="118"/>
      <c r="P506" s="118"/>
      <c r="Q506" s="203"/>
      <c r="R506" s="118"/>
      <c r="S506" s="118"/>
      <c r="T506" s="118"/>
      <c r="U506" s="118"/>
      <c r="V506" s="118"/>
      <c r="W506" s="203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  <c r="AL506" s="118"/>
      <c r="AM506" s="118"/>
      <c r="AN506" s="118"/>
      <c r="AO506" s="118"/>
      <c r="AP506" s="118"/>
      <c r="AQ506" s="118"/>
      <c r="AR506" s="118"/>
      <c r="AS506" s="118"/>
    </row>
    <row r="507">
      <c r="A507" s="224"/>
      <c r="B507" s="225"/>
      <c r="C507" s="118"/>
      <c r="D507" s="118"/>
      <c r="E507" s="203"/>
      <c r="F507" s="118"/>
      <c r="G507" s="118"/>
      <c r="H507" s="118"/>
      <c r="I507" s="118"/>
      <c r="J507" s="118"/>
      <c r="K507" s="203"/>
      <c r="L507" s="118"/>
      <c r="M507" s="118"/>
      <c r="N507" s="118"/>
      <c r="O507" s="118"/>
      <c r="P507" s="118"/>
      <c r="Q507" s="203"/>
      <c r="R507" s="118"/>
      <c r="S507" s="118"/>
      <c r="T507" s="118"/>
      <c r="U507" s="118"/>
      <c r="V507" s="118"/>
      <c r="W507" s="203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  <c r="AL507" s="118"/>
      <c r="AM507" s="118"/>
      <c r="AN507" s="118"/>
      <c r="AO507" s="118"/>
      <c r="AP507" s="118"/>
      <c r="AQ507" s="118"/>
      <c r="AR507" s="118"/>
      <c r="AS507" s="118"/>
    </row>
    <row r="508">
      <c r="A508" s="224"/>
      <c r="B508" s="225"/>
      <c r="C508" s="118"/>
      <c r="D508" s="118"/>
      <c r="E508" s="203"/>
      <c r="F508" s="118"/>
      <c r="G508" s="118"/>
      <c r="H508" s="118"/>
      <c r="I508" s="118"/>
      <c r="J508" s="118"/>
      <c r="K508" s="203"/>
      <c r="L508" s="118"/>
      <c r="M508" s="118"/>
      <c r="N508" s="118"/>
      <c r="O508" s="118"/>
      <c r="P508" s="118"/>
      <c r="Q508" s="203"/>
      <c r="R508" s="118"/>
      <c r="S508" s="118"/>
      <c r="T508" s="118"/>
      <c r="U508" s="118"/>
      <c r="V508" s="118"/>
      <c r="W508" s="203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  <c r="AL508" s="118"/>
      <c r="AM508" s="118"/>
      <c r="AN508" s="118"/>
      <c r="AO508" s="118"/>
      <c r="AP508" s="118"/>
      <c r="AQ508" s="118"/>
      <c r="AR508" s="118"/>
      <c r="AS508" s="118"/>
    </row>
    <row r="509">
      <c r="A509" s="224"/>
      <c r="B509" s="225"/>
      <c r="C509" s="118"/>
      <c r="D509" s="118"/>
      <c r="E509" s="203"/>
      <c r="F509" s="118"/>
      <c r="G509" s="118"/>
      <c r="H509" s="118"/>
      <c r="I509" s="118"/>
      <c r="J509" s="118"/>
      <c r="K509" s="203"/>
      <c r="L509" s="118"/>
      <c r="M509" s="118"/>
      <c r="N509" s="118"/>
      <c r="O509" s="118"/>
      <c r="P509" s="118"/>
      <c r="Q509" s="203"/>
      <c r="R509" s="118"/>
      <c r="S509" s="118"/>
      <c r="T509" s="118"/>
      <c r="U509" s="118"/>
      <c r="V509" s="118"/>
      <c r="W509" s="203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  <c r="AP509" s="118"/>
      <c r="AQ509" s="118"/>
      <c r="AR509" s="118"/>
      <c r="AS509" s="118"/>
    </row>
    <row r="510">
      <c r="A510" s="224"/>
      <c r="B510" s="225"/>
      <c r="C510" s="118"/>
      <c r="D510" s="118"/>
      <c r="E510" s="203"/>
      <c r="F510" s="118"/>
      <c r="G510" s="118"/>
      <c r="H510" s="118"/>
      <c r="I510" s="118"/>
      <c r="J510" s="118"/>
      <c r="K510" s="203"/>
      <c r="L510" s="118"/>
      <c r="M510" s="118"/>
      <c r="N510" s="118"/>
      <c r="O510" s="118"/>
      <c r="P510" s="118"/>
      <c r="Q510" s="203"/>
      <c r="R510" s="118"/>
      <c r="S510" s="118"/>
      <c r="T510" s="118"/>
      <c r="U510" s="118"/>
      <c r="V510" s="118"/>
      <c r="W510" s="203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  <c r="AL510" s="118"/>
      <c r="AM510" s="118"/>
      <c r="AN510" s="118"/>
      <c r="AO510" s="118"/>
      <c r="AP510" s="118"/>
      <c r="AQ510" s="118"/>
      <c r="AR510" s="118"/>
      <c r="AS510" s="118"/>
    </row>
    <row r="511">
      <c r="A511" s="224"/>
      <c r="B511" s="225"/>
      <c r="C511" s="118"/>
      <c r="D511" s="118"/>
      <c r="E511" s="203"/>
      <c r="F511" s="118"/>
      <c r="G511" s="118"/>
      <c r="H511" s="118"/>
      <c r="I511" s="118"/>
      <c r="J511" s="118"/>
      <c r="K511" s="203"/>
      <c r="L511" s="118"/>
      <c r="M511" s="118"/>
      <c r="N511" s="118"/>
      <c r="O511" s="118"/>
      <c r="P511" s="118"/>
      <c r="Q511" s="203"/>
      <c r="R511" s="118"/>
      <c r="S511" s="118"/>
      <c r="T511" s="118"/>
      <c r="U511" s="118"/>
      <c r="V511" s="118"/>
      <c r="W511" s="203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  <c r="AL511" s="118"/>
      <c r="AM511" s="118"/>
      <c r="AN511" s="118"/>
      <c r="AO511" s="118"/>
      <c r="AP511" s="118"/>
      <c r="AQ511" s="118"/>
      <c r="AR511" s="118"/>
      <c r="AS511" s="118"/>
    </row>
    <row r="512">
      <c r="A512" s="224"/>
      <c r="B512" s="225"/>
      <c r="C512" s="118"/>
      <c r="D512" s="118"/>
      <c r="E512" s="203"/>
      <c r="F512" s="118"/>
      <c r="G512" s="118"/>
      <c r="H512" s="118"/>
      <c r="I512" s="118"/>
      <c r="J512" s="118"/>
      <c r="K512" s="203"/>
      <c r="L512" s="118"/>
      <c r="M512" s="118"/>
      <c r="N512" s="118"/>
      <c r="O512" s="118"/>
      <c r="P512" s="118"/>
      <c r="Q512" s="203"/>
      <c r="R512" s="118"/>
      <c r="S512" s="118"/>
      <c r="T512" s="118"/>
      <c r="U512" s="118"/>
      <c r="V512" s="118"/>
      <c r="W512" s="203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  <c r="AL512" s="118"/>
      <c r="AM512" s="118"/>
      <c r="AN512" s="118"/>
      <c r="AO512" s="118"/>
      <c r="AP512" s="118"/>
      <c r="AQ512" s="118"/>
      <c r="AR512" s="118"/>
      <c r="AS512" s="118"/>
    </row>
    <row r="513">
      <c r="A513" s="224"/>
      <c r="B513" s="225"/>
      <c r="C513" s="118"/>
      <c r="D513" s="118"/>
      <c r="E513" s="203"/>
      <c r="F513" s="118"/>
      <c r="G513" s="118"/>
      <c r="H513" s="118"/>
      <c r="I513" s="118"/>
      <c r="J513" s="118"/>
      <c r="K513" s="203"/>
      <c r="L513" s="118"/>
      <c r="M513" s="118"/>
      <c r="N513" s="118"/>
      <c r="O513" s="118"/>
      <c r="P513" s="118"/>
      <c r="Q513" s="203"/>
      <c r="R513" s="118"/>
      <c r="S513" s="118"/>
      <c r="T513" s="118"/>
      <c r="U513" s="118"/>
      <c r="V513" s="118"/>
      <c r="W513" s="203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  <c r="AL513" s="118"/>
      <c r="AM513" s="118"/>
      <c r="AN513" s="118"/>
      <c r="AO513" s="118"/>
      <c r="AP513" s="118"/>
      <c r="AQ513" s="118"/>
      <c r="AR513" s="118"/>
      <c r="AS513" s="118"/>
    </row>
    <row r="514">
      <c r="A514" s="224"/>
      <c r="B514" s="225"/>
      <c r="C514" s="118"/>
      <c r="D514" s="118"/>
      <c r="E514" s="203"/>
      <c r="F514" s="118"/>
      <c r="G514" s="118"/>
      <c r="H514" s="118"/>
      <c r="I514" s="118"/>
      <c r="J514" s="118"/>
      <c r="K514" s="203"/>
      <c r="L514" s="118"/>
      <c r="M514" s="118"/>
      <c r="N514" s="118"/>
      <c r="O514" s="118"/>
      <c r="P514" s="118"/>
      <c r="Q514" s="203"/>
      <c r="R514" s="118"/>
      <c r="S514" s="118"/>
      <c r="T514" s="118"/>
      <c r="U514" s="118"/>
      <c r="V514" s="118"/>
      <c r="W514" s="203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  <c r="AL514" s="118"/>
      <c r="AM514" s="118"/>
      <c r="AN514" s="118"/>
      <c r="AO514" s="118"/>
      <c r="AP514" s="118"/>
      <c r="AQ514" s="118"/>
      <c r="AR514" s="118"/>
      <c r="AS514" s="118"/>
    </row>
    <row r="515">
      <c r="A515" s="224"/>
      <c r="B515" s="225"/>
      <c r="C515" s="118"/>
      <c r="D515" s="118"/>
      <c r="E515" s="203"/>
      <c r="F515" s="118"/>
      <c r="G515" s="118"/>
      <c r="H515" s="118"/>
      <c r="I515" s="118"/>
      <c r="J515" s="118"/>
      <c r="K515" s="203"/>
      <c r="L515" s="118"/>
      <c r="M515" s="118"/>
      <c r="N515" s="118"/>
      <c r="O515" s="118"/>
      <c r="P515" s="118"/>
      <c r="Q515" s="203"/>
      <c r="R515" s="118"/>
      <c r="S515" s="118"/>
      <c r="T515" s="118"/>
      <c r="U515" s="118"/>
      <c r="V515" s="118"/>
      <c r="W515" s="203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  <c r="AL515" s="118"/>
      <c r="AM515" s="118"/>
      <c r="AN515" s="118"/>
      <c r="AO515" s="118"/>
      <c r="AP515" s="118"/>
      <c r="AQ515" s="118"/>
      <c r="AR515" s="118"/>
      <c r="AS515" s="118"/>
    </row>
    <row r="516">
      <c r="A516" s="224"/>
      <c r="B516" s="225"/>
      <c r="C516" s="118"/>
      <c r="D516" s="118"/>
      <c r="E516" s="203"/>
      <c r="F516" s="118"/>
      <c r="G516" s="118"/>
      <c r="H516" s="118"/>
      <c r="I516" s="118"/>
      <c r="J516" s="118"/>
      <c r="K516" s="203"/>
      <c r="L516" s="118"/>
      <c r="M516" s="118"/>
      <c r="N516" s="118"/>
      <c r="O516" s="118"/>
      <c r="P516" s="118"/>
      <c r="Q516" s="203"/>
      <c r="R516" s="118"/>
      <c r="S516" s="118"/>
      <c r="T516" s="118"/>
      <c r="U516" s="118"/>
      <c r="V516" s="118"/>
      <c r="W516" s="203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</row>
    <row r="517">
      <c r="A517" s="224"/>
      <c r="B517" s="225"/>
      <c r="C517" s="118"/>
      <c r="D517" s="118"/>
      <c r="E517" s="203"/>
      <c r="F517" s="118"/>
      <c r="G517" s="118"/>
      <c r="H517" s="118"/>
      <c r="I517" s="118"/>
      <c r="J517" s="118"/>
      <c r="K517" s="203"/>
      <c r="L517" s="118"/>
      <c r="M517" s="118"/>
      <c r="N517" s="118"/>
      <c r="O517" s="118"/>
      <c r="P517" s="118"/>
      <c r="Q517" s="203"/>
      <c r="R517" s="118"/>
      <c r="S517" s="118"/>
      <c r="T517" s="118"/>
      <c r="U517" s="118"/>
      <c r="V517" s="118"/>
      <c r="W517" s="203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  <c r="AL517" s="118"/>
      <c r="AM517" s="118"/>
      <c r="AN517" s="118"/>
      <c r="AO517" s="118"/>
      <c r="AP517" s="118"/>
      <c r="AQ517" s="118"/>
      <c r="AR517" s="118"/>
      <c r="AS517" s="118"/>
    </row>
    <row r="518">
      <c r="A518" s="224"/>
      <c r="B518" s="225"/>
      <c r="C518" s="118"/>
      <c r="D518" s="118"/>
      <c r="E518" s="203"/>
      <c r="F518" s="118"/>
      <c r="G518" s="118"/>
      <c r="H518" s="118"/>
      <c r="I518" s="118"/>
      <c r="J518" s="118"/>
      <c r="K518" s="203"/>
      <c r="L518" s="118"/>
      <c r="M518" s="118"/>
      <c r="N518" s="118"/>
      <c r="O518" s="118"/>
      <c r="P518" s="118"/>
      <c r="Q518" s="203"/>
      <c r="R518" s="118"/>
      <c r="S518" s="118"/>
      <c r="T518" s="118"/>
      <c r="U518" s="118"/>
      <c r="V518" s="118"/>
      <c r="W518" s="203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</row>
    <row r="519">
      <c r="A519" s="224"/>
      <c r="B519" s="225"/>
      <c r="C519" s="118"/>
      <c r="D519" s="118"/>
      <c r="E519" s="203"/>
      <c r="F519" s="118"/>
      <c r="G519" s="118"/>
      <c r="H519" s="118"/>
      <c r="I519" s="118"/>
      <c r="J519" s="118"/>
      <c r="K519" s="203"/>
      <c r="L519" s="118"/>
      <c r="M519" s="118"/>
      <c r="N519" s="118"/>
      <c r="O519" s="118"/>
      <c r="P519" s="118"/>
      <c r="Q519" s="203"/>
      <c r="R519" s="118"/>
      <c r="S519" s="118"/>
      <c r="T519" s="118"/>
      <c r="U519" s="118"/>
      <c r="V519" s="118"/>
      <c r="W519" s="203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  <c r="AL519" s="118"/>
      <c r="AM519" s="118"/>
      <c r="AN519" s="118"/>
      <c r="AO519" s="118"/>
      <c r="AP519" s="118"/>
      <c r="AQ519" s="118"/>
      <c r="AR519" s="118"/>
      <c r="AS519" s="118"/>
    </row>
    <row r="520">
      <c r="A520" s="224"/>
      <c r="B520" s="225"/>
      <c r="C520" s="118"/>
      <c r="D520" s="118"/>
      <c r="E520" s="203"/>
      <c r="F520" s="118"/>
      <c r="G520" s="118"/>
      <c r="H520" s="118"/>
      <c r="I520" s="118"/>
      <c r="J520" s="118"/>
      <c r="K520" s="203"/>
      <c r="L520" s="118"/>
      <c r="M520" s="118"/>
      <c r="N520" s="118"/>
      <c r="O520" s="118"/>
      <c r="P520" s="118"/>
      <c r="Q520" s="203"/>
      <c r="R520" s="118"/>
      <c r="S520" s="118"/>
      <c r="T520" s="118"/>
      <c r="U520" s="118"/>
      <c r="V520" s="118"/>
      <c r="W520" s="203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  <c r="AP520" s="118"/>
      <c r="AQ520" s="118"/>
      <c r="AR520" s="118"/>
      <c r="AS520" s="118"/>
    </row>
    <row r="521">
      <c r="A521" s="224"/>
      <c r="B521" s="225"/>
      <c r="C521" s="118"/>
      <c r="D521" s="118"/>
      <c r="E521" s="203"/>
      <c r="F521" s="118"/>
      <c r="G521" s="118"/>
      <c r="H521" s="118"/>
      <c r="I521" s="118"/>
      <c r="J521" s="118"/>
      <c r="K521" s="203"/>
      <c r="L521" s="118"/>
      <c r="M521" s="118"/>
      <c r="N521" s="118"/>
      <c r="O521" s="118"/>
      <c r="P521" s="118"/>
      <c r="Q521" s="203"/>
      <c r="R521" s="118"/>
      <c r="S521" s="118"/>
      <c r="T521" s="118"/>
      <c r="U521" s="118"/>
      <c r="V521" s="118"/>
      <c r="W521" s="203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  <c r="AP521" s="118"/>
      <c r="AQ521" s="118"/>
      <c r="AR521" s="118"/>
      <c r="AS521" s="118"/>
    </row>
    <row r="522">
      <c r="A522" s="224"/>
      <c r="B522" s="225"/>
      <c r="C522" s="118"/>
      <c r="D522" s="118"/>
      <c r="E522" s="203"/>
      <c r="F522" s="118"/>
      <c r="G522" s="118"/>
      <c r="H522" s="118"/>
      <c r="I522" s="118"/>
      <c r="J522" s="118"/>
      <c r="K522" s="203"/>
      <c r="L522" s="118"/>
      <c r="M522" s="118"/>
      <c r="N522" s="118"/>
      <c r="O522" s="118"/>
      <c r="P522" s="118"/>
      <c r="Q522" s="203"/>
      <c r="R522" s="118"/>
      <c r="S522" s="118"/>
      <c r="T522" s="118"/>
      <c r="U522" s="118"/>
      <c r="V522" s="118"/>
      <c r="W522" s="203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</row>
    <row r="523">
      <c r="A523" s="224"/>
      <c r="B523" s="225"/>
      <c r="C523" s="118"/>
      <c r="D523" s="118"/>
      <c r="E523" s="203"/>
      <c r="F523" s="118"/>
      <c r="G523" s="118"/>
      <c r="H523" s="118"/>
      <c r="I523" s="118"/>
      <c r="J523" s="118"/>
      <c r="K523" s="203"/>
      <c r="L523" s="118"/>
      <c r="M523" s="118"/>
      <c r="N523" s="118"/>
      <c r="O523" s="118"/>
      <c r="P523" s="118"/>
      <c r="Q523" s="203"/>
      <c r="R523" s="118"/>
      <c r="S523" s="118"/>
      <c r="T523" s="118"/>
      <c r="U523" s="118"/>
      <c r="V523" s="118"/>
      <c r="W523" s="203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  <c r="AP523" s="118"/>
      <c r="AQ523" s="118"/>
      <c r="AR523" s="118"/>
      <c r="AS523" s="118"/>
    </row>
    <row r="524">
      <c r="A524" s="224"/>
      <c r="B524" s="225"/>
      <c r="C524" s="118"/>
      <c r="D524" s="118"/>
      <c r="E524" s="203"/>
      <c r="F524" s="118"/>
      <c r="G524" s="118"/>
      <c r="H524" s="118"/>
      <c r="I524" s="118"/>
      <c r="J524" s="118"/>
      <c r="K524" s="203"/>
      <c r="L524" s="118"/>
      <c r="M524" s="118"/>
      <c r="N524" s="118"/>
      <c r="O524" s="118"/>
      <c r="P524" s="118"/>
      <c r="Q524" s="203"/>
      <c r="R524" s="118"/>
      <c r="S524" s="118"/>
      <c r="T524" s="118"/>
      <c r="U524" s="118"/>
      <c r="V524" s="118"/>
      <c r="W524" s="203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  <c r="AL524" s="118"/>
      <c r="AM524" s="118"/>
      <c r="AN524" s="118"/>
      <c r="AO524" s="118"/>
      <c r="AP524" s="118"/>
      <c r="AQ524" s="118"/>
      <c r="AR524" s="118"/>
      <c r="AS524" s="118"/>
    </row>
    <row r="525">
      <c r="A525" s="224"/>
      <c r="B525" s="225"/>
      <c r="C525" s="118"/>
      <c r="D525" s="118"/>
      <c r="E525" s="203"/>
      <c r="F525" s="118"/>
      <c r="G525" s="118"/>
      <c r="H525" s="118"/>
      <c r="I525" s="118"/>
      <c r="J525" s="118"/>
      <c r="K525" s="203"/>
      <c r="L525" s="118"/>
      <c r="M525" s="118"/>
      <c r="N525" s="118"/>
      <c r="O525" s="118"/>
      <c r="P525" s="118"/>
      <c r="Q525" s="203"/>
      <c r="R525" s="118"/>
      <c r="S525" s="118"/>
      <c r="T525" s="118"/>
      <c r="U525" s="118"/>
      <c r="V525" s="118"/>
      <c r="W525" s="203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  <c r="AL525" s="118"/>
      <c r="AM525" s="118"/>
      <c r="AN525" s="118"/>
      <c r="AO525" s="118"/>
      <c r="AP525" s="118"/>
      <c r="AQ525" s="118"/>
      <c r="AR525" s="118"/>
      <c r="AS525" s="118"/>
    </row>
    <row r="526">
      <c r="A526" s="224"/>
      <c r="B526" s="225"/>
      <c r="C526" s="118"/>
      <c r="D526" s="118"/>
      <c r="E526" s="203"/>
      <c r="F526" s="118"/>
      <c r="G526" s="118"/>
      <c r="H526" s="118"/>
      <c r="I526" s="118"/>
      <c r="J526" s="118"/>
      <c r="K526" s="203"/>
      <c r="L526" s="118"/>
      <c r="M526" s="118"/>
      <c r="N526" s="118"/>
      <c r="O526" s="118"/>
      <c r="P526" s="118"/>
      <c r="Q526" s="203"/>
      <c r="R526" s="118"/>
      <c r="S526" s="118"/>
      <c r="T526" s="118"/>
      <c r="U526" s="118"/>
      <c r="V526" s="118"/>
      <c r="W526" s="203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  <c r="AL526" s="118"/>
      <c r="AM526" s="118"/>
      <c r="AN526" s="118"/>
      <c r="AO526" s="118"/>
      <c r="AP526" s="118"/>
      <c r="AQ526" s="118"/>
      <c r="AR526" s="118"/>
      <c r="AS526" s="118"/>
    </row>
    <row r="527">
      <c r="A527" s="224"/>
      <c r="B527" s="225"/>
      <c r="C527" s="118"/>
      <c r="D527" s="118"/>
      <c r="E527" s="203"/>
      <c r="F527" s="118"/>
      <c r="G527" s="118"/>
      <c r="H527" s="118"/>
      <c r="I527" s="118"/>
      <c r="J527" s="118"/>
      <c r="K527" s="203"/>
      <c r="L527" s="118"/>
      <c r="M527" s="118"/>
      <c r="N527" s="118"/>
      <c r="O527" s="118"/>
      <c r="P527" s="118"/>
      <c r="Q527" s="203"/>
      <c r="R527" s="118"/>
      <c r="S527" s="118"/>
      <c r="T527" s="118"/>
      <c r="U527" s="118"/>
      <c r="V527" s="118"/>
      <c r="W527" s="203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</row>
    <row r="528">
      <c r="A528" s="224"/>
      <c r="B528" s="225"/>
      <c r="C528" s="118"/>
      <c r="D528" s="118"/>
      <c r="E528" s="203"/>
      <c r="F528" s="118"/>
      <c r="G528" s="118"/>
      <c r="H528" s="118"/>
      <c r="I528" s="118"/>
      <c r="J528" s="118"/>
      <c r="K528" s="203"/>
      <c r="L528" s="118"/>
      <c r="M528" s="118"/>
      <c r="N528" s="118"/>
      <c r="O528" s="118"/>
      <c r="P528" s="118"/>
      <c r="Q528" s="203"/>
      <c r="R528" s="118"/>
      <c r="S528" s="118"/>
      <c r="T528" s="118"/>
      <c r="U528" s="118"/>
      <c r="V528" s="118"/>
      <c r="W528" s="203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  <c r="AL528" s="118"/>
      <c r="AM528" s="118"/>
      <c r="AN528" s="118"/>
      <c r="AO528" s="118"/>
      <c r="AP528" s="118"/>
      <c r="AQ528" s="118"/>
      <c r="AR528" s="118"/>
      <c r="AS528" s="118"/>
    </row>
    <row r="529">
      <c r="A529" s="224"/>
      <c r="B529" s="225"/>
      <c r="C529" s="118"/>
      <c r="D529" s="118"/>
      <c r="E529" s="203"/>
      <c r="F529" s="118"/>
      <c r="G529" s="118"/>
      <c r="H529" s="118"/>
      <c r="I529" s="118"/>
      <c r="J529" s="118"/>
      <c r="K529" s="203"/>
      <c r="L529" s="118"/>
      <c r="M529" s="118"/>
      <c r="N529" s="118"/>
      <c r="O529" s="118"/>
      <c r="P529" s="118"/>
      <c r="Q529" s="203"/>
      <c r="R529" s="118"/>
      <c r="S529" s="118"/>
      <c r="T529" s="118"/>
      <c r="U529" s="118"/>
      <c r="V529" s="118"/>
      <c r="W529" s="203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</row>
    <row r="530">
      <c r="A530" s="224"/>
      <c r="B530" s="225"/>
      <c r="C530" s="118"/>
      <c r="D530" s="118"/>
      <c r="E530" s="203"/>
      <c r="F530" s="118"/>
      <c r="G530" s="118"/>
      <c r="H530" s="118"/>
      <c r="I530" s="118"/>
      <c r="J530" s="118"/>
      <c r="K530" s="203"/>
      <c r="L530" s="118"/>
      <c r="M530" s="118"/>
      <c r="N530" s="118"/>
      <c r="O530" s="118"/>
      <c r="P530" s="118"/>
      <c r="Q530" s="203"/>
      <c r="R530" s="118"/>
      <c r="S530" s="118"/>
      <c r="T530" s="118"/>
      <c r="U530" s="118"/>
      <c r="V530" s="118"/>
      <c r="W530" s="203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  <c r="AL530" s="118"/>
      <c r="AM530" s="118"/>
      <c r="AN530" s="118"/>
      <c r="AO530" s="118"/>
      <c r="AP530" s="118"/>
      <c r="AQ530" s="118"/>
      <c r="AR530" s="118"/>
      <c r="AS530" s="118"/>
    </row>
    <row r="531">
      <c r="A531" s="224"/>
      <c r="B531" s="225"/>
      <c r="C531" s="118"/>
      <c r="D531" s="118"/>
      <c r="E531" s="203"/>
      <c r="F531" s="118"/>
      <c r="G531" s="118"/>
      <c r="H531" s="118"/>
      <c r="I531" s="118"/>
      <c r="J531" s="118"/>
      <c r="K531" s="203"/>
      <c r="L531" s="118"/>
      <c r="M531" s="118"/>
      <c r="N531" s="118"/>
      <c r="O531" s="118"/>
      <c r="P531" s="118"/>
      <c r="Q531" s="203"/>
      <c r="R531" s="118"/>
      <c r="S531" s="118"/>
      <c r="T531" s="118"/>
      <c r="U531" s="118"/>
      <c r="V531" s="118"/>
      <c r="W531" s="203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  <c r="AL531" s="118"/>
      <c r="AM531" s="118"/>
      <c r="AN531" s="118"/>
      <c r="AO531" s="118"/>
      <c r="AP531" s="118"/>
      <c r="AQ531" s="118"/>
      <c r="AR531" s="118"/>
      <c r="AS531" s="118"/>
    </row>
    <row r="532">
      <c r="A532" s="224"/>
      <c r="B532" s="225"/>
      <c r="C532" s="118"/>
      <c r="D532" s="118"/>
      <c r="E532" s="203"/>
      <c r="F532" s="118"/>
      <c r="G532" s="118"/>
      <c r="H532" s="118"/>
      <c r="I532" s="118"/>
      <c r="J532" s="118"/>
      <c r="K532" s="203"/>
      <c r="L532" s="118"/>
      <c r="M532" s="118"/>
      <c r="N532" s="118"/>
      <c r="O532" s="118"/>
      <c r="P532" s="118"/>
      <c r="Q532" s="203"/>
      <c r="R532" s="118"/>
      <c r="S532" s="118"/>
      <c r="T532" s="118"/>
      <c r="U532" s="118"/>
      <c r="V532" s="118"/>
      <c r="W532" s="203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  <c r="AP532" s="118"/>
      <c r="AQ532" s="118"/>
      <c r="AR532" s="118"/>
      <c r="AS532" s="118"/>
    </row>
    <row r="533">
      <c r="A533" s="224"/>
      <c r="B533" s="225"/>
      <c r="C533" s="118"/>
      <c r="D533" s="118"/>
      <c r="E533" s="203"/>
      <c r="F533" s="118"/>
      <c r="G533" s="118"/>
      <c r="H533" s="118"/>
      <c r="I533" s="118"/>
      <c r="J533" s="118"/>
      <c r="K533" s="203"/>
      <c r="L533" s="118"/>
      <c r="M533" s="118"/>
      <c r="N533" s="118"/>
      <c r="O533" s="118"/>
      <c r="P533" s="118"/>
      <c r="Q533" s="203"/>
      <c r="R533" s="118"/>
      <c r="S533" s="118"/>
      <c r="T533" s="118"/>
      <c r="U533" s="118"/>
      <c r="V533" s="118"/>
      <c r="W533" s="203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  <c r="AL533" s="118"/>
      <c r="AM533" s="118"/>
      <c r="AN533" s="118"/>
      <c r="AO533" s="118"/>
      <c r="AP533" s="118"/>
      <c r="AQ533" s="118"/>
      <c r="AR533" s="118"/>
      <c r="AS533" s="118"/>
    </row>
    <row r="534">
      <c r="A534" s="224"/>
      <c r="B534" s="225"/>
      <c r="C534" s="118"/>
      <c r="D534" s="118"/>
      <c r="E534" s="203"/>
      <c r="F534" s="118"/>
      <c r="G534" s="118"/>
      <c r="H534" s="118"/>
      <c r="I534" s="118"/>
      <c r="J534" s="118"/>
      <c r="K534" s="203"/>
      <c r="L534" s="118"/>
      <c r="M534" s="118"/>
      <c r="N534" s="118"/>
      <c r="O534" s="118"/>
      <c r="P534" s="118"/>
      <c r="Q534" s="203"/>
      <c r="R534" s="118"/>
      <c r="S534" s="118"/>
      <c r="T534" s="118"/>
      <c r="U534" s="118"/>
      <c r="V534" s="118"/>
      <c r="W534" s="203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  <c r="AL534" s="118"/>
      <c r="AM534" s="118"/>
      <c r="AN534" s="118"/>
      <c r="AO534" s="118"/>
      <c r="AP534" s="118"/>
      <c r="AQ534" s="118"/>
      <c r="AR534" s="118"/>
      <c r="AS534" s="118"/>
    </row>
    <row r="535">
      <c r="A535" s="224"/>
      <c r="B535" s="225"/>
      <c r="C535" s="118"/>
      <c r="D535" s="118"/>
      <c r="E535" s="203"/>
      <c r="F535" s="118"/>
      <c r="G535" s="118"/>
      <c r="H535" s="118"/>
      <c r="I535" s="118"/>
      <c r="J535" s="118"/>
      <c r="K535" s="203"/>
      <c r="L535" s="118"/>
      <c r="M535" s="118"/>
      <c r="N535" s="118"/>
      <c r="O535" s="118"/>
      <c r="P535" s="118"/>
      <c r="Q535" s="203"/>
      <c r="R535" s="118"/>
      <c r="S535" s="118"/>
      <c r="T535" s="118"/>
      <c r="U535" s="118"/>
      <c r="V535" s="118"/>
      <c r="W535" s="203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  <c r="AL535" s="118"/>
      <c r="AM535" s="118"/>
      <c r="AN535" s="118"/>
      <c r="AO535" s="118"/>
      <c r="AP535" s="118"/>
      <c r="AQ535" s="118"/>
      <c r="AR535" s="118"/>
      <c r="AS535" s="118"/>
    </row>
    <row r="536">
      <c r="A536" s="224"/>
      <c r="B536" s="225"/>
      <c r="C536" s="118"/>
      <c r="D536" s="118"/>
      <c r="E536" s="203"/>
      <c r="F536" s="118"/>
      <c r="G536" s="118"/>
      <c r="H536" s="118"/>
      <c r="I536" s="118"/>
      <c r="J536" s="118"/>
      <c r="K536" s="203"/>
      <c r="L536" s="118"/>
      <c r="M536" s="118"/>
      <c r="N536" s="118"/>
      <c r="O536" s="118"/>
      <c r="P536" s="118"/>
      <c r="Q536" s="203"/>
      <c r="R536" s="118"/>
      <c r="S536" s="118"/>
      <c r="T536" s="118"/>
      <c r="U536" s="118"/>
      <c r="V536" s="118"/>
      <c r="W536" s="203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  <c r="AL536" s="118"/>
      <c r="AM536" s="118"/>
      <c r="AN536" s="118"/>
      <c r="AO536" s="118"/>
      <c r="AP536" s="118"/>
      <c r="AQ536" s="118"/>
      <c r="AR536" s="118"/>
      <c r="AS536" s="118"/>
    </row>
    <row r="537">
      <c r="A537" s="224"/>
      <c r="B537" s="225"/>
      <c r="C537" s="118"/>
      <c r="D537" s="118"/>
      <c r="E537" s="203"/>
      <c r="F537" s="118"/>
      <c r="G537" s="118"/>
      <c r="H537" s="118"/>
      <c r="I537" s="118"/>
      <c r="J537" s="118"/>
      <c r="K537" s="203"/>
      <c r="L537" s="118"/>
      <c r="M537" s="118"/>
      <c r="N537" s="118"/>
      <c r="O537" s="118"/>
      <c r="P537" s="118"/>
      <c r="Q537" s="203"/>
      <c r="R537" s="118"/>
      <c r="S537" s="118"/>
      <c r="T537" s="118"/>
      <c r="U537" s="118"/>
      <c r="V537" s="118"/>
      <c r="W537" s="203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  <c r="AP537" s="118"/>
      <c r="AQ537" s="118"/>
      <c r="AR537" s="118"/>
      <c r="AS537" s="118"/>
    </row>
    <row r="538">
      <c r="A538" s="224"/>
      <c r="B538" s="225"/>
      <c r="C538" s="118"/>
      <c r="D538" s="118"/>
      <c r="E538" s="203"/>
      <c r="F538" s="118"/>
      <c r="G538" s="118"/>
      <c r="H538" s="118"/>
      <c r="I538" s="118"/>
      <c r="J538" s="118"/>
      <c r="K538" s="203"/>
      <c r="L538" s="118"/>
      <c r="M538" s="118"/>
      <c r="N538" s="118"/>
      <c r="O538" s="118"/>
      <c r="P538" s="118"/>
      <c r="Q538" s="203"/>
      <c r="R538" s="118"/>
      <c r="S538" s="118"/>
      <c r="T538" s="118"/>
      <c r="U538" s="118"/>
      <c r="V538" s="118"/>
      <c r="W538" s="203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  <c r="AL538" s="118"/>
      <c r="AM538" s="118"/>
      <c r="AN538" s="118"/>
      <c r="AO538" s="118"/>
      <c r="AP538" s="118"/>
      <c r="AQ538" s="118"/>
      <c r="AR538" s="118"/>
      <c r="AS538" s="118"/>
    </row>
    <row r="539">
      <c r="A539" s="224"/>
      <c r="B539" s="225"/>
      <c r="C539" s="118"/>
      <c r="D539" s="118"/>
      <c r="E539" s="203"/>
      <c r="F539" s="118"/>
      <c r="G539" s="118"/>
      <c r="H539" s="118"/>
      <c r="I539" s="118"/>
      <c r="J539" s="118"/>
      <c r="K539" s="203"/>
      <c r="L539" s="118"/>
      <c r="M539" s="118"/>
      <c r="N539" s="118"/>
      <c r="O539" s="118"/>
      <c r="P539" s="118"/>
      <c r="Q539" s="203"/>
      <c r="R539" s="118"/>
      <c r="S539" s="118"/>
      <c r="T539" s="118"/>
      <c r="U539" s="118"/>
      <c r="V539" s="118"/>
      <c r="W539" s="203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  <c r="AL539" s="118"/>
      <c r="AM539" s="118"/>
      <c r="AN539" s="118"/>
      <c r="AO539" s="118"/>
      <c r="AP539" s="118"/>
      <c r="AQ539" s="118"/>
      <c r="AR539" s="118"/>
      <c r="AS539" s="118"/>
    </row>
    <row r="540">
      <c r="A540" s="224"/>
      <c r="B540" s="225"/>
      <c r="C540" s="118"/>
      <c r="D540" s="118"/>
      <c r="E540" s="203"/>
      <c r="F540" s="118"/>
      <c r="G540" s="118"/>
      <c r="H540" s="118"/>
      <c r="I540" s="118"/>
      <c r="J540" s="118"/>
      <c r="K540" s="203"/>
      <c r="L540" s="118"/>
      <c r="M540" s="118"/>
      <c r="N540" s="118"/>
      <c r="O540" s="118"/>
      <c r="P540" s="118"/>
      <c r="Q540" s="203"/>
      <c r="R540" s="118"/>
      <c r="S540" s="118"/>
      <c r="T540" s="118"/>
      <c r="U540" s="118"/>
      <c r="V540" s="118"/>
      <c r="W540" s="203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8"/>
      <c r="AS540" s="118"/>
    </row>
    <row r="541">
      <c r="A541" s="224"/>
      <c r="B541" s="225"/>
      <c r="C541" s="118"/>
      <c r="D541" s="118"/>
      <c r="E541" s="203"/>
      <c r="F541" s="118"/>
      <c r="G541" s="118"/>
      <c r="H541" s="118"/>
      <c r="I541" s="118"/>
      <c r="J541" s="118"/>
      <c r="K541" s="203"/>
      <c r="L541" s="118"/>
      <c r="M541" s="118"/>
      <c r="N541" s="118"/>
      <c r="O541" s="118"/>
      <c r="P541" s="118"/>
      <c r="Q541" s="203"/>
      <c r="R541" s="118"/>
      <c r="S541" s="118"/>
      <c r="T541" s="118"/>
      <c r="U541" s="118"/>
      <c r="V541" s="118"/>
      <c r="W541" s="203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  <c r="AP541" s="118"/>
      <c r="AQ541" s="118"/>
      <c r="AR541" s="118"/>
      <c r="AS541" s="118"/>
    </row>
    <row r="542">
      <c r="A542" s="224"/>
      <c r="B542" s="225"/>
      <c r="C542" s="118"/>
      <c r="D542" s="118"/>
      <c r="E542" s="203"/>
      <c r="F542" s="118"/>
      <c r="G542" s="118"/>
      <c r="H542" s="118"/>
      <c r="I542" s="118"/>
      <c r="J542" s="118"/>
      <c r="K542" s="203"/>
      <c r="L542" s="118"/>
      <c r="M542" s="118"/>
      <c r="N542" s="118"/>
      <c r="O542" s="118"/>
      <c r="P542" s="118"/>
      <c r="Q542" s="203"/>
      <c r="R542" s="118"/>
      <c r="S542" s="118"/>
      <c r="T542" s="118"/>
      <c r="U542" s="118"/>
      <c r="V542" s="118"/>
      <c r="W542" s="203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  <c r="AL542" s="118"/>
      <c r="AM542" s="118"/>
      <c r="AN542" s="118"/>
      <c r="AO542" s="118"/>
      <c r="AP542" s="118"/>
      <c r="AQ542" s="118"/>
      <c r="AR542" s="118"/>
      <c r="AS542" s="118"/>
    </row>
    <row r="543">
      <c r="A543" s="224"/>
      <c r="B543" s="225"/>
      <c r="C543" s="118"/>
      <c r="D543" s="118"/>
      <c r="E543" s="203"/>
      <c r="F543" s="118"/>
      <c r="G543" s="118"/>
      <c r="H543" s="118"/>
      <c r="I543" s="118"/>
      <c r="J543" s="118"/>
      <c r="K543" s="203"/>
      <c r="L543" s="118"/>
      <c r="M543" s="118"/>
      <c r="N543" s="118"/>
      <c r="O543" s="118"/>
      <c r="P543" s="118"/>
      <c r="Q543" s="203"/>
      <c r="R543" s="118"/>
      <c r="S543" s="118"/>
      <c r="T543" s="118"/>
      <c r="U543" s="118"/>
      <c r="V543" s="118"/>
      <c r="W543" s="203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  <c r="AP543" s="118"/>
      <c r="AQ543" s="118"/>
      <c r="AR543" s="118"/>
      <c r="AS543" s="118"/>
    </row>
    <row r="544">
      <c r="A544" s="224"/>
      <c r="B544" s="225"/>
      <c r="C544" s="118"/>
      <c r="D544" s="118"/>
      <c r="E544" s="203"/>
      <c r="F544" s="118"/>
      <c r="G544" s="118"/>
      <c r="H544" s="118"/>
      <c r="I544" s="118"/>
      <c r="J544" s="118"/>
      <c r="K544" s="203"/>
      <c r="L544" s="118"/>
      <c r="M544" s="118"/>
      <c r="N544" s="118"/>
      <c r="O544" s="118"/>
      <c r="P544" s="118"/>
      <c r="Q544" s="203"/>
      <c r="R544" s="118"/>
      <c r="S544" s="118"/>
      <c r="T544" s="118"/>
      <c r="U544" s="118"/>
      <c r="V544" s="118"/>
      <c r="W544" s="203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  <c r="AL544" s="118"/>
      <c r="AM544" s="118"/>
      <c r="AN544" s="118"/>
      <c r="AO544" s="118"/>
      <c r="AP544" s="118"/>
      <c r="AQ544" s="118"/>
      <c r="AR544" s="118"/>
      <c r="AS544" s="118"/>
    </row>
    <row r="545">
      <c r="A545" s="224"/>
      <c r="B545" s="225"/>
      <c r="C545" s="118"/>
      <c r="D545" s="118"/>
      <c r="E545" s="203"/>
      <c r="F545" s="118"/>
      <c r="G545" s="118"/>
      <c r="H545" s="118"/>
      <c r="I545" s="118"/>
      <c r="J545" s="118"/>
      <c r="K545" s="203"/>
      <c r="L545" s="118"/>
      <c r="M545" s="118"/>
      <c r="N545" s="118"/>
      <c r="O545" s="118"/>
      <c r="P545" s="118"/>
      <c r="Q545" s="203"/>
      <c r="R545" s="118"/>
      <c r="S545" s="118"/>
      <c r="T545" s="118"/>
      <c r="U545" s="118"/>
      <c r="V545" s="118"/>
      <c r="W545" s="203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  <c r="AL545" s="118"/>
      <c r="AM545" s="118"/>
      <c r="AN545" s="118"/>
      <c r="AO545" s="118"/>
      <c r="AP545" s="118"/>
      <c r="AQ545" s="118"/>
      <c r="AR545" s="118"/>
      <c r="AS545" s="118"/>
    </row>
    <row r="546">
      <c r="A546" s="224"/>
      <c r="B546" s="225"/>
      <c r="C546" s="118"/>
      <c r="D546" s="118"/>
      <c r="E546" s="203"/>
      <c r="F546" s="118"/>
      <c r="G546" s="118"/>
      <c r="H546" s="118"/>
      <c r="I546" s="118"/>
      <c r="J546" s="118"/>
      <c r="K546" s="203"/>
      <c r="L546" s="118"/>
      <c r="M546" s="118"/>
      <c r="N546" s="118"/>
      <c r="O546" s="118"/>
      <c r="P546" s="118"/>
      <c r="Q546" s="203"/>
      <c r="R546" s="118"/>
      <c r="S546" s="118"/>
      <c r="T546" s="118"/>
      <c r="U546" s="118"/>
      <c r="V546" s="118"/>
      <c r="W546" s="203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  <c r="AL546" s="118"/>
      <c r="AM546" s="118"/>
      <c r="AN546" s="118"/>
      <c r="AO546" s="118"/>
      <c r="AP546" s="118"/>
      <c r="AQ546" s="118"/>
      <c r="AR546" s="118"/>
      <c r="AS546" s="118"/>
    </row>
    <row r="547">
      <c r="A547" s="224"/>
      <c r="B547" s="225"/>
      <c r="C547" s="118"/>
      <c r="D547" s="118"/>
      <c r="E547" s="203"/>
      <c r="F547" s="118"/>
      <c r="G547" s="118"/>
      <c r="H547" s="118"/>
      <c r="I547" s="118"/>
      <c r="J547" s="118"/>
      <c r="K547" s="203"/>
      <c r="L547" s="118"/>
      <c r="M547" s="118"/>
      <c r="N547" s="118"/>
      <c r="O547" s="118"/>
      <c r="P547" s="118"/>
      <c r="Q547" s="203"/>
      <c r="R547" s="118"/>
      <c r="S547" s="118"/>
      <c r="T547" s="118"/>
      <c r="U547" s="118"/>
      <c r="V547" s="118"/>
      <c r="W547" s="203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  <c r="AL547" s="118"/>
      <c r="AM547" s="118"/>
      <c r="AN547" s="118"/>
      <c r="AO547" s="118"/>
      <c r="AP547" s="118"/>
      <c r="AQ547" s="118"/>
      <c r="AR547" s="118"/>
      <c r="AS547" s="118"/>
    </row>
    <row r="548">
      <c r="A548" s="224"/>
      <c r="B548" s="225"/>
      <c r="C548" s="118"/>
      <c r="D548" s="118"/>
      <c r="E548" s="203"/>
      <c r="F548" s="118"/>
      <c r="G548" s="118"/>
      <c r="H548" s="118"/>
      <c r="I548" s="118"/>
      <c r="J548" s="118"/>
      <c r="K548" s="203"/>
      <c r="L548" s="118"/>
      <c r="M548" s="118"/>
      <c r="N548" s="118"/>
      <c r="O548" s="118"/>
      <c r="P548" s="118"/>
      <c r="Q548" s="203"/>
      <c r="R548" s="118"/>
      <c r="S548" s="118"/>
      <c r="T548" s="118"/>
      <c r="U548" s="118"/>
      <c r="V548" s="118"/>
      <c r="W548" s="203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  <c r="AP548" s="118"/>
      <c r="AQ548" s="118"/>
      <c r="AR548" s="118"/>
      <c r="AS548" s="118"/>
    </row>
    <row r="549">
      <c r="A549" s="224"/>
      <c r="B549" s="225"/>
      <c r="C549" s="118"/>
      <c r="D549" s="118"/>
      <c r="E549" s="203"/>
      <c r="F549" s="118"/>
      <c r="G549" s="118"/>
      <c r="H549" s="118"/>
      <c r="I549" s="118"/>
      <c r="J549" s="118"/>
      <c r="K549" s="203"/>
      <c r="L549" s="118"/>
      <c r="M549" s="118"/>
      <c r="N549" s="118"/>
      <c r="O549" s="118"/>
      <c r="P549" s="118"/>
      <c r="Q549" s="203"/>
      <c r="R549" s="118"/>
      <c r="S549" s="118"/>
      <c r="T549" s="118"/>
      <c r="U549" s="118"/>
      <c r="V549" s="118"/>
      <c r="W549" s="203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  <c r="AP549" s="118"/>
      <c r="AQ549" s="118"/>
      <c r="AR549" s="118"/>
      <c r="AS549" s="118"/>
    </row>
    <row r="550">
      <c r="A550" s="224"/>
      <c r="B550" s="225"/>
      <c r="C550" s="118"/>
      <c r="D550" s="118"/>
      <c r="E550" s="203"/>
      <c r="F550" s="118"/>
      <c r="G550" s="118"/>
      <c r="H550" s="118"/>
      <c r="I550" s="118"/>
      <c r="J550" s="118"/>
      <c r="K550" s="203"/>
      <c r="L550" s="118"/>
      <c r="M550" s="118"/>
      <c r="N550" s="118"/>
      <c r="O550" s="118"/>
      <c r="P550" s="118"/>
      <c r="Q550" s="203"/>
      <c r="R550" s="118"/>
      <c r="S550" s="118"/>
      <c r="T550" s="118"/>
      <c r="U550" s="118"/>
      <c r="V550" s="118"/>
      <c r="W550" s="203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  <c r="AL550" s="118"/>
      <c r="AM550" s="118"/>
      <c r="AN550" s="118"/>
      <c r="AO550" s="118"/>
      <c r="AP550" s="118"/>
      <c r="AQ550" s="118"/>
      <c r="AR550" s="118"/>
      <c r="AS550" s="118"/>
    </row>
    <row r="551">
      <c r="A551" s="224"/>
      <c r="B551" s="225"/>
      <c r="C551" s="118"/>
      <c r="D551" s="118"/>
      <c r="E551" s="203"/>
      <c r="F551" s="118"/>
      <c r="G551" s="118"/>
      <c r="H551" s="118"/>
      <c r="I551" s="118"/>
      <c r="J551" s="118"/>
      <c r="K551" s="203"/>
      <c r="L551" s="118"/>
      <c r="M551" s="118"/>
      <c r="N551" s="118"/>
      <c r="O551" s="118"/>
      <c r="P551" s="118"/>
      <c r="Q551" s="203"/>
      <c r="R551" s="118"/>
      <c r="S551" s="118"/>
      <c r="T551" s="118"/>
      <c r="U551" s="118"/>
      <c r="V551" s="118"/>
      <c r="W551" s="203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  <c r="AL551" s="118"/>
      <c r="AM551" s="118"/>
      <c r="AN551" s="118"/>
      <c r="AO551" s="118"/>
      <c r="AP551" s="118"/>
      <c r="AQ551" s="118"/>
      <c r="AR551" s="118"/>
      <c r="AS551" s="118"/>
    </row>
    <row r="552">
      <c r="A552" s="224"/>
      <c r="B552" s="225"/>
      <c r="C552" s="118"/>
      <c r="D552" s="118"/>
      <c r="E552" s="203"/>
      <c r="F552" s="118"/>
      <c r="G552" s="118"/>
      <c r="H552" s="118"/>
      <c r="I552" s="118"/>
      <c r="J552" s="118"/>
      <c r="K552" s="203"/>
      <c r="L552" s="118"/>
      <c r="M552" s="118"/>
      <c r="N552" s="118"/>
      <c r="O552" s="118"/>
      <c r="P552" s="118"/>
      <c r="Q552" s="203"/>
      <c r="R552" s="118"/>
      <c r="S552" s="118"/>
      <c r="T552" s="118"/>
      <c r="U552" s="118"/>
      <c r="V552" s="118"/>
      <c r="W552" s="203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8"/>
    </row>
    <row r="553">
      <c r="A553" s="224"/>
      <c r="B553" s="225"/>
      <c r="C553" s="118"/>
      <c r="D553" s="118"/>
      <c r="E553" s="203"/>
      <c r="F553" s="118"/>
      <c r="G553" s="118"/>
      <c r="H553" s="118"/>
      <c r="I553" s="118"/>
      <c r="J553" s="118"/>
      <c r="K553" s="203"/>
      <c r="L553" s="118"/>
      <c r="M553" s="118"/>
      <c r="N553" s="118"/>
      <c r="O553" s="118"/>
      <c r="P553" s="118"/>
      <c r="Q553" s="203"/>
      <c r="R553" s="118"/>
      <c r="S553" s="118"/>
      <c r="T553" s="118"/>
      <c r="U553" s="118"/>
      <c r="V553" s="118"/>
      <c r="W553" s="203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8"/>
    </row>
    <row r="554">
      <c r="A554" s="224"/>
      <c r="B554" s="225"/>
      <c r="C554" s="118"/>
      <c r="D554" s="118"/>
      <c r="E554" s="203"/>
      <c r="F554" s="118"/>
      <c r="G554" s="118"/>
      <c r="H554" s="118"/>
      <c r="I554" s="118"/>
      <c r="J554" s="118"/>
      <c r="K554" s="203"/>
      <c r="L554" s="118"/>
      <c r="M554" s="118"/>
      <c r="N554" s="118"/>
      <c r="O554" s="118"/>
      <c r="P554" s="118"/>
      <c r="Q554" s="203"/>
      <c r="R554" s="118"/>
      <c r="S554" s="118"/>
      <c r="T554" s="118"/>
      <c r="U554" s="118"/>
      <c r="V554" s="118"/>
      <c r="W554" s="203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8"/>
    </row>
    <row r="555">
      <c r="A555" s="224"/>
      <c r="B555" s="225"/>
      <c r="C555" s="118"/>
      <c r="D555" s="118"/>
      <c r="E555" s="203"/>
      <c r="F555" s="118"/>
      <c r="G555" s="118"/>
      <c r="H555" s="118"/>
      <c r="I555" s="118"/>
      <c r="J555" s="118"/>
      <c r="K555" s="203"/>
      <c r="L555" s="118"/>
      <c r="M555" s="118"/>
      <c r="N555" s="118"/>
      <c r="O555" s="118"/>
      <c r="P555" s="118"/>
      <c r="Q555" s="203"/>
      <c r="R555" s="118"/>
      <c r="S555" s="118"/>
      <c r="T555" s="118"/>
      <c r="U555" s="118"/>
      <c r="V555" s="118"/>
      <c r="W555" s="203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8"/>
    </row>
    <row r="556">
      <c r="A556" s="224"/>
      <c r="B556" s="225"/>
      <c r="C556" s="118"/>
      <c r="D556" s="118"/>
      <c r="E556" s="203"/>
      <c r="F556" s="118"/>
      <c r="G556" s="118"/>
      <c r="H556" s="118"/>
      <c r="I556" s="118"/>
      <c r="J556" s="118"/>
      <c r="K556" s="203"/>
      <c r="L556" s="118"/>
      <c r="M556" s="118"/>
      <c r="N556" s="118"/>
      <c r="O556" s="118"/>
      <c r="P556" s="118"/>
      <c r="Q556" s="203"/>
      <c r="R556" s="118"/>
      <c r="S556" s="118"/>
      <c r="T556" s="118"/>
      <c r="U556" s="118"/>
      <c r="V556" s="118"/>
      <c r="W556" s="203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8"/>
    </row>
    <row r="557">
      <c r="A557" s="224"/>
      <c r="B557" s="225"/>
      <c r="C557" s="118"/>
      <c r="D557" s="118"/>
      <c r="E557" s="203"/>
      <c r="F557" s="118"/>
      <c r="G557" s="118"/>
      <c r="H557" s="118"/>
      <c r="I557" s="118"/>
      <c r="J557" s="118"/>
      <c r="K557" s="203"/>
      <c r="L557" s="118"/>
      <c r="M557" s="118"/>
      <c r="N557" s="118"/>
      <c r="O557" s="118"/>
      <c r="P557" s="118"/>
      <c r="Q557" s="203"/>
      <c r="R557" s="118"/>
      <c r="S557" s="118"/>
      <c r="T557" s="118"/>
      <c r="U557" s="118"/>
      <c r="V557" s="118"/>
      <c r="W557" s="203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</row>
    <row r="558">
      <c r="A558" s="224"/>
      <c r="B558" s="225"/>
      <c r="C558" s="118"/>
      <c r="D558" s="118"/>
      <c r="E558" s="203"/>
      <c r="F558" s="118"/>
      <c r="G558" s="118"/>
      <c r="H558" s="118"/>
      <c r="I558" s="118"/>
      <c r="J558" s="118"/>
      <c r="K558" s="203"/>
      <c r="L558" s="118"/>
      <c r="M558" s="118"/>
      <c r="N558" s="118"/>
      <c r="O558" s="118"/>
      <c r="P558" s="118"/>
      <c r="Q558" s="203"/>
      <c r="R558" s="118"/>
      <c r="S558" s="118"/>
      <c r="T558" s="118"/>
      <c r="U558" s="118"/>
      <c r="V558" s="118"/>
      <c r="W558" s="203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  <c r="AP558" s="118"/>
      <c r="AQ558" s="118"/>
      <c r="AR558" s="118"/>
      <c r="AS558" s="118"/>
    </row>
    <row r="559">
      <c r="A559" s="224"/>
      <c r="B559" s="225"/>
      <c r="C559" s="118"/>
      <c r="D559" s="118"/>
      <c r="E559" s="203"/>
      <c r="F559" s="118"/>
      <c r="G559" s="118"/>
      <c r="H559" s="118"/>
      <c r="I559" s="118"/>
      <c r="J559" s="118"/>
      <c r="K559" s="203"/>
      <c r="L559" s="118"/>
      <c r="M559" s="118"/>
      <c r="N559" s="118"/>
      <c r="O559" s="118"/>
      <c r="P559" s="118"/>
      <c r="Q559" s="203"/>
      <c r="R559" s="118"/>
      <c r="S559" s="118"/>
      <c r="T559" s="118"/>
      <c r="U559" s="118"/>
      <c r="V559" s="118"/>
      <c r="W559" s="203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  <c r="AL559" s="118"/>
      <c r="AM559" s="118"/>
      <c r="AN559" s="118"/>
      <c r="AO559" s="118"/>
      <c r="AP559" s="118"/>
      <c r="AQ559" s="118"/>
      <c r="AR559" s="118"/>
      <c r="AS559" s="118"/>
    </row>
    <row r="560">
      <c r="A560" s="224"/>
      <c r="B560" s="225"/>
      <c r="C560" s="118"/>
      <c r="D560" s="118"/>
      <c r="E560" s="203"/>
      <c r="F560" s="118"/>
      <c r="G560" s="118"/>
      <c r="H560" s="118"/>
      <c r="I560" s="118"/>
      <c r="J560" s="118"/>
      <c r="K560" s="203"/>
      <c r="L560" s="118"/>
      <c r="M560" s="118"/>
      <c r="N560" s="118"/>
      <c r="O560" s="118"/>
      <c r="P560" s="118"/>
      <c r="Q560" s="203"/>
      <c r="R560" s="118"/>
      <c r="S560" s="118"/>
      <c r="T560" s="118"/>
      <c r="U560" s="118"/>
      <c r="V560" s="118"/>
      <c r="W560" s="203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  <c r="AL560" s="118"/>
      <c r="AM560" s="118"/>
      <c r="AN560" s="118"/>
      <c r="AO560" s="118"/>
      <c r="AP560" s="118"/>
      <c r="AQ560" s="118"/>
      <c r="AR560" s="118"/>
      <c r="AS560" s="118"/>
    </row>
    <row r="561">
      <c r="A561" s="224"/>
      <c r="B561" s="225"/>
      <c r="C561" s="118"/>
      <c r="D561" s="118"/>
      <c r="E561" s="203"/>
      <c r="F561" s="118"/>
      <c r="G561" s="118"/>
      <c r="H561" s="118"/>
      <c r="I561" s="118"/>
      <c r="J561" s="118"/>
      <c r="K561" s="203"/>
      <c r="L561" s="118"/>
      <c r="M561" s="118"/>
      <c r="N561" s="118"/>
      <c r="O561" s="118"/>
      <c r="P561" s="118"/>
      <c r="Q561" s="203"/>
      <c r="R561" s="118"/>
      <c r="S561" s="118"/>
      <c r="T561" s="118"/>
      <c r="U561" s="118"/>
      <c r="V561" s="118"/>
      <c r="W561" s="203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  <c r="AL561" s="118"/>
      <c r="AM561" s="118"/>
      <c r="AN561" s="118"/>
      <c r="AO561" s="118"/>
      <c r="AP561" s="118"/>
      <c r="AQ561" s="118"/>
      <c r="AR561" s="118"/>
      <c r="AS561" s="118"/>
    </row>
    <row r="562">
      <c r="A562" s="224"/>
      <c r="B562" s="225"/>
      <c r="C562" s="118"/>
      <c r="D562" s="118"/>
      <c r="E562" s="203"/>
      <c r="F562" s="118"/>
      <c r="G562" s="118"/>
      <c r="H562" s="118"/>
      <c r="I562" s="118"/>
      <c r="J562" s="118"/>
      <c r="K562" s="203"/>
      <c r="L562" s="118"/>
      <c r="M562" s="118"/>
      <c r="N562" s="118"/>
      <c r="O562" s="118"/>
      <c r="P562" s="118"/>
      <c r="Q562" s="203"/>
      <c r="R562" s="118"/>
      <c r="S562" s="118"/>
      <c r="T562" s="118"/>
      <c r="U562" s="118"/>
      <c r="V562" s="118"/>
      <c r="W562" s="203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  <c r="AL562" s="118"/>
      <c r="AM562" s="118"/>
      <c r="AN562" s="118"/>
      <c r="AO562" s="118"/>
      <c r="AP562" s="118"/>
      <c r="AQ562" s="118"/>
      <c r="AR562" s="118"/>
      <c r="AS562" s="118"/>
    </row>
    <row r="563">
      <c r="A563" s="224"/>
      <c r="B563" s="225"/>
      <c r="C563" s="118"/>
      <c r="D563" s="118"/>
      <c r="E563" s="203"/>
      <c r="F563" s="118"/>
      <c r="G563" s="118"/>
      <c r="H563" s="118"/>
      <c r="I563" s="118"/>
      <c r="J563" s="118"/>
      <c r="K563" s="203"/>
      <c r="L563" s="118"/>
      <c r="M563" s="118"/>
      <c r="N563" s="118"/>
      <c r="O563" s="118"/>
      <c r="P563" s="118"/>
      <c r="Q563" s="203"/>
      <c r="R563" s="118"/>
      <c r="S563" s="118"/>
      <c r="T563" s="118"/>
      <c r="U563" s="118"/>
      <c r="V563" s="118"/>
      <c r="W563" s="203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  <c r="AL563" s="118"/>
      <c r="AM563" s="118"/>
      <c r="AN563" s="118"/>
      <c r="AO563" s="118"/>
      <c r="AP563" s="118"/>
      <c r="AQ563" s="118"/>
      <c r="AR563" s="118"/>
      <c r="AS563" s="118"/>
    </row>
    <row r="564">
      <c r="A564" s="224"/>
      <c r="B564" s="225"/>
      <c r="C564" s="118"/>
      <c r="D564" s="118"/>
      <c r="E564" s="203"/>
      <c r="F564" s="118"/>
      <c r="G564" s="118"/>
      <c r="H564" s="118"/>
      <c r="I564" s="118"/>
      <c r="J564" s="118"/>
      <c r="K564" s="203"/>
      <c r="L564" s="118"/>
      <c r="M564" s="118"/>
      <c r="N564" s="118"/>
      <c r="O564" s="118"/>
      <c r="P564" s="118"/>
      <c r="Q564" s="203"/>
      <c r="R564" s="118"/>
      <c r="S564" s="118"/>
      <c r="T564" s="118"/>
      <c r="U564" s="118"/>
      <c r="V564" s="118"/>
      <c r="W564" s="203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  <c r="AL564" s="118"/>
      <c r="AM564" s="118"/>
      <c r="AN564" s="118"/>
      <c r="AO564" s="118"/>
      <c r="AP564" s="118"/>
      <c r="AQ564" s="118"/>
      <c r="AR564" s="118"/>
      <c r="AS564" s="118"/>
    </row>
    <row r="565">
      <c r="A565" s="224"/>
      <c r="B565" s="225"/>
      <c r="C565" s="118"/>
      <c r="D565" s="118"/>
      <c r="E565" s="203"/>
      <c r="F565" s="118"/>
      <c r="G565" s="118"/>
      <c r="H565" s="118"/>
      <c r="I565" s="118"/>
      <c r="J565" s="118"/>
      <c r="K565" s="203"/>
      <c r="L565" s="118"/>
      <c r="M565" s="118"/>
      <c r="N565" s="118"/>
      <c r="O565" s="118"/>
      <c r="P565" s="118"/>
      <c r="Q565" s="203"/>
      <c r="R565" s="118"/>
      <c r="S565" s="118"/>
      <c r="T565" s="118"/>
      <c r="U565" s="118"/>
      <c r="V565" s="118"/>
      <c r="W565" s="203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  <c r="AL565" s="118"/>
      <c r="AM565" s="118"/>
      <c r="AN565" s="118"/>
      <c r="AO565" s="118"/>
      <c r="AP565" s="118"/>
      <c r="AQ565" s="118"/>
      <c r="AR565" s="118"/>
      <c r="AS565" s="118"/>
    </row>
    <row r="566">
      <c r="A566" s="224"/>
      <c r="B566" s="225"/>
      <c r="C566" s="118"/>
      <c r="D566" s="118"/>
      <c r="E566" s="203"/>
      <c r="F566" s="118"/>
      <c r="G566" s="118"/>
      <c r="H566" s="118"/>
      <c r="I566" s="118"/>
      <c r="J566" s="118"/>
      <c r="K566" s="203"/>
      <c r="L566" s="118"/>
      <c r="M566" s="118"/>
      <c r="N566" s="118"/>
      <c r="O566" s="118"/>
      <c r="P566" s="118"/>
      <c r="Q566" s="203"/>
      <c r="R566" s="118"/>
      <c r="S566" s="118"/>
      <c r="T566" s="118"/>
      <c r="U566" s="118"/>
      <c r="V566" s="118"/>
      <c r="W566" s="203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  <c r="AL566" s="118"/>
      <c r="AM566" s="118"/>
      <c r="AN566" s="118"/>
      <c r="AO566" s="118"/>
      <c r="AP566" s="118"/>
      <c r="AQ566" s="118"/>
      <c r="AR566" s="118"/>
      <c r="AS566" s="118"/>
    </row>
    <row r="567">
      <c r="A567" s="224"/>
      <c r="B567" s="225"/>
      <c r="C567" s="118"/>
      <c r="D567" s="118"/>
      <c r="E567" s="203"/>
      <c r="F567" s="118"/>
      <c r="G567" s="118"/>
      <c r="H567" s="118"/>
      <c r="I567" s="118"/>
      <c r="J567" s="118"/>
      <c r="K567" s="203"/>
      <c r="L567" s="118"/>
      <c r="M567" s="118"/>
      <c r="N567" s="118"/>
      <c r="O567" s="118"/>
      <c r="P567" s="118"/>
      <c r="Q567" s="203"/>
      <c r="R567" s="118"/>
      <c r="S567" s="118"/>
      <c r="T567" s="118"/>
      <c r="U567" s="118"/>
      <c r="V567" s="118"/>
      <c r="W567" s="203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  <c r="AP567" s="118"/>
      <c r="AQ567" s="118"/>
      <c r="AR567" s="118"/>
      <c r="AS567" s="118"/>
    </row>
    <row r="568">
      <c r="A568" s="224"/>
      <c r="B568" s="225"/>
      <c r="C568" s="118"/>
      <c r="D568" s="118"/>
      <c r="E568" s="203"/>
      <c r="F568" s="118"/>
      <c r="G568" s="118"/>
      <c r="H568" s="118"/>
      <c r="I568" s="118"/>
      <c r="J568" s="118"/>
      <c r="K568" s="203"/>
      <c r="L568" s="118"/>
      <c r="M568" s="118"/>
      <c r="N568" s="118"/>
      <c r="O568" s="118"/>
      <c r="P568" s="118"/>
      <c r="Q568" s="203"/>
      <c r="R568" s="118"/>
      <c r="S568" s="118"/>
      <c r="T568" s="118"/>
      <c r="U568" s="118"/>
      <c r="V568" s="118"/>
      <c r="W568" s="203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  <c r="AL568" s="118"/>
      <c r="AM568" s="118"/>
      <c r="AN568" s="118"/>
      <c r="AO568" s="118"/>
      <c r="AP568" s="118"/>
      <c r="AQ568" s="118"/>
      <c r="AR568" s="118"/>
      <c r="AS568" s="118"/>
    </row>
    <row r="569">
      <c r="A569" s="224"/>
      <c r="B569" s="225"/>
      <c r="C569" s="118"/>
      <c r="D569" s="118"/>
      <c r="E569" s="203"/>
      <c r="F569" s="118"/>
      <c r="G569" s="118"/>
      <c r="H569" s="118"/>
      <c r="I569" s="118"/>
      <c r="J569" s="118"/>
      <c r="K569" s="203"/>
      <c r="L569" s="118"/>
      <c r="M569" s="118"/>
      <c r="N569" s="118"/>
      <c r="O569" s="118"/>
      <c r="P569" s="118"/>
      <c r="Q569" s="203"/>
      <c r="R569" s="118"/>
      <c r="S569" s="118"/>
      <c r="T569" s="118"/>
      <c r="U569" s="118"/>
      <c r="V569" s="118"/>
      <c r="W569" s="203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  <c r="AL569" s="118"/>
      <c r="AM569" s="118"/>
      <c r="AN569" s="118"/>
      <c r="AO569" s="118"/>
      <c r="AP569" s="118"/>
      <c r="AQ569" s="118"/>
      <c r="AR569" s="118"/>
      <c r="AS569" s="118"/>
    </row>
    <row r="570">
      <c r="A570" s="224"/>
      <c r="B570" s="225"/>
      <c r="C570" s="118"/>
      <c r="D570" s="118"/>
      <c r="E570" s="203"/>
      <c r="F570" s="118"/>
      <c r="G570" s="118"/>
      <c r="H570" s="118"/>
      <c r="I570" s="118"/>
      <c r="J570" s="118"/>
      <c r="K570" s="203"/>
      <c r="L570" s="118"/>
      <c r="M570" s="118"/>
      <c r="N570" s="118"/>
      <c r="O570" s="118"/>
      <c r="P570" s="118"/>
      <c r="Q570" s="203"/>
      <c r="R570" s="118"/>
      <c r="S570" s="118"/>
      <c r="T570" s="118"/>
      <c r="U570" s="118"/>
      <c r="V570" s="118"/>
      <c r="W570" s="203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  <c r="AL570" s="118"/>
      <c r="AM570" s="118"/>
      <c r="AN570" s="118"/>
      <c r="AO570" s="118"/>
      <c r="AP570" s="118"/>
      <c r="AQ570" s="118"/>
      <c r="AR570" s="118"/>
      <c r="AS570" s="118"/>
    </row>
    <row r="571">
      <c r="A571" s="224"/>
      <c r="B571" s="225"/>
      <c r="C571" s="118"/>
      <c r="D571" s="118"/>
      <c r="E571" s="203"/>
      <c r="F571" s="118"/>
      <c r="G571" s="118"/>
      <c r="H571" s="118"/>
      <c r="I571" s="118"/>
      <c r="J571" s="118"/>
      <c r="K571" s="203"/>
      <c r="L571" s="118"/>
      <c r="M571" s="118"/>
      <c r="N571" s="118"/>
      <c r="O571" s="118"/>
      <c r="P571" s="118"/>
      <c r="Q571" s="203"/>
      <c r="R571" s="118"/>
      <c r="S571" s="118"/>
      <c r="T571" s="118"/>
      <c r="U571" s="118"/>
      <c r="V571" s="118"/>
      <c r="W571" s="203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  <c r="AL571" s="118"/>
      <c r="AM571" s="118"/>
      <c r="AN571" s="118"/>
      <c r="AO571" s="118"/>
      <c r="AP571" s="118"/>
      <c r="AQ571" s="118"/>
      <c r="AR571" s="118"/>
      <c r="AS571" s="118"/>
    </row>
    <row r="572">
      <c r="A572" s="224"/>
      <c r="B572" s="225"/>
      <c r="C572" s="118"/>
      <c r="D572" s="118"/>
      <c r="E572" s="203"/>
      <c r="F572" s="118"/>
      <c r="G572" s="118"/>
      <c r="H572" s="118"/>
      <c r="I572" s="118"/>
      <c r="J572" s="118"/>
      <c r="K572" s="203"/>
      <c r="L572" s="118"/>
      <c r="M572" s="118"/>
      <c r="N572" s="118"/>
      <c r="O572" s="118"/>
      <c r="P572" s="118"/>
      <c r="Q572" s="203"/>
      <c r="R572" s="118"/>
      <c r="S572" s="118"/>
      <c r="T572" s="118"/>
      <c r="U572" s="118"/>
      <c r="V572" s="118"/>
      <c r="W572" s="203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  <c r="AL572" s="118"/>
      <c r="AM572" s="118"/>
      <c r="AN572" s="118"/>
      <c r="AO572" s="118"/>
      <c r="AP572" s="118"/>
      <c r="AQ572" s="118"/>
      <c r="AR572" s="118"/>
      <c r="AS572" s="118"/>
    </row>
    <row r="573">
      <c r="A573" s="224"/>
      <c r="B573" s="225"/>
      <c r="C573" s="118"/>
      <c r="D573" s="118"/>
      <c r="E573" s="203"/>
      <c r="F573" s="118"/>
      <c r="G573" s="118"/>
      <c r="H573" s="118"/>
      <c r="I573" s="118"/>
      <c r="J573" s="118"/>
      <c r="K573" s="203"/>
      <c r="L573" s="118"/>
      <c r="M573" s="118"/>
      <c r="N573" s="118"/>
      <c r="O573" s="118"/>
      <c r="P573" s="118"/>
      <c r="Q573" s="203"/>
      <c r="R573" s="118"/>
      <c r="S573" s="118"/>
      <c r="T573" s="118"/>
      <c r="U573" s="118"/>
      <c r="V573" s="118"/>
      <c r="W573" s="203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  <c r="AL573" s="118"/>
      <c r="AM573" s="118"/>
      <c r="AN573" s="118"/>
      <c r="AO573" s="118"/>
      <c r="AP573" s="118"/>
      <c r="AQ573" s="118"/>
      <c r="AR573" s="118"/>
      <c r="AS573" s="118"/>
    </row>
    <row r="574">
      <c r="A574" s="224"/>
      <c r="B574" s="225"/>
      <c r="C574" s="118"/>
      <c r="D574" s="118"/>
      <c r="E574" s="203"/>
      <c r="F574" s="118"/>
      <c r="G574" s="118"/>
      <c r="H574" s="118"/>
      <c r="I574" s="118"/>
      <c r="J574" s="118"/>
      <c r="K574" s="203"/>
      <c r="L574" s="118"/>
      <c r="M574" s="118"/>
      <c r="N574" s="118"/>
      <c r="O574" s="118"/>
      <c r="P574" s="118"/>
      <c r="Q574" s="203"/>
      <c r="R574" s="118"/>
      <c r="S574" s="118"/>
      <c r="T574" s="118"/>
      <c r="U574" s="118"/>
      <c r="V574" s="118"/>
      <c r="W574" s="203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  <c r="AL574" s="118"/>
      <c r="AM574" s="118"/>
      <c r="AN574" s="118"/>
      <c r="AO574" s="118"/>
      <c r="AP574" s="118"/>
      <c r="AQ574" s="118"/>
      <c r="AR574" s="118"/>
      <c r="AS574" s="118"/>
    </row>
    <row r="575">
      <c r="A575" s="224"/>
      <c r="B575" s="225"/>
      <c r="C575" s="118"/>
      <c r="D575" s="118"/>
      <c r="E575" s="203"/>
      <c r="F575" s="118"/>
      <c r="G575" s="118"/>
      <c r="H575" s="118"/>
      <c r="I575" s="118"/>
      <c r="J575" s="118"/>
      <c r="K575" s="203"/>
      <c r="L575" s="118"/>
      <c r="M575" s="118"/>
      <c r="N575" s="118"/>
      <c r="O575" s="118"/>
      <c r="P575" s="118"/>
      <c r="Q575" s="203"/>
      <c r="R575" s="118"/>
      <c r="S575" s="118"/>
      <c r="T575" s="118"/>
      <c r="U575" s="118"/>
      <c r="V575" s="118"/>
      <c r="W575" s="203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  <c r="AH575" s="118"/>
      <c r="AI575" s="118"/>
      <c r="AJ575" s="118"/>
      <c r="AK575" s="118"/>
      <c r="AL575" s="118"/>
      <c r="AM575" s="118"/>
      <c r="AN575" s="118"/>
      <c r="AO575" s="118"/>
      <c r="AP575" s="118"/>
      <c r="AQ575" s="118"/>
      <c r="AR575" s="118"/>
      <c r="AS575" s="118"/>
    </row>
    <row r="576">
      <c r="A576" s="224"/>
      <c r="B576" s="225"/>
      <c r="C576" s="118"/>
      <c r="D576" s="118"/>
      <c r="E576" s="203"/>
      <c r="F576" s="118"/>
      <c r="G576" s="118"/>
      <c r="H576" s="118"/>
      <c r="I576" s="118"/>
      <c r="J576" s="118"/>
      <c r="K576" s="203"/>
      <c r="L576" s="118"/>
      <c r="M576" s="118"/>
      <c r="N576" s="118"/>
      <c r="O576" s="118"/>
      <c r="P576" s="118"/>
      <c r="Q576" s="203"/>
      <c r="R576" s="118"/>
      <c r="S576" s="118"/>
      <c r="T576" s="118"/>
      <c r="U576" s="118"/>
      <c r="V576" s="118"/>
      <c r="W576" s="203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8"/>
      <c r="AI576" s="118"/>
      <c r="AJ576" s="118"/>
      <c r="AK576" s="118"/>
      <c r="AL576" s="118"/>
      <c r="AM576" s="118"/>
      <c r="AN576" s="118"/>
      <c r="AO576" s="118"/>
      <c r="AP576" s="118"/>
      <c r="AQ576" s="118"/>
      <c r="AR576" s="118"/>
      <c r="AS576" s="118"/>
    </row>
    <row r="577">
      <c r="A577" s="224"/>
      <c r="B577" s="225"/>
      <c r="C577" s="118"/>
      <c r="D577" s="118"/>
      <c r="E577" s="203"/>
      <c r="F577" s="118"/>
      <c r="G577" s="118"/>
      <c r="H577" s="118"/>
      <c r="I577" s="118"/>
      <c r="J577" s="118"/>
      <c r="K577" s="203"/>
      <c r="L577" s="118"/>
      <c r="M577" s="118"/>
      <c r="N577" s="118"/>
      <c r="O577" s="118"/>
      <c r="P577" s="118"/>
      <c r="Q577" s="203"/>
      <c r="R577" s="118"/>
      <c r="S577" s="118"/>
      <c r="T577" s="118"/>
      <c r="U577" s="118"/>
      <c r="V577" s="118"/>
      <c r="W577" s="203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  <c r="AH577" s="118"/>
      <c r="AI577" s="118"/>
      <c r="AJ577" s="118"/>
      <c r="AK577" s="118"/>
      <c r="AL577" s="118"/>
      <c r="AM577" s="118"/>
      <c r="AN577" s="118"/>
      <c r="AO577" s="118"/>
      <c r="AP577" s="118"/>
      <c r="AQ577" s="118"/>
      <c r="AR577" s="118"/>
      <c r="AS577" s="118"/>
    </row>
    <row r="578">
      <c r="A578" s="224"/>
      <c r="B578" s="225"/>
      <c r="C578" s="118"/>
      <c r="D578" s="118"/>
      <c r="E578" s="203"/>
      <c r="F578" s="118"/>
      <c r="G578" s="118"/>
      <c r="H578" s="118"/>
      <c r="I578" s="118"/>
      <c r="J578" s="118"/>
      <c r="K578" s="203"/>
      <c r="L578" s="118"/>
      <c r="M578" s="118"/>
      <c r="N578" s="118"/>
      <c r="O578" s="118"/>
      <c r="P578" s="118"/>
      <c r="Q578" s="203"/>
      <c r="R578" s="118"/>
      <c r="S578" s="118"/>
      <c r="T578" s="118"/>
      <c r="U578" s="118"/>
      <c r="V578" s="118"/>
      <c r="W578" s="203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  <c r="AH578" s="118"/>
      <c r="AI578" s="118"/>
      <c r="AJ578" s="118"/>
      <c r="AK578" s="118"/>
      <c r="AL578" s="118"/>
      <c r="AM578" s="118"/>
      <c r="AN578" s="118"/>
      <c r="AO578" s="118"/>
      <c r="AP578" s="118"/>
      <c r="AQ578" s="118"/>
      <c r="AR578" s="118"/>
      <c r="AS578" s="118"/>
    </row>
    <row r="579">
      <c r="A579" s="224"/>
      <c r="B579" s="225"/>
      <c r="C579" s="118"/>
      <c r="D579" s="118"/>
      <c r="E579" s="203"/>
      <c r="F579" s="118"/>
      <c r="G579" s="118"/>
      <c r="H579" s="118"/>
      <c r="I579" s="118"/>
      <c r="J579" s="118"/>
      <c r="K579" s="203"/>
      <c r="L579" s="118"/>
      <c r="M579" s="118"/>
      <c r="N579" s="118"/>
      <c r="O579" s="118"/>
      <c r="P579" s="118"/>
      <c r="Q579" s="203"/>
      <c r="R579" s="118"/>
      <c r="S579" s="118"/>
      <c r="T579" s="118"/>
      <c r="U579" s="118"/>
      <c r="V579" s="118"/>
      <c r="W579" s="203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  <c r="AL579" s="118"/>
      <c r="AM579" s="118"/>
      <c r="AN579" s="118"/>
      <c r="AO579" s="118"/>
      <c r="AP579" s="118"/>
      <c r="AQ579" s="118"/>
      <c r="AR579" s="118"/>
      <c r="AS579" s="118"/>
    </row>
    <row r="580">
      <c r="A580" s="224"/>
      <c r="B580" s="225"/>
      <c r="C580" s="118"/>
      <c r="D580" s="118"/>
      <c r="E580" s="203"/>
      <c r="F580" s="118"/>
      <c r="G580" s="118"/>
      <c r="H580" s="118"/>
      <c r="I580" s="118"/>
      <c r="J580" s="118"/>
      <c r="K580" s="203"/>
      <c r="L580" s="118"/>
      <c r="M580" s="118"/>
      <c r="N580" s="118"/>
      <c r="O580" s="118"/>
      <c r="P580" s="118"/>
      <c r="Q580" s="203"/>
      <c r="R580" s="118"/>
      <c r="S580" s="118"/>
      <c r="T580" s="118"/>
      <c r="U580" s="118"/>
      <c r="V580" s="118"/>
      <c r="W580" s="203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  <c r="AH580" s="118"/>
      <c r="AI580" s="118"/>
      <c r="AJ580" s="118"/>
      <c r="AK580" s="118"/>
      <c r="AL580" s="118"/>
      <c r="AM580" s="118"/>
      <c r="AN580" s="118"/>
      <c r="AO580" s="118"/>
      <c r="AP580" s="118"/>
      <c r="AQ580" s="118"/>
      <c r="AR580" s="118"/>
      <c r="AS580" s="118"/>
    </row>
    <row r="581">
      <c r="A581" s="224"/>
      <c r="B581" s="225"/>
      <c r="C581" s="118"/>
      <c r="D581" s="118"/>
      <c r="E581" s="203"/>
      <c r="F581" s="118"/>
      <c r="G581" s="118"/>
      <c r="H581" s="118"/>
      <c r="I581" s="118"/>
      <c r="J581" s="118"/>
      <c r="K581" s="203"/>
      <c r="L581" s="118"/>
      <c r="M581" s="118"/>
      <c r="N581" s="118"/>
      <c r="O581" s="118"/>
      <c r="P581" s="118"/>
      <c r="Q581" s="203"/>
      <c r="R581" s="118"/>
      <c r="S581" s="118"/>
      <c r="T581" s="118"/>
      <c r="U581" s="118"/>
      <c r="V581" s="118"/>
      <c r="W581" s="203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  <c r="AH581" s="118"/>
      <c r="AI581" s="118"/>
      <c r="AJ581" s="118"/>
      <c r="AK581" s="118"/>
      <c r="AL581" s="118"/>
      <c r="AM581" s="118"/>
      <c r="AN581" s="118"/>
      <c r="AO581" s="118"/>
      <c r="AP581" s="118"/>
      <c r="AQ581" s="118"/>
      <c r="AR581" s="118"/>
      <c r="AS581" s="118"/>
    </row>
    <row r="582">
      <c r="A582" s="224"/>
      <c r="B582" s="225"/>
      <c r="C582" s="118"/>
      <c r="D582" s="118"/>
      <c r="E582" s="203"/>
      <c r="F582" s="118"/>
      <c r="G582" s="118"/>
      <c r="H582" s="118"/>
      <c r="I582" s="118"/>
      <c r="J582" s="118"/>
      <c r="K582" s="203"/>
      <c r="L582" s="118"/>
      <c r="M582" s="118"/>
      <c r="N582" s="118"/>
      <c r="O582" s="118"/>
      <c r="P582" s="118"/>
      <c r="Q582" s="203"/>
      <c r="R582" s="118"/>
      <c r="S582" s="118"/>
      <c r="T582" s="118"/>
      <c r="U582" s="118"/>
      <c r="V582" s="118"/>
      <c r="W582" s="203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  <c r="AL582" s="118"/>
      <c r="AM582" s="118"/>
      <c r="AN582" s="118"/>
      <c r="AO582" s="118"/>
      <c r="AP582" s="118"/>
      <c r="AQ582" s="118"/>
      <c r="AR582" s="118"/>
      <c r="AS582" s="118"/>
    </row>
    <row r="583">
      <c r="A583" s="224"/>
      <c r="B583" s="225"/>
      <c r="C583" s="118"/>
      <c r="D583" s="118"/>
      <c r="E583" s="203"/>
      <c r="F583" s="118"/>
      <c r="G583" s="118"/>
      <c r="H583" s="118"/>
      <c r="I583" s="118"/>
      <c r="J583" s="118"/>
      <c r="K583" s="203"/>
      <c r="L583" s="118"/>
      <c r="M583" s="118"/>
      <c r="N583" s="118"/>
      <c r="O583" s="118"/>
      <c r="P583" s="118"/>
      <c r="Q583" s="203"/>
      <c r="R583" s="118"/>
      <c r="S583" s="118"/>
      <c r="T583" s="118"/>
      <c r="U583" s="118"/>
      <c r="V583" s="118"/>
      <c r="W583" s="203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  <c r="AL583" s="118"/>
      <c r="AM583" s="118"/>
      <c r="AN583" s="118"/>
      <c r="AO583" s="118"/>
      <c r="AP583" s="118"/>
      <c r="AQ583" s="118"/>
      <c r="AR583" s="118"/>
      <c r="AS583" s="118"/>
    </row>
    <row r="584">
      <c r="A584" s="224"/>
      <c r="B584" s="225"/>
      <c r="C584" s="118"/>
      <c r="D584" s="118"/>
      <c r="E584" s="203"/>
      <c r="F584" s="118"/>
      <c r="G584" s="118"/>
      <c r="H584" s="118"/>
      <c r="I584" s="118"/>
      <c r="J584" s="118"/>
      <c r="K584" s="203"/>
      <c r="L584" s="118"/>
      <c r="M584" s="118"/>
      <c r="N584" s="118"/>
      <c r="O584" s="118"/>
      <c r="P584" s="118"/>
      <c r="Q584" s="203"/>
      <c r="R584" s="118"/>
      <c r="S584" s="118"/>
      <c r="T584" s="118"/>
      <c r="U584" s="118"/>
      <c r="V584" s="118"/>
      <c r="W584" s="203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  <c r="AL584" s="118"/>
      <c r="AM584" s="118"/>
      <c r="AN584" s="118"/>
      <c r="AO584" s="118"/>
      <c r="AP584" s="118"/>
      <c r="AQ584" s="118"/>
      <c r="AR584" s="118"/>
      <c r="AS584" s="118"/>
    </row>
    <row r="585">
      <c r="A585" s="224"/>
      <c r="B585" s="225"/>
      <c r="C585" s="118"/>
      <c r="D585" s="118"/>
      <c r="E585" s="203"/>
      <c r="F585" s="118"/>
      <c r="G585" s="118"/>
      <c r="H585" s="118"/>
      <c r="I585" s="118"/>
      <c r="J585" s="118"/>
      <c r="K585" s="203"/>
      <c r="L585" s="118"/>
      <c r="M585" s="118"/>
      <c r="N585" s="118"/>
      <c r="O585" s="118"/>
      <c r="P585" s="118"/>
      <c r="Q585" s="203"/>
      <c r="R585" s="118"/>
      <c r="S585" s="118"/>
      <c r="T585" s="118"/>
      <c r="U585" s="118"/>
      <c r="V585" s="118"/>
      <c r="W585" s="203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  <c r="AL585" s="118"/>
      <c r="AM585" s="118"/>
      <c r="AN585" s="118"/>
      <c r="AO585" s="118"/>
      <c r="AP585" s="118"/>
      <c r="AQ585" s="118"/>
      <c r="AR585" s="118"/>
      <c r="AS585" s="118"/>
    </row>
    <row r="586">
      <c r="A586" s="224"/>
      <c r="B586" s="225"/>
      <c r="C586" s="118"/>
      <c r="D586" s="118"/>
      <c r="E586" s="203"/>
      <c r="F586" s="118"/>
      <c r="G586" s="118"/>
      <c r="H586" s="118"/>
      <c r="I586" s="118"/>
      <c r="J586" s="118"/>
      <c r="K586" s="203"/>
      <c r="L586" s="118"/>
      <c r="M586" s="118"/>
      <c r="N586" s="118"/>
      <c r="O586" s="118"/>
      <c r="P586" s="118"/>
      <c r="Q586" s="203"/>
      <c r="R586" s="118"/>
      <c r="S586" s="118"/>
      <c r="T586" s="118"/>
      <c r="U586" s="118"/>
      <c r="V586" s="118"/>
      <c r="W586" s="203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  <c r="AL586" s="118"/>
      <c r="AM586" s="118"/>
      <c r="AN586" s="118"/>
      <c r="AO586" s="118"/>
      <c r="AP586" s="118"/>
      <c r="AQ586" s="118"/>
      <c r="AR586" s="118"/>
      <c r="AS586" s="118"/>
    </row>
    <row r="587">
      <c r="A587" s="224"/>
      <c r="B587" s="225"/>
      <c r="C587" s="118"/>
      <c r="D587" s="118"/>
      <c r="E587" s="203"/>
      <c r="F587" s="118"/>
      <c r="G587" s="118"/>
      <c r="H587" s="118"/>
      <c r="I587" s="118"/>
      <c r="J587" s="118"/>
      <c r="K587" s="203"/>
      <c r="L587" s="118"/>
      <c r="M587" s="118"/>
      <c r="N587" s="118"/>
      <c r="O587" s="118"/>
      <c r="P587" s="118"/>
      <c r="Q587" s="203"/>
      <c r="R587" s="118"/>
      <c r="S587" s="118"/>
      <c r="T587" s="118"/>
      <c r="U587" s="118"/>
      <c r="V587" s="118"/>
      <c r="W587" s="203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  <c r="AL587" s="118"/>
      <c r="AM587" s="118"/>
      <c r="AN587" s="118"/>
      <c r="AO587" s="118"/>
      <c r="AP587" s="118"/>
      <c r="AQ587" s="118"/>
      <c r="AR587" s="118"/>
      <c r="AS587" s="118"/>
    </row>
    <row r="588">
      <c r="A588" s="224"/>
      <c r="B588" s="225"/>
      <c r="C588" s="118"/>
      <c r="D588" s="118"/>
      <c r="E588" s="203"/>
      <c r="F588" s="118"/>
      <c r="G588" s="118"/>
      <c r="H588" s="118"/>
      <c r="I588" s="118"/>
      <c r="J588" s="118"/>
      <c r="K588" s="203"/>
      <c r="L588" s="118"/>
      <c r="M588" s="118"/>
      <c r="N588" s="118"/>
      <c r="O588" s="118"/>
      <c r="P588" s="118"/>
      <c r="Q588" s="203"/>
      <c r="R588" s="118"/>
      <c r="S588" s="118"/>
      <c r="T588" s="118"/>
      <c r="U588" s="118"/>
      <c r="V588" s="118"/>
      <c r="W588" s="203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  <c r="AP588" s="118"/>
      <c r="AQ588" s="118"/>
      <c r="AR588" s="118"/>
      <c r="AS588" s="118"/>
    </row>
    <row r="589">
      <c r="A589" s="224"/>
      <c r="B589" s="225"/>
      <c r="C589" s="118"/>
      <c r="D589" s="118"/>
      <c r="E589" s="203"/>
      <c r="F589" s="118"/>
      <c r="G589" s="118"/>
      <c r="H589" s="118"/>
      <c r="I589" s="118"/>
      <c r="J589" s="118"/>
      <c r="K589" s="203"/>
      <c r="L589" s="118"/>
      <c r="M589" s="118"/>
      <c r="N589" s="118"/>
      <c r="O589" s="118"/>
      <c r="P589" s="118"/>
      <c r="Q589" s="203"/>
      <c r="R589" s="118"/>
      <c r="S589" s="118"/>
      <c r="T589" s="118"/>
      <c r="U589" s="118"/>
      <c r="V589" s="118"/>
      <c r="W589" s="203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  <c r="AL589" s="118"/>
      <c r="AM589" s="118"/>
      <c r="AN589" s="118"/>
      <c r="AO589" s="118"/>
      <c r="AP589" s="118"/>
      <c r="AQ589" s="118"/>
      <c r="AR589" s="118"/>
      <c r="AS589" s="118"/>
    </row>
    <row r="590">
      <c r="A590" s="224"/>
      <c r="B590" s="225"/>
      <c r="C590" s="118"/>
      <c r="D590" s="118"/>
      <c r="E590" s="203"/>
      <c r="F590" s="118"/>
      <c r="G590" s="118"/>
      <c r="H590" s="118"/>
      <c r="I590" s="118"/>
      <c r="J590" s="118"/>
      <c r="K590" s="203"/>
      <c r="L590" s="118"/>
      <c r="M590" s="118"/>
      <c r="N590" s="118"/>
      <c r="O590" s="118"/>
      <c r="P590" s="118"/>
      <c r="Q590" s="203"/>
      <c r="R590" s="118"/>
      <c r="S590" s="118"/>
      <c r="T590" s="118"/>
      <c r="U590" s="118"/>
      <c r="V590" s="118"/>
      <c r="W590" s="203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</row>
    <row r="591">
      <c r="A591" s="224"/>
      <c r="B591" s="225"/>
      <c r="C591" s="118"/>
      <c r="D591" s="118"/>
      <c r="E591" s="203"/>
      <c r="F591" s="118"/>
      <c r="G591" s="118"/>
      <c r="H591" s="118"/>
      <c r="I591" s="118"/>
      <c r="J591" s="118"/>
      <c r="K591" s="203"/>
      <c r="L591" s="118"/>
      <c r="M591" s="118"/>
      <c r="N591" s="118"/>
      <c r="O591" s="118"/>
      <c r="P591" s="118"/>
      <c r="Q591" s="203"/>
      <c r="R591" s="118"/>
      <c r="S591" s="118"/>
      <c r="T591" s="118"/>
      <c r="U591" s="118"/>
      <c r="V591" s="118"/>
      <c r="W591" s="203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  <c r="AL591" s="118"/>
      <c r="AM591" s="118"/>
      <c r="AN591" s="118"/>
      <c r="AO591" s="118"/>
      <c r="AP591" s="118"/>
      <c r="AQ591" s="118"/>
      <c r="AR591" s="118"/>
      <c r="AS591" s="118"/>
    </row>
    <row r="592">
      <c r="A592" s="224"/>
      <c r="B592" s="225"/>
      <c r="C592" s="118"/>
      <c r="D592" s="118"/>
      <c r="E592" s="203"/>
      <c r="F592" s="118"/>
      <c r="G592" s="118"/>
      <c r="H592" s="118"/>
      <c r="I592" s="118"/>
      <c r="J592" s="118"/>
      <c r="K592" s="203"/>
      <c r="L592" s="118"/>
      <c r="M592" s="118"/>
      <c r="N592" s="118"/>
      <c r="O592" s="118"/>
      <c r="P592" s="118"/>
      <c r="Q592" s="203"/>
      <c r="R592" s="118"/>
      <c r="S592" s="118"/>
      <c r="T592" s="118"/>
      <c r="U592" s="118"/>
      <c r="V592" s="118"/>
      <c r="W592" s="203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  <c r="AL592" s="118"/>
      <c r="AM592" s="118"/>
      <c r="AN592" s="118"/>
      <c r="AO592" s="118"/>
      <c r="AP592" s="118"/>
      <c r="AQ592" s="118"/>
      <c r="AR592" s="118"/>
      <c r="AS592" s="118"/>
    </row>
    <row r="593">
      <c r="A593" s="224"/>
      <c r="B593" s="225"/>
      <c r="C593" s="118"/>
      <c r="D593" s="118"/>
      <c r="E593" s="203"/>
      <c r="F593" s="118"/>
      <c r="G593" s="118"/>
      <c r="H593" s="118"/>
      <c r="I593" s="118"/>
      <c r="J593" s="118"/>
      <c r="K593" s="203"/>
      <c r="L593" s="118"/>
      <c r="M593" s="118"/>
      <c r="N593" s="118"/>
      <c r="O593" s="118"/>
      <c r="P593" s="118"/>
      <c r="Q593" s="203"/>
      <c r="R593" s="118"/>
      <c r="S593" s="118"/>
      <c r="T593" s="118"/>
      <c r="U593" s="118"/>
      <c r="V593" s="118"/>
      <c r="W593" s="203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  <c r="AL593" s="118"/>
      <c r="AM593" s="118"/>
      <c r="AN593" s="118"/>
      <c r="AO593" s="118"/>
      <c r="AP593" s="118"/>
      <c r="AQ593" s="118"/>
      <c r="AR593" s="118"/>
      <c r="AS593" s="118"/>
    </row>
    <row r="594">
      <c r="A594" s="224"/>
      <c r="B594" s="225"/>
      <c r="C594" s="118"/>
      <c r="D594" s="118"/>
      <c r="E594" s="203"/>
      <c r="F594" s="118"/>
      <c r="G594" s="118"/>
      <c r="H594" s="118"/>
      <c r="I594" s="118"/>
      <c r="J594" s="118"/>
      <c r="K594" s="203"/>
      <c r="L594" s="118"/>
      <c r="M594" s="118"/>
      <c r="N594" s="118"/>
      <c r="O594" s="118"/>
      <c r="P594" s="118"/>
      <c r="Q594" s="203"/>
      <c r="R594" s="118"/>
      <c r="S594" s="118"/>
      <c r="T594" s="118"/>
      <c r="U594" s="118"/>
      <c r="V594" s="118"/>
      <c r="W594" s="203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  <c r="AL594" s="118"/>
      <c r="AM594" s="118"/>
      <c r="AN594" s="118"/>
      <c r="AO594" s="118"/>
      <c r="AP594" s="118"/>
      <c r="AQ594" s="118"/>
      <c r="AR594" s="118"/>
      <c r="AS594" s="118"/>
    </row>
    <row r="595">
      <c r="A595" s="224"/>
      <c r="B595" s="225"/>
      <c r="C595" s="118"/>
      <c r="D595" s="118"/>
      <c r="E595" s="203"/>
      <c r="F595" s="118"/>
      <c r="G595" s="118"/>
      <c r="H595" s="118"/>
      <c r="I595" s="118"/>
      <c r="J595" s="118"/>
      <c r="K595" s="203"/>
      <c r="L595" s="118"/>
      <c r="M595" s="118"/>
      <c r="N595" s="118"/>
      <c r="O595" s="118"/>
      <c r="P595" s="118"/>
      <c r="Q595" s="203"/>
      <c r="R595" s="118"/>
      <c r="S595" s="118"/>
      <c r="T595" s="118"/>
      <c r="U595" s="118"/>
      <c r="V595" s="118"/>
      <c r="W595" s="203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  <c r="AL595" s="118"/>
      <c r="AM595" s="118"/>
      <c r="AN595" s="118"/>
      <c r="AO595" s="118"/>
      <c r="AP595" s="118"/>
      <c r="AQ595" s="118"/>
      <c r="AR595" s="118"/>
      <c r="AS595" s="118"/>
    </row>
    <row r="596">
      <c r="A596" s="224"/>
      <c r="B596" s="225"/>
      <c r="C596" s="118"/>
      <c r="D596" s="118"/>
      <c r="E596" s="203"/>
      <c r="F596" s="118"/>
      <c r="G596" s="118"/>
      <c r="H596" s="118"/>
      <c r="I596" s="118"/>
      <c r="J596" s="118"/>
      <c r="K596" s="203"/>
      <c r="L596" s="118"/>
      <c r="M596" s="118"/>
      <c r="N596" s="118"/>
      <c r="O596" s="118"/>
      <c r="P596" s="118"/>
      <c r="Q596" s="203"/>
      <c r="R596" s="118"/>
      <c r="S596" s="118"/>
      <c r="T596" s="118"/>
      <c r="U596" s="118"/>
      <c r="V596" s="118"/>
      <c r="W596" s="203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  <c r="AL596" s="118"/>
      <c r="AM596" s="118"/>
      <c r="AN596" s="118"/>
      <c r="AO596" s="118"/>
      <c r="AP596" s="118"/>
      <c r="AQ596" s="118"/>
      <c r="AR596" s="118"/>
      <c r="AS596" s="118"/>
    </row>
    <row r="597">
      <c r="A597" s="224"/>
      <c r="B597" s="225"/>
      <c r="C597" s="118"/>
      <c r="D597" s="118"/>
      <c r="E597" s="203"/>
      <c r="F597" s="118"/>
      <c r="G597" s="118"/>
      <c r="H597" s="118"/>
      <c r="I597" s="118"/>
      <c r="J597" s="118"/>
      <c r="K597" s="203"/>
      <c r="L597" s="118"/>
      <c r="M597" s="118"/>
      <c r="N597" s="118"/>
      <c r="O597" s="118"/>
      <c r="P597" s="118"/>
      <c r="Q597" s="203"/>
      <c r="R597" s="118"/>
      <c r="S597" s="118"/>
      <c r="T597" s="118"/>
      <c r="U597" s="118"/>
      <c r="V597" s="118"/>
      <c r="W597" s="203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  <c r="AL597" s="118"/>
      <c r="AM597" s="118"/>
      <c r="AN597" s="118"/>
      <c r="AO597" s="118"/>
      <c r="AP597" s="118"/>
      <c r="AQ597" s="118"/>
      <c r="AR597" s="118"/>
      <c r="AS597" s="118"/>
    </row>
    <row r="598">
      <c r="A598" s="224"/>
      <c r="B598" s="225"/>
      <c r="C598" s="118"/>
      <c r="D598" s="118"/>
      <c r="E598" s="203"/>
      <c r="F598" s="118"/>
      <c r="G598" s="118"/>
      <c r="H598" s="118"/>
      <c r="I598" s="118"/>
      <c r="J598" s="118"/>
      <c r="K598" s="203"/>
      <c r="L598" s="118"/>
      <c r="M598" s="118"/>
      <c r="N598" s="118"/>
      <c r="O598" s="118"/>
      <c r="P598" s="118"/>
      <c r="Q598" s="203"/>
      <c r="R598" s="118"/>
      <c r="S598" s="118"/>
      <c r="T598" s="118"/>
      <c r="U598" s="118"/>
      <c r="V598" s="118"/>
      <c r="W598" s="203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  <c r="AL598" s="118"/>
      <c r="AM598" s="118"/>
      <c r="AN598" s="118"/>
      <c r="AO598" s="118"/>
      <c r="AP598" s="118"/>
      <c r="AQ598" s="118"/>
      <c r="AR598" s="118"/>
      <c r="AS598" s="118"/>
    </row>
    <row r="599">
      <c r="A599" s="224"/>
      <c r="B599" s="225"/>
      <c r="C599" s="118"/>
      <c r="D599" s="118"/>
      <c r="E599" s="203"/>
      <c r="F599" s="118"/>
      <c r="G599" s="118"/>
      <c r="H599" s="118"/>
      <c r="I599" s="118"/>
      <c r="J599" s="118"/>
      <c r="K599" s="203"/>
      <c r="L599" s="118"/>
      <c r="M599" s="118"/>
      <c r="N599" s="118"/>
      <c r="O599" s="118"/>
      <c r="P599" s="118"/>
      <c r="Q599" s="203"/>
      <c r="R599" s="118"/>
      <c r="S599" s="118"/>
      <c r="T599" s="118"/>
      <c r="U599" s="118"/>
      <c r="V599" s="118"/>
      <c r="W599" s="203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  <c r="AL599" s="118"/>
      <c r="AM599" s="118"/>
      <c r="AN599" s="118"/>
      <c r="AO599" s="118"/>
      <c r="AP599" s="118"/>
      <c r="AQ599" s="118"/>
      <c r="AR599" s="118"/>
      <c r="AS599" s="118"/>
    </row>
    <row r="600">
      <c r="A600" s="224"/>
      <c r="B600" s="225"/>
      <c r="C600" s="118"/>
      <c r="D600" s="118"/>
      <c r="E600" s="203"/>
      <c r="F600" s="118"/>
      <c r="G600" s="118"/>
      <c r="H600" s="118"/>
      <c r="I600" s="118"/>
      <c r="J600" s="118"/>
      <c r="K600" s="203"/>
      <c r="L600" s="118"/>
      <c r="M600" s="118"/>
      <c r="N600" s="118"/>
      <c r="O600" s="118"/>
      <c r="P600" s="118"/>
      <c r="Q600" s="203"/>
      <c r="R600" s="118"/>
      <c r="S600" s="118"/>
      <c r="T600" s="118"/>
      <c r="U600" s="118"/>
      <c r="V600" s="118"/>
      <c r="W600" s="203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  <c r="AL600" s="118"/>
      <c r="AM600" s="118"/>
      <c r="AN600" s="118"/>
      <c r="AO600" s="118"/>
      <c r="AP600" s="118"/>
      <c r="AQ600" s="118"/>
      <c r="AR600" s="118"/>
      <c r="AS600" s="118"/>
    </row>
    <row r="601">
      <c r="A601" s="224"/>
      <c r="B601" s="225"/>
      <c r="C601" s="118"/>
      <c r="D601" s="118"/>
      <c r="E601" s="203"/>
      <c r="F601" s="118"/>
      <c r="G601" s="118"/>
      <c r="H601" s="118"/>
      <c r="I601" s="118"/>
      <c r="J601" s="118"/>
      <c r="K601" s="203"/>
      <c r="L601" s="118"/>
      <c r="M601" s="118"/>
      <c r="N601" s="118"/>
      <c r="O601" s="118"/>
      <c r="P601" s="118"/>
      <c r="Q601" s="203"/>
      <c r="R601" s="118"/>
      <c r="S601" s="118"/>
      <c r="T601" s="118"/>
      <c r="U601" s="118"/>
      <c r="V601" s="118"/>
      <c r="W601" s="203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  <c r="AL601" s="118"/>
      <c r="AM601" s="118"/>
      <c r="AN601" s="118"/>
      <c r="AO601" s="118"/>
      <c r="AP601" s="118"/>
      <c r="AQ601" s="118"/>
      <c r="AR601" s="118"/>
      <c r="AS601" s="118"/>
    </row>
    <row r="602">
      <c r="A602" s="224"/>
      <c r="B602" s="225"/>
      <c r="C602" s="118"/>
      <c r="D602" s="118"/>
      <c r="E602" s="203"/>
      <c r="F602" s="118"/>
      <c r="G602" s="118"/>
      <c r="H602" s="118"/>
      <c r="I602" s="118"/>
      <c r="J602" s="118"/>
      <c r="K602" s="203"/>
      <c r="L602" s="118"/>
      <c r="M602" s="118"/>
      <c r="N602" s="118"/>
      <c r="O602" s="118"/>
      <c r="P602" s="118"/>
      <c r="Q602" s="203"/>
      <c r="R602" s="118"/>
      <c r="S602" s="118"/>
      <c r="T602" s="118"/>
      <c r="U602" s="118"/>
      <c r="V602" s="118"/>
      <c r="W602" s="203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  <c r="AL602" s="118"/>
      <c r="AM602" s="118"/>
      <c r="AN602" s="118"/>
      <c r="AO602" s="118"/>
      <c r="AP602" s="118"/>
      <c r="AQ602" s="118"/>
      <c r="AR602" s="118"/>
      <c r="AS602" s="118"/>
    </row>
    <row r="603">
      <c r="A603" s="224"/>
      <c r="B603" s="225"/>
      <c r="C603" s="118"/>
      <c r="D603" s="118"/>
      <c r="E603" s="203"/>
      <c r="F603" s="118"/>
      <c r="G603" s="118"/>
      <c r="H603" s="118"/>
      <c r="I603" s="118"/>
      <c r="J603" s="118"/>
      <c r="K603" s="203"/>
      <c r="L603" s="118"/>
      <c r="M603" s="118"/>
      <c r="N603" s="118"/>
      <c r="O603" s="118"/>
      <c r="P603" s="118"/>
      <c r="Q603" s="203"/>
      <c r="R603" s="118"/>
      <c r="S603" s="118"/>
      <c r="T603" s="118"/>
      <c r="U603" s="118"/>
      <c r="V603" s="118"/>
      <c r="W603" s="203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  <c r="AL603" s="118"/>
      <c r="AM603" s="118"/>
      <c r="AN603" s="118"/>
      <c r="AO603" s="118"/>
      <c r="AP603" s="118"/>
      <c r="AQ603" s="118"/>
      <c r="AR603" s="118"/>
      <c r="AS603" s="118"/>
    </row>
    <row r="604">
      <c r="A604" s="224"/>
      <c r="B604" s="225"/>
      <c r="C604" s="118"/>
      <c r="D604" s="118"/>
      <c r="E604" s="203"/>
      <c r="F604" s="118"/>
      <c r="G604" s="118"/>
      <c r="H604" s="118"/>
      <c r="I604" s="118"/>
      <c r="J604" s="118"/>
      <c r="K604" s="203"/>
      <c r="L604" s="118"/>
      <c r="M604" s="118"/>
      <c r="N604" s="118"/>
      <c r="O604" s="118"/>
      <c r="P604" s="118"/>
      <c r="Q604" s="203"/>
      <c r="R604" s="118"/>
      <c r="S604" s="118"/>
      <c r="T604" s="118"/>
      <c r="U604" s="118"/>
      <c r="V604" s="118"/>
      <c r="W604" s="203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  <c r="AL604" s="118"/>
      <c r="AM604" s="118"/>
      <c r="AN604" s="118"/>
      <c r="AO604" s="118"/>
      <c r="AP604" s="118"/>
      <c r="AQ604" s="118"/>
      <c r="AR604" s="118"/>
      <c r="AS604" s="118"/>
    </row>
    <row r="605">
      <c r="A605" s="224"/>
      <c r="B605" s="225"/>
      <c r="C605" s="118"/>
      <c r="D605" s="118"/>
      <c r="E605" s="203"/>
      <c r="F605" s="118"/>
      <c r="G605" s="118"/>
      <c r="H605" s="118"/>
      <c r="I605" s="118"/>
      <c r="J605" s="118"/>
      <c r="K605" s="203"/>
      <c r="L605" s="118"/>
      <c r="M605" s="118"/>
      <c r="N605" s="118"/>
      <c r="O605" s="118"/>
      <c r="P605" s="118"/>
      <c r="Q605" s="203"/>
      <c r="R605" s="118"/>
      <c r="S605" s="118"/>
      <c r="T605" s="118"/>
      <c r="U605" s="118"/>
      <c r="V605" s="118"/>
      <c r="W605" s="203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  <c r="AL605" s="118"/>
      <c r="AM605" s="118"/>
      <c r="AN605" s="118"/>
      <c r="AO605" s="118"/>
      <c r="AP605" s="118"/>
      <c r="AQ605" s="118"/>
      <c r="AR605" s="118"/>
      <c r="AS605" s="118"/>
    </row>
    <row r="606">
      <c r="A606" s="224"/>
      <c r="B606" s="225"/>
      <c r="C606" s="118"/>
      <c r="D606" s="118"/>
      <c r="E606" s="203"/>
      <c r="F606" s="118"/>
      <c r="G606" s="118"/>
      <c r="H606" s="118"/>
      <c r="I606" s="118"/>
      <c r="J606" s="118"/>
      <c r="K606" s="203"/>
      <c r="L606" s="118"/>
      <c r="M606" s="118"/>
      <c r="N606" s="118"/>
      <c r="O606" s="118"/>
      <c r="P606" s="118"/>
      <c r="Q606" s="203"/>
      <c r="R606" s="118"/>
      <c r="S606" s="118"/>
      <c r="T606" s="118"/>
      <c r="U606" s="118"/>
      <c r="V606" s="118"/>
      <c r="W606" s="203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  <c r="AL606" s="118"/>
      <c r="AM606" s="118"/>
      <c r="AN606" s="118"/>
      <c r="AO606" s="118"/>
      <c r="AP606" s="118"/>
      <c r="AQ606" s="118"/>
      <c r="AR606" s="118"/>
      <c r="AS606" s="118"/>
    </row>
    <row r="607">
      <c r="A607" s="224"/>
      <c r="B607" s="225"/>
      <c r="C607" s="118"/>
      <c r="D607" s="118"/>
      <c r="E607" s="203"/>
      <c r="F607" s="118"/>
      <c r="G607" s="118"/>
      <c r="H607" s="118"/>
      <c r="I607" s="118"/>
      <c r="J607" s="118"/>
      <c r="K607" s="203"/>
      <c r="L607" s="118"/>
      <c r="M607" s="118"/>
      <c r="N607" s="118"/>
      <c r="O607" s="118"/>
      <c r="P607" s="118"/>
      <c r="Q607" s="203"/>
      <c r="R607" s="118"/>
      <c r="S607" s="118"/>
      <c r="T607" s="118"/>
      <c r="U607" s="118"/>
      <c r="V607" s="118"/>
      <c r="W607" s="203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  <c r="AL607" s="118"/>
      <c r="AM607" s="118"/>
      <c r="AN607" s="118"/>
      <c r="AO607" s="118"/>
      <c r="AP607" s="118"/>
      <c r="AQ607" s="118"/>
      <c r="AR607" s="118"/>
      <c r="AS607" s="118"/>
    </row>
    <row r="608">
      <c r="A608" s="224"/>
      <c r="B608" s="225"/>
      <c r="C608" s="118"/>
      <c r="D608" s="118"/>
      <c r="E608" s="203"/>
      <c r="F608" s="118"/>
      <c r="G608" s="118"/>
      <c r="H608" s="118"/>
      <c r="I608" s="118"/>
      <c r="J608" s="118"/>
      <c r="K608" s="203"/>
      <c r="L608" s="118"/>
      <c r="M608" s="118"/>
      <c r="N608" s="118"/>
      <c r="O608" s="118"/>
      <c r="P608" s="118"/>
      <c r="Q608" s="203"/>
      <c r="R608" s="118"/>
      <c r="S608" s="118"/>
      <c r="T608" s="118"/>
      <c r="U608" s="118"/>
      <c r="V608" s="118"/>
      <c r="W608" s="203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  <c r="AL608" s="118"/>
      <c r="AM608" s="118"/>
      <c r="AN608" s="118"/>
      <c r="AO608" s="118"/>
      <c r="AP608" s="118"/>
      <c r="AQ608" s="118"/>
      <c r="AR608" s="118"/>
      <c r="AS608" s="118"/>
    </row>
    <row r="609">
      <c r="A609" s="224"/>
      <c r="B609" s="225"/>
      <c r="C609" s="118"/>
      <c r="D609" s="118"/>
      <c r="E609" s="203"/>
      <c r="F609" s="118"/>
      <c r="G609" s="118"/>
      <c r="H609" s="118"/>
      <c r="I609" s="118"/>
      <c r="J609" s="118"/>
      <c r="K609" s="203"/>
      <c r="L609" s="118"/>
      <c r="M609" s="118"/>
      <c r="N609" s="118"/>
      <c r="O609" s="118"/>
      <c r="P609" s="118"/>
      <c r="Q609" s="203"/>
      <c r="R609" s="118"/>
      <c r="S609" s="118"/>
      <c r="T609" s="118"/>
      <c r="U609" s="118"/>
      <c r="V609" s="118"/>
      <c r="W609" s="203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</row>
    <row r="610">
      <c r="A610" s="224"/>
      <c r="B610" s="225"/>
      <c r="C610" s="118"/>
      <c r="D610" s="118"/>
      <c r="E610" s="203"/>
      <c r="F610" s="118"/>
      <c r="G610" s="118"/>
      <c r="H610" s="118"/>
      <c r="I610" s="118"/>
      <c r="J610" s="118"/>
      <c r="K610" s="203"/>
      <c r="L610" s="118"/>
      <c r="M610" s="118"/>
      <c r="N610" s="118"/>
      <c r="O610" s="118"/>
      <c r="P610" s="118"/>
      <c r="Q610" s="203"/>
      <c r="R610" s="118"/>
      <c r="S610" s="118"/>
      <c r="T610" s="118"/>
      <c r="U610" s="118"/>
      <c r="V610" s="118"/>
      <c r="W610" s="203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  <c r="AL610" s="118"/>
      <c r="AM610" s="118"/>
      <c r="AN610" s="118"/>
      <c r="AO610" s="118"/>
      <c r="AP610" s="118"/>
      <c r="AQ610" s="118"/>
      <c r="AR610" s="118"/>
      <c r="AS610" s="118"/>
    </row>
    <row r="611">
      <c r="A611" s="224"/>
      <c r="B611" s="225"/>
      <c r="C611" s="118"/>
      <c r="D611" s="118"/>
      <c r="E611" s="203"/>
      <c r="F611" s="118"/>
      <c r="G611" s="118"/>
      <c r="H611" s="118"/>
      <c r="I611" s="118"/>
      <c r="J611" s="118"/>
      <c r="K611" s="203"/>
      <c r="L611" s="118"/>
      <c r="M611" s="118"/>
      <c r="N611" s="118"/>
      <c r="O611" s="118"/>
      <c r="P611" s="118"/>
      <c r="Q611" s="203"/>
      <c r="R611" s="118"/>
      <c r="S611" s="118"/>
      <c r="T611" s="118"/>
      <c r="U611" s="118"/>
      <c r="V611" s="118"/>
      <c r="W611" s="203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  <c r="AL611" s="118"/>
      <c r="AM611" s="118"/>
      <c r="AN611" s="118"/>
      <c r="AO611" s="118"/>
      <c r="AP611" s="118"/>
      <c r="AQ611" s="118"/>
      <c r="AR611" s="118"/>
      <c r="AS611" s="118"/>
    </row>
    <row r="612">
      <c r="A612" s="224"/>
      <c r="B612" s="225"/>
      <c r="C612" s="118"/>
      <c r="D612" s="118"/>
      <c r="E612" s="203"/>
      <c r="F612" s="118"/>
      <c r="G612" s="118"/>
      <c r="H612" s="118"/>
      <c r="I612" s="118"/>
      <c r="J612" s="118"/>
      <c r="K612" s="203"/>
      <c r="L612" s="118"/>
      <c r="M612" s="118"/>
      <c r="N612" s="118"/>
      <c r="O612" s="118"/>
      <c r="P612" s="118"/>
      <c r="Q612" s="203"/>
      <c r="R612" s="118"/>
      <c r="S612" s="118"/>
      <c r="T612" s="118"/>
      <c r="U612" s="118"/>
      <c r="V612" s="118"/>
      <c r="W612" s="203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  <c r="AL612" s="118"/>
      <c r="AM612" s="118"/>
      <c r="AN612" s="118"/>
      <c r="AO612" s="118"/>
      <c r="AP612" s="118"/>
      <c r="AQ612" s="118"/>
      <c r="AR612" s="118"/>
      <c r="AS612" s="118"/>
    </row>
    <row r="613">
      <c r="A613" s="224"/>
      <c r="B613" s="225"/>
      <c r="C613" s="118"/>
      <c r="D613" s="118"/>
      <c r="E613" s="203"/>
      <c r="F613" s="118"/>
      <c r="G613" s="118"/>
      <c r="H613" s="118"/>
      <c r="I613" s="118"/>
      <c r="J613" s="118"/>
      <c r="K613" s="203"/>
      <c r="L613" s="118"/>
      <c r="M613" s="118"/>
      <c r="N613" s="118"/>
      <c r="O613" s="118"/>
      <c r="P613" s="118"/>
      <c r="Q613" s="203"/>
      <c r="R613" s="118"/>
      <c r="S613" s="118"/>
      <c r="T613" s="118"/>
      <c r="U613" s="118"/>
      <c r="V613" s="118"/>
      <c r="W613" s="203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  <c r="AL613" s="118"/>
      <c r="AM613" s="118"/>
      <c r="AN613" s="118"/>
      <c r="AO613" s="118"/>
      <c r="AP613" s="118"/>
      <c r="AQ613" s="118"/>
      <c r="AR613" s="118"/>
      <c r="AS613" s="118"/>
    </row>
    <row r="614">
      <c r="A614" s="224"/>
      <c r="B614" s="225"/>
      <c r="C614" s="118"/>
      <c r="D614" s="118"/>
      <c r="E614" s="203"/>
      <c r="F614" s="118"/>
      <c r="G614" s="118"/>
      <c r="H614" s="118"/>
      <c r="I614" s="118"/>
      <c r="J614" s="118"/>
      <c r="K614" s="203"/>
      <c r="L614" s="118"/>
      <c r="M614" s="118"/>
      <c r="N614" s="118"/>
      <c r="O614" s="118"/>
      <c r="P614" s="118"/>
      <c r="Q614" s="203"/>
      <c r="R614" s="118"/>
      <c r="S614" s="118"/>
      <c r="T614" s="118"/>
      <c r="U614" s="118"/>
      <c r="V614" s="118"/>
      <c r="W614" s="203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  <c r="AL614" s="118"/>
      <c r="AM614" s="118"/>
      <c r="AN614" s="118"/>
      <c r="AO614" s="118"/>
      <c r="AP614" s="118"/>
      <c r="AQ614" s="118"/>
      <c r="AR614" s="118"/>
      <c r="AS614" s="118"/>
    </row>
    <row r="615">
      <c r="A615" s="224"/>
      <c r="B615" s="225"/>
      <c r="C615" s="118"/>
      <c r="D615" s="118"/>
      <c r="E615" s="203"/>
      <c r="F615" s="118"/>
      <c r="G615" s="118"/>
      <c r="H615" s="118"/>
      <c r="I615" s="118"/>
      <c r="J615" s="118"/>
      <c r="K615" s="203"/>
      <c r="L615" s="118"/>
      <c r="M615" s="118"/>
      <c r="N615" s="118"/>
      <c r="O615" s="118"/>
      <c r="P615" s="118"/>
      <c r="Q615" s="203"/>
      <c r="R615" s="118"/>
      <c r="S615" s="118"/>
      <c r="T615" s="118"/>
      <c r="U615" s="118"/>
      <c r="V615" s="118"/>
      <c r="W615" s="203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  <c r="AL615" s="118"/>
      <c r="AM615" s="118"/>
      <c r="AN615" s="118"/>
      <c r="AO615" s="118"/>
      <c r="AP615" s="118"/>
      <c r="AQ615" s="118"/>
      <c r="AR615" s="118"/>
      <c r="AS615" s="118"/>
    </row>
    <row r="616">
      <c r="A616" s="224"/>
      <c r="B616" s="225"/>
      <c r="C616" s="118"/>
      <c r="D616" s="118"/>
      <c r="E616" s="203"/>
      <c r="F616" s="118"/>
      <c r="G616" s="118"/>
      <c r="H616" s="118"/>
      <c r="I616" s="118"/>
      <c r="J616" s="118"/>
      <c r="K616" s="203"/>
      <c r="L616" s="118"/>
      <c r="M616" s="118"/>
      <c r="N616" s="118"/>
      <c r="O616" s="118"/>
      <c r="P616" s="118"/>
      <c r="Q616" s="203"/>
      <c r="R616" s="118"/>
      <c r="S616" s="118"/>
      <c r="T616" s="118"/>
      <c r="U616" s="118"/>
      <c r="V616" s="118"/>
      <c r="W616" s="203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  <c r="AL616" s="118"/>
      <c r="AM616" s="118"/>
      <c r="AN616" s="118"/>
      <c r="AO616" s="118"/>
      <c r="AP616" s="118"/>
      <c r="AQ616" s="118"/>
      <c r="AR616" s="118"/>
      <c r="AS616" s="118"/>
    </row>
    <row r="617">
      <c r="A617" s="224"/>
      <c r="B617" s="225"/>
      <c r="C617" s="118"/>
      <c r="D617" s="118"/>
      <c r="E617" s="203"/>
      <c r="F617" s="118"/>
      <c r="G617" s="118"/>
      <c r="H617" s="118"/>
      <c r="I617" s="118"/>
      <c r="J617" s="118"/>
      <c r="K617" s="203"/>
      <c r="L617" s="118"/>
      <c r="M617" s="118"/>
      <c r="N617" s="118"/>
      <c r="O617" s="118"/>
      <c r="P617" s="118"/>
      <c r="Q617" s="203"/>
      <c r="R617" s="118"/>
      <c r="S617" s="118"/>
      <c r="T617" s="118"/>
      <c r="U617" s="118"/>
      <c r="V617" s="118"/>
      <c r="W617" s="203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  <c r="AL617" s="118"/>
      <c r="AM617" s="118"/>
      <c r="AN617" s="118"/>
      <c r="AO617" s="118"/>
      <c r="AP617" s="118"/>
      <c r="AQ617" s="118"/>
      <c r="AR617" s="118"/>
      <c r="AS617" s="118"/>
    </row>
    <row r="618">
      <c r="A618" s="224"/>
      <c r="B618" s="225"/>
      <c r="C618" s="118"/>
      <c r="D618" s="118"/>
      <c r="E618" s="203"/>
      <c r="F618" s="118"/>
      <c r="G618" s="118"/>
      <c r="H618" s="118"/>
      <c r="I618" s="118"/>
      <c r="J618" s="118"/>
      <c r="K618" s="203"/>
      <c r="L618" s="118"/>
      <c r="M618" s="118"/>
      <c r="N618" s="118"/>
      <c r="O618" s="118"/>
      <c r="P618" s="118"/>
      <c r="Q618" s="203"/>
      <c r="R618" s="118"/>
      <c r="S618" s="118"/>
      <c r="T618" s="118"/>
      <c r="U618" s="118"/>
      <c r="V618" s="118"/>
      <c r="W618" s="203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  <c r="AP618" s="118"/>
      <c r="AQ618" s="118"/>
      <c r="AR618" s="118"/>
      <c r="AS618" s="118"/>
    </row>
    <row r="619">
      <c r="A619" s="224"/>
      <c r="B619" s="225"/>
      <c r="C619" s="118"/>
      <c r="D619" s="118"/>
      <c r="E619" s="203"/>
      <c r="F619" s="118"/>
      <c r="G619" s="118"/>
      <c r="H619" s="118"/>
      <c r="I619" s="118"/>
      <c r="J619" s="118"/>
      <c r="K619" s="203"/>
      <c r="L619" s="118"/>
      <c r="M619" s="118"/>
      <c r="N619" s="118"/>
      <c r="O619" s="118"/>
      <c r="P619" s="118"/>
      <c r="Q619" s="203"/>
      <c r="R619" s="118"/>
      <c r="S619" s="118"/>
      <c r="T619" s="118"/>
      <c r="U619" s="118"/>
      <c r="V619" s="118"/>
      <c r="W619" s="203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  <c r="AL619" s="118"/>
      <c r="AM619" s="118"/>
      <c r="AN619" s="118"/>
      <c r="AO619" s="118"/>
      <c r="AP619" s="118"/>
      <c r="AQ619" s="118"/>
      <c r="AR619" s="118"/>
      <c r="AS619" s="118"/>
    </row>
    <row r="620">
      <c r="A620" s="224"/>
      <c r="B620" s="225"/>
      <c r="C620" s="118"/>
      <c r="D620" s="118"/>
      <c r="E620" s="203"/>
      <c r="F620" s="118"/>
      <c r="G620" s="118"/>
      <c r="H620" s="118"/>
      <c r="I620" s="118"/>
      <c r="J620" s="118"/>
      <c r="K620" s="203"/>
      <c r="L620" s="118"/>
      <c r="M620" s="118"/>
      <c r="N620" s="118"/>
      <c r="O620" s="118"/>
      <c r="P620" s="118"/>
      <c r="Q620" s="203"/>
      <c r="R620" s="118"/>
      <c r="S620" s="118"/>
      <c r="T620" s="118"/>
      <c r="U620" s="118"/>
      <c r="V620" s="118"/>
      <c r="W620" s="203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</row>
    <row r="621">
      <c r="A621" s="224"/>
      <c r="B621" s="225"/>
      <c r="C621" s="118"/>
      <c r="D621" s="118"/>
      <c r="E621" s="203"/>
      <c r="F621" s="118"/>
      <c r="G621" s="118"/>
      <c r="H621" s="118"/>
      <c r="I621" s="118"/>
      <c r="J621" s="118"/>
      <c r="K621" s="203"/>
      <c r="L621" s="118"/>
      <c r="M621" s="118"/>
      <c r="N621" s="118"/>
      <c r="O621" s="118"/>
      <c r="P621" s="118"/>
      <c r="Q621" s="203"/>
      <c r="R621" s="118"/>
      <c r="S621" s="118"/>
      <c r="T621" s="118"/>
      <c r="U621" s="118"/>
      <c r="V621" s="118"/>
      <c r="W621" s="203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  <c r="AL621" s="118"/>
      <c r="AM621" s="118"/>
      <c r="AN621" s="118"/>
      <c r="AO621" s="118"/>
      <c r="AP621" s="118"/>
      <c r="AQ621" s="118"/>
      <c r="AR621" s="118"/>
      <c r="AS621" s="118"/>
    </row>
    <row r="622">
      <c r="A622" s="224"/>
      <c r="B622" s="225"/>
      <c r="C622" s="118"/>
      <c r="D622" s="118"/>
      <c r="E622" s="203"/>
      <c r="F622" s="118"/>
      <c r="G622" s="118"/>
      <c r="H622" s="118"/>
      <c r="I622" s="118"/>
      <c r="J622" s="118"/>
      <c r="K622" s="203"/>
      <c r="L622" s="118"/>
      <c r="M622" s="118"/>
      <c r="N622" s="118"/>
      <c r="O622" s="118"/>
      <c r="P622" s="118"/>
      <c r="Q622" s="203"/>
      <c r="R622" s="118"/>
      <c r="S622" s="118"/>
      <c r="T622" s="118"/>
      <c r="U622" s="118"/>
      <c r="V622" s="118"/>
      <c r="W622" s="203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8"/>
    </row>
    <row r="623">
      <c r="A623" s="224"/>
      <c r="B623" s="225"/>
      <c r="C623" s="118"/>
      <c r="D623" s="118"/>
      <c r="E623" s="203"/>
      <c r="F623" s="118"/>
      <c r="G623" s="118"/>
      <c r="H623" s="118"/>
      <c r="I623" s="118"/>
      <c r="J623" s="118"/>
      <c r="K623" s="203"/>
      <c r="L623" s="118"/>
      <c r="M623" s="118"/>
      <c r="N623" s="118"/>
      <c r="O623" s="118"/>
      <c r="P623" s="118"/>
      <c r="Q623" s="203"/>
      <c r="R623" s="118"/>
      <c r="S623" s="118"/>
      <c r="T623" s="118"/>
      <c r="U623" s="118"/>
      <c r="V623" s="118"/>
      <c r="W623" s="203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8"/>
    </row>
    <row r="624">
      <c r="A624" s="224"/>
      <c r="B624" s="225"/>
      <c r="C624" s="118"/>
      <c r="D624" s="118"/>
      <c r="E624" s="203"/>
      <c r="F624" s="118"/>
      <c r="G624" s="118"/>
      <c r="H624" s="118"/>
      <c r="I624" s="118"/>
      <c r="J624" s="118"/>
      <c r="K624" s="203"/>
      <c r="L624" s="118"/>
      <c r="M624" s="118"/>
      <c r="N624" s="118"/>
      <c r="O624" s="118"/>
      <c r="P624" s="118"/>
      <c r="Q624" s="203"/>
      <c r="R624" s="118"/>
      <c r="S624" s="118"/>
      <c r="T624" s="118"/>
      <c r="U624" s="118"/>
      <c r="V624" s="118"/>
      <c r="W624" s="203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8"/>
    </row>
    <row r="625">
      <c r="A625" s="224"/>
      <c r="B625" s="225"/>
      <c r="C625" s="118"/>
      <c r="D625" s="118"/>
      <c r="E625" s="203"/>
      <c r="F625" s="118"/>
      <c r="G625" s="118"/>
      <c r="H625" s="118"/>
      <c r="I625" s="118"/>
      <c r="J625" s="118"/>
      <c r="K625" s="203"/>
      <c r="L625" s="118"/>
      <c r="M625" s="118"/>
      <c r="N625" s="118"/>
      <c r="O625" s="118"/>
      <c r="P625" s="118"/>
      <c r="Q625" s="203"/>
      <c r="R625" s="118"/>
      <c r="S625" s="118"/>
      <c r="T625" s="118"/>
      <c r="U625" s="118"/>
      <c r="V625" s="118"/>
      <c r="W625" s="203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8"/>
    </row>
    <row r="626">
      <c r="A626" s="224"/>
      <c r="B626" s="225"/>
      <c r="C626" s="118"/>
      <c r="D626" s="118"/>
      <c r="E626" s="203"/>
      <c r="F626" s="118"/>
      <c r="G626" s="118"/>
      <c r="H626" s="118"/>
      <c r="I626" s="118"/>
      <c r="J626" s="118"/>
      <c r="K626" s="203"/>
      <c r="L626" s="118"/>
      <c r="M626" s="118"/>
      <c r="N626" s="118"/>
      <c r="O626" s="118"/>
      <c r="P626" s="118"/>
      <c r="Q626" s="203"/>
      <c r="R626" s="118"/>
      <c r="S626" s="118"/>
      <c r="T626" s="118"/>
      <c r="U626" s="118"/>
      <c r="V626" s="118"/>
      <c r="W626" s="203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8"/>
    </row>
    <row r="627">
      <c r="A627" s="224"/>
      <c r="B627" s="225"/>
      <c r="C627" s="118"/>
      <c r="D627" s="118"/>
      <c r="E627" s="203"/>
      <c r="F627" s="118"/>
      <c r="G627" s="118"/>
      <c r="H627" s="118"/>
      <c r="I627" s="118"/>
      <c r="J627" s="118"/>
      <c r="K627" s="203"/>
      <c r="L627" s="118"/>
      <c r="M627" s="118"/>
      <c r="N627" s="118"/>
      <c r="O627" s="118"/>
      <c r="P627" s="118"/>
      <c r="Q627" s="203"/>
      <c r="R627" s="118"/>
      <c r="S627" s="118"/>
      <c r="T627" s="118"/>
      <c r="U627" s="118"/>
      <c r="V627" s="118"/>
      <c r="W627" s="203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  <c r="AL627" s="118"/>
      <c r="AM627" s="118"/>
      <c r="AN627" s="118"/>
      <c r="AO627" s="118"/>
      <c r="AP627" s="118"/>
      <c r="AQ627" s="118"/>
      <c r="AR627" s="118"/>
      <c r="AS627" s="118"/>
    </row>
    <row r="628">
      <c r="A628" s="224"/>
      <c r="B628" s="225"/>
      <c r="C628" s="118"/>
      <c r="D628" s="118"/>
      <c r="E628" s="203"/>
      <c r="F628" s="118"/>
      <c r="G628" s="118"/>
      <c r="H628" s="118"/>
      <c r="I628" s="118"/>
      <c r="J628" s="118"/>
      <c r="K628" s="203"/>
      <c r="L628" s="118"/>
      <c r="M628" s="118"/>
      <c r="N628" s="118"/>
      <c r="O628" s="118"/>
      <c r="P628" s="118"/>
      <c r="Q628" s="203"/>
      <c r="R628" s="118"/>
      <c r="S628" s="118"/>
      <c r="T628" s="118"/>
      <c r="U628" s="118"/>
      <c r="V628" s="118"/>
      <c r="W628" s="203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  <c r="AL628" s="118"/>
      <c r="AM628" s="118"/>
      <c r="AN628" s="118"/>
      <c r="AO628" s="118"/>
      <c r="AP628" s="118"/>
      <c r="AQ628" s="118"/>
      <c r="AR628" s="118"/>
      <c r="AS628" s="118"/>
    </row>
    <row r="629">
      <c r="A629" s="224"/>
      <c r="B629" s="225"/>
      <c r="C629" s="118"/>
      <c r="D629" s="118"/>
      <c r="E629" s="203"/>
      <c r="F629" s="118"/>
      <c r="G629" s="118"/>
      <c r="H629" s="118"/>
      <c r="I629" s="118"/>
      <c r="J629" s="118"/>
      <c r="K629" s="203"/>
      <c r="L629" s="118"/>
      <c r="M629" s="118"/>
      <c r="N629" s="118"/>
      <c r="O629" s="118"/>
      <c r="P629" s="118"/>
      <c r="Q629" s="203"/>
      <c r="R629" s="118"/>
      <c r="S629" s="118"/>
      <c r="T629" s="118"/>
      <c r="U629" s="118"/>
      <c r="V629" s="118"/>
      <c r="W629" s="203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  <c r="AP629" s="118"/>
      <c r="AQ629" s="118"/>
      <c r="AR629" s="118"/>
      <c r="AS629" s="118"/>
    </row>
    <row r="630">
      <c r="A630" s="224"/>
      <c r="B630" s="225"/>
      <c r="C630" s="118"/>
      <c r="D630" s="118"/>
      <c r="E630" s="203"/>
      <c r="F630" s="118"/>
      <c r="G630" s="118"/>
      <c r="H630" s="118"/>
      <c r="I630" s="118"/>
      <c r="J630" s="118"/>
      <c r="K630" s="203"/>
      <c r="L630" s="118"/>
      <c r="M630" s="118"/>
      <c r="N630" s="118"/>
      <c r="O630" s="118"/>
      <c r="P630" s="118"/>
      <c r="Q630" s="203"/>
      <c r="R630" s="118"/>
      <c r="S630" s="118"/>
      <c r="T630" s="118"/>
      <c r="U630" s="118"/>
      <c r="V630" s="118"/>
      <c r="W630" s="203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  <c r="AL630" s="118"/>
      <c r="AM630" s="118"/>
      <c r="AN630" s="118"/>
      <c r="AO630" s="118"/>
      <c r="AP630" s="118"/>
      <c r="AQ630" s="118"/>
      <c r="AR630" s="118"/>
      <c r="AS630" s="118"/>
    </row>
    <row r="631">
      <c r="A631" s="224"/>
      <c r="B631" s="225"/>
      <c r="C631" s="118"/>
      <c r="D631" s="118"/>
      <c r="E631" s="203"/>
      <c r="F631" s="118"/>
      <c r="G631" s="118"/>
      <c r="H631" s="118"/>
      <c r="I631" s="118"/>
      <c r="J631" s="118"/>
      <c r="K631" s="203"/>
      <c r="L631" s="118"/>
      <c r="M631" s="118"/>
      <c r="N631" s="118"/>
      <c r="O631" s="118"/>
      <c r="P631" s="118"/>
      <c r="Q631" s="203"/>
      <c r="R631" s="118"/>
      <c r="S631" s="118"/>
      <c r="T631" s="118"/>
      <c r="U631" s="118"/>
      <c r="V631" s="118"/>
      <c r="W631" s="203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  <c r="AP631" s="118"/>
      <c r="AQ631" s="118"/>
      <c r="AR631" s="118"/>
      <c r="AS631" s="118"/>
    </row>
    <row r="632">
      <c r="A632" s="224"/>
      <c r="B632" s="225"/>
      <c r="C632" s="118"/>
      <c r="D632" s="118"/>
      <c r="E632" s="203"/>
      <c r="F632" s="118"/>
      <c r="G632" s="118"/>
      <c r="H632" s="118"/>
      <c r="I632" s="118"/>
      <c r="J632" s="118"/>
      <c r="K632" s="203"/>
      <c r="L632" s="118"/>
      <c r="M632" s="118"/>
      <c r="N632" s="118"/>
      <c r="O632" s="118"/>
      <c r="P632" s="118"/>
      <c r="Q632" s="203"/>
      <c r="R632" s="118"/>
      <c r="S632" s="118"/>
      <c r="T632" s="118"/>
      <c r="U632" s="118"/>
      <c r="V632" s="118"/>
      <c r="W632" s="203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  <c r="AL632" s="118"/>
      <c r="AM632" s="118"/>
      <c r="AN632" s="118"/>
      <c r="AO632" s="118"/>
      <c r="AP632" s="118"/>
      <c r="AQ632" s="118"/>
      <c r="AR632" s="118"/>
      <c r="AS632" s="118"/>
    </row>
    <row r="633">
      <c r="A633" s="224"/>
      <c r="B633" s="225"/>
      <c r="C633" s="118"/>
      <c r="D633" s="118"/>
      <c r="E633" s="203"/>
      <c r="F633" s="118"/>
      <c r="G633" s="118"/>
      <c r="H633" s="118"/>
      <c r="I633" s="118"/>
      <c r="J633" s="118"/>
      <c r="K633" s="203"/>
      <c r="L633" s="118"/>
      <c r="M633" s="118"/>
      <c r="N633" s="118"/>
      <c r="O633" s="118"/>
      <c r="P633" s="118"/>
      <c r="Q633" s="203"/>
      <c r="R633" s="118"/>
      <c r="S633" s="118"/>
      <c r="T633" s="118"/>
      <c r="U633" s="118"/>
      <c r="V633" s="118"/>
      <c r="W633" s="203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  <c r="AL633" s="118"/>
      <c r="AM633" s="118"/>
      <c r="AN633" s="118"/>
      <c r="AO633" s="118"/>
      <c r="AP633" s="118"/>
      <c r="AQ633" s="118"/>
      <c r="AR633" s="118"/>
      <c r="AS633" s="118"/>
    </row>
    <row r="634">
      <c r="A634" s="224"/>
      <c r="B634" s="225"/>
      <c r="C634" s="118"/>
      <c r="D634" s="118"/>
      <c r="E634" s="203"/>
      <c r="F634" s="118"/>
      <c r="G634" s="118"/>
      <c r="H634" s="118"/>
      <c r="I634" s="118"/>
      <c r="J634" s="118"/>
      <c r="K634" s="203"/>
      <c r="L634" s="118"/>
      <c r="M634" s="118"/>
      <c r="N634" s="118"/>
      <c r="O634" s="118"/>
      <c r="P634" s="118"/>
      <c r="Q634" s="203"/>
      <c r="R634" s="118"/>
      <c r="S634" s="118"/>
      <c r="T634" s="118"/>
      <c r="U634" s="118"/>
      <c r="V634" s="118"/>
      <c r="W634" s="203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  <c r="AL634" s="118"/>
      <c r="AM634" s="118"/>
      <c r="AN634" s="118"/>
      <c r="AO634" s="118"/>
      <c r="AP634" s="118"/>
      <c r="AQ634" s="118"/>
      <c r="AR634" s="118"/>
      <c r="AS634" s="118"/>
    </row>
    <row r="635">
      <c r="A635" s="224"/>
      <c r="B635" s="225"/>
      <c r="C635" s="118"/>
      <c r="D635" s="118"/>
      <c r="E635" s="203"/>
      <c r="F635" s="118"/>
      <c r="G635" s="118"/>
      <c r="H635" s="118"/>
      <c r="I635" s="118"/>
      <c r="J635" s="118"/>
      <c r="K635" s="203"/>
      <c r="L635" s="118"/>
      <c r="M635" s="118"/>
      <c r="N635" s="118"/>
      <c r="O635" s="118"/>
      <c r="P635" s="118"/>
      <c r="Q635" s="203"/>
      <c r="R635" s="118"/>
      <c r="S635" s="118"/>
      <c r="T635" s="118"/>
      <c r="U635" s="118"/>
      <c r="V635" s="118"/>
      <c r="W635" s="203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  <c r="AL635" s="118"/>
      <c r="AM635" s="118"/>
      <c r="AN635" s="118"/>
      <c r="AO635" s="118"/>
      <c r="AP635" s="118"/>
      <c r="AQ635" s="118"/>
      <c r="AR635" s="118"/>
      <c r="AS635" s="118"/>
    </row>
    <row r="636">
      <c r="A636" s="224"/>
      <c r="B636" s="225"/>
      <c r="C636" s="118"/>
      <c r="D636" s="118"/>
      <c r="E636" s="203"/>
      <c r="F636" s="118"/>
      <c r="G636" s="118"/>
      <c r="H636" s="118"/>
      <c r="I636" s="118"/>
      <c r="J636" s="118"/>
      <c r="K636" s="203"/>
      <c r="L636" s="118"/>
      <c r="M636" s="118"/>
      <c r="N636" s="118"/>
      <c r="O636" s="118"/>
      <c r="P636" s="118"/>
      <c r="Q636" s="203"/>
      <c r="R636" s="118"/>
      <c r="S636" s="118"/>
      <c r="T636" s="118"/>
      <c r="U636" s="118"/>
      <c r="V636" s="118"/>
      <c r="W636" s="203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8"/>
    </row>
    <row r="637">
      <c r="A637" s="224"/>
      <c r="B637" s="225"/>
      <c r="C637" s="118"/>
      <c r="D637" s="118"/>
      <c r="E637" s="203"/>
      <c r="F637" s="118"/>
      <c r="G637" s="118"/>
      <c r="H637" s="118"/>
      <c r="I637" s="118"/>
      <c r="J637" s="118"/>
      <c r="K637" s="203"/>
      <c r="L637" s="118"/>
      <c r="M637" s="118"/>
      <c r="N637" s="118"/>
      <c r="O637" s="118"/>
      <c r="P637" s="118"/>
      <c r="Q637" s="203"/>
      <c r="R637" s="118"/>
      <c r="S637" s="118"/>
      <c r="T637" s="118"/>
      <c r="U637" s="118"/>
      <c r="V637" s="118"/>
      <c r="W637" s="203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8"/>
    </row>
    <row r="638">
      <c r="A638" s="224"/>
      <c r="B638" s="225"/>
      <c r="C638" s="118"/>
      <c r="D638" s="118"/>
      <c r="E638" s="203"/>
      <c r="F638" s="118"/>
      <c r="G638" s="118"/>
      <c r="H638" s="118"/>
      <c r="I638" s="118"/>
      <c r="J638" s="118"/>
      <c r="K638" s="203"/>
      <c r="L638" s="118"/>
      <c r="M638" s="118"/>
      <c r="N638" s="118"/>
      <c r="O638" s="118"/>
      <c r="P638" s="118"/>
      <c r="Q638" s="203"/>
      <c r="R638" s="118"/>
      <c r="S638" s="118"/>
      <c r="T638" s="118"/>
      <c r="U638" s="118"/>
      <c r="V638" s="118"/>
      <c r="W638" s="203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8"/>
    </row>
    <row r="639">
      <c r="A639" s="224"/>
      <c r="B639" s="225"/>
      <c r="C639" s="118"/>
      <c r="D639" s="118"/>
      <c r="E639" s="203"/>
      <c r="F639" s="118"/>
      <c r="G639" s="118"/>
      <c r="H639" s="118"/>
      <c r="I639" s="118"/>
      <c r="J639" s="118"/>
      <c r="K639" s="203"/>
      <c r="L639" s="118"/>
      <c r="M639" s="118"/>
      <c r="N639" s="118"/>
      <c r="O639" s="118"/>
      <c r="P639" s="118"/>
      <c r="Q639" s="203"/>
      <c r="R639" s="118"/>
      <c r="S639" s="118"/>
      <c r="T639" s="118"/>
      <c r="U639" s="118"/>
      <c r="V639" s="118"/>
      <c r="W639" s="203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8"/>
    </row>
    <row r="640">
      <c r="A640" s="224"/>
      <c r="B640" s="225"/>
      <c r="C640" s="118"/>
      <c r="D640" s="118"/>
      <c r="E640" s="203"/>
      <c r="F640" s="118"/>
      <c r="G640" s="118"/>
      <c r="H640" s="118"/>
      <c r="I640" s="118"/>
      <c r="J640" s="118"/>
      <c r="K640" s="203"/>
      <c r="L640" s="118"/>
      <c r="M640" s="118"/>
      <c r="N640" s="118"/>
      <c r="O640" s="118"/>
      <c r="P640" s="118"/>
      <c r="Q640" s="203"/>
      <c r="R640" s="118"/>
      <c r="S640" s="118"/>
      <c r="T640" s="118"/>
      <c r="U640" s="118"/>
      <c r="V640" s="118"/>
      <c r="W640" s="203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8"/>
    </row>
    <row r="641">
      <c r="A641" s="224"/>
      <c r="B641" s="225"/>
      <c r="C641" s="118"/>
      <c r="D641" s="118"/>
      <c r="E641" s="203"/>
      <c r="F641" s="118"/>
      <c r="G641" s="118"/>
      <c r="H641" s="118"/>
      <c r="I641" s="118"/>
      <c r="J641" s="118"/>
      <c r="K641" s="203"/>
      <c r="L641" s="118"/>
      <c r="M641" s="118"/>
      <c r="N641" s="118"/>
      <c r="O641" s="118"/>
      <c r="P641" s="118"/>
      <c r="Q641" s="203"/>
      <c r="R641" s="118"/>
      <c r="S641" s="118"/>
      <c r="T641" s="118"/>
      <c r="U641" s="118"/>
      <c r="V641" s="118"/>
      <c r="W641" s="203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  <c r="AL641" s="118"/>
      <c r="AM641" s="118"/>
      <c r="AN641" s="118"/>
      <c r="AO641" s="118"/>
      <c r="AP641" s="118"/>
      <c r="AQ641" s="118"/>
      <c r="AR641" s="118"/>
      <c r="AS641" s="118"/>
    </row>
    <row r="642">
      <c r="A642" s="224"/>
      <c r="B642" s="225"/>
      <c r="C642" s="118"/>
      <c r="D642" s="118"/>
      <c r="E642" s="203"/>
      <c r="F642" s="118"/>
      <c r="G642" s="118"/>
      <c r="H642" s="118"/>
      <c r="I642" s="118"/>
      <c r="J642" s="118"/>
      <c r="K642" s="203"/>
      <c r="L642" s="118"/>
      <c r="M642" s="118"/>
      <c r="N642" s="118"/>
      <c r="O642" s="118"/>
      <c r="P642" s="118"/>
      <c r="Q642" s="203"/>
      <c r="R642" s="118"/>
      <c r="S642" s="118"/>
      <c r="T642" s="118"/>
      <c r="U642" s="118"/>
      <c r="V642" s="118"/>
      <c r="W642" s="203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  <c r="AL642" s="118"/>
      <c r="AM642" s="118"/>
      <c r="AN642" s="118"/>
      <c r="AO642" s="118"/>
      <c r="AP642" s="118"/>
      <c r="AQ642" s="118"/>
      <c r="AR642" s="118"/>
      <c r="AS642" s="118"/>
    </row>
    <row r="643">
      <c r="A643" s="224"/>
      <c r="B643" s="225"/>
      <c r="C643" s="118"/>
      <c r="D643" s="118"/>
      <c r="E643" s="203"/>
      <c r="F643" s="118"/>
      <c r="G643" s="118"/>
      <c r="H643" s="118"/>
      <c r="I643" s="118"/>
      <c r="J643" s="118"/>
      <c r="K643" s="203"/>
      <c r="L643" s="118"/>
      <c r="M643" s="118"/>
      <c r="N643" s="118"/>
      <c r="O643" s="118"/>
      <c r="P643" s="118"/>
      <c r="Q643" s="203"/>
      <c r="R643" s="118"/>
      <c r="S643" s="118"/>
      <c r="T643" s="118"/>
      <c r="U643" s="118"/>
      <c r="V643" s="118"/>
      <c r="W643" s="203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  <c r="AL643" s="118"/>
      <c r="AM643" s="118"/>
      <c r="AN643" s="118"/>
      <c r="AO643" s="118"/>
      <c r="AP643" s="118"/>
      <c r="AQ643" s="118"/>
      <c r="AR643" s="118"/>
      <c r="AS643" s="118"/>
    </row>
    <row r="644">
      <c r="A644" s="224"/>
      <c r="B644" s="225"/>
      <c r="C644" s="118"/>
      <c r="D644" s="118"/>
      <c r="E644" s="203"/>
      <c r="F644" s="118"/>
      <c r="G644" s="118"/>
      <c r="H644" s="118"/>
      <c r="I644" s="118"/>
      <c r="J644" s="118"/>
      <c r="K644" s="203"/>
      <c r="L644" s="118"/>
      <c r="M644" s="118"/>
      <c r="N644" s="118"/>
      <c r="O644" s="118"/>
      <c r="P644" s="118"/>
      <c r="Q644" s="203"/>
      <c r="R644" s="118"/>
      <c r="S644" s="118"/>
      <c r="T644" s="118"/>
      <c r="U644" s="118"/>
      <c r="V644" s="118"/>
      <c r="W644" s="203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  <c r="AL644" s="118"/>
      <c r="AM644" s="118"/>
      <c r="AN644" s="118"/>
      <c r="AO644" s="118"/>
      <c r="AP644" s="118"/>
      <c r="AQ644" s="118"/>
      <c r="AR644" s="118"/>
      <c r="AS644" s="118"/>
    </row>
    <row r="645">
      <c r="A645" s="224"/>
      <c r="B645" s="225"/>
      <c r="C645" s="118"/>
      <c r="D645" s="118"/>
      <c r="E645" s="203"/>
      <c r="F645" s="118"/>
      <c r="G645" s="118"/>
      <c r="H645" s="118"/>
      <c r="I645" s="118"/>
      <c r="J645" s="118"/>
      <c r="K645" s="203"/>
      <c r="L645" s="118"/>
      <c r="M645" s="118"/>
      <c r="N645" s="118"/>
      <c r="O645" s="118"/>
      <c r="P645" s="118"/>
      <c r="Q645" s="203"/>
      <c r="R645" s="118"/>
      <c r="S645" s="118"/>
      <c r="T645" s="118"/>
      <c r="U645" s="118"/>
      <c r="V645" s="118"/>
      <c r="W645" s="203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  <c r="AL645" s="118"/>
      <c r="AM645" s="118"/>
      <c r="AN645" s="118"/>
      <c r="AO645" s="118"/>
      <c r="AP645" s="118"/>
      <c r="AQ645" s="118"/>
      <c r="AR645" s="118"/>
      <c r="AS645" s="118"/>
    </row>
    <row r="646">
      <c r="A646" s="224"/>
      <c r="B646" s="225"/>
      <c r="C646" s="118"/>
      <c r="D646" s="118"/>
      <c r="E646" s="203"/>
      <c r="F646" s="118"/>
      <c r="G646" s="118"/>
      <c r="H646" s="118"/>
      <c r="I646" s="118"/>
      <c r="J646" s="118"/>
      <c r="K646" s="203"/>
      <c r="L646" s="118"/>
      <c r="M646" s="118"/>
      <c r="N646" s="118"/>
      <c r="O646" s="118"/>
      <c r="P646" s="118"/>
      <c r="Q646" s="203"/>
      <c r="R646" s="118"/>
      <c r="S646" s="118"/>
      <c r="T646" s="118"/>
      <c r="U646" s="118"/>
      <c r="V646" s="118"/>
      <c r="W646" s="203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  <c r="AL646" s="118"/>
      <c r="AM646" s="118"/>
      <c r="AN646" s="118"/>
      <c r="AO646" s="118"/>
      <c r="AP646" s="118"/>
      <c r="AQ646" s="118"/>
      <c r="AR646" s="118"/>
      <c r="AS646" s="118"/>
    </row>
    <row r="647">
      <c r="A647" s="224"/>
      <c r="B647" s="225"/>
      <c r="C647" s="118"/>
      <c r="D647" s="118"/>
      <c r="E647" s="203"/>
      <c r="F647" s="118"/>
      <c r="G647" s="118"/>
      <c r="H647" s="118"/>
      <c r="I647" s="118"/>
      <c r="J647" s="118"/>
      <c r="K647" s="203"/>
      <c r="L647" s="118"/>
      <c r="M647" s="118"/>
      <c r="N647" s="118"/>
      <c r="O647" s="118"/>
      <c r="P647" s="118"/>
      <c r="Q647" s="203"/>
      <c r="R647" s="118"/>
      <c r="S647" s="118"/>
      <c r="T647" s="118"/>
      <c r="U647" s="118"/>
      <c r="V647" s="118"/>
      <c r="W647" s="203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  <c r="AL647" s="118"/>
      <c r="AM647" s="118"/>
      <c r="AN647" s="118"/>
      <c r="AO647" s="118"/>
      <c r="AP647" s="118"/>
      <c r="AQ647" s="118"/>
      <c r="AR647" s="118"/>
      <c r="AS647" s="118"/>
    </row>
    <row r="648">
      <c r="A648" s="224"/>
      <c r="B648" s="225"/>
      <c r="C648" s="118"/>
      <c r="D648" s="118"/>
      <c r="E648" s="203"/>
      <c r="F648" s="118"/>
      <c r="G648" s="118"/>
      <c r="H648" s="118"/>
      <c r="I648" s="118"/>
      <c r="J648" s="118"/>
      <c r="K648" s="203"/>
      <c r="L648" s="118"/>
      <c r="M648" s="118"/>
      <c r="N648" s="118"/>
      <c r="O648" s="118"/>
      <c r="P648" s="118"/>
      <c r="Q648" s="203"/>
      <c r="R648" s="118"/>
      <c r="S648" s="118"/>
      <c r="T648" s="118"/>
      <c r="U648" s="118"/>
      <c r="V648" s="118"/>
      <c r="W648" s="203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  <c r="AL648" s="118"/>
      <c r="AM648" s="118"/>
      <c r="AN648" s="118"/>
      <c r="AO648" s="118"/>
      <c r="AP648" s="118"/>
      <c r="AQ648" s="118"/>
      <c r="AR648" s="118"/>
      <c r="AS648" s="118"/>
    </row>
    <row r="649">
      <c r="A649" s="224"/>
      <c r="B649" s="225"/>
      <c r="C649" s="118"/>
      <c r="D649" s="118"/>
      <c r="E649" s="203"/>
      <c r="F649" s="118"/>
      <c r="G649" s="118"/>
      <c r="H649" s="118"/>
      <c r="I649" s="118"/>
      <c r="J649" s="118"/>
      <c r="K649" s="203"/>
      <c r="L649" s="118"/>
      <c r="M649" s="118"/>
      <c r="N649" s="118"/>
      <c r="O649" s="118"/>
      <c r="P649" s="118"/>
      <c r="Q649" s="203"/>
      <c r="R649" s="118"/>
      <c r="S649" s="118"/>
      <c r="T649" s="118"/>
      <c r="U649" s="118"/>
      <c r="V649" s="118"/>
      <c r="W649" s="203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  <c r="AL649" s="118"/>
      <c r="AM649" s="118"/>
      <c r="AN649" s="118"/>
      <c r="AO649" s="118"/>
      <c r="AP649" s="118"/>
      <c r="AQ649" s="118"/>
      <c r="AR649" s="118"/>
      <c r="AS649" s="118"/>
    </row>
    <row r="650">
      <c r="A650" s="224"/>
      <c r="B650" s="225"/>
      <c r="C650" s="118"/>
      <c r="D650" s="118"/>
      <c r="E650" s="203"/>
      <c r="F650" s="118"/>
      <c r="G650" s="118"/>
      <c r="H650" s="118"/>
      <c r="I650" s="118"/>
      <c r="J650" s="118"/>
      <c r="K650" s="203"/>
      <c r="L650" s="118"/>
      <c r="M650" s="118"/>
      <c r="N650" s="118"/>
      <c r="O650" s="118"/>
      <c r="P650" s="118"/>
      <c r="Q650" s="203"/>
      <c r="R650" s="118"/>
      <c r="S650" s="118"/>
      <c r="T650" s="118"/>
      <c r="U650" s="118"/>
      <c r="V650" s="118"/>
      <c r="W650" s="203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  <c r="AL650" s="118"/>
      <c r="AM650" s="118"/>
      <c r="AN650" s="118"/>
      <c r="AO650" s="118"/>
      <c r="AP650" s="118"/>
      <c r="AQ650" s="118"/>
      <c r="AR650" s="118"/>
      <c r="AS650" s="118"/>
    </row>
    <row r="651">
      <c r="A651" s="224"/>
      <c r="B651" s="225"/>
      <c r="C651" s="118"/>
      <c r="D651" s="118"/>
      <c r="E651" s="203"/>
      <c r="F651" s="118"/>
      <c r="G651" s="118"/>
      <c r="H651" s="118"/>
      <c r="I651" s="118"/>
      <c r="J651" s="118"/>
      <c r="K651" s="203"/>
      <c r="L651" s="118"/>
      <c r="M651" s="118"/>
      <c r="N651" s="118"/>
      <c r="O651" s="118"/>
      <c r="P651" s="118"/>
      <c r="Q651" s="203"/>
      <c r="R651" s="118"/>
      <c r="S651" s="118"/>
      <c r="T651" s="118"/>
      <c r="U651" s="118"/>
      <c r="V651" s="118"/>
      <c r="W651" s="203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  <c r="AL651" s="118"/>
      <c r="AM651" s="118"/>
      <c r="AN651" s="118"/>
      <c r="AO651" s="118"/>
      <c r="AP651" s="118"/>
      <c r="AQ651" s="118"/>
      <c r="AR651" s="118"/>
      <c r="AS651" s="118"/>
    </row>
    <row r="652">
      <c r="A652" s="224"/>
      <c r="B652" s="225"/>
      <c r="C652" s="118"/>
      <c r="D652" s="118"/>
      <c r="E652" s="203"/>
      <c r="F652" s="118"/>
      <c r="G652" s="118"/>
      <c r="H652" s="118"/>
      <c r="I652" s="118"/>
      <c r="J652" s="118"/>
      <c r="K652" s="203"/>
      <c r="L652" s="118"/>
      <c r="M652" s="118"/>
      <c r="N652" s="118"/>
      <c r="O652" s="118"/>
      <c r="P652" s="118"/>
      <c r="Q652" s="203"/>
      <c r="R652" s="118"/>
      <c r="S652" s="118"/>
      <c r="T652" s="118"/>
      <c r="U652" s="118"/>
      <c r="V652" s="118"/>
      <c r="W652" s="203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  <c r="AL652" s="118"/>
      <c r="AM652" s="118"/>
      <c r="AN652" s="118"/>
      <c r="AO652" s="118"/>
      <c r="AP652" s="118"/>
      <c r="AQ652" s="118"/>
      <c r="AR652" s="118"/>
      <c r="AS652" s="118"/>
    </row>
    <row r="653">
      <c r="A653" s="224"/>
      <c r="B653" s="225"/>
      <c r="C653" s="118"/>
      <c r="D653" s="118"/>
      <c r="E653" s="203"/>
      <c r="F653" s="118"/>
      <c r="G653" s="118"/>
      <c r="H653" s="118"/>
      <c r="I653" s="118"/>
      <c r="J653" s="118"/>
      <c r="K653" s="203"/>
      <c r="L653" s="118"/>
      <c r="M653" s="118"/>
      <c r="N653" s="118"/>
      <c r="O653" s="118"/>
      <c r="P653" s="118"/>
      <c r="Q653" s="203"/>
      <c r="R653" s="118"/>
      <c r="S653" s="118"/>
      <c r="T653" s="118"/>
      <c r="U653" s="118"/>
      <c r="V653" s="118"/>
      <c r="W653" s="203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  <c r="AL653" s="118"/>
      <c r="AM653" s="118"/>
      <c r="AN653" s="118"/>
      <c r="AO653" s="118"/>
      <c r="AP653" s="118"/>
      <c r="AQ653" s="118"/>
      <c r="AR653" s="118"/>
      <c r="AS653" s="118"/>
    </row>
    <row r="654">
      <c r="A654" s="224"/>
      <c r="B654" s="225"/>
      <c r="C654" s="118"/>
      <c r="D654" s="118"/>
      <c r="E654" s="203"/>
      <c r="F654" s="118"/>
      <c r="G654" s="118"/>
      <c r="H654" s="118"/>
      <c r="I654" s="118"/>
      <c r="J654" s="118"/>
      <c r="K654" s="203"/>
      <c r="L654" s="118"/>
      <c r="M654" s="118"/>
      <c r="N654" s="118"/>
      <c r="O654" s="118"/>
      <c r="P654" s="118"/>
      <c r="Q654" s="203"/>
      <c r="R654" s="118"/>
      <c r="S654" s="118"/>
      <c r="T654" s="118"/>
      <c r="U654" s="118"/>
      <c r="V654" s="118"/>
      <c r="W654" s="203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  <c r="AL654" s="118"/>
      <c r="AM654" s="118"/>
      <c r="AN654" s="118"/>
      <c r="AO654" s="118"/>
      <c r="AP654" s="118"/>
      <c r="AQ654" s="118"/>
      <c r="AR654" s="118"/>
      <c r="AS654" s="118"/>
    </row>
    <row r="655">
      <c r="A655" s="224"/>
      <c r="B655" s="225"/>
      <c r="C655" s="118"/>
      <c r="D655" s="118"/>
      <c r="E655" s="203"/>
      <c r="F655" s="118"/>
      <c r="G655" s="118"/>
      <c r="H655" s="118"/>
      <c r="I655" s="118"/>
      <c r="J655" s="118"/>
      <c r="K655" s="203"/>
      <c r="L655" s="118"/>
      <c r="M655" s="118"/>
      <c r="N655" s="118"/>
      <c r="O655" s="118"/>
      <c r="P655" s="118"/>
      <c r="Q655" s="203"/>
      <c r="R655" s="118"/>
      <c r="S655" s="118"/>
      <c r="T655" s="118"/>
      <c r="U655" s="118"/>
      <c r="V655" s="118"/>
      <c r="W655" s="203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  <c r="AL655" s="118"/>
      <c r="AM655" s="118"/>
      <c r="AN655" s="118"/>
      <c r="AO655" s="118"/>
      <c r="AP655" s="118"/>
      <c r="AQ655" s="118"/>
      <c r="AR655" s="118"/>
      <c r="AS655" s="118"/>
    </row>
    <row r="656">
      <c r="A656" s="224"/>
      <c r="B656" s="225"/>
      <c r="C656" s="118"/>
      <c r="D656" s="118"/>
      <c r="E656" s="203"/>
      <c r="F656" s="118"/>
      <c r="G656" s="118"/>
      <c r="H656" s="118"/>
      <c r="I656" s="118"/>
      <c r="J656" s="118"/>
      <c r="K656" s="203"/>
      <c r="L656" s="118"/>
      <c r="M656" s="118"/>
      <c r="N656" s="118"/>
      <c r="O656" s="118"/>
      <c r="P656" s="118"/>
      <c r="Q656" s="203"/>
      <c r="R656" s="118"/>
      <c r="S656" s="118"/>
      <c r="T656" s="118"/>
      <c r="U656" s="118"/>
      <c r="V656" s="118"/>
      <c r="W656" s="203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  <c r="AL656" s="118"/>
      <c r="AM656" s="118"/>
      <c r="AN656" s="118"/>
      <c r="AO656" s="118"/>
      <c r="AP656" s="118"/>
      <c r="AQ656" s="118"/>
      <c r="AR656" s="118"/>
      <c r="AS656" s="118"/>
    </row>
    <row r="657">
      <c r="A657" s="224"/>
      <c r="B657" s="225"/>
      <c r="C657" s="118"/>
      <c r="D657" s="118"/>
      <c r="E657" s="203"/>
      <c r="F657" s="118"/>
      <c r="G657" s="118"/>
      <c r="H657" s="118"/>
      <c r="I657" s="118"/>
      <c r="J657" s="118"/>
      <c r="K657" s="203"/>
      <c r="L657" s="118"/>
      <c r="M657" s="118"/>
      <c r="N657" s="118"/>
      <c r="O657" s="118"/>
      <c r="P657" s="118"/>
      <c r="Q657" s="203"/>
      <c r="R657" s="118"/>
      <c r="S657" s="118"/>
      <c r="T657" s="118"/>
      <c r="U657" s="118"/>
      <c r="V657" s="118"/>
      <c r="W657" s="203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  <c r="AL657" s="118"/>
      <c r="AM657" s="118"/>
      <c r="AN657" s="118"/>
      <c r="AO657" s="118"/>
      <c r="AP657" s="118"/>
      <c r="AQ657" s="118"/>
      <c r="AR657" s="118"/>
      <c r="AS657" s="118"/>
    </row>
    <row r="658">
      <c r="A658" s="224"/>
      <c r="B658" s="225"/>
      <c r="C658" s="118"/>
      <c r="D658" s="118"/>
      <c r="E658" s="203"/>
      <c r="F658" s="118"/>
      <c r="G658" s="118"/>
      <c r="H658" s="118"/>
      <c r="I658" s="118"/>
      <c r="J658" s="118"/>
      <c r="K658" s="203"/>
      <c r="L658" s="118"/>
      <c r="M658" s="118"/>
      <c r="N658" s="118"/>
      <c r="O658" s="118"/>
      <c r="P658" s="118"/>
      <c r="Q658" s="203"/>
      <c r="R658" s="118"/>
      <c r="S658" s="118"/>
      <c r="T658" s="118"/>
      <c r="U658" s="118"/>
      <c r="V658" s="118"/>
      <c r="W658" s="203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  <c r="AL658" s="118"/>
      <c r="AM658" s="118"/>
      <c r="AN658" s="118"/>
      <c r="AO658" s="118"/>
      <c r="AP658" s="118"/>
      <c r="AQ658" s="118"/>
      <c r="AR658" s="118"/>
      <c r="AS658" s="118"/>
    </row>
    <row r="659">
      <c r="A659" s="224"/>
      <c r="B659" s="225"/>
      <c r="C659" s="118"/>
      <c r="D659" s="118"/>
      <c r="E659" s="203"/>
      <c r="F659" s="118"/>
      <c r="G659" s="118"/>
      <c r="H659" s="118"/>
      <c r="I659" s="118"/>
      <c r="J659" s="118"/>
      <c r="K659" s="203"/>
      <c r="L659" s="118"/>
      <c r="M659" s="118"/>
      <c r="N659" s="118"/>
      <c r="O659" s="118"/>
      <c r="P659" s="118"/>
      <c r="Q659" s="203"/>
      <c r="R659" s="118"/>
      <c r="S659" s="118"/>
      <c r="T659" s="118"/>
      <c r="U659" s="118"/>
      <c r="V659" s="118"/>
      <c r="W659" s="203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  <c r="AL659" s="118"/>
      <c r="AM659" s="118"/>
      <c r="AN659" s="118"/>
      <c r="AO659" s="118"/>
      <c r="AP659" s="118"/>
      <c r="AQ659" s="118"/>
      <c r="AR659" s="118"/>
      <c r="AS659" s="118"/>
    </row>
    <row r="660">
      <c r="A660" s="224"/>
      <c r="B660" s="225"/>
      <c r="C660" s="118"/>
      <c r="D660" s="118"/>
      <c r="E660" s="203"/>
      <c r="F660" s="118"/>
      <c r="G660" s="118"/>
      <c r="H660" s="118"/>
      <c r="I660" s="118"/>
      <c r="J660" s="118"/>
      <c r="K660" s="203"/>
      <c r="L660" s="118"/>
      <c r="M660" s="118"/>
      <c r="N660" s="118"/>
      <c r="O660" s="118"/>
      <c r="P660" s="118"/>
      <c r="Q660" s="203"/>
      <c r="R660" s="118"/>
      <c r="S660" s="118"/>
      <c r="T660" s="118"/>
      <c r="U660" s="118"/>
      <c r="V660" s="118"/>
      <c r="W660" s="203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  <c r="AL660" s="118"/>
      <c r="AM660" s="118"/>
      <c r="AN660" s="118"/>
      <c r="AO660" s="118"/>
      <c r="AP660" s="118"/>
      <c r="AQ660" s="118"/>
      <c r="AR660" s="118"/>
      <c r="AS660" s="118"/>
    </row>
    <row r="661">
      <c r="A661" s="224"/>
      <c r="B661" s="225"/>
      <c r="C661" s="118"/>
      <c r="D661" s="118"/>
      <c r="E661" s="203"/>
      <c r="F661" s="118"/>
      <c r="G661" s="118"/>
      <c r="H661" s="118"/>
      <c r="I661" s="118"/>
      <c r="J661" s="118"/>
      <c r="K661" s="203"/>
      <c r="L661" s="118"/>
      <c r="M661" s="118"/>
      <c r="N661" s="118"/>
      <c r="O661" s="118"/>
      <c r="P661" s="118"/>
      <c r="Q661" s="203"/>
      <c r="R661" s="118"/>
      <c r="S661" s="118"/>
      <c r="T661" s="118"/>
      <c r="U661" s="118"/>
      <c r="V661" s="118"/>
      <c r="W661" s="203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  <c r="AL661" s="118"/>
      <c r="AM661" s="118"/>
      <c r="AN661" s="118"/>
      <c r="AO661" s="118"/>
      <c r="AP661" s="118"/>
      <c r="AQ661" s="118"/>
      <c r="AR661" s="118"/>
      <c r="AS661" s="118"/>
    </row>
    <row r="662">
      <c r="A662" s="224"/>
      <c r="B662" s="225"/>
      <c r="C662" s="118"/>
      <c r="D662" s="118"/>
      <c r="E662" s="203"/>
      <c r="F662" s="118"/>
      <c r="G662" s="118"/>
      <c r="H662" s="118"/>
      <c r="I662" s="118"/>
      <c r="J662" s="118"/>
      <c r="K662" s="203"/>
      <c r="L662" s="118"/>
      <c r="M662" s="118"/>
      <c r="N662" s="118"/>
      <c r="O662" s="118"/>
      <c r="P662" s="118"/>
      <c r="Q662" s="203"/>
      <c r="R662" s="118"/>
      <c r="S662" s="118"/>
      <c r="T662" s="118"/>
      <c r="U662" s="118"/>
      <c r="V662" s="118"/>
      <c r="W662" s="203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  <c r="AL662" s="118"/>
      <c r="AM662" s="118"/>
      <c r="AN662" s="118"/>
      <c r="AO662" s="118"/>
      <c r="AP662" s="118"/>
      <c r="AQ662" s="118"/>
      <c r="AR662" s="118"/>
      <c r="AS662" s="118"/>
    </row>
    <row r="663">
      <c r="A663" s="224"/>
      <c r="B663" s="225"/>
      <c r="C663" s="118"/>
      <c r="D663" s="118"/>
      <c r="E663" s="203"/>
      <c r="F663" s="118"/>
      <c r="G663" s="118"/>
      <c r="H663" s="118"/>
      <c r="I663" s="118"/>
      <c r="J663" s="118"/>
      <c r="K663" s="203"/>
      <c r="L663" s="118"/>
      <c r="M663" s="118"/>
      <c r="N663" s="118"/>
      <c r="O663" s="118"/>
      <c r="P663" s="118"/>
      <c r="Q663" s="203"/>
      <c r="R663" s="118"/>
      <c r="S663" s="118"/>
      <c r="T663" s="118"/>
      <c r="U663" s="118"/>
      <c r="V663" s="118"/>
      <c r="W663" s="203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  <c r="AL663" s="118"/>
      <c r="AM663" s="118"/>
      <c r="AN663" s="118"/>
      <c r="AO663" s="118"/>
      <c r="AP663" s="118"/>
      <c r="AQ663" s="118"/>
      <c r="AR663" s="118"/>
      <c r="AS663" s="118"/>
    </row>
    <row r="664">
      <c r="A664" s="224"/>
      <c r="B664" s="225"/>
      <c r="C664" s="118"/>
      <c r="D664" s="118"/>
      <c r="E664" s="203"/>
      <c r="F664" s="118"/>
      <c r="G664" s="118"/>
      <c r="H664" s="118"/>
      <c r="I664" s="118"/>
      <c r="J664" s="118"/>
      <c r="K664" s="203"/>
      <c r="L664" s="118"/>
      <c r="M664" s="118"/>
      <c r="N664" s="118"/>
      <c r="O664" s="118"/>
      <c r="P664" s="118"/>
      <c r="Q664" s="203"/>
      <c r="R664" s="118"/>
      <c r="S664" s="118"/>
      <c r="T664" s="118"/>
      <c r="U664" s="118"/>
      <c r="V664" s="118"/>
      <c r="W664" s="203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8"/>
    </row>
    <row r="665">
      <c r="A665" s="224"/>
      <c r="B665" s="225"/>
      <c r="C665" s="118"/>
      <c r="D665" s="118"/>
      <c r="E665" s="203"/>
      <c r="F665" s="118"/>
      <c r="G665" s="118"/>
      <c r="H665" s="118"/>
      <c r="I665" s="118"/>
      <c r="J665" s="118"/>
      <c r="K665" s="203"/>
      <c r="L665" s="118"/>
      <c r="M665" s="118"/>
      <c r="N665" s="118"/>
      <c r="O665" s="118"/>
      <c r="P665" s="118"/>
      <c r="Q665" s="203"/>
      <c r="R665" s="118"/>
      <c r="S665" s="118"/>
      <c r="T665" s="118"/>
      <c r="U665" s="118"/>
      <c r="V665" s="118"/>
      <c r="W665" s="203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8"/>
    </row>
    <row r="666">
      <c r="A666" s="224"/>
      <c r="B666" s="225"/>
      <c r="C666" s="118"/>
      <c r="D666" s="118"/>
      <c r="E666" s="203"/>
      <c r="F666" s="118"/>
      <c r="G666" s="118"/>
      <c r="H666" s="118"/>
      <c r="I666" s="118"/>
      <c r="J666" s="118"/>
      <c r="K666" s="203"/>
      <c r="L666" s="118"/>
      <c r="M666" s="118"/>
      <c r="N666" s="118"/>
      <c r="O666" s="118"/>
      <c r="P666" s="118"/>
      <c r="Q666" s="203"/>
      <c r="R666" s="118"/>
      <c r="S666" s="118"/>
      <c r="T666" s="118"/>
      <c r="U666" s="118"/>
      <c r="V666" s="118"/>
      <c r="W666" s="203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8"/>
    </row>
    <row r="667">
      <c r="A667" s="224"/>
      <c r="B667" s="225"/>
      <c r="C667" s="118"/>
      <c r="D667" s="118"/>
      <c r="E667" s="203"/>
      <c r="F667" s="118"/>
      <c r="G667" s="118"/>
      <c r="H667" s="118"/>
      <c r="I667" s="118"/>
      <c r="J667" s="118"/>
      <c r="K667" s="203"/>
      <c r="L667" s="118"/>
      <c r="M667" s="118"/>
      <c r="N667" s="118"/>
      <c r="O667" s="118"/>
      <c r="P667" s="118"/>
      <c r="Q667" s="203"/>
      <c r="R667" s="118"/>
      <c r="S667" s="118"/>
      <c r="T667" s="118"/>
      <c r="U667" s="118"/>
      <c r="V667" s="118"/>
      <c r="W667" s="203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8"/>
    </row>
    <row r="668">
      <c r="A668" s="224"/>
      <c r="B668" s="225"/>
      <c r="C668" s="118"/>
      <c r="D668" s="118"/>
      <c r="E668" s="203"/>
      <c r="F668" s="118"/>
      <c r="G668" s="118"/>
      <c r="H668" s="118"/>
      <c r="I668" s="118"/>
      <c r="J668" s="118"/>
      <c r="K668" s="203"/>
      <c r="L668" s="118"/>
      <c r="M668" s="118"/>
      <c r="N668" s="118"/>
      <c r="O668" s="118"/>
      <c r="P668" s="118"/>
      <c r="Q668" s="203"/>
      <c r="R668" s="118"/>
      <c r="S668" s="118"/>
      <c r="T668" s="118"/>
      <c r="U668" s="118"/>
      <c r="V668" s="118"/>
      <c r="W668" s="203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8"/>
    </row>
    <row r="669">
      <c r="A669" s="224"/>
      <c r="B669" s="225"/>
      <c r="C669" s="118"/>
      <c r="D669" s="118"/>
      <c r="E669" s="203"/>
      <c r="F669" s="118"/>
      <c r="G669" s="118"/>
      <c r="H669" s="118"/>
      <c r="I669" s="118"/>
      <c r="J669" s="118"/>
      <c r="K669" s="203"/>
      <c r="L669" s="118"/>
      <c r="M669" s="118"/>
      <c r="N669" s="118"/>
      <c r="O669" s="118"/>
      <c r="P669" s="118"/>
      <c r="Q669" s="203"/>
      <c r="R669" s="118"/>
      <c r="S669" s="118"/>
      <c r="T669" s="118"/>
      <c r="U669" s="118"/>
      <c r="V669" s="118"/>
      <c r="W669" s="203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  <c r="AL669" s="118"/>
      <c r="AM669" s="118"/>
      <c r="AN669" s="118"/>
      <c r="AO669" s="118"/>
      <c r="AP669" s="118"/>
      <c r="AQ669" s="118"/>
      <c r="AR669" s="118"/>
      <c r="AS669" s="118"/>
    </row>
    <row r="670">
      <c r="A670" s="224"/>
      <c r="B670" s="225"/>
      <c r="C670" s="118"/>
      <c r="D670" s="118"/>
      <c r="E670" s="203"/>
      <c r="F670" s="118"/>
      <c r="G670" s="118"/>
      <c r="H670" s="118"/>
      <c r="I670" s="118"/>
      <c r="J670" s="118"/>
      <c r="K670" s="203"/>
      <c r="L670" s="118"/>
      <c r="M670" s="118"/>
      <c r="N670" s="118"/>
      <c r="O670" s="118"/>
      <c r="P670" s="118"/>
      <c r="Q670" s="203"/>
      <c r="R670" s="118"/>
      <c r="S670" s="118"/>
      <c r="T670" s="118"/>
      <c r="U670" s="118"/>
      <c r="V670" s="118"/>
      <c r="W670" s="203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  <c r="AL670" s="118"/>
      <c r="AM670" s="118"/>
      <c r="AN670" s="118"/>
      <c r="AO670" s="118"/>
      <c r="AP670" s="118"/>
      <c r="AQ670" s="118"/>
      <c r="AR670" s="118"/>
      <c r="AS670" s="118"/>
    </row>
    <row r="671">
      <c r="A671" s="224"/>
      <c r="B671" s="225"/>
      <c r="C671" s="118"/>
      <c r="D671" s="118"/>
      <c r="E671" s="203"/>
      <c r="F671" s="118"/>
      <c r="G671" s="118"/>
      <c r="H671" s="118"/>
      <c r="I671" s="118"/>
      <c r="J671" s="118"/>
      <c r="K671" s="203"/>
      <c r="L671" s="118"/>
      <c r="M671" s="118"/>
      <c r="N671" s="118"/>
      <c r="O671" s="118"/>
      <c r="P671" s="118"/>
      <c r="Q671" s="203"/>
      <c r="R671" s="118"/>
      <c r="S671" s="118"/>
      <c r="T671" s="118"/>
      <c r="U671" s="118"/>
      <c r="V671" s="118"/>
      <c r="W671" s="203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  <c r="AL671" s="118"/>
      <c r="AM671" s="118"/>
      <c r="AN671" s="118"/>
      <c r="AO671" s="118"/>
      <c r="AP671" s="118"/>
      <c r="AQ671" s="118"/>
      <c r="AR671" s="118"/>
      <c r="AS671" s="118"/>
    </row>
    <row r="672">
      <c r="A672" s="224"/>
      <c r="B672" s="225"/>
      <c r="C672" s="118"/>
      <c r="D672" s="118"/>
      <c r="E672" s="203"/>
      <c r="F672" s="118"/>
      <c r="G672" s="118"/>
      <c r="H672" s="118"/>
      <c r="I672" s="118"/>
      <c r="J672" s="118"/>
      <c r="K672" s="203"/>
      <c r="L672" s="118"/>
      <c r="M672" s="118"/>
      <c r="N672" s="118"/>
      <c r="O672" s="118"/>
      <c r="P672" s="118"/>
      <c r="Q672" s="203"/>
      <c r="R672" s="118"/>
      <c r="S672" s="118"/>
      <c r="T672" s="118"/>
      <c r="U672" s="118"/>
      <c r="V672" s="118"/>
      <c r="W672" s="203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  <c r="AL672" s="118"/>
      <c r="AM672" s="118"/>
      <c r="AN672" s="118"/>
      <c r="AO672" s="118"/>
      <c r="AP672" s="118"/>
      <c r="AQ672" s="118"/>
      <c r="AR672" s="118"/>
      <c r="AS672" s="118"/>
    </row>
    <row r="673">
      <c r="A673" s="224"/>
      <c r="B673" s="225"/>
      <c r="C673" s="118"/>
      <c r="D673" s="118"/>
      <c r="E673" s="203"/>
      <c r="F673" s="118"/>
      <c r="G673" s="118"/>
      <c r="H673" s="118"/>
      <c r="I673" s="118"/>
      <c r="J673" s="118"/>
      <c r="K673" s="203"/>
      <c r="L673" s="118"/>
      <c r="M673" s="118"/>
      <c r="N673" s="118"/>
      <c r="O673" s="118"/>
      <c r="P673" s="118"/>
      <c r="Q673" s="203"/>
      <c r="R673" s="118"/>
      <c r="S673" s="118"/>
      <c r="T673" s="118"/>
      <c r="U673" s="118"/>
      <c r="V673" s="118"/>
      <c r="W673" s="203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  <c r="AL673" s="118"/>
      <c r="AM673" s="118"/>
      <c r="AN673" s="118"/>
      <c r="AO673" s="118"/>
      <c r="AP673" s="118"/>
      <c r="AQ673" s="118"/>
      <c r="AR673" s="118"/>
      <c r="AS673" s="118"/>
    </row>
    <row r="674">
      <c r="A674" s="224"/>
      <c r="B674" s="225"/>
      <c r="C674" s="118"/>
      <c r="D674" s="118"/>
      <c r="E674" s="203"/>
      <c r="F674" s="118"/>
      <c r="G674" s="118"/>
      <c r="H674" s="118"/>
      <c r="I674" s="118"/>
      <c r="J674" s="118"/>
      <c r="K674" s="203"/>
      <c r="L674" s="118"/>
      <c r="M674" s="118"/>
      <c r="N674" s="118"/>
      <c r="O674" s="118"/>
      <c r="P674" s="118"/>
      <c r="Q674" s="203"/>
      <c r="R674" s="118"/>
      <c r="S674" s="118"/>
      <c r="T674" s="118"/>
      <c r="U674" s="118"/>
      <c r="V674" s="118"/>
      <c r="W674" s="203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  <c r="AL674" s="118"/>
      <c r="AM674" s="118"/>
      <c r="AN674" s="118"/>
      <c r="AO674" s="118"/>
      <c r="AP674" s="118"/>
      <c r="AQ674" s="118"/>
      <c r="AR674" s="118"/>
      <c r="AS674" s="118"/>
    </row>
    <row r="675">
      <c r="A675" s="224"/>
      <c r="B675" s="225"/>
      <c r="C675" s="118"/>
      <c r="D675" s="118"/>
      <c r="E675" s="203"/>
      <c r="F675" s="118"/>
      <c r="G675" s="118"/>
      <c r="H675" s="118"/>
      <c r="I675" s="118"/>
      <c r="J675" s="118"/>
      <c r="K675" s="203"/>
      <c r="L675" s="118"/>
      <c r="M675" s="118"/>
      <c r="N675" s="118"/>
      <c r="O675" s="118"/>
      <c r="P675" s="118"/>
      <c r="Q675" s="203"/>
      <c r="R675" s="118"/>
      <c r="S675" s="118"/>
      <c r="T675" s="118"/>
      <c r="U675" s="118"/>
      <c r="V675" s="118"/>
      <c r="W675" s="203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  <c r="AL675" s="118"/>
      <c r="AM675" s="118"/>
      <c r="AN675" s="118"/>
      <c r="AO675" s="118"/>
      <c r="AP675" s="118"/>
      <c r="AQ675" s="118"/>
      <c r="AR675" s="118"/>
      <c r="AS675" s="118"/>
    </row>
    <row r="676">
      <c r="A676" s="224"/>
      <c r="B676" s="225"/>
      <c r="C676" s="118"/>
      <c r="D676" s="118"/>
      <c r="E676" s="203"/>
      <c r="F676" s="118"/>
      <c r="G676" s="118"/>
      <c r="H676" s="118"/>
      <c r="I676" s="118"/>
      <c r="J676" s="118"/>
      <c r="K676" s="203"/>
      <c r="L676" s="118"/>
      <c r="M676" s="118"/>
      <c r="N676" s="118"/>
      <c r="O676" s="118"/>
      <c r="P676" s="118"/>
      <c r="Q676" s="203"/>
      <c r="R676" s="118"/>
      <c r="S676" s="118"/>
      <c r="T676" s="118"/>
      <c r="U676" s="118"/>
      <c r="V676" s="118"/>
      <c r="W676" s="203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  <c r="AL676" s="118"/>
      <c r="AM676" s="118"/>
      <c r="AN676" s="118"/>
      <c r="AO676" s="118"/>
      <c r="AP676" s="118"/>
      <c r="AQ676" s="118"/>
      <c r="AR676" s="118"/>
      <c r="AS676" s="118"/>
    </row>
    <row r="677">
      <c r="A677" s="224"/>
      <c r="B677" s="225"/>
      <c r="C677" s="118"/>
      <c r="D677" s="118"/>
      <c r="E677" s="203"/>
      <c r="F677" s="118"/>
      <c r="G677" s="118"/>
      <c r="H677" s="118"/>
      <c r="I677" s="118"/>
      <c r="J677" s="118"/>
      <c r="K677" s="203"/>
      <c r="L677" s="118"/>
      <c r="M677" s="118"/>
      <c r="N677" s="118"/>
      <c r="O677" s="118"/>
      <c r="P677" s="118"/>
      <c r="Q677" s="203"/>
      <c r="R677" s="118"/>
      <c r="S677" s="118"/>
      <c r="T677" s="118"/>
      <c r="U677" s="118"/>
      <c r="V677" s="118"/>
      <c r="W677" s="203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  <c r="AL677" s="118"/>
      <c r="AM677" s="118"/>
      <c r="AN677" s="118"/>
      <c r="AO677" s="118"/>
      <c r="AP677" s="118"/>
      <c r="AQ677" s="118"/>
      <c r="AR677" s="118"/>
      <c r="AS677" s="118"/>
    </row>
    <row r="678">
      <c r="A678" s="224"/>
      <c r="B678" s="225"/>
      <c r="C678" s="118"/>
      <c r="D678" s="118"/>
      <c r="E678" s="203"/>
      <c r="F678" s="118"/>
      <c r="G678" s="118"/>
      <c r="H678" s="118"/>
      <c r="I678" s="118"/>
      <c r="J678" s="118"/>
      <c r="K678" s="203"/>
      <c r="L678" s="118"/>
      <c r="M678" s="118"/>
      <c r="N678" s="118"/>
      <c r="O678" s="118"/>
      <c r="P678" s="118"/>
      <c r="Q678" s="203"/>
      <c r="R678" s="118"/>
      <c r="S678" s="118"/>
      <c r="T678" s="118"/>
      <c r="U678" s="118"/>
      <c r="V678" s="118"/>
      <c r="W678" s="203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8"/>
    </row>
    <row r="679">
      <c r="A679" s="224"/>
      <c r="B679" s="225"/>
      <c r="C679" s="118"/>
      <c r="D679" s="118"/>
      <c r="E679" s="203"/>
      <c r="F679" s="118"/>
      <c r="G679" s="118"/>
      <c r="H679" s="118"/>
      <c r="I679" s="118"/>
      <c r="J679" s="118"/>
      <c r="K679" s="203"/>
      <c r="L679" s="118"/>
      <c r="M679" s="118"/>
      <c r="N679" s="118"/>
      <c r="O679" s="118"/>
      <c r="P679" s="118"/>
      <c r="Q679" s="203"/>
      <c r="R679" s="118"/>
      <c r="S679" s="118"/>
      <c r="T679" s="118"/>
      <c r="U679" s="118"/>
      <c r="V679" s="118"/>
      <c r="W679" s="203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8"/>
    </row>
    <row r="680">
      <c r="A680" s="224"/>
      <c r="B680" s="225"/>
      <c r="C680" s="118"/>
      <c r="D680" s="118"/>
      <c r="E680" s="203"/>
      <c r="F680" s="118"/>
      <c r="G680" s="118"/>
      <c r="H680" s="118"/>
      <c r="I680" s="118"/>
      <c r="J680" s="118"/>
      <c r="K680" s="203"/>
      <c r="L680" s="118"/>
      <c r="M680" s="118"/>
      <c r="N680" s="118"/>
      <c r="O680" s="118"/>
      <c r="P680" s="118"/>
      <c r="Q680" s="203"/>
      <c r="R680" s="118"/>
      <c r="S680" s="118"/>
      <c r="T680" s="118"/>
      <c r="U680" s="118"/>
      <c r="V680" s="118"/>
      <c r="W680" s="203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8"/>
    </row>
    <row r="681">
      <c r="A681" s="224"/>
      <c r="B681" s="225"/>
      <c r="C681" s="118"/>
      <c r="D681" s="118"/>
      <c r="E681" s="203"/>
      <c r="F681" s="118"/>
      <c r="G681" s="118"/>
      <c r="H681" s="118"/>
      <c r="I681" s="118"/>
      <c r="J681" s="118"/>
      <c r="K681" s="203"/>
      <c r="L681" s="118"/>
      <c r="M681" s="118"/>
      <c r="N681" s="118"/>
      <c r="O681" s="118"/>
      <c r="P681" s="118"/>
      <c r="Q681" s="203"/>
      <c r="R681" s="118"/>
      <c r="S681" s="118"/>
      <c r="T681" s="118"/>
      <c r="U681" s="118"/>
      <c r="V681" s="118"/>
      <c r="W681" s="203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8"/>
    </row>
    <row r="682">
      <c r="A682" s="224"/>
      <c r="B682" s="225"/>
      <c r="C682" s="118"/>
      <c r="D682" s="118"/>
      <c r="E682" s="203"/>
      <c r="F682" s="118"/>
      <c r="G682" s="118"/>
      <c r="H682" s="118"/>
      <c r="I682" s="118"/>
      <c r="J682" s="118"/>
      <c r="K682" s="203"/>
      <c r="L682" s="118"/>
      <c r="M682" s="118"/>
      <c r="N682" s="118"/>
      <c r="O682" s="118"/>
      <c r="P682" s="118"/>
      <c r="Q682" s="203"/>
      <c r="R682" s="118"/>
      <c r="S682" s="118"/>
      <c r="T682" s="118"/>
      <c r="U682" s="118"/>
      <c r="V682" s="118"/>
      <c r="W682" s="203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8"/>
    </row>
    <row r="683">
      <c r="A683" s="224"/>
      <c r="B683" s="225"/>
      <c r="C683" s="118"/>
      <c r="D683" s="118"/>
      <c r="E683" s="203"/>
      <c r="F683" s="118"/>
      <c r="G683" s="118"/>
      <c r="H683" s="118"/>
      <c r="I683" s="118"/>
      <c r="J683" s="118"/>
      <c r="K683" s="203"/>
      <c r="L683" s="118"/>
      <c r="M683" s="118"/>
      <c r="N683" s="118"/>
      <c r="O683" s="118"/>
      <c r="P683" s="118"/>
      <c r="Q683" s="203"/>
      <c r="R683" s="118"/>
      <c r="S683" s="118"/>
      <c r="T683" s="118"/>
      <c r="U683" s="118"/>
      <c r="V683" s="118"/>
      <c r="W683" s="203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  <c r="AL683" s="118"/>
      <c r="AM683" s="118"/>
      <c r="AN683" s="118"/>
      <c r="AO683" s="118"/>
      <c r="AP683" s="118"/>
      <c r="AQ683" s="118"/>
      <c r="AR683" s="118"/>
      <c r="AS683" s="118"/>
    </row>
    <row r="684">
      <c r="A684" s="224"/>
      <c r="B684" s="225"/>
      <c r="C684" s="118"/>
      <c r="D684" s="118"/>
      <c r="E684" s="203"/>
      <c r="F684" s="118"/>
      <c r="G684" s="118"/>
      <c r="H684" s="118"/>
      <c r="I684" s="118"/>
      <c r="J684" s="118"/>
      <c r="K684" s="203"/>
      <c r="L684" s="118"/>
      <c r="M684" s="118"/>
      <c r="N684" s="118"/>
      <c r="O684" s="118"/>
      <c r="P684" s="118"/>
      <c r="Q684" s="203"/>
      <c r="R684" s="118"/>
      <c r="S684" s="118"/>
      <c r="T684" s="118"/>
      <c r="U684" s="118"/>
      <c r="V684" s="118"/>
      <c r="W684" s="203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  <c r="AP684" s="118"/>
      <c r="AQ684" s="118"/>
      <c r="AR684" s="118"/>
      <c r="AS684" s="118"/>
    </row>
    <row r="685">
      <c r="A685" s="224"/>
      <c r="B685" s="225"/>
      <c r="C685" s="118"/>
      <c r="D685" s="118"/>
      <c r="E685" s="203"/>
      <c r="F685" s="118"/>
      <c r="G685" s="118"/>
      <c r="H685" s="118"/>
      <c r="I685" s="118"/>
      <c r="J685" s="118"/>
      <c r="K685" s="203"/>
      <c r="L685" s="118"/>
      <c r="M685" s="118"/>
      <c r="N685" s="118"/>
      <c r="O685" s="118"/>
      <c r="P685" s="118"/>
      <c r="Q685" s="203"/>
      <c r="R685" s="118"/>
      <c r="S685" s="118"/>
      <c r="T685" s="118"/>
      <c r="U685" s="118"/>
      <c r="V685" s="118"/>
      <c r="W685" s="203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</row>
    <row r="686">
      <c r="A686" s="224"/>
      <c r="B686" s="225"/>
      <c r="C686" s="118"/>
      <c r="D686" s="118"/>
      <c r="E686" s="203"/>
      <c r="F686" s="118"/>
      <c r="G686" s="118"/>
      <c r="H686" s="118"/>
      <c r="I686" s="118"/>
      <c r="J686" s="118"/>
      <c r="K686" s="203"/>
      <c r="L686" s="118"/>
      <c r="M686" s="118"/>
      <c r="N686" s="118"/>
      <c r="O686" s="118"/>
      <c r="P686" s="118"/>
      <c r="Q686" s="203"/>
      <c r="R686" s="118"/>
      <c r="S686" s="118"/>
      <c r="T686" s="118"/>
      <c r="U686" s="118"/>
      <c r="V686" s="118"/>
      <c r="W686" s="203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  <c r="AL686" s="118"/>
      <c r="AM686" s="118"/>
      <c r="AN686" s="118"/>
      <c r="AO686" s="118"/>
      <c r="AP686" s="118"/>
      <c r="AQ686" s="118"/>
      <c r="AR686" s="118"/>
      <c r="AS686" s="118"/>
    </row>
    <row r="687">
      <c r="A687" s="224"/>
      <c r="B687" s="225"/>
      <c r="C687" s="118"/>
      <c r="D687" s="118"/>
      <c r="E687" s="203"/>
      <c r="F687" s="118"/>
      <c r="G687" s="118"/>
      <c r="H687" s="118"/>
      <c r="I687" s="118"/>
      <c r="J687" s="118"/>
      <c r="K687" s="203"/>
      <c r="L687" s="118"/>
      <c r="M687" s="118"/>
      <c r="N687" s="118"/>
      <c r="O687" s="118"/>
      <c r="P687" s="118"/>
      <c r="Q687" s="203"/>
      <c r="R687" s="118"/>
      <c r="S687" s="118"/>
      <c r="T687" s="118"/>
      <c r="U687" s="118"/>
      <c r="V687" s="118"/>
      <c r="W687" s="203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  <c r="AL687" s="118"/>
      <c r="AM687" s="118"/>
      <c r="AN687" s="118"/>
      <c r="AO687" s="118"/>
      <c r="AP687" s="118"/>
      <c r="AQ687" s="118"/>
      <c r="AR687" s="118"/>
      <c r="AS687" s="118"/>
    </row>
    <row r="688">
      <c r="A688" s="224"/>
      <c r="B688" s="225"/>
      <c r="C688" s="118"/>
      <c r="D688" s="118"/>
      <c r="E688" s="203"/>
      <c r="F688" s="118"/>
      <c r="G688" s="118"/>
      <c r="H688" s="118"/>
      <c r="I688" s="118"/>
      <c r="J688" s="118"/>
      <c r="K688" s="203"/>
      <c r="L688" s="118"/>
      <c r="M688" s="118"/>
      <c r="N688" s="118"/>
      <c r="O688" s="118"/>
      <c r="P688" s="118"/>
      <c r="Q688" s="203"/>
      <c r="R688" s="118"/>
      <c r="S688" s="118"/>
      <c r="T688" s="118"/>
      <c r="U688" s="118"/>
      <c r="V688" s="118"/>
      <c r="W688" s="203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  <c r="AL688" s="118"/>
      <c r="AM688" s="118"/>
      <c r="AN688" s="118"/>
      <c r="AO688" s="118"/>
      <c r="AP688" s="118"/>
      <c r="AQ688" s="118"/>
      <c r="AR688" s="118"/>
      <c r="AS688" s="118"/>
    </row>
    <row r="689">
      <c r="A689" s="224"/>
      <c r="B689" s="225"/>
      <c r="C689" s="118"/>
      <c r="D689" s="118"/>
      <c r="E689" s="203"/>
      <c r="F689" s="118"/>
      <c r="G689" s="118"/>
      <c r="H689" s="118"/>
      <c r="I689" s="118"/>
      <c r="J689" s="118"/>
      <c r="K689" s="203"/>
      <c r="L689" s="118"/>
      <c r="M689" s="118"/>
      <c r="N689" s="118"/>
      <c r="O689" s="118"/>
      <c r="P689" s="118"/>
      <c r="Q689" s="203"/>
      <c r="R689" s="118"/>
      <c r="S689" s="118"/>
      <c r="T689" s="118"/>
      <c r="U689" s="118"/>
      <c r="V689" s="118"/>
      <c r="W689" s="203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  <c r="AL689" s="118"/>
      <c r="AM689" s="118"/>
      <c r="AN689" s="118"/>
      <c r="AO689" s="118"/>
      <c r="AP689" s="118"/>
      <c r="AQ689" s="118"/>
      <c r="AR689" s="118"/>
      <c r="AS689" s="118"/>
    </row>
    <row r="690">
      <c r="A690" s="224"/>
      <c r="B690" s="225"/>
      <c r="C690" s="118"/>
      <c r="D690" s="118"/>
      <c r="E690" s="203"/>
      <c r="F690" s="118"/>
      <c r="G690" s="118"/>
      <c r="H690" s="118"/>
      <c r="I690" s="118"/>
      <c r="J690" s="118"/>
      <c r="K690" s="203"/>
      <c r="L690" s="118"/>
      <c r="M690" s="118"/>
      <c r="N690" s="118"/>
      <c r="O690" s="118"/>
      <c r="P690" s="118"/>
      <c r="Q690" s="203"/>
      <c r="R690" s="118"/>
      <c r="S690" s="118"/>
      <c r="T690" s="118"/>
      <c r="U690" s="118"/>
      <c r="V690" s="118"/>
      <c r="W690" s="203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  <c r="AL690" s="118"/>
      <c r="AM690" s="118"/>
      <c r="AN690" s="118"/>
      <c r="AO690" s="118"/>
      <c r="AP690" s="118"/>
      <c r="AQ690" s="118"/>
      <c r="AR690" s="118"/>
      <c r="AS690" s="118"/>
    </row>
    <row r="691">
      <c r="A691" s="224"/>
      <c r="B691" s="225"/>
      <c r="C691" s="118"/>
      <c r="D691" s="118"/>
      <c r="E691" s="203"/>
      <c r="F691" s="118"/>
      <c r="G691" s="118"/>
      <c r="H691" s="118"/>
      <c r="I691" s="118"/>
      <c r="J691" s="118"/>
      <c r="K691" s="203"/>
      <c r="L691" s="118"/>
      <c r="M691" s="118"/>
      <c r="N691" s="118"/>
      <c r="O691" s="118"/>
      <c r="P691" s="118"/>
      <c r="Q691" s="203"/>
      <c r="R691" s="118"/>
      <c r="S691" s="118"/>
      <c r="T691" s="118"/>
      <c r="U691" s="118"/>
      <c r="V691" s="118"/>
      <c r="W691" s="203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  <c r="AL691" s="118"/>
      <c r="AM691" s="118"/>
      <c r="AN691" s="118"/>
      <c r="AO691" s="118"/>
      <c r="AP691" s="118"/>
      <c r="AQ691" s="118"/>
      <c r="AR691" s="118"/>
      <c r="AS691" s="118"/>
    </row>
    <row r="692">
      <c r="A692" s="224"/>
      <c r="B692" s="225"/>
      <c r="C692" s="118"/>
      <c r="D692" s="118"/>
      <c r="E692" s="203"/>
      <c r="F692" s="118"/>
      <c r="G692" s="118"/>
      <c r="H692" s="118"/>
      <c r="I692" s="118"/>
      <c r="J692" s="118"/>
      <c r="K692" s="203"/>
      <c r="L692" s="118"/>
      <c r="M692" s="118"/>
      <c r="N692" s="118"/>
      <c r="O692" s="118"/>
      <c r="P692" s="118"/>
      <c r="Q692" s="203"/>
      <c r="R692" s="118"/>
      <c r="S692" s="118"/>
      <c r="T692" s="118"/>
      <c r="U692" s="118"/>
      <c r="V692" s="118"/>
      <c r="W692" s="203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  <c r="AP692" s="118"/>
      <c r="AQ692" s="118"/>
      <c r="AR692" s="118"/>
      <c r="AS692" s="118"/>
    </row>
    <row r="693">
      <c r="A693" s="224"/>
      <c r="B693" s="225"/>
      <c r="C693" s="118"/>
      <c r="D693" s="118"/>
      <c r="E693" s="203"/>
      <c r="F693" s="118"/>
      <c r="G693" s="118"/>
      <c r="H693" s="118"/>
      <c r="I693" s="118"/>
      <c r="J693" s="118"/>
      <c r="K693" s="203"/>
      <c r="L693" s="118"/>
      <c r="M693" s="118"/>
      <c r="N693" s="118"/>
      <c r="O693" s="118"/>
      <c r="P693" s="118"/>
      <c r="Q693" s="203"/>
      <c r="R693" s="118"/>
      <c r="S693" s="118"/>
      <c r="T693" s="118"/>
      <c r="U693" s="118"/>
      <c r="V693" s="118"/>
      <c r="W693" s="203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8"/>
    </row>
    <row r="694">
      <c r="A694" s="224"/>
      <c r="B694" s="225"/>
      <c r="C694" s="118"/>
      <c r="D694" s="118"/>
      <c r="E694" s="203"/>
      <c r="F694" s="118"/>
      <c r="G694" s="118"/>
      <c r="H694" s="118"/>
      <c r="I694" s="118"/>
      <c r="J694" s="118"/>
      <c r="K694" s="203"/>
      <c r="L694" s="118"/>
      <c r="M694" s="118"/>
      <c r="N694" s="118"/>
      <c r="O694" s="118"/>
      <c r="P694" s="118"/>
      <c r="Q694" s="203"/>
      <c r="R694" s="118"/>
      <c r="S694" s="118"/>
      <c r="T694" s="118"/>
      <c r="U694" s="118"/>
      <c r="V694" s="118"/>
      <c r="W694" s="203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8"/>
    </row>
    <row r="695">
      <c r="A695" s="224"/>
      <c r="B695" s="225"/>
      <c r="C695" s="118"/>
      <c r="D695" s="118"/>
      <c r="E695" s="203"/>
      <c r="F695" s="118"/>
      <c r="G695" s="118"/>
      <c r="H695" s="118"/>
      <c r="I695" s="118"/>
      <c r="J695" s="118"/>
      <c r="K695" s="203"/>
      <c r="L695" s="118"/>
      <c r="M695" s="118"/>
      <c r="N695" s="118"/>
      <c r="O695" s="118"/>
      <c r="P695" s="118"/>
      <c r="Q695" s="203"/>
      <c r="R695" s="118"/>
      <c r="S695" s="118"/>
      <c r="T695" s="118"/>
      <c r="U695" s="118"/>
      <c r="V695" s="118"/>
      <c r="W695" s="203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  <c r="AP695" s="118"/>
      <c r="AQ695" s="118"/>
      <c r="AR695" s="118"/>
      <c r="AS695" s="118"/>
    </row>
    <row r="696">
      <c r="A696" s="224"/>
      <c r="B696" s="225"/>
      <c r="C696" s="118"/>
      <c r="D696" s="118"/>
      <c r="E696" s="203"/>
      <c r="F696" s="118"/>
      <c r="G696" s="118"/>
      <c r="H696" s="118"/>
      <c r="I696" s="118"/>
      <c r="J696" s="118"/>
      <c r="K696" s="203"/>
      <c r="L696" s="118"/>
      <c r="M696" s="118"/>
      <c r="N696" s="118"/>
      <c r="O696" s="118"/>
      <c r="P696" s="118"/>
      <c r="Q696" s="203"/>
      <c r="R696" s="118"/>
      <c r="S696" s="118"/>
      <c r="T696" s="118"/>
      <c r="U696" s="118"/>
      <c r="V696" s="118"/>
      <c r="W696" s="203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  <c r="AP696" s="118"/>
      <c r="AQ696" s="118"/>
      <c r="AR696" s="118"/>
      <c r="AS696" s="118"/>
    </row>
    <row r="697">
      <c r="A697" s="224"/>
      <c r="B697" s="225"/>
      <c r="C697" s="118"/>
      <c r="D697" s="118"/>
      <c r="E697" s="203"/>
      <c r="F697" s="118"/>
      <c r="G697" s="118"/>
      <c r="H697" s="118"/>
      <c r="I697" s="118"/>
      <c r="J697" s="118"/>
      <c r="K697" s="203"/>
      <c r="L697" s="118"/>
      <c r="M697" s="118"/>
      <c r="N697" s="118"/>
      <c r="O697" s="118"/>
      <c r="P697" s="118"/>
      <c r="Q697" s="203"/>
      <c r="R697" s="118"/>
      <c r="S697" s="118"/>
      <c r="T697" s="118"/>
      <c r="U697" s="118"/>
      <c r="V697" s="118"/>
      <c r="W697" s="203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  <c r="AL697" s="118"/>
      <c r="AM697" s="118"/>
      <c r="AN697" s="118"/>
      <c r="AO697" s="118"/>
      <c r="AP697" s="118"/>
      <c r="AQ697" s="118"/>
      <c r="AR697" s="118"/>
      <c r="AS697" s="118"/>
    </row>
    <row r="698">
      <c r="A698" s="224"/>
      <c r="B698" s="225"/>
      <c r="C698" s="118"/>
      <c r="D698" s="118"/>
      <c r="E698" s="203"/>
      <c r="F698" s="118"/>
      <c r="G698" s="118"/>
      <c r="H698" s="118"/>
      <c r="I698" s="118"/>
      <c r="J698" s="118"/>
      <c r="K698" s="203"/>
      <c r="L698" s="118"/>
      <c r="M698" s="118"/>
      <c r="N698" s="118"/>
      <c r="O698" s="118"/>
      <c r="P698" s="118"/>
      <c r="Q698" s="203"/>
      <c r="R698" s="118"/>
      <c r="S698" s="118"/>
      <c r="T698" s="118"/>
      <c r="U698" s="118"/>
      <c r="V698" s="118"/>
      <c r="W698" s="203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  <c r="AL698" s="118"/>
      <c r="AM698" s="118"/>
      <c r="AN698" s="118"/>
      <c r="AO698" s="118"/>
      <c r="AP698" s="118"/>
      <c r="AQ698" s="118"/>
      <c r="AR698" s="118"/>
      <c r="AS698" s="118"/>
    </row>
    <row r="699">
      <c r="A699" s="224"/>
      <c r="B699" s="225"/>
      <c r="C699" s="118"/>
      <c r="D699" s="118"/>
      <c r="E699" s="203"/>
      <c r="F699" s="118"/>
      <c r="G699" s="118"/>
      <c r="H699" s="118"/>
      <c r="I699" s="118"/>
      <c r="J699" s="118"/>
      <c r="K699" s="203"/>
      <c r="L699" s="118"/>
      <c r="M699" s="118"/>
      <c r="N699" s="118"/>
      <c r="O699" s="118"/>
      <c r="P699" s="118"/>
      <c r="Q699" s="203"/>
      <c r="R699" s="118"/>
      <c r="S699" s="118"/>
      <c r="T699" s="118"/>
      <c r="U699" s="118"/>
      <c r="V699" s="118"/>
      <c r="W699" s="203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</row>
    <row r="700">
      <c r="A700" s="224"/>
      <c r="B700" s="225"/>
      <c r="C700" s="118"/>
      <c r="D700" s="118"/>
      <c r="E700" s="203"/>
      <c r="F700" s="118"/>
      <c r="G700" s="118"/>
      <c r="H700" s="118"/>
      <c r="I700" s="118"/>
      <c r="J700" s="118"/>
      <c r="K700" s="203"/>
      <c r="L700" s="118"/>
      <c r="M700" s="118"/>
      <c r="N700" s="118"/>
      <c r="O700" s="118"/>
      <c r="P700" s="118"/>
      <c r="Q700" s="203"/>
      <c r="R700" s="118"/>
      <c r="S700" s="118"/>
      <c r="T700" s="118"/>
      <c r="U700" s="118"/>
      <c r="V700" s="118"/>
      <c r="W700" s="203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  <c r="AL700" s="118"/>
      <c r="AM700" s="118"/>
      <c r="AN700" s="118"/>
      <c r="AO700" s="118"/>
      <c r="AP700" s="118"/>
      <c r="AQ700" s="118"/>
      <c r="AR700" s="118"/>
      <c r="AS700" s="118"/>
    </row>
    <row r="701">
      <c r="A701" s="224"/>
      <c r="B701" s="225"/>
      <c r="C701" s="118"/>
      <c r="D701" s="118"/>
      <c r="E701" s="203"/>
      <c r="F701" s="118"/>
      <c r="G701" s="118"/>
      <c r="H701" s="118"/>
      <c r="I701" s="118"/>
      <c r="J701" s="118"/>
      <c r="K701" s="203"/>
      <c r="L701" s="118"/>
      <c r="M701" s="118"/>
      <c r="N701" s="118"/>
      <c r="O701" s="118"/>
      <c r="P701" s="118"/>
      <c r="Q701" s="203"/>
      <c r="R701" s="118"/>
      <c r="S701" s="118"/>
      <c r="T701" s="118"/>
      <c r="U701" s="118"/>
      <c r="V701" s="118"/>
      <c r="W701" s="203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  <c r="AL701" s="118"/>
      <c r="AM701" s="118"/>
      <c r="AN701" s="118"/>
      <c r="AO701" s="118"/>
      <c r="AP701" s="118"/>
      <c r="AQ701" s="118"/>
      <c r="AR701" s="118"/>
      <c r="AS701" s="118"/>
    </row>
    <row r="702">
      <c r="A702" s="224"/>
      <c r="B702" s="225"/>
      <c r="C702" s="118"/>
      <c r="D702" s="118"/>
      <c r="E702" s="203"/>
      <c r="F702" s="118"/>
      <c r="G702" s="118"/>
      <c r="H702" s="118"/>
      <c r="I702" s="118"/>
      <c r="J702" s="118"/>
      <c r="K702" s="203"/>
      <c r="L702" s="118"/>
      <c r="M702" s="118"/>
      <c r="N702" s="118"/>
      <c r="O702" s="118"/>
      <c r="P702" s="118"/>
      <c r="Q702" s="203"/>
      <c r="R702" s="118"/>
      <c r="S702" s="118"/>
      <c r="T702" s="118"/>
      <c r="U702" s="118"/>
      <c r="V702" s="118"/>
      <c r="W702" s="203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  <c r="AL702" s="118"/>
      <c r="AM702" s="118"/>
      <c r="AN702" s="118"/>
      <c r="AO702" s="118"/>
      <c r="AP702" s="118"/>
      <c r="AQ702" s="118"/>
      <c r="AR702" s="118"/>
      <c r="AS702" s="118"/>
    </row>
    <row r="703">
      <c r="A703" s="224"/>
      <c r="B703" s="225"/>
      <c r="C703" s="118"/>
      <c r="D703" s="118"/>
      <c r="E703" s="203"/>
      <c r="F703" s="118"/>
      <c r="G703" s="118"/>
      <c r="H703" s="118"/>
      <c r="I703" s="118"/>
      <c r="J703" s="118"/>
      <c r="K703" s="203"/>
      <c r="L703" s="118"/>
      <c r="M703" s="118"/>
      <c r="N703" s="118"/>
      <c r="O703" s="118"/>
      <c r="P703" s="118"/>
      <c r="Q703" s="203"/>
      <c r="R703" s="118"/>
      <c r="S703" s="118"/>
      <c r="T703" s="118"/>
      <c r="U703" s="118"/>
      <c r="V703" s="118"/>
      <c r="W703" s="203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  <c r="AL703" s="118"/>
      <c r="AM703" s="118"/>
      <c r="AN703" s="118"/>
      <c r="AO703" s="118"/>
      <c r="AP703" s="118"/>
      <c r="AQ703" s="118"/>
      <c r="AR703" s="118"/>
      <c r="AS703" s="118"/>
    </row>
    <row r="704">
      <c r="A704" s="224"/>
      <c r="B704" s="225"/>
      <c r="C704" s="118"/>
      <c r="D704" s="118"/>
      <c r="E704" s="203"/>
      <c r="F704" s="118"/>
      <c r="G704" s="118"/>
      <c r="H704" s="118"/>
      <c r="I704" s="118"/>
      <c r="J704" s="118"/>
      <c r="K704" s="203"/>
      <c r="L704" s="118"/>
      <c r="M704" s="118"/>
      <c r="N704" s="118"/>
      <c r="O704" s="118"/>
      <c r="P704" s="118"/>
      <c r="Q704" s="203"/>
      <c r="R704" s="118"/>
      <c r="S704" s="118"/>
      <c r="T704" s="118"/>
      <c r="U704" s="118"/>
      <c r="V704" s="118"/>
      <c r="W704" s="203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  <c r="AL704" s="118"/>
      <c r="AM704" s="118"/>
      <c r="AN704" s="118"/>
      <c r="AO704" s="118"/>
      <c r="AP704" s="118"/>
      <c r="AQ704" s="118"/>
      <c r="AR704" s="118"/>
      <c r="AS704" s="118"/>
    </row>
    <row r="705">
      <c r="A705" s="224"/>
      <c r="B705" s="225"/>
      <c r="C705" s="118"/>
      <c r="D705" s="118"/>
      <c r="E705" s="203"/>
      <c r="F705" s="118"/>
      <c r="G705" s="118"/>
      <c r="H705" s="118"/>
      <c r="I705" s="118"/>
      <c r="J705" s="118"/>
      <c r="K705" s="203"/>
      <c r="L705" s="118"/>
      <c r="M705" s="118"/>
      <c r="N705" s="118"/>
      <c r="O705" s="118"/>
      <c r="P705" s="118"/>
      <c r="Q705" s="203"/>
      <c r="R705" s="118"/>
      <c r="S705" s="118"/>
      <c r="T705" s="118"/>
      <c r="U705" s="118"/>
      <c r="V705" s="118"/>
      <c r="W705" s="203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  <c r="AL705" s="118"/>
      <c r="AM705" s="118"/>
      <c r="AN705" s="118"/>
      <c r="AO705" s="118"/>
      <c r="AP705" s="118"/>
      <c r="AQ705" s="118"/>
      <c r="AR705" s="118"/>
      <c r="AS705" s="118"/>
    </row>
    <row r="706">
      <c r="A706" s="224"/>
      <c r="B706" s="225"/>
      <c r="C706" s="118"/>
      <c r="D706" s="118"/>
      <c r="E706" s="203"/>
      <c r="F706" s="118"/>
      <c r="G706" s="118"/>
      <c r="H706" s="118"/>
      <c r="I706" s="118"/>
      <c r="J706" s="118"/>
      <c r="K706" s="203"/>
      <c r="L706" s="118"/>
      <c r="M706" s="118"/>
      <c r="N706" s="118"/>
      <c r="O706" s="118"/>
      <c r="P706" s="118"/>
      <c r="Q706" s="203"/>
      <c r="R706" s="118"/>
      <c r="S706" s="118"/>
      <c r="T706" s="118"/>
      <c r="U706" s="118"/>
      <c r="V706" s="118"/>
      <c r="W706" s="203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  <c r="AL706" s="118"/>
      <c r="AM706" s="118"/>
      <c r="AN706" s="118"/>
      <c r="AO706" s="118"/>
      <c r="AP706" s="118"/>
      <c r="AQ706" s="118"/>
      <c r="AR706" s="118"/>
      <c r="AS706" s="118"/>
    </row>
    <row r="707">
      <c r="A707" s="224"/>
      <c r="B707" s="225"/>
      <c r="C707" s="118"/>
      <c r="D707" s="118"/>
      <c r="E707" s="203"/>
      <c r="F707" s="118"/>
      <c r="G707" s="118"/>
      <c r="H707" s="118"/>
      <c r="I707" s="118"/>
      <c r="J707" s="118"/>
      <c r="K707" s="203"/>
      <c r="L707" s="118"/>
      <c r="M707" s="118"/>
      <c r="N707" s="118"/>
      <c r="O707" s="118"/>
      <c r="P707" s="118"/>
      <c r="Q707" s="203"/>
      <c r="R707" s="118"/>
      <c r="S707" s="118"/>
      <c r="T707" s="118"/>
      <c r="U707" s="118"/>
      <c r="V707" s="118"/>
      <c r="W707" s="203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  <c r="AL707" s="118"/>
      <c r="AM707" s="118"/>
      <c r="AN707" s="118"/>
      <c r="AO707" s="118"/>
      <c r="AP707" s="118"/>
      <c r="AQ707" s="118"/>
      <c r="AR707" s="118"/>
      <c r="AS707" s="118"/>
    </row>
    <row r="708">
      <c r="A708" s="224"/>
      <c r="B708" s="225"/>
      <c r="C708" s="118"/>
      <c r="D708" s="118"/>
      <c r="E708" s="203"/>
      <c r="F708" s="118"/>
      <c r="G708" s="118"/>
      <c r="H708" s="118"/>
      <c r="I708" s="118"/>
      <c r="J708" s="118"/>
      <c r="K708" s="203"/>
      <c r="L708" s="118"/>
      <c r="M708" s="118"/>
      <c r="N708" s="118"/>
      <c r="O708" s="118"/>
      <c r="P708" s="118"/>
      <c r="Q708" s="203"/>
      <c r="R708" s="118"/>
      <c r="S708" s="118"/>
      <c r="T708" s="118"/>
      <c r="U708" s="118"/>
      <c r="V708" s="118"/>
      <c r="W708" s="203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  <c r="AL708" s="118"/>
      <c r="AM708" s="118"/>
      <c r="AN708" s="118"/>
      <c r="AO708" s="118"/>
      <c r="AP708" s="118"/>
      <c r="AQ708" s="118"/>
      <c r="AR708" s="118"/>
      <c r="AS708" s="118"/>
    </row>
    <row r="709">
      <c r="A709" s="224"/>
      <c r="B709" s="225"/>
      <c r="C709" s="118"/>
      <c r="D709" s="118"/>
      <c r="E709" s="203"/>
      <c r="F709" s="118"/>
      <c r="G709" s="118"/>
      <c r="H709" s="118"/>
      <c r="I709" s="118"/>
      <c r="J709" s="118"/>
      <c r="K709" s="203"/>
      <c r="L709" s="118"/>
      <c r="M709" s="118"/>
      <c r="N709" s="118"/>
      <c r="O709" s="118"/>
      <c r="P709" s="118"/>
      <c r="Q709" s="203"/>
      <c r="R709" s="118"/>
      <c r="S709" s="118"/>
      <c r="T709" s="118"/>
      <c r="U709" s="118"/>
      <c r="V709" s="118"/>
      <c r="W709" s="203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</row>
    <row r="710">
      <c r="A710" s="224"/>
      <c r="B710" s="225"/>
      <c r="C710" s="118"/>
      <c r="D710" s="118"/>
      <c r="E710" s="203"/>
      <c r="F710" s="118"/>
      <c r="G710" s="118"/>
      <c r="H710" s="118"/>
      <c r="I710" s="118"/>
      <c r="J710" s="118"/>
      <c r="K710" s="203"/>
      <c r="L710" s="118"/>
      <c r="M710" s="118"/>
      <c r="N710" s="118"/>
      <c r="O710" s="118"/>
      <c r="P710" s="118"/>
      <c r="Q710" s="203"/>
      <c r="R710" s="118"/>
      <c r="S710" s="118"/>
      <c r="T710" s="118"/>
      <c r="U710" s="118"/>
      <c r="V710" s="118"/>
      <c r="W710" s="203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  <c r="AL710" s="118"/>
      <c r="AM710" s="118"/>
      <c r="AN710" s="118"/>
      <c r="AO710" s="118"/>
      <c r="AP710" s="118"/>
      <c r="AQ710" s="118"/>
      <c r="AR710" s="118"/>
      <c r="AS710" s="118"/>
    </row>
    <row r="711">
      <c r="A711" s="224"/>
      <c r="B711" s="225"/>
      <c r="C711" s="118"/>
      <c r="D711" s="118"/>
      <c r="E711" s="203"/>
      <c r="F711" s="118"/>
      <c r="G711" s="118"/>
      <c r="H711" s="118"/>
      <c r="I711" s="118"/>
      <c r="J711" s="118"/>
      <c r="K711" s="203"/>
      <c r="L711" s="118"/>
      <c r="M711" s="118"/>
      <c r="N711" s="118"/>
      <c r="O711" s="118"/>
      <c r="P711" s="118"/>
      <c r="Q711" s="203"/>
      <c r="R711" s="118"/>
      <c r="S711" s="118"/>
      <c r="T711" s="118"/>
      <c r="U711" s="118"/>
      <c r="V711" s="118"/>
      <c r="W711" s="203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</row>
    <row r="712">
      <c r="A712" s="224"/>
      <c r="B712" s="225"/>
      <c r="C712" s="118"/>
      <c r="D712" s="118"/>
      <c r="E712" s="203"/>
      <c r="F712" s="118"/>
      <c r="G712" s="118"/>
      <c r="H712" s="118"/>
      <c r="I712" s="118"/>
      <c r="J712" s="118"/>
      <c r="K712" s="203"/>
      <c r="L712" s="118"/>
      <c r="M712" s="118"/>
      <c r="N712" s="118"/>
      <c r="O712" s="118"/>
      <c r="P712" s="118"/>
      <c r="Q712" s="203"/>
      <c r="R712" s="118"/>
      <c r="S712" s="118"/>
      <c r="T712" s="118"/>
      <c r="U712" s="118"/>
      <c r="V712" s="118"/>
      <c r="W712" s="203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  <c r="AL712" s="118"/>
      <c r="AM712" s="118"/>
      <c r="AN712" s="118"/>
      <c r="AO712" s="118"/>
      <c r="AP712" s="118"/>
      <c r="AQ712" s="118"/>
      <c r="AR712" s="118"/>
      <c r="AS712" s="118"/>
    </row>
    <row r="713">
      <c r="A713" s="224"/>
      <c r="B713" s="225"/>
      <c r="C713" s="118"/>
      <c r="D713" s="118"/>
      <c r="E713" s="203"/>
      <c r="F713" s="118"/>
      <c r="G713" s="118"/>
      <c r="H713" s="118"/>
      <c r="I713" s="118"/>
      <c r="J713" s="118"/>
      <c r="K713" s="203"/>
      <c r="L713" s="118"/>
      <c r="M713" s="118"/>
      <c r="N713" s="118"/>
      <c r="O713" s="118"/>
      <c r="P713" s="118"/>
      <c r="Q713" s="203"/>
      <c r="R713" s="118"/>
      <c r="S713" s="118"/>
      <c r="T713" s="118"/>
      <c r="U713" s="118"/>
      <c r="V713" s="118"/>
      <c r="W713" s="203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</row>
    <row r="714">
      <c r="A714" s="224"/>
      <c r="B714" s="225"/>
      <c r="C714" s="118"/>
      <c r="D714" s="118"/>
      <c r="E714" s="203"/>
      <c r="F714" s="118"/>
      <c r="G714" s="118"/>
      <c r="H714" s="118"/>
      <c r="I714" s="118"/>
      <c r="J714" s="118"/>
      <c r="K714" s="203"/>
      <c r="L714" s="118"/>
      <c r="M714" s="118"/>
      <c r="N714" s="118"/>
      <c r="O714" s="118"/>
      <c r="P714" s="118"/>
      <c r="Q714" s="203"/>
      <c r="R714" s="118"/>
      <c r="S714" s="118"/>
      <c r="T714" s="118"/>
      <c r="U714" s="118"/>
      <c r="V714" s="118"/>
      <c r="W714" s="203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  <c r="AL714" s="118"/>
      <c r="AM714" s="118"/>
      <c r="AN714" s="118"/>
      <c r="AO714" s="118"/>
      <c r="AP714" s="118"/>
      <c r="AQ714" s="118"/>
      <c r="AR714" s="118"/>
      <c r="AS714" s="118"/>
    </row>
    <row r="715">
      <c r="A715" s="224"/>
      <c r="B715" s="225"/>
      <c r="C715" s="118"/>
      <c r="D715" s="118"/>
      <c r="E715" s="203"/>
      <c r="F715" s="118"/>
      <c r="G715" s="118"/>
      <c r="H715" s="118"/>
      <c r="I715" s="118"/>
      <c r="J715" s="118"/>
      <c r="K715" s="203"/>
      <c r="L715" s="118"/>
      <c r="M715" s="118"/>
      <c r="N715" s="118"/>
      <c r="O715" s="118"/>
      <c r="P715" s="118"/>
      <c r="Q715" s="203"/>
      <c r="R715" s="118"/>
      <c r="S715" s="118"/>
      <c r="T715" s="118"/>
      <c r="U715" s="118"/>
      <c r="V715" s="118"/>
      <c r="W715" s="203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  <c r="AP715" s="118"/>
      <c r="AQ715" s="118"/>
      <c r="AR715" s="118"/>
      <c r="AS715" s="118"/>
    </row>
    <row r="716">
      <c r="A716" s="224"/>
      <c r="B716" s="225"/>
      <c r="C716" s="118"/>
      <c r="D716" s="118"/>
      <c r="E716" s="203"/>
      <c r="F716" s="118"/>
      <c r="G716" s="118"/>
      <c r="H716" s="118"/>
      <c r="I716" s="118"/>
      <c r="J716" s="118"/>
      <c r="K716" s="203"/>
      <c r="L716" s="118"/>
      <c r="M716" s="118"/>
      <c r="N716" s="118"/>
      <c r="O716" s="118"/>
      <c r="P716" s="118"/>
      <c r="Q716" s="203"/>
      <c r="R716" s="118"/>
      <c r="S716" s="118"/>
      <c r="T716" s="118"/>
      <c r="U716" s="118"/>
      <c r="V716" s="118"/>
      <c r="W716" s="203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  <c r="AL716" s="118"/>
      <c r="AM716" s="118"/>
      <c r="AN716" s="118"/>
      <c r="AO716" s="118"/>
      <c r="AP716" s="118"/>
      <c r="AQ716" s="118"/>
      <c r="AR716" s="118"/>
      <c r="AS716" s="118"/>
    </row>
    <row r="717">
      <c r="A717" s="224"/>
      <c r="B717" s="225"/>
      <c r="C717" s="118"/>
      <c r="D717" s="118"/>
      <c r="E717" s="203"/>
      <c r="F717" s="118"/>
      <c r="G717" s="118"/>
      <c r="H717" s="118"/>
      <c r="I717" s="118"/>
      <c r="J717" s="118"/>
      <c r="K717" s="203"/>
      <c r="L717" s="118"/>
      <c r="M717" s="118"/>
      <c r="N717" s="118"/>
      <c r="O717" s="118"/>
      <c r="P717" s="118"/>
      <c r="Q717" s="203"/>
      <c r="R717" s="118"/>
      <c r="S717" s="118"/>
      <c r="T717" s="118"/>
      <c r="U717" s="118"/>
      <c r="V717" s="118"/>
      <c r="W717" s="203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  <c r="AL717" s="118"/>
      <c r="AM717" s="118"/>
      <c r="AN717" s="118"/>
      <c r="AO717" s="118"/>
      <c r="AP717" s="118"/>
      <c r="AQ717" s="118"/>
      <c r="AR717" s="118"/>
      <c r="AS717" s="118"/>
    </row>
    <row r="718">
      <c r="A718" s="224"/>
      <c r="B718" s="225"/>
      <c r="C718" s="118"/>
      <c r="D718" s="118"/>
      <c r="E718" s="203"/>
      <c r="F718" s="118"/>
      <c r="G718" s="118"/>
      <c r="H718" s="118"/>
      <c r="I718" s="118"/>
      <c r="J718" s="118"/>
      <c r="K718" s="203"/>
      <c r="L718" s="118"/>
      <c r="M718" s="118"/>
      <c r="N718" s="118"/>
      <c r="O718" s="118"/>
      <c r="P718" s="118"/>
      <c r="Q718" s="203"/>
      <c r="R718" s="118"/>
      <c r="S718" s="118"/>
      <c r="T718" s="118"/>
      <c r="U718" s="118"/>
      <c r="V718" s="118"/>
      <c r="W718" s="203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  <c r="AL718" s="118"/>
      <c r="AM718" s="118"/>
      <c r="AN718" s="118"/>
      <c r="AO718" s="118"/>
      <c r="AP718" s="118"/>
      <c r="AQ718" s="118"/>
      <c r="AR718" s="118"/>
      <c r="AS718" s="118"/>
    </row>
    <row r="719">
      <c r="A719" s="224"/>
      <c r="B719" s="225"/>
      <c r="C719" s="118"/>
      <c r="D719" s="118"/>
      <c r="E719" s="203"/>
      <c r="F719" s="118"/>
      <c r="G719" s="118"/>
      <c r="H719" s="118"/>
      <c r="I719" s="118"/>
      <c r="J719" s="118"/>
      <c r="K719" s="203"/>
      <c r="L719" s="118"/>
      <c r="M719" s="118"/>
      <c r="N719" s="118"/>
      <c r="O719" s="118"/>
      <c r="P719" s="118"/>
      <c r="Q719" s="203"/>
      <c r="R719" s="118"/>
      <c r="S719" s="118"/>
      <c r="T719" s="118"/>
      <c r="U719" s="118"/>
      <c r="V719" s="118"/>
      <c r="W719" s="203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  <c r="AL719" s="118"/>
      <c r="AM719" s="118"/>
      <c r="AN719" s="118"/>
      <c r="AO719" s="118"/>
      <c r="AP719" s="118"/>
      <c r="AQ719" s="118"/>
      <c r="AR719" s="118"/>
      <c r="AS719" s="118"/>
    </row>
    <row r="720">
      <c r="A720" s="224"/>
      <c r="B720" s="225"/>
      <c r="C720" s="118"/>
      <c r="D720" s="118"/>
      <c r="E720" s="203"/>
      <c r="F720" s="118"/>
      <c r="G720" s="118"/>
      <c r="H720" s="118"/>
      <c r="I720" s="118"/>
      <c r="J720" s="118"/>
      <c r="K720" s="203"/>
      <c r="L720" s="118"/>
      <c r="M720" s="118"/>
      <c r="N720" s="118"/>
      <c r="O720" s="118"/>
      <c r="P720" s="118"/>
      <c r="Q720" s="203"/>
      <c r="R720" s="118"/>
      <c r="S720" s="118"/>
      <c r="T720" s="118"/>
      <c r="U720" s="118"/>
      <c r="V720" s="118"/>
      <c r="W720" s="203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  <c r="AL720" s="118"/>
      <c r="AM720" s="118"/>
      <c r="AN720" s="118"/>
      <c r="AO720" s="118"/>
      <c r="AP720" s="118"/>
      <c r="AQ720" s="118"/>
      <c r="AR720" s="118"/>
      <c r="AS720" s="118"/>
    </row>
    <row r="721">
      <c r="A721" s="224"/>
      <c r="B721" s="225"/>
      <c r="C721" s="118"/>
      <c r="D721" s="118"/>
      <c r="E721" s="203"/>
      <c r="F721" s="118"/>
      <c r="G721" s="118"/>
      <c r="H721" s="118"/>
      <c r="I721" s="118"/>
      <c r="J721" s="118"/>
      <c r="K721" s="203"/>
      <c r="L721" s="118"/>
      <c r="M721" s="118"/>
      <c r="N721" s="118"/>
      <c r="O721" s="118"/>
      <c r="P721" s="118"/>
      <c r="Q721" s="203"/>
      <c r="R721" s="118"/>
      <c r="S721" s="118"/>
      <c r="T721" s="118"/>
      <c r="U721" s="118"/>
      <c r="V721" s="118"/>
      <c r="W721" s="203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</row>
    <row r="722">
      <c r="A722" s="224"/>
      <c r="B722" s="225"/>
      <c r="C722" s="118"/>
      <c r="D722" s="118"/>
      <c r="E722" s="203"/>
      <c r="F722" s="118"/>
      <c r="G722" s="118"/>
      <c r="H722" s="118"/>
      <c r="I722" s="118"/>
      <c r="J722" s="118"/>
      <c r="K722" s="203"/>
      <c r="L722" s="118"/>
      <c r="M722" s="118"/>
      <c r="N722" s="118"/>
      <c r="O722" s="118"/>
      <c r="P722" s="118"/>
      <c r="Q722" s="203"/>
      <c r="R722" s="118"/>
      <c r="S722" s="118"/>
      <c r="T722" s="118"/>
      <c r="U722" s="118"/>
      <c r="V722" s="118"/>
      <c r="W722" s="203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</row>
    <row r="723">
      <c r="A723" s="224"/>
      <c r="B723" s="225"/>
      <c r="C723" s="118"/>
      <c r="D723" s="118"/>
      <c r="E723" s="203"/>
      <c r="F723" s="118"/>
      <c r="G723" s="118"/>
      <c r="H723" s="118"/>
      <c r="I723" s="118"/>
      <c r="J723" s="118"/>
      <c r="K723" s="203"/>
      <c r="L723" s="118"/>
      <c r="M723" s="118"/>
      <c r="N723" s="118"/>
      <c r="O723" s="118"/>
      <c r="P723" s="118"/>
      <c r="Q723" s="203"/>
      <c r="R723" s="118"/>
      <c r="S723" s="118"/>
      <c r="T723" s="118"/>
      <c r="U723" s="118"/>
      <c r="V723" s="118"/>
      <c r="W723" s="203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  <c r="AL723" s="118"/>
      <c r="AM723" s="118"/>
      <c r="AN723" s="118"/>
      <c r="AO723" s="118"/>
      <c r="AP723" s="118"/>
      <c r="AQ723" s="118"/>
      <c r="AR723" s="118"/>
      <c r="AS723" s="118"/>
    </row>
    <row r="724">
      <c r="A724" s="224"/>
      <c r="B724" s="225"/>
      <c r="C724" s="118"/>
      <c r="D724" s="118"/>
      <c r="E724" s="203"/>
      <c r="F724" s="118"/>
      <c r="G724" s="118"/>
      <c r="H724" s="118"/>
      <c r="I724" s="118"/>
      <c r="J724" s="118"/>
      <c r="K724" s="203"/>
      <c r="L724" s="118"/>
      <c r="M724" s="118"/>
      <c r="N724" s="118"/>
      <c r="O724" s="118"/>
      <c r="P724" s="118"/>
      <c r="Q724" s="203"/>
      <c r="R724" s="118"/>
      <c r="S724" s="118"/>
      <c r="T724" s="118"/>
      <c r="U724" s="118"/>
      <c r="V724" s="118"/>
      <c r="W724" s="203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</row>
    <row r="725">
      <c r="A725" s="224"/>
      <c r="B725" s="225"/>
      <c r="C725" s="118"/>
      <c r="D725" s="118"/>
      <c r="E725" s="203"/>
      <c r="F725" s="118"/>
      <c r="G725" s="118"/>
      <c r="H725" s="118"/>
      <c r="I725" s="118"/>
      <c r="J725" s="118"/>
      <c r="K725" s="203"/>
      <c r="L725" s="118"/>
      <c r="M725" s="118"/>
      <c r="N725" s="118"/>
      <c r="O725" s="118"/>
      <c r="P725" s="118"/>
      <c r="Q725" s="203"/>
      <c r="R725" s="118"/>
      <c r="S725" s="118"/>
      <c r="T725" s="118"/>
      <c r="U725" s="118"/>
      <c r="V725" s="118"/>
      <c r="W725" s="203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</row>
    <row r="726">
      <c r="A726" s="224"/>
      <c r="B726" s="225"/>
      <c r="C726" s="118"/>
      <c r="D726" s="118"/>
      <c r="E726" s="203"/>
      <c r="F726" s="118"/>
      <c r="G726" s="118"/>
      <c r="H726" s="118"/>
      <c r="I726" s="118"/>
      <c r="J726" s="118"/>
      <c r="K726" s="203"/>
      <c r="L726" s="118"/>
      <c r="M726" s="118"/>
      <c r="N726" s="118"/>
      <c r="O726" s="118"/>
      <c r="P726" s="118"/>
      <c r="Q726" s="203"/>
      <c r="R726" s="118"/>
      <c r="S726" s="118"/>
      <c r="T726" s="118"/>
      <c r="U726" s="118"/>
      <c r="V726" s="118"/>
      <c r="W726" s="203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  <c r="AL726" s="118"/>
      <c r="AM726" s="118"/>
      <c r="AN726" s="118"/>
      <c r="AO726" s="118"/>
      <c r="AP726" s="118"/>
      <c r="AQ726" s="118"/>
      <c r="AR726" s="118"/>
      <c r="AS726" s="118"/>
    </row>
    <row r="727">
      <c r="A727" s="224"/>
      <c r="B727" s="225"/>
      <c r="C727" s="118"/>
      <c r="D727" s="118"/>
      <c r="E727" s="203"/>
      <c r="F727" s="118"/>
      <c r="G727" s="118"/>
      <c r="H727" s="118"/>
      <c r="I727" s="118"/>
      <c r="J727" s="118"/>
      <c r="K727" s="203"/>
      <c r="L727" s="118"/>
      <c r="M727" s="118"/>
      <c r="N727" s="118"/>
      <c r="O727" s="118"/>
      <c r="P727" s="118"/>
      <c r="Q727" s="203"/>
      <c r="R727" s="118"/>
      <c r="S727" s="118"/>
      <c r="T727" s="118"/>
      <c r="U727" s="118"/>
      <c r="V727" s="118"/>
      <c r="W727" s="203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  <c r="AL727" s="118"/>
      <c r="AM727" s="118"/>
      <c r="AN727" s="118"/>
      <c r="AO727" s="118"/>
      <c r="AP727" s="118"/>
      <c r="AQ727" s="118"/>
      <c r="AR727" s="118"/>
      <c r="AS727" s="118"/>
    </row>
    <row r="728">
      <c r="A728" s="224"/>
      <c r="B728" s="225"/>
      <c r="C728" s="118"/>
      <c r="D728" s="118"/>
      <c r="E728" s="203"/>
      <c r="F728" s="118"/>
      <c r="G728" s="118"/>
      <c r="H728" s="118"/>
      <c r="I728" s="118"/>
      <c r="J728" s="118"/>
      <c r="K728" s="203"/>
      <c r="L728" s="118"/>
      <c r="M728" s="118"/>
      <c r="N728" s="118"/>
      <c r="O728" s="118"/>
      <c r="P728" s="118"/>
      <c r="Q728" s="203"/>
      <c r="R728" s="118"/>
      <c r="S728" s="118"/>
      <c r="T728" s="118"/>
      <c r="U728" s="118"/>
      <c r="V728" s="118"/>
      <c r="W728" s="203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  <c r="AL728" s="118"/>
      <c r="AM728" s="118"/>
      <c r="AN728" s="118"/>
      <c r="AO728" s="118"/>
      <c r="AP728" s="118"/>
      <c r="AQ728" s="118"/>
      <c r="AR728" s="118"/>
      <c r="AS728" s="118"/>
    </row>
    <row r="729">
      <c r="A729" s="224"/>
      <c r="B729" s="225"/>
      <c r="C729" s="118"/>
      <c r="D729" s="118"/>
      <c r="E729" s="203"/>
      <c r="F729" s="118"/>
      <c r="G729" s="118"/>
      <c r="H729" s="118"/>
      <c r="I729" s="118"/>
      <c r="J729" s="118"/>
      <c r="K729" s="203"/>
      <c r="L729" s="118"/>
      <c r="M729" s="118"/>
      <c r="N729" s="118"/>
      <c r="O729" s="118"/>
      <c r="P729" s="118"/>
      <c r="Q729" s="203"/>
      <c r="R729" s="118"/>
      <c r="S729" s="118"/>
      <c r="T729" s="118"/>
      <c r="U729" s="118"/>
      <c r="V729" s="118"/>
      <c r="W729" s="203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  <c r="AL729" s="118"/>
      <c r="AM729" s="118"/>
      <c r="AN729" s="118"/>
      <c r="AO729" s="118"/>
      <c r="AP729" s="118"/>
      <c r="AQ729" s="118"/>
      <c r="AR729" s="118"/>
      <c r="AS729" s="118"/>
    </row>
    <row r="730">
      <c r="A730" s="224"/>
      <c r="B730" s="225"/>
      <c r="C730" s="118"/>
      <c r="D730" s="118"/>
      <c r="E730" s="203"/>
      <c r="F730" s="118"/>
      <c r="G730" s="118"/>
      <c r="H730" s="118"/>
      <c r="I730" s="118"/>
      <c r="J730" s="118"/>
      <c r="K730" s="203"/>
      <c r="L730" s="118"/>
      <c r="M730" s="118"/>
      <c r="N730" s="118"/>
      <c r="O730" s="118"/>
      <c r="P730" s="118"/>
      <c r="Q730" s="203"/>
      <c r="R730" s="118"/>
      <c r="S730" s="118"/>
      <c r="T730" s="118"/>
      <c r="U730" s="118"/>
      <c r="V730" s="118"/>
      <c r="W730" s="203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  <c r="AL730" s="118"/>
      <c r="AM730" s="118"/>
      <c r="AN730" s="118"/>
      <c r="AO730" s="118"/>
      <c r="AP730" s="118"/>
      <c r="AQ730" s="118"/>
      <c r="AR730" s="118"/>
      <c r="AS730" s="118"/>
    </row>
    <row r="731">
      <c r="A731" s="224"/>
      <c r="B731" s="225"/>
      <c r="C731" s="118"/>
      <c r="D731" s="118"/>
      <c r="E731" s="203"/>
      <c r="F731" s="118"/>
      <c r="G731" s="118"/>
      <c r="H731" s="118"/>
      <c r="I731" s="118"/>
      <c r="J731" s="118"/>
      <c r="K731" s="203"/>
      <c r="L731" s="118"/>
      <c r="M731" s="118"/>
      <c r="N731" s="118"/>
      <c r="O731" s="118"/>
      <c r="P731" s="118"/>
      <c r="Q731" s="203"/>
      <c r="R731" s="118"/>
      <c r="S731" s="118"/>
      <c r="T731" s="118"/>
      <c r="U731" s="118"/>
      <c r="V731" s="118"/>
      <c r="W731" s="203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  <c r="AL731" s="118"/>
      <c r="AM731" s="118"/>
      <c r="AN731" s="118"/>
      <c r="AO731" s="118"/>
      <c r="AP731" s="118"/>
      <c r="AQ731" s="118"/>
      <c r="AR731" s="118"/>
      <c r="AS731" s="118"/>
    </row>
    <row r="732">
      <c r="A732" s="224"/>
      <c r="B732" s="225"/>
      <c r="C732" s="118"/>
      <c r="D732" s="118"/>
      <c r="E732" s="203"/>
      <c r="F732" s="118"/>
      <c r="G732" s="118"/>
      <c r="H732" s="118"/>
      <c r="I732" s="118"/>
      <c r="J732" s="118"/>
      <c r="K732" s="203"/>
      <c r="L732" s="118"/>
      <c r="M732" s="118"/>
      <c r="N732" s="118"/>
      <c r="O732" s="118"/>
      <c r="P732" s="118"/>
      <c r="Q732" s="203"/>
      <c r="R732" s="118"/>
      <c r="S732" s="118"/>
      <c r="T732" s="118"/>
      <c r="U732" s="118"/>
      <c r="V732" s="118"/>
      <c r="W732" s="203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  <c r="AL732" s="118"/>
      <c r="AM732" s="118"/>
      <c r="AN732" s="118"/>
      <c r="AO732" s="118"/>
      <c r="AP732" s="118"/>
      <c r="AQ732" s="118"/>
      <c r="AR732" s="118"/>
      <c r="AS732" s="118"/>
    </row>
    <row r="733">
      <c r="A733" s="224"/>
      <c r="B733" s="225"/>
      <c r="C733" s="118"/>
      <c r="D733" s="118"/>
      <c r="E733" s="203"/>
      <c r="F733" s="118"/>
      <c r="G733" s="118"/>
      <c r="H733" s="118"/>
      <c r="I733" s="118"/>
      <c r="J733" s="118"/>
      <c r="K733" s="203"/>
      <c r="L733" s="118"/>
      <c r="M733" s="118"/>
      <c r="N733" s="118"/>
      <c r="O733" s="118"/>
      <c r="P733" s="118"/>
      <c r="Q733" s="203"/>
      <c r="R733" s="118"/>
      <c r="S733" s="118"/>
      <c r="T733" s="118"/>
      <c r="U733" s="118"/>
      <c r="V733" s="118"/>
      <c r="W733" s="203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  <c r="AP733" s="118"/>
      <c r="AQ733" s="118"/>
      <c r="AR733" s="118"/>
      <c r="AS733" s="118"/>
    </row>
    <row r="734">
      <c r="A734" s="224"/>
      <c r="B734" s="225"/>
      <c r="C734" s="118"/>
      <c r="D734" s="118"/>
      <c r="E734" s="203"/>
      <c r="F734" s="118"/>
      <c r="G734" s="118"/>
      <c r="H734" s="118"/>
      <c r="I734" s="118"/>
      <c r="J734" s="118"/>
      <c r="K734" s="203"/>
      <c r="L734" s="118"/>
      <c r="M734" s="118"/>
      <c r="N734" s="118"/>
      <c r="O734" s="118"/>
      <c r="P734" s="118"/>
      <c r="Q734" s="203"/>
      <c r="R734" s="118"/>
      <c r="S734" s="118"/>
      <c r="T734" s="118"/>
      <c r="U734" s="118"/>
      <c r="V734" s="118"/>
      <c r="W734" s="203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  <c r="AL734" s="118"/>
      <c r="AM734" s="118"/>
      <c r="AN734" s="118"/>
      <c r="AO734" s="118"/>
      <c r="AP734" s="118"/>
      <c r="AQ734" s="118"/>
      <c r="AR734" s="118"/>
      <c r="AS734" s="118"/>
    </row>
    <row r="735">
      <c r="A735" s="224"/>
      <c r="B735" s="225"/>
      <c r="C735" s="118"/>
      <c r="D735" s="118"/>
      <c r="E735" s="203"/>
      <c r="F735" s="118"/>
      <c r="G735" s="118"/>
      <c r="H735" s="118"/>
      <c r="I735" s="118"/>
      <c r="J735" s="118"/>
      <c r="K735" s="203"/>
      <c r="L735" s="118"/>
      <c r="M735" s="118"/>
      <c r="N735" s="118"/>
      <c r="O735" s="118"/>
      <c r="P735" s="118"/>
      <c r="Q735" s="203"/>
      <c r="R735" s="118"/>
      <c r="S735" s="118"/>
      <c r="T735" s="118"/>
      <c r="U735" s="118"/>
      <c r="V735" s="118"/>
      <c r="W735" s="203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  <c r="AL735" s="118"/>
      <c r="AM735" s="118"/>
      <c r="AN735" s="118"/>
      <c r="AO735" s="118"/>
      <c r="AP735" s="118"/>
      <c r="AQ735" s="118"/>
      <c r="AR735" s="118"/>
      <c r="AS735" s="118"/>
    </row>
    <row r="736">
      <c r="A736" s="224"/>
      <c r="B736" s="225"/>
      <c r="C736" s="118"/>
      <c r="D736" s="118"/>
      <c r="E736" s="203"/>
      <c r="F736" s="118"/>
      <c r="G736" s="118"/>
      <c r="H736" s="118"/>
      <c r="I736" s="118"/>
      <c r="J736" s="118"/>
      <c r="K736" s="203"/>
      <c r="L736" s="118"/>
      <c r="M736" s="118"/>
      <c r="N736" s="118"/>
      <c r="O736" s="118"/>
      <c r="P736" s="118"/>
      <c r="Q736" s="203"/>
      <c r="R736" s="118"/>
      <c r="S736" s="118"/>
      <c r="T736" s="118"/>
      <c r="U736" s="118"/>
      <c r="V736" s="118"/>
      <c r="W736" s="203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  <c r="AL736" s="118"/>
      <c r="AM736" s="118"/>
      <c r="AN736" s="118"/>
      <c r="AO736" s="118"/>
      <c r="AP736" s="118"/>
      <c r="AQ736" s="118"/>
      <c r="AR736" s="118"/>
      <c r="AS736" s="118"/>
    </row>
    <row r="737">
      <c r="A737" s="224"/>
      <c r="B737" s="225"/>
      <c r="C737" s="118"/>
      <c r="D737" s="118"/>
      <c r="E737" s="203"/>
      <c r="F737" s="118"/>
      <c r="G737" s="118"/>
      <c r="H737" s="118"/>
      <c r="I737" s="118"/>
      <c r="J737" s="118"/>
      <c r="K737" s="203"/>
      <c r="L737" s="118"/>
      <c r="M737" s="118"/>
      <c r="N737" s="118"/>
      <c r="O737" s="118"/>
      <c r="P737" s="118"/>
      <c r="Q737" s="203"/>
      <c r="R737" s="118"/>
      <c r="S737" s="118"/>
      <c r="T737" s="118"/>
      <c r="U737" s="118"/>
      <c r="V737" s="118"/>
      <c r="W737" s="203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  <c r="AL737" s="118"/>
      <c r="AM737" s="118"/>
      <c r="AN737" s="118"/>
      <c r="AO737" s="118"/>
      <c r="AP737" s="118"/>
      <c r="AQ737" s="118"/>
      <c r="AR737" s="118"/>
      <c r="AS737" s="118"/>
    </row>
    <row r="738">
      <c r="A738" s="224"/>
      <c r="B738" s="225"/>
      <c r="C738" s="118"/>
      <c r="D738" s="118"/>
      <c r="E738" s="203"/>
      <c r="F738" s="118"/>
      <c r="G738" s="118"/>
      <c r="H738" s="118"/>
      <c r="I738" s="118"/>
      <c r="J738" s="118"/>
      <c r="K738" s="203"/>
      <c r="L738" s="118"/>
      <c r="M738" s="118"/>
      <c r="N738" s="118"/>
      <c r="O738" s="118"/>
      <c r="P738" s="118"/>
      <c r="Q738" s="203"/>
      <c r="R738" s="118"/>
      <c r="S738" s="118"/>
      <c r="T738" s="118"/>
      <c r="U738" s="118"/>
      <c r="V738" s="118"/>
      <c r="W738" s="203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  <c r="AP738" s="118"/>
      <c r="AQ738" s="118"/>
      <c r="AR738" s="118"/>
      <c r="AS738" s="118"/>
    </row>
    <row r="739">
      <c r="A739" s="224"/>
      <c r="B739" s="225"/>
      <c r="C739" s="118"/>
      <c r="D739" s="118"/>
      <c r="E739" s="203"/>
      <c r="F739" s="118"/>
      <c r="G739" s="118"/>
      <c r="H739" s="118"/>
      <c r="I739" s="118"/>
      <c r="J739" s="118"/>
      <c r="K739" s="203"/>
      <c r="L739" s="118"/>
      <c r="M739" s="118"/>
      <c r="N739" s="118"/>
      <c r="O739" s="118"/>
      <c r="P739" s="118"/>
      <c r="Q739" s="203"/>
      <c r="R739" s="118"/>
      <c r="S739" s="118"/>
      <c r="T739" s="118"/>
      <c r="U739" s="118"/>
      <c r="V739" s="118"/>
      <c r="W739" s="203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  <c r="AL739" s="118"/>
      <c r="AM739" s="118"/>
      <c r="AN739" s="118"/>
      <c r="AO739" s="118"/>
      <c r="AP739" s="118"/>
      <c r="AQ739" s="118"/>
      <c r="AR739" s="118"/>
      <c r="AS739" s="118"/>
    </row>
    <row r="740">
      <c r="A740" s="224"/>
      <c r="B740" s="225"/>
      <c r="C740" s="118"/>
      <c r="D740" s="118"/>
      <c r="E740" s="203"/>
      <c r="F740" s="118"/>
      <c r="G740" s="118"/>
      <c r="H740" s="118"/>
      <c r="I740" s="118"/>
      <c r="J740" s="118"/>
      <c r="K740" s="203"/>
      <c r="L740" s="118"/>
      <c r="M740" s="118"/>
      <c r="N740" s="118"/>
      <c r="O740" s="118"/>
      <c r="P740" s="118"/>
      <c r="Q740" s="203"/>
      <c r="R740" s="118"/>
      <c r="S740" s="118"/>
      <c r="T740" s="118"/>
      <c r="U740" s="118"/>
      <c r="V740" s="118"/>
      <c r="W740" s="203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  <c r="AL740" s="118"/>
      <c r="AM740" s="118"/>
      <c r="AN740" s="118"/>
      <c r="AO740" s="118"/>
      <c r="AP740" s="118"/>
      <c r="AQ740" s="118"/>
      <c r="AR740" s="118"/>
      <c r="AS740" s="118"/>
    </row>
    <row r="741">
      <c r="A741" s="224"/>
      <c r="B741" s="225"/>
      <c r="C741" s="118"/>
      <c r="D741" s="118"/>
      <c r="E741" s="203"/>
      <c r="F741" s="118"/>
      <c r="G741" s="118"/>
      <c r="H741" s="118"/>
      <c r="I741" s="118"/>
      <c r="J741" s="118"/>
      <c r="K741" s="203"/>
      <c r="L741" s="118"/>
      <c r="M741" s="118"/>
      <c r="N741" s="118"/>
      <c r="O741" s="118"/>
      <c r="P741" s="118"/>
      <c r="Q741" s="203"/>
      <c r="R741" s="118"/>
      <c r="S741" s="118"/>
      <c r="T741" s="118"/>
      <c r="U741" s="118"/>
      <c r="V741" s="118"/>
      <c r="W741" s="203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  <c r="AL741" s="118"/>
      <c r="AM741" s="118"/>
      <c r="AN741" s="118"/>
      <c r="AO741" s="118"/>
      <c r="AP741" s="118"/>
      <c r="AQ741" s="118"/>
      <c r="AR741" s="118"/>
      <c r="AS741" s="118"/>
    </row>
    <row r="742">
      <c r="A742" s="224"/>
      <c r="B742" s="225"/>
      <c r="C742" s="118"/>
      <c r="D742" s="118"/>
      <c r="E742" s="203"/>
      <c r="F742" s="118"/>
      <c r="G742" s="118"/>
      <c r="H742" s="118"/>
      <c r="I742" s="118"/>
      <c r="J742" s="118"/>
      <c r="K742" s="203"/>
      <c r="L742" s="118"/>
      <c r="M742" s="118"/>
      <c r="N742" s="118"/>
      <c r="O742" s="118"/>
      <c r="P742" s="118"/>
      <c r="Q742" s="203"/>
      <c r="R742" s="118"/>
      <c r="S742" s="118"/>
      <c r="T742" s="118"/>
      <c r="U742" s="118"/>
      <c r="V742" s="118"/>
      <c r="W742" s="203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  <c r="AL742" s="118"/>
      <c r="AM742" s="118"/>
      <c r="AN742" s="118"/>
      <c r="AO742" s="118"/>
      <c r="AP742" s="118"/>
      <c r="AQ742" s="118"/>
      <c r="AR742" s="118"/>
      <c r="AS742" s="118"/>
    </row>
    <row r="743">
      <c r="A743" s="224"/>
      <c r="B743" s="225"/>
      <c r="C743" s="118"/>
      <c r="D743" s="118"/>
      <c r="E743" s="203"/>
      <c r="F743" s="118"/>
      <c r="G743" s="118"/>
      <c r="H743" s="118"/>
      <c r="I743" s="118"/>
      <c r="J743" s="118"/>
      <c r="K743" s="203"/>
      <c r="L743" s="118"/>
      <c r="M743" s="118"/>
      <c r="N743" s="118"/>
      <c r="O743" s="118"/>
      <c r="P743" s="118"/>
      <c r="Q743" s="203"/>
      <c r="R743" s="118"/>
      <c r="S743" s="118"/>
      <c r="T743" s="118"/>
      <c r="U743" s="118"/>
      <c r="V743" s="118"/>
      <c r="W743" s="203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  <c r="AL743" s="118"/>
      <c r="AM743" s="118"/>
      <c r="AN743" s="118"/>
      <c r="AO743" s="118"/>
      <c r="AP743" s="118"/>
      <c r="AQ743" s="118"/>
      <c r="AR743" s="118"/>
      <c r="AS743" s="118"/>
    </row>
    <row r="744">
      <c r="A744" s="224"/>
      <c r="B744" s="225"/>
      <c r="C744" s="118"/>
      <c r="D744" s="118"/>
      <c r="E744" s="203"/>
      <c r="F744" s="118"/>
      <c r="G744" s="118"/>
      <c r="H744" s="118"/>
      <c r="I744" s="118"/>
      <c r="J744" s="118"/>
      <c r="K744" s="203"/>
      <c r="L744" s="118"/>
      <c r="M744" s="118"/>
      <c r="N744" s="118"/>
      <c r="O744" s="118"/>
      <c r="P744" s="118"/>
      <c r="Q744" s="203"/>
      <c r="R744" s="118"/>
      <c r="S744" s="118"/>
      <c r="T744" s="118"/>
      <c r="U744" s="118"/>
      <c r="V744" s="118"/>
      <c r="W744" s="203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  <c r="AP744" s="118"/>
      <c r="AQ744" s="118"/>
      <c r="AR744" s="118"/>
      <c r="AS744" s="118"/>
    </row>
    <row r="745">
      <c r="A745" s="224"/>
      <c r="B745" s="225"/>
      <c r="C745" s="118"/>
      <c r="D745" s="118"/>
      <c r="E745" s="203"/>
      <c r="F745" s="118"/>
      <c r="G745" s="118"/>
      <c r="H745" s="118"/>
      <c r="I745" s="118"/>
      <c r="J745" s="118"/>
      <c r="K745" s="203"/>
      <c r="L745" s="118"/>
      <c r="M745" s="118"/>
      <c r="N745" s="118"/>
      <c r="O745" s="118"/>
      <c r="P745" s="118"/>
      <c r="Q745" s="203"/>
      <c r="R745" s="118"/>
      <c r="S745" s="118"/>
      <c r="T745" s="118"/>
      <c r="U745" s="118"/>
      <c r="V745" s="118"/>
      <c r="W745" s="203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  <c r="AL745" s="118"/>
      <c r="AM745" s="118"/>
      <c r="AN745" s="118"/>
      <c r="AO745" s="118"/>
      <c r="AP745" s="118"/>
      <c r="AQ745" s="118"/>
      <c r="AR745" s="118"/>
      <c r="AS745" s="118"/>
    </row>
    <row r="746">
      <c r="A746" s="224"/>
      <c r="B746" s="225"/>
      <c r="C746" s="118"/>
      <c r="D746" s="118"/>
      <c r="E746" s="203"/>
      <c r="F746" s="118"/>
      <c r="G746" s="118"/>
      <c r="H746" s="118"/>
      <c r="I746" s="118"/>
      <c r="J746" s="118"/>
      <c r="K746" s="203"/>
      <c r="L746" s="118"/>
      <c r="M746" s="118"/>
      <c r="N746" s="118"/>
      <c r="O746" s="118"/>
      <c r="P746" s="118"/>
      <c r="Q746" s="203"/>
      <c r="R746" s="118"/>
      <c r="S746" s="118"/>
      <c r="T746" s="118"/>
      <c r="U746" s="118"/>
      <c r="V746" s="118"/>
      <c r="W746" s="203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  <c r="AL746" s="118"/>
      <c r="AM746" s="118"/>
      <c r="AN746" s="118"/>
      <c r="AO746" s="118"/>
      <c r="AP746" s="118"/>
      <c r="AQ746" s="118"/>
      <c r="AR746" s="118"/>
      <c r="AS746" s="118"/>
    </row>
    <row r="747">
      <c r="A747" s="224"/>
      <c r="B747" s="225"/>
      <c r="C747" s="118"/>
      <c r="D747" s="118"/>
      <c r="E747" s="203"/>
      <c r="F747" s="118"/>
      <c r="G747" s="118"/>
      <c r="H747" s="118"/>
      <c r="I747" s="118"/>
      <c r="J747" s="118"/>
      <c r="K747" s="203"/>
      <c r="L747" s="118"/>
      <c r="M747" s="118"/>
      <c r="N747" s="118"/>
      <c r="O747" s="118"/>
      <c r="P747" s="118"/>
      <c r="Q747" s="203"/>
      <c r="R747" s="118"/>
      <c r="S747" s="118"/>
      <c r="T747" s="118"/>
      <c r="U747" s="118"/>
      <c r="V747" s="118"/>
      <c r="W747" s="203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  <c r="AL747" s="118"/>
      <c r="AM747" s="118"/>
      <c r="AN747" s="118"/>
      <c r="AO747" s="118"/>
      <c r="AP747" s="118"/>
      <c r="AQ747" s="118"/>
      <c r="AR747" s="118"/>
      <c r="AS747" s="118"/>
    </row>
    <row r="748">
      <c r="A748" s="224"/>
      <c r="B748" s="225"/>
      <c r="C748" s="118"/>
      <c r="D748" s="118"/>
      <c r="E748" s="203"/>
      <c r="F748" s="118"/>
      <c r="G748" s="118"/>
      <c r="H748" s="118"/>
      <c r="I748" s="118"/>
      <c r="J748" s="118"/>
      <c r="K748" s="203"/>
      <c r="L748" s="118"/>
      <c r="M748" s="118"/>
      <c r="N748" s="118"/>
      <c r="O748" s="118"/>
      <c r="P748" s="118"/>
      <c r="Q748" s="203"/>
      <c r="R748" s="118"/>
      <c r="S748" s="118"/>
      <c r="T748" s="118"/>
      <c r="U748" s="118"/>
      <c r="V748" s="118"/>
      <c r="W748" s="203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  <c r="AL748" s="118"/>
      <c r="AM748" s="118"/>
      <c r="AN748" s="118"/>
      <c r="AO748" s="118"/>
      <c r="AP748" s="118"/>
      <c r="AQ748" s="118"/>
      <c r="AR748" s="118"/>
      <c r="AS748" s="118"/>
    </row>
    <row r="749">
      <c r="A749" s="224"/>
      <c r="B749" s="225"/>
      <c r="C749" s="118"/>
      <c r="D749" s="118"/>
      <c r="E749" s="203"/>
      <c r="F749" s="118"/>
      <c r="G749" s="118"/>
      <c r="H749" s="118"/>
      <c r="I749" s="118"/>
      <c r="J749" s="118"/>
      <c r="K749" s="203"/>
      <c r="L749" s="118"/>
      <c r="M749" s="118"/>
      <c r="N749" s="118"/>
      <c r="O749" s="118"/>
      <c r="P749" s="118"/>
      <c r="Q749" s="203"/>
      <c r="R749" s="118"/>
      <c r="S749" s="118"/>
      <c r="T749" s="118"/>
      <c r="U749" s="118"/>
      <c r="V749" s="118"/>
      <c r="W749" s="203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  <c r="AL749" s="118"/>
      <c r="AM749" s="118"/>
      <c r="AN749" s="118"/>
      <c r="AO749" s="118"/>
      <c r="AP749" s="118"/>
      <c r="AQ749" s="118"/>
      <c r="AR749" s="118"/>
      <c r="AS749" s="118"/>
    </row>
    <row r="750">
      <c r="A750" s="224"/>
      <c r="B750" s="225"/>
      <c r="C750" s="118"/>
      <c r="D750" s="118"/>
      <c r="E750" s="203"/>
      <c r="F750" s="118"/>
      <c r="G750" s="118"/>
      <c r="H750" s="118"/>
      <c r="I750" s="118"/>
      <c r="J750" s="118"/>
      <c r="K750" s="203"/>
      <c r="L750" s="118"/>
      <c r="M750" s="118"/>
      <c r="N750" s="118"/>
      <c r="O750" s="118"/>
      <c r="P750" s="118"/>
      <c r="Q750" s="203"/>
      <c r="R750" s="118"/>
      <c r="S750" s="118"/>
      <c r="T750" s="118"/>
      <c r="U750" s="118"/>
      <c r="V750" s="118"/>
      <c r="W750" s="203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  <c r="AL750" s="118"/>
      <c r="AM750" s="118"/>
      <c r="AN750" s="118"/>
      <c r="AO750" s="118"/>
      <c r="AP750" s="118"/>
      <c r="AQ750" s="118"/>
      <c r="AR750" s="118"/>
      <c r="AS750" s="118"/>
    </row>
    <row r="751">
      <c r="A751" s="224"/>
      <c r="B751" s="225"/>
      <c r="C751" s="118"/>
      <c r="D751" s="118"/>
      <c r="E751" s="203"/>
      <c r="F751" s="118"/>
      <c r="G751" s="118"/>
      <c r="H751" s="118"/>
      <c r="I751" s="118"/>
      <c r="J751" s="118"/>
      <c r="K751" s="203"/>
      <c r="L751" s="118"/>
      <c r="M751" s="118"/>
      <c r="N751" s="118"/>
      <c r="O751" s="118"/>
      <c r="P751" s="118"/>
      <c r="Q751" s="203"/>
      <c r="R751" s="118"/>
      <c r="S751" s="118"/>
      <c r="T751" s="118"/>
      <c r="U751" s="118"/>
      <c r="V751" s="118"/>
      <c r="W751" s="203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  <c r="AL751" s="118"/>
      <c r="AM751" s="118"/>
      <c r="AN751" s="118"/>
      <c r="AO751" s="118"/>
      <c r="AP751" s="118"/>
      <c r="AQ751" s="118"/>
      <c r="AR751" s="118"/>
      <c r="AS751" s="118"/>
    </row>
    <row r="752">
      <c r="A752" s="224"/>
      <c r="B752" s="225"/>
      <c r="C752" s="118"/>
      <c r="D752" s="118"/>
      <c r="E752" s="203"/>
      <c r="F752" s="118"/>
      <c r="G752" s="118"/>
      <c r="H752" s="118"/>
      <c r="I752" s="118"/>
      <c r="J752" s="118"/>
      <c r="K752" s="203"/>
      <c r="L752" s="118"/>
      <c r="M752" s="118"/>
      <c r="N752" s="118"/>
      <c r="O752" s="118"/>
      <c r="P752" s="118"/>
      <c r="Q752" s="203"/>
      <c r="R752" s="118"/>
      <c r="S752" s="118"/>
      <c r="T752" s="118"/>
      <c r="U752" s="118"/>
      <c r="V752" s="118"/>
      <c r="W752" s="203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  <c r="AL752" s="118"/>
      <c r="AM752" s="118"/>
      <c r="AN752" s="118"/>
      <c r="AO752" s="118"/>
      <c r="AP752" s="118"/>
      <c r="AQ752" s="118"/>
      <c r="AR752" s="118"/>
      <c r="AS752" s="118"/>
    </row>
    <row r="753">
      <c r="A753" s="224"/>
      <c r="B753" s="225"/>
      <c r="C753" s="118"/>
      <c r="D753" s="118"/>
      <c r="E753" s="203"/>
      <c r="F753" s="118"/>
      <c r="G753" s="118"/>
      <c r="H753" s="118"/>
      <c r="I753" s="118"/>
      <c r="J753" s="118"/>
      <c r="K753" s="203"/>
      <c r="L753" s="118"/>
      <c r="M753" s="118"/>
      <c r="N753" s="118"/>
      <c r="O753" s="118"/>
      <c r="P753" s="118"/>
      <c r="Q753" s="203"/>
      <c r="R753" s="118"/>
      <c r="S753" s="118"/>
      <c r="T753" s="118"/>
      <c r="U753" s="118"/>
      <c r="V753" s="118"/>
      <c r="W753" s="203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  <c r="AL753" s="118"/>
      <c r="AM753" s="118"/>
      <c r="AN753" s="118"/>
      <c r="AO753" s="118"/>
      <c r="AP753" s="118"/>
      <c r="AQ753" s="118"/>
      <c r="AR753" s="118"/>
      <c r="AS753" s="118"/>
    </row>
    <row r="754">
      <c r="A754" s="224"/>
      <c r="B754" s="225"/>
      <c r="C754" s="118"/>
      <c r="D754" s="118"/>
      <c r="E754" s="203"/>
      <c r="F754" s="118"/>
      <c r="G754" s="118"/>
      <c r="H754" s="118"/>
      <c r="I754" s="118"/>
      <c r="J754" s="118"/>
      <c r="K754" s="203"/>
      <c r="L754" s="118"/>
      <c r="M754" s="118"/>
      <c r="N754" s="118"/>
      <c r="O754" s="118"/>
      <c r="P754" s="118"/>
      <c r="Q754" s="203"/>
      <c r="R754" s="118"/>
      <c r="S754" s="118"/>
      <c r="T754" s="118"/>
      <c r="U754" s="118"/>
      <c r="V754" s="118"/>
      <c r="W754" s="203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  <c r="AL754" s="118"/>
      <c r="AM754" s="118"/>
      <c r="AN754" s="118"/>
      <c r="AO754" s="118"/>
      <c r="AP754" s="118"/>
      <c r="AQ754" s="118"/>
      <c r="AR754" s="118"/>
      <c r="AS754" s="118"/>
    </row>
    <row r="755">
      <c r="A755" s="224"/>
      <c r="B755" s="225"/>
      <c r="C755" s="118"/>
      <c r="D755" s="118"/>
      <c r="E755" s="203"/>
      <c r="F755" s="118"/>
      <c r="G755" s="118"/>
      <c r="H755" s="118"/>
      <c r="I755" s="118"/>
      <c r="J755" s="118"/>
      <c r="K755" s="203"/>
      <c r="L755" s="118"/>
      <c r="M755" s="118"/>
      <c r="N755" s="118"/>
      <c r="O755" s="118"/>
      <c r="P755" s="118"/>
      <c r="Q755" s="203"/>
      <c r="R755" s="118"/>
      <c r="S755" s="118"/>
      <c r="T755" s="118"/>
      <c r="U755" s="118"/>
      <c r="V755" s="118"/>
      <c r="W755" s="203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  <c r="AL755" s="118"/>
      <c r="AM755" s="118"/>
      <c r="AN755" s="118"/>
      <c r="AO755" s="118"/>
      <c r="AP755" s="118"/>
      <c r="AQ755" s="118"/>
      <c r="AR755" s="118"/>
      <c r="AS755" s="118"/>
    </row>
    <row r="756">
      <c r="A756" s="224"/>
      <c r="B756" s="225"/>
      <c r="C756" s="118"/>
      <c r="D756" s="118"/>
      <c r="E756" s="203"/>
      <c r="F756" s="118"/>
      <c r="G756" s="118"/>
      <c r="H756" s="118"/>
      <c r="I756" s="118"/>
      <c r="J756" s="118"/>
      <c r="K756" s="203"/>
      <c r="L756" s="118"/>
      <c r="M756" s="118"/>
      <c r="N756" s="118"/>
      <c r="O756" s="118"/>
      <c r="P756" s="118"/>
      <c r="Q756" s="203"/>
      <c r="R756" s="118"/>
      <c r="S756" s="118"/>
      <c r="T756" s="118"/>
      <c r="U756" s="118"/>
      <c r="V756" s="118"/>
      <c r="W756" s="203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  <c r="AL756" s="118"/>
      <c r="AM756" s="118"/>
      <c r="AN756" s="118"/>
      <c r="AO756" s="118"/>
      <c r="AP756" s="118"/>
      <c r="AQ756" s="118"/>
      <c r="AR756" s="118"/>
      <c r="AS756" s="118"/>
    </row>
    <row r="757">
      <c r="A757" s="224"/>
      <c r="B757" s="225"/>
      <c r="C757" s="118"/>
      <c r="D757" s="118"/>
      <c r="E757" s="203"/>
      <c r="F757" s="118"/>
      <c r="G757" s="118"/>
      <c r="H757" s="118"/>
      <c r="I757" s="118"/>
      <c r="J757" s="118"/>
      <c r="K757" s="203"/>
      <c r="L757" s="118"/>
      <c r="M757" s="118"/>
      <c r="N757" s="118"/>
      <c r="O757" s="118"/>
      <c r="P757" s="118"/>
      <c r="Q757" s="203"/>
      <c r="R757" s="118"/>
      <c r="S757" s="118"/>
      <c r="T757" s="118"/>
      <c r="U757" s="118"/>
      <c r="V757" s="118"/>
      <c r="W757" s="203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  <c r="AL757" s="118"/>
      <c r="AM757" s="118"/>
      <c r="AN757" s="118"/>
      <c r="AO757" s="118"/>
      <c r="AP757" s="118"/>
      <c r="AQ757" s="118"/>
      <c r="AR757" s="118"/>
      <c r="AS757" s="118"/>
    </row>
    <row r="758">
      <c r="A758" s="224"/>
      <c r="B758" s="225"/>
      <c r="C758" s="118"/>
      <c r="D758" s="118"/>
      <c r="E758" s="203"/>
      <c r="F758" s="118"/>
      <c r="G758" s="118"/>
      <c r="H758" s="118"/>
      <c r="I758" s="118"/>
      <c r="J758" s="118"/>
      <c r="K758" s="203"/>
      <c r="L758" s="118"/>
      <c r="M758" s="118"/>
      <c r="N758" s="118"/>
      <c r="O758" s="118"/>
      <c r="P758" s="118"/>
      <c r="Q758" s="203"/>
      <c r="R758" s="118"/>
      <c r="S758" s="118"/>
      <c r="T758" s="118"/>
      <c r="U758" s="118"/>
      <c r="V758" s="118"/>
      <c r="W758" s="203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  <c r="AL758" s="118"/>
      <c r="AM758" s="118"/>
      <c r="AN758" s="118"/>
      <c r="AO758" s="118"/>
      <c r="AP758" s="118"/>
      <c r="AQ758" s="118"/>
      <c r="AR758" s="118"/>
      <c r="AS758" s="118"/>
    </row>
    <row r="759">
      <c r="A759" s="224"/>
      <c r="B759" s="225"/>
      <c r="C759" s="118"/>
      <c r="D759" s="118"/>
      <c r="E759" s="203"/>
      <c r="F759" s="118"/>
      <c r="G759" s="118"/>
      <c r="H759" s="118"/>
      <c r="I759" s="118"/>
      <c r="J759" s="118"/>
      <c r="K759" s="203"/>
      <c r="L759" s="118"/>
      <c r="M759" s="118"/>
      <c r="N759" s="118"/>
      <c r="O759" s="118"/>
      <c r="P759" s="118"/>
      <c r="Q759" s="203"/>
      <c r="R759" s="118"/>
      <c r="S759" s="118"/>
      <c r="T759" s="118"/>
      <c r="U759" s="118"/>
      <c r="V759" s="118"/>
      <c r="W759" s="203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  <c r="AL759" s="118"/>
      <c r="AM759" s="118"/>
      <c r="AN759" s="118"/>
      <c r="AO759" s="118"/>
      <c r="AP759" s="118"/>
      <c r="AQ759" s="118"/>
      <c r="AR759" s="118"/>
      <c r="AS759" s="118"/>
    </row>
    <row r="760">
      <c r="A760" s="224"/>
      <c r="B760" s="225"/>
      <c r="C760" s="118"/>
      <c r="D760" s="118"/>
      <c r="E760" s="203"/>
      <c r="F760" s="118"/>
      <c r="G760" s="118"/>
      <c r="H760" s="118"/>
      <c r="I760" s="118"/>
      <c r="J760" s="118"/>
      <c r="K760" s="203"/>
      <c r="L760" s="118"/>
      <c r="M760" s="118"/>
      <c r="N760" s="118"/>
      <c r="O760" s="118"/>
      <c r="P760" s="118"/>
      <c r="Q760" s="203"/>
      <c r="R760" s="118"/>
      <c r="S760" s="118"/>
      <c r="T760" s="118"/>
      <c r="U760" s="118"/>
      <c r="V760" s="118"/>
      <c r="W760" s="203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  <c r="AL760" s="118"/>
      <c r="AM760" s="118"/>
      <c r="AN760" s="118"/>
      <c r="AO760" s="118"/>
      <c r="AP760" s="118"/>
      <c r="AQ760" s="118"/>
      <c r="AR760" s="118"/>
      <c r="AS760" s="118"/>
    </row>
    <row r="761">
      <c r="A761" s="224"/>
      <c r="B761" s="225"/>
      <c r="C761" s="118"/>
      <c r="D761" s="118"/>
      <c r="E761" s="203"/>
      <c r="F761" s="118"/>
      <c r="G761" s="118"/>
      <c r="H761" s="118"/>
      <c r="I761" s="118"/>
      <c r="J761" s="118"/>
      <c r="K761" s="203"/>
      <c r="L761" s="118"/>
      <c r="M761" s="118"/>
      <c r="N761" s="118"/>
      <c r="O761" s="118"/>
      <c r="P761" s="118"/>
      <c r="Q761" s="203"/>
      <c r="R761" s="118"/>
      <c r="S761" s="118"/>
      <c r="T761" s="118"/>
      <c r="U761" s="118"/>
      <c r="V761" s="118"/>
      <c r="W761" s="203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  <c r="AL761" s="118"/>
      <c r="AM761" s="118"/>
      <c r="AN761" s="118"/>
      <c r="AO761" s="118"/>
      <c r="AP761" s="118"/>
      <c r="AQ761" s="118"/>
      <c r="AR761" s="118"/>
      <c r="AS761" s="118"/>
    </row>
    <row r="762">
      <c r="A762" s="224"/>
      <c r="B762" s="225"/>
      <c r="C762" s="118"/>
      <c r="D762" s="118"/>
      <c r="E762" s="203"/>
      <c r="F762" s="118"/>
      <c r="G762" s="118"/>
      <c r="H762" s="118"/>
      <c r="I762" s="118"/>
      <c r="J762" s="118"/>
      <c r="K762" s="203"/>
      <c r="L762" s="118"/>
      <c r="M762" s="118"/>
      <c r="N762" s="118"/>
      <c r="O762" s="118"/>
      <c r="P762" s="118"/>
      <c r="Q762" s="203"/>
      <c r="R762" s="118"/>
      <c r="S762" s="118"/>
      <c r="T762" s="118"/>
      <c r="U762" s="118"/>
      <c r="V762" s="118"/>
      <c r="W762" s="203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  <c r="AL762" s="118"/>
      <c r="AM762" s="118"/>
      <c r="AN762" s="118"/>
      <c r="AO762" s="118"/>
      <c r="AP762" s="118"/>
      <c r="AQ762" s="118"/>
      <c r="AR762" s="118"/>
      <c r="AS762" s="118"/>
    </row>
    <row r="763">
      <c r="A763" s="224"/>
      <c r="B763" s="225"/>
      <c r="C763" s="118"/>
      <c r="D763" s="118"/>
      <c r="E763" s="203"/>
      <c r="F763" s="118"/>
      <c r="G763" s="118"/>
      <c r="H763" s="118"/>
      <c r="I763" s="118"/>
      <c r="J763" s="118"/>
      <c r="K763" s="203"/>
      <c r="L763" s="118"/>
      <c r="M763" s="118"/>
      <c r="N763" s="118"/>
      <c r="O763" s="118"/>
      <c r="P763" s="118"/>
      <c r="Q763" s="203"/>
      <c r="R763" s="118"/>
      <c r="S763" s="118"/>
      <c r="T763" s="118"/>
      <c r="U763" s="118"/>
      <c r="V763" s="118"/>
      <c r="W763" s="203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  <c r="AL763" s="118"/>
      <c r="AM763" s="118"/>
      <c r="AN763" s="118"/>
      <c r="AO763" s="118"/>
      <c r="AP763" s="118"/>
      <c r="AQ763" s="118"/>
      <c r="AR763" s="118"/>
      <c r="AS763" s="118"/>
    </row>
    <row r="764">
      <c r="A764" s="224"/>
      <c r="B764" s="225"/>
      <c r="C764" s="118"/>
      <c r="D764" s="118"/>
      <c r="E764" s="203"/>
      <c r="F764" s="118"/>
      <c r="G764" s="118"/>
      <c r="H764" s="118"/>
      <c r="I764" s="118"/>
      <c r="J764" s="118"/>
      <c r="K764" s="203"/>
      <c r="L764" s="118"/>
      <c r="M764" s="118"/>
      <c r="N764" s="118"/>
      <c r="O764" s="118"/>
      <c r="P764" s="118"/>
      <c r="Q764" s="203"/>
      <c r="R764" s="118"/>
      <c r="S764" s="118"/>
      <c r="T764" s="118"/>
      <c r="U764" s="118"/>
      <c r="V764" s="118"/>
      <c r="W764" s="203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  <c r="AL764" s="118"/>
      <c r="AM764" s="118"/>
      <c r="AN764" s="118"/>
      <c r="AO764" s="118"/>
      <c r="AP764" s="118"/>
      <c r="AQ764" s="118"/>
      <c r="AR764" s="118"/>
      <c r="AS764" s="118"/>
    </row>
    <row r="765">
      <c r="A765" s="224"/>
      <c r="B765" s="225"/>
      <c r="C765" s="118"/>
      <c r="D765" s="118"/>
      <c r="E765" s="203"/>
      <c r="F765" s="118"/>
      <c r="G765" s="118"/>
      <c r="H765" s="118"/>
      <c r="I765" s="118"/>
      <c r="J765" s="118"/>
      <c r="K765" s="203"/>
      <c r="L765" s="118"/>
      <c r="M765" s="118"/>
      <c r="N765" s="118"/>
      <c r="O765" s="118"/>
      <c r="P765" s="118"/>
      <c r="Q765" s="203"/>
      <c r="R765" s="118"/>
      <c r="S765" s="118"/>
      <c r="T765" s="118"/>
      <c r="U765" s="118"/>
      <c r="V765" s="118"/>
      <c r="W765" s="203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  <c r="AL765" s="118"/>
      <c r="AM765" s="118"/>
      <c r="AN765" s="118"/>
      <c r="AO765" s="118"/>
      <c r="AP765" s="118"/>
      <c r="AQ765" s="118"/>
      <c r="AR765" s="118"/>
      <c r="AS765" s="118"/>
    </row>
    <row r="766">
      <c r="A766" s="224"/>
      <c r="B766" s="225"/>
      <c r="C766" s="118"/>
      <c r="D766" s="118"/>
      <c r="E766" s="203"/>
      <c r="F766" s="118"/>
      <c r="G766" s="118"/>
      <c r="H766" s="118"/>
      <c r="I766" s="118"/>
      <c r="J766" s="118"/>
      <c r="K766" s="203"/>
      <c r="L766" s="118"/>
      <c r="M766" s="118"/>
      <c r="N766" s="118"/>
      <c r="O766" s="118"/>
      <c r="P766" s="118"/>
      <c r="Q766" s="203"/>
      <c r="R766" s="118"/>
      <c r="S766" s="118"/>
      <c r="T766" s="118"/>
      <c r="U766" s="118"/>
      <c r="V766" s="118"/>
      <c r="W766" s="203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  <c r="AL766" s="118"/>
      <c r="AM766" s="118"/>
      <c r="AN766" s="118"/>
      <c r="AO766" s="118"/>
      <c r="AP766" s="118"/>
      <c r="AQ766" s="118"/>
      <c r="AR766" s="118"/>
      <c r="AS766" s="118"/>
    </row>
    <row r="767">
      <c r="A767" s="224"/>
      <c r="B767" s="225"/>
      <c r="C767" s="118"/>
      <c r="D767" s="118"/>
      <c r="E767" s="203"/>
      <c r="F767" s="118"/>
      <c r="G767" s="118"/>
      <c r="H767" s="118"/>
      <c r="I767" s="118"/>
      <c r="J767" s="118"/>
      <c r="K767" s="203"/>
      <c r="L767" s="118"/>
      <c r="M767" s="118"/>
      <c r="N767" s="118"/>
      <c r="O767" s="118"/>
      <c r="P767" s="118"/>
      <c r="Q767" s="203"/>
      <c r="R767" s="118"/>
      <c r="S767" s="118"/>
      <c r="T767" s="118"/>
      <c r="U767" s="118"/>
      <c r="V767" s="118"/>
      <c r="W767" s="203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  <c r="AL767" s="118"/>
      <c r="AM767" s="118"/>
      <c r="AN767" s="118"/>
      <c r="AO767" s="118"/>
      <c r="AP767" s="118"/>
      <c r="AQ767" s="118"/>
      <c r="AR767" s="118"/>
      <c r="AS767" s="118"/>
    </row>
    <row r="768">
      <c r="A768" s="224"/>
      <c r="B768" s="225"/>
      <c r="C768" s="118"/>
      <c r="D768" s="118"/>
      <c r="E768" s="203"/>
      <c r="F768" s="118"/>
      <c r="G768" s="118"/>
      <c r="H768" s="118"/>
      <c r="I768" s="118"/>
      <c r="J768" s="118"/>
      <c r="K768" s="203"/>
      <c r="L768" s="118"/>
      <c r="M768" s="118"/>
      <c r="N768" s="118"/>
      <c r="O768" s="118"/>
      <c r="P768" s="118"/>
      <c r="Q768" s="203"/>
      <c r="R768" s="118"/>
      <c r="S768" s="118"/>
      <c r="T768" s="118"/>
      <c r="U768" s="118"/>
      <c r="V768" s="118"/>
      <c r="W768" s="203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  <c r="AL768" s="118"/>
      <c r="AM768" s="118"/>
      <c r="AN768" s="118"/>
      <c r="AO768" s="118"/>
      <c r="AP768" s="118"/>
      <c r="AQ768" s="118"/>
      <c r="AR768" s="118"/>
      <c r="AS768" s="118"/>
    </row>
    <row r="769">
      <c r="A769" s="224"/>
      <c r="B769" s="225"/>
      <c r="C769" s="118"/>
      <c r="D769" s="118"/>
      <c r="E769" s="203"/>
      <c r="F769" s="118"/>
      <c r="G769" s="118"/>
      <c r="H769" s="118"/>
      <c r="I769" s="118"/>
      <c r="J769" s="118"/>
      <c r="K769" s="203"/>
      <c r="L769" s="118"/>
      <c r="M769" s="118"/>
      <c r="N769" s="118"/>
      <c r="O769" s="118"/>
      <c r="P769" s="118"/>
      <c r="Q769" s="203"/>
      <c r="R769" s="118"/>
      <c r="S769" s="118"/>
      <c r="T769" s="118"/>
      <c r="U769" s="118"/>
      <c r="V769" s="118"/>
      <c r="W769" s="203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  <c r="AL769" s="118"/>
      <c r="AM769" s="118"/>
      <c r="AN769" s="118"/>
      <c r="AO769" s="118"/>
      <c r="AP769" s="118"/>
      <c r="AQ769" s="118"/>
      <c r="AR769" s="118"/>
      <c r="AS769" s="118"/>
    </row>
    <row r="770">
      <c r="A770" s="224"/>
      <c r="B770" s="225"/>
      <c r="C770" s="118"/>
      <c r="D770" s="118"/>
      <c r="E770" s="203"/>
      <c r="F770" s="118"/>
      <c r="G770" s="118"/>
      <c r="H770" s="118"/>
      <c r="I770" s="118"/>
      <c r="J770" s="118"/>
      <c r="K770" s="203"/>
      <c r="L770" s="118"/>
      <c r="M770" s="118"/>
      <c r="N770" s="118"/>
      <c r="O770" s="118"/>
      <c r="P770" s="118"/>
      <c r="Q770" s="203"/>
      <c r="R770" s="118"/>
      <c r="S770" s="118"/>
      <c r="T770" s="118"/>
      <c r="U770" s="118"/>
      <c r="V770" s="118"/>
      <c r="W770" s="203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  <c r="AL770" s="118"/>
      <c r="AM770" s="118"/>
      <c r="AN770" s="118"/>
      <c r="AO770" s="118"/>
      <c r="AP770" s="118"/>
      <c r="AQ770" s="118"/>
      <c r="AR770" s="118"/>
      <c r="AS770" s="118"/>
    </row>
    <row r="771">
      <c r="A771" s="224"/>
      <c r="B771" s="225"/>
      <c r="C771" s="118"/>
      <c r="D771" s="118"/>
      <c r="E771" s="203"/>
      <c r="F771" s="118"/>
      <c r="G771" s="118"/>
      <c r="H771" s="118"/>
      <c r="I771" s="118"/>
      <c r="J771" s="118"/>
      <c r="K771" s="203"/>
      <c r="L771" s="118"/>
      <c r="M771" s="118"/>
      <c r="N771" s="118"/>
      <c r="O771" s="118"/>
      <c r="P771" s="118"/>
      <c r="Q771" s="203"/>
      <c r="R771" s="118"/>
      <c r="S771" s="118"/>
      <c r="T771" s="118"/>
      <c r="U771" s="118"/>
      <c r="V771" s="118"/>
      <c r="W771" s="203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  <c r="AL771" s="118"/>
      <c r="AM771" s="118"/>
      <c r="AN771" s="118"/>
      <c r="AO771" s="118"/>
      <c r="AP771" s="118"/>
      <c r="AQ771" s="118"/>
      <c r="AR771" s="118"/>
      <c r="AS771" s="118"/>
    </row>
    <row r="772">
      <c r="A772" s="224"/>
      <c r="B772" s="225"/>
      <c r="C772" s="118"/>
      <c r="D772" s="118"/>
      <c r="E772" s="203"/>
      <c r="F772" s="118"/>
      <c r="G772" s="118"/>
      <c r="H772" s="118"/>
      <c r="I772" s="118"/>
      <c r="J772" s="118"/>
      <c r="K772" s="203"/>
      <c r="L772" s="118"/>
      <c r="M772" s="118"/>
      <c r="N772" s="118"/>
      <c r="O772" s="118"/>
      <c r="P772" s="118"/>
      <c r="Q772" s="203"/>
      <c r="R772" s="118"/>
      <c r="S772" s="118"/>
      <c r="T772" s="118"/>
      <c r="U772" s="118"/>
      <c r="V772" s="118"/>
      <c r="W772" s="203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  <c r="AL772" s="118"/>
      <c r="AM772" s="118"/>
      <c r="AN772" s="118"/>
      <c r="AO772" s="118"/>
      <c r="AP772" s="118"/>
      <c r="AQ772" s="118"/>
      <c r="AR772" s="118"/>
      <c r="AS772" s="118"/>
    </row>
    <row r="773">
      <c r="A773" s="224"/>
      <c r="B773" s="225"/>
      <c r="C773" s="118"/>
      <c r="D773" s="118"/>
      <c r="E773" s="203"/>
      <c r="F773" s="118"/>
      <c r="G773" s="118"/>
      <c r="H773" s="118"/>
      <c r="I773" s="118"/>
      <c r="J773" s="118"/>
      <c r="K773" s="203"/>
      <c r="L773" s="118"/>
      <c r="M773" s="118"/>
      <c r="N773" s="118"/>
      <c r="O773" s="118"/>
      <c r="P773" s="118"/>
      <c r="Q773" s="203"/>
      <c r="R773" s="118"/>
      <c r="S773" s="118"/>
      <c r="T773" s="118"/>
      <c r="U773" s="118"/>
      <c r="V773" s="118"/>
      <c r="W773" s="203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  <c r="AL773" s="118"/>
      <c r="AM773" s="118"/>
      <c r="AN773" s="118"/>
      <c r="AO773" s="118"/>
      <c r="AP773" s="118"/>
      <c r="AQ773" s="118"/>
      <c r="AR773" s="118"/>
      <c r="AS773" s="118"/>
    </row>
    <row r="774">
      <c r="A774" s="224"/>
      <c r="B774" s="225"/>
      <c r="C774" s="118"/>
      <c r="D774" s="118"/>
      <c r="E774" s="203"/>
      <c r="F774" s="118"/>
      <c r="G774" s="118"/>
      <c r="H774" s="118"/>
      <c r="I774" s="118"/>
      <c r="J774" s="118"/>
      <c r="K774" s="203"/>
      <c r="L774" s="118"/>
      <c r="M774" s="118"/>
      <c r="N774" s="118"/>
      <c r="O774" s="118"/>
      <c r="P774" s="118"/>
      <c r="Q774" s="203"/>
      <c r="R774" s="118"/>
      <c r="S774" s="118"/>
      <c r="T774" s="118"/>
      <c r="U774" s="118"/>
      <c r="V774" s="118"/>
      <c r="W774" s="203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  <c r="AL774" s="118"/>
      <c r="AM774" s="118"/>
      <c r="AN774" s="118"/>
      <c r="AO774" s="118"/>
      <c r="AP774" s="118"/>
      <c r="AQ774" s="118"/>
      <c r="AR774" s="118"/>
      <c r="AS774" s="118"/>
    </row>
    <row r="775">
      <c r="A775" s="224"/>
      <c r="B775" s="225"/>
      <c r="C775" s="118"/>
      <c r="D775" s="118"/>
      <c r="E775" s="203"/>
      <c r="F775" s="118"/>
      <c r="G775" s="118"/>
      <c r="H775" s="118"/>
      <c r="I775" s="118"/>
      <c r="J775" s="118"/>
      <c r="K775" s="203"/>
      <c r="L775" s="118"/>
      <c r="M775" s="118"/>
      <c r="N775" s="118"/>
      <c r="O775" s="118"/>
      <c r="P775" s="118"/>
      <c r="Q775" s="203"/>
      <c r="R775" s="118"/>
      <c r="S775" s="118"/>
      <c r="T775" s="118"/>
      <c r="U775" s="118"/>
      <c r="V775" s="118"/>
      <c r="W775" s="203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  <c r="AL775" s="118"/>
      <c r="AM775" s="118"/>
      <c r="AN775" s="118"/>
      <c r="AO775" s="118"/>
      <c r="AP775" s="118"/>
      <c r="AQ775" s="118"/>
      <c r="AR775" s="118"/>
      <c r="AS775" s="118"/>
    </row>
    <row r="776">
      <c r="A776" s="224"/>
      <c r="B776" s="225"/>
      <c r="C776" s="118"/>
      <c r="D776" s="118"/>
      <c r="E776" s="203"/>
      <c r="F776" s="118"/>
      <c r="G776" s="118"/>
      <c r="H776" s="118"/>
      <c r="I776" s="118"/>
      <c r="J776" s="118"/>
      <c r="K776" s="203"/>
      <c r="L776" s="118"/>
      <c r="M776" s="118"/>
      <c r="N776" s="118"/>
      <c r="O776" s="118"/>
      <c r="P776" s="118"/>
      <c r="Q776" s="203"/>
      <c r="R776" s="118"/>
      <c r="S776" s="118"/>
      <c r="T776" s="118"/>
      <c r="U776" s="118"/>
      <c r="V776" s="118"/>
      <c r="W776" s="203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  <c r="AL776" s="118"/>
      <c r="AM776" s="118"/>
      <c r="AN776" s="118"/>
      <c r="AO776" s="118"/>
      <c r="AP776" s="118"/>
      <c r="AQ776" s="118"/>
      <c r="AR776" s="118"/>
      <c r="AS776" s="118"/>
    </row>
    <row r="777">
      <c r="A777" s="224"/>
      <c r="B777" s="225"/>
      <c r="C777" s="118"/>
      <c r="D777" s="118"/>
      <c r="E777" s="203"/>
      <c r="F777" s="118"/>
      <c r="G777" s="118"/>
      <c r="H777" s="118"/>
      <c r="I777" s="118"/>
      <c r="J777" s="118"/>
      <c r="K777" s="203"/>
      <c r="L777" s="118"/>
      <c r="M777" s="118"/>
      <c r="N777" s="118"/>
      <c r="O777" s="118"/>
      <c r="P777" s="118"/>
      <c r="Q777" s="203"/>
      <c r="R777" s="118"/>
      <c r="S777" s="118"/>
      <c r="T777" s="118"/>
      <c r="U777" s="118"/>
      <c r="V777" s="118"/>
      <c r="W777" s="203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  <c r="AL777" s="118"/>
      <c r="AM777" s="118"/>
      <c r="AN777" s="118"/>
      <c r="AO777" s="118"/>
      <c r="AP777" s="118"/>
      <c r="AQ777" s="118"/>
      <c r="AR777" s="118"/>
      <c r="AS777" s="118"/>
    </row>
    <row r="778">
      <c r="A778" s="224"/>
      <c r="B778" s="225"/>
      <c r="C778" s="118"/>
      <c r="D778" s="118"/>
      <c r="E778" s="203"/>
      <c r="F778" s="118"/>
      <c r="G778" s="118"/>
      <c r="H778" s="118"/>
      <c r="I778" s="118"/>
      <c r="J778" s="118"/>
      <c r="K778" s="203"/>
      <c r="L778" s="118"/>
      <c r="M778" s="118"/>
      <c r="N778" s="118"/>
      <c r="O778" s="118"/>
      <c r="P778" s="118"/>
      <c r="Q778" s="203"/>
      <c r="R778" s="118"/>
      <c r="S778" s="118"/>
      <c r="T778" s="118"/>
      <c r="U778" s="118"/>
      <c r="V778" s="118"/>
      <c r="W778" s="203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  <c r="AL778" s="118"/>
      <c r="AM778" s="118"/>
      <c r="AN778" s="118"/>
      <c r="AO778" s="118"/>
      <c r="AP778" s="118"/>
      <c r="AQ778" s="118"/>
      <c r="AR778" s="118"/>
      <c r="AS778" s="118"/>
    </row>
    <row r="779">
      <c r="A779" s="224"/>
      <c r="B779" s="225"/>
      <c r="C779" s="118"/>
      <c r="D779" s="118"/>
      <c r="E779" s="203"/>
      <c r="F779" s="118"/>
      <c r="G779" s="118"/>
      <c r="H779" s="118"/>
      <c r="I779" s="118"/>
      <c r="J779" s="118"/>
      <c r="K779" s="203"/>
      <c r="L779" s="118"/>
      <c r="M779" s="118"/>
      <c r="N779" s="118"/>
      <c r="O779" s="118"/>
      <c r="P779" s="118"/>
      <c r="Q779" s="203"/>
      <c r="R779" s="118"/>
      <c r="S779" s="118"/>
      <c r="T779" s="118"/>
      <c r="U779" s="118"/>
      <c r="V779" s="118"/>
      <c r="W779" s="203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  <c r="AL779" s="118"/>
      <c r="AM779" s="118"/>
      <c r="AN779" s="118"/>
      <c r="AO779" s="118"/>
      <c r="AP779" s="118"/>
      <c r="AQ779" s="118"/>
      <c r="AR779" s="118"/>
      <c r="AS779" s="118"/>
    </row>
    <row r="780">
      <c r="A780" s="224"/>
      <c r="B780" s="225"/>
      <c r="C780" s="118"/>
      <c r="D780" s="118"/>
      <c r="E780" s="203"/>
      <c r="F780" s="118"/>
      <c r="G780" s="118"/>
      <c r="H780" s="118"/>
      <c r="I780" s="118"/>
      <c r="J780" s="118"/>
      <c r="K780" s="203"/>
      <c r="L780" s="118"/>
      <c r="M780" s="118"/>
      <c r="N780" s="118"/>
      <c r="O780" s="118"/>
      <c r="P780" s="118"/>
      <c r="Q780" s="203"/>
      <c r="R780" s="118"/>
      <c r="S780" s="118"/>
      <c r="T780" s="118"/>
      <c r="U780" s="118"/>
      <c r="V780" s="118"/>
      <c r="W780" s="203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  <c r="AL780" s="118"/>
      <c r="AM780" s="118"/>
      <c r="AN780" s="118"/>
      <c r="AO780" s="118"/>
      <c r="AP780" s="118"/>
      <c r="AQ780" s="118"/>
      <c r="AR780" s="118"/>
      <c r="AS780" s="118"/>
    </row>
    <row r="781">
      <c r="A781" s="224"/>
      <c r="B781" s="225"/>
      <c r="C781" s="118"/>
      <c r="D781" s="118"/>
      <c r="E781" s="203"/>
      <c r="F781" s="118"/>
      <c r="G781" s="118"/>
      <c r="H781" s="118"/>
      <c r="I781" s="118"/>
      <c r="J781" s="118"/>
      <c r="K781" s="203"/>
      <c r="L781" s="118"/>
      <c r="M781" s="118"/>
      <c r="N781" s="118"/>
      <c r="O781" s="118"/>
      <c r="P781" s="118"/>
      <c r="Q781" s="203"/>
      <c r="R781" s="118"/>
      <c r="S781" s="118"/>
      <c r="T781" s="118"/>
      <c r="U781" s="118"/>
      <c r="V781" s="118"/>
      <c r="W781" s="203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  <c r="AL781" s="118"/>
      <c r="AM781" s="118"/>
      <c r="AN781" s="118"/>
      <c r="AO781" s="118"/>
      <c r="AP781" s="118"/>
      <c r="AQ781" s="118"/>
      <c r="AR781" s="118"/>
      <c r="AS781" s="118"/>
    </row>
    <row r="782">
      <c r="A782" s="224"/>
      <c r="B782" s="225"/>
      <c r="C782" s="118"/>
      <c r="D782" s="118"/>
      <c r="E782" s="203"/>
      <c r="F782" s="118"/>
      <c r="G782" s="118"/>
      <c r="H782" s="118"/>
      <c r="I782" s="118"/>
      <c r="J782" s="118"/>
      <c r="K782" s="203"/>
      <c r="L782" s="118"/>
      <c r="M782" s="118"/>
      <c r="N782" s="118"/>
      <c r="O782" s="118"/>
      <c r="P782" s="118"/>
      <c r="Q782" s="203"/>
      <c r="R782" s="118"/>
      <c r="S782" s="118"/>
      <c r="T782" s="118"/>
      <c r="U782" s="118"/>
      <c r="V782" s="118"/>
      <c r="W782" s="203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  <c r="AL782" s="118"/>
      <c r="AM782" s="118"/>
      <c r="AN782" s="118"/>
      <c r="AO782" s="118"/>
      <c r="AP782" s="118"/>
      <c r="AQ782" s="118"/>
      <c r="AR782" s="118"/>
      <c r="AS782" s="118"/>
    </row>
    <row r="783">
      <c r="A783" s="224"/>
      <c r="B783" s="225"/>
      <c r="C783" s="118"/>
      <c r="D783" s="118"/>
      <c r="E783" s="203"/>
      <c r="F783" s="118"/>
      <c r="G783" s="118"/>
      <c r="H783" s="118"/>
      <c r="I783" s="118"/>
      <c r="J783" s="118"/>
      <c r="K783" s="203"/>
      <c r="L783" s="118"/>
      <c r="M783" s="118"/>
      <c r="N783" s="118"/>
      <c r="O783" s="118"/>
      <c r="P783" s="118"/>
      <c r="Q783" s="203"/>
      <c r="R783" s="118"/>
      <c r="S783" s="118"/>
      <c r="T783" s="118"/>
      <c r="U783" s="118"/>
      <c r="V783" s="118"/>
      <c r="W783" s="203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  <c r="AL783" s="118"/>
      <c r="AM783" s="118"/>
      <c r="AN783" s="118"/>
      <c r="AO783" s="118"/>
      <c r="AP783" s="118"/>
      <c r="AQ783" s="118"/>
      <c r="AR783" s="118"/>
      <c r="AS783" s="118"/>
    </row>
    <row r="784">
      <c r="A784" s="224"/>
      <c r="B784" s="225"/>
      <c r="C784" s="118"/>
      <c r="D784" s="118"/>
      <c r="E784" s="203"/>
      <c r="F784" s="118"/>
      <c r="G784" s="118"/>
      <c r="H784" s="118"/>
      <c r="I784" s="118"/>
      <c r="J784" s="118"/>
      <c r="K784" s="203"/>
      <c r="L784" s="118"/>
      <c r="M784" s="118"/>
      <c r="N784" s="118"/>
      <c r="O784" s="118"/>
      <c r="P784" s="118"/>
      <c r="Q784" s="203"/>
      <c r="R784" s="118"/>
      <c r="S784" s="118"/>
      <c r="T784" s="118"/>
      <c r="U784" s="118"/>
      <c r="V784" s="118"/>
      <c r="W784" s="203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  <c r="AL784" s="118"/>
      <c r="AM784" s="118"/>
      <c r="AN784" s="118"/>
      <c r="AO784" s="118"/>
      <c r="AP784" s="118"/>
      <c r="AQ784" s="118"/>
      <c r="AR784" s="118"/>
      <c r="AS784" s="118"/>
    </row>
    <row r="785">
      <c r="A785" s="224"/>
      <c r="B785" s="225"/>
      <c r="C785" s="118"/>
      <c r="D785" s="118"/>
      <c r="E785" s="203"/>
      <c r="F785" s="118"/>
      <c r="G785" s="118"/>
      <c r="H785" s="118"/>
      <c r="I785" s="118"/>
      <c r="J785" s="118"/>
      <c r="K785" s="203"/>
      <c r="L785" s="118"/>
      <c r="M785" s="118"/>
      <c r="N785" s="118"/>
      <c r="O785" s="118"/>
      <c r="P785" s="118"/>
      <c r="Q785" s="203"/>
      <c r="R785" s="118"/>
      <c r="S785" s="118"/>
      <c r="T785" s="118"/>
      <c r="U785" s="118"/>
      <c r="V785" s="118"/>
      <c r="W785" s="203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  <c r="AL785" s="118"/>
      <c r="AM785" s="118"/>
      <c r="AN785" s="118"/>
      <c r="AO785" s="118"/>
      <c r="AP785" s="118"/>
      <c r="AQ785" s="118"/>
      <c r="AR785" s="118"/>
      <c r="AS785" s="118"/>
    </row>
    <row r="786">
      <c r="A786" s="224"/>
      <c r="B786" s="225"/>
      <c r="C786" s="118"/>
      <c r="D786" s="118"/>
      <c r="E786" s="203"/>
      <c r="F786" s="118"/>
      <c r="G786" s="118"/>
      <c r="H786" s="118"/>
      <c r="I786" s="118"/>
      <c r="J786" s="118"/>
      <c r="K786" s="203"/>
      <c r="L786" s="118"/>
      <c r="M786" s="118"/>
      <c r="N786" s="118"/>
      <c r="O786" s="118"/>
      <c r="P786" s="118"/>
      <c r="Q786" s="203"/>
      <c r="R786" s="118"/>
      <c r="S786" s="118"/>
      <c r="T786" s="118"/>
      <c r="U786" s="118"/>
      <c r="V786" s="118"/>
      <c r="W786" s="203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  <c r="AL786" s="118"/>
      <c r="AM786" s="118"/>
      <c r="AN786" s="118"/>
      <c r="AO786" s="118"/>
      <c r="AP786" s="118"/>
      <c r="AQ786" s="118"/>
      <c r="AR786" s="118"/>
      <c r="AS786" s="118"/>
    </row>
    <row r="787">
      <c r="A787" s="224"/>
      <c r="B787" s="225"/>
      <c r="C787" s="118"/>
      <c r="D787" s="118"/>
      <c r="E787" s="203"/>
      <c r="F787" s="118"/>
      <c r="G787" s="118"/>
      <c r="H787" s="118"/>
      <c r="I787" s="118"/>
      <c r="J787" s="118"/>
      <c r="K787" s="203"/>
      <c r="L787" s="118"/>
      <c r="M787" s="118"/>
      <c r="N787" s="118"/>
      <c r="O787" s="118"/>
      <c r="P787" s="118"/>
      <c r="Q787" s="203"/>
      <c r="R787" s="118"/>
      <c r="S787" s="118"/>
      <c r="T787" s="118"/>
      <c r="U787" s="118"/>
      <c r="V787" s="118"/>
      <c r="W787" s="203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  <c r="AL787" s="118"/>
      <c r="AM787" s="118"/>
      <c r="AN787" s="118"/>
      <c r="AO787" s="118"/>
      <c r="AP787" s="118"/>
      <c r="AQ787" s="118"/>
      <c r="AR787" s="118"/>
      <c r="AS787" s="118"/>
    </row>
    <row r="788">
      <c r="A788" s="224"/>
      <c r="B788" s="225"/>
      <c r="C788" s="118"/>
      <c r="D788" s="118"/>
      <c r="E788" s="203"/>
      <c r="F788" s="118"/>
      <c r="G788" s="118"/>
      <c r="H788" s="118"/>
      <c r="I788" s="118"/>
      <c r="J788" s="118"/>
      <c r="K788" s="203"/>
      <c r="L788" s="118"/>
      <c r="M788" s="118"/>
      <c r="N788" s="118"/>
      <c r="O788" s="118"/>
      <c r="P788" s="118"/>
      <c r="Q788" s="203"/>
      <c r="R788" s="118"/>
      <c r="S788" s="118"/>
      <c r="T788" s="118"/>
      <c r="U788" s="118"/>
      <c r="V788" s="118"/>
      <c r="W788" s="203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  <c r="AL788" s="118"/>
      <c r="AM788" s="118"/>
      <c r="AN788" s="118"/>
      <c r="AO788" s="118"/>
      <c r="AP788" s="118"/>
      <c r="AQ788" s="118"/>
      <c r="AR788" s="118"/>
      <c r="AS788" s="118"/>
    </row>
    <row r="789">
      <c r="A789" s="224"/>
      <c r="B789" s="225"/>
      <c r="C789" s="118"/>
      <c r="D789" s="118"/>
      <c r="E789" s="203"/>
      <c r="F789" s="118"/>
      <c r="G789" s="118"/>
      <c r="H789" s="118"/>
      <c r="I789" s="118"/>
      <c r="J789" s="118"/>
      <c r="K789" s="203"/>
      <c r="L789" s="118"/>
      <c r="M789" s="118"/>
      <c r="N789" s="118"/>
      <c r="O789" s="118"/>
      <c r="P789" s="118"/>
      <c r="Q789" s="203"/>
      <c r="R789" s="118"/>
      <c r="S789" s="118"/>
      <c r="T789" s="118"/>
      <c r="U789" s="118"/>
      <c r="V789" s="118"/>
      <c r="W789" s="203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  <c r="AL789" s="118"/>
      <c r="AM789" s="118"/>
      <c r="AN789" s="118"/>
      <c r="AO789" s="118"/>
      <c r="AP789" s="118"/>
      <c r="AQ789" s="118"/>
      <c r="AR789" s="118"/>
      <c r="AS789" s="118"/>
    </row>
    <row r="790">
      <c r="A790" s="224"/>
      <c r="B790" s="225"/>
      <c r="C790" s="118"/>
      <c r="D790" s="118"/>
      <c r="E790" s="203"/>
      <c r="F790" s="118"/>
      <c r="G790" s="118"/>
      <c r="H790" s="118"/>
      <c r="I790" s="118"/>
      <c r="J790" s="118"/>
      <c r="K790" s="203"/>
      <c r="L790" s="118"/>
      <c r="M790" s="118"/>
      <c r="N790" s="118"/>
      <c r="O790" s="118"/>
      <c r="P790" s="118"/>
      <c r="Q790" s="203"/>
      <c r="R790" s="118"/>
      <c r="S790" s="118"/>
      <c r="T790" s="118"/>
      <c r="U790" s="118"/>
      <c r="V790" s="118"/>
      <c r="W790" s="203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  <c r="AL790" s="118"/>
      <c r="AM790" s="118"/>
      <c r="AN790" s="118"/>
      <c r="AO790" s="118"/>
      <c r="AP790" s="118"/>
      <c r="AQ790" s="118"/>
      <c r="AR790" s="118"/>
      <c r="AS790" s="118"/>
    </row>
    <row r="791">
      <c r="A791" s="224"/>
      <c r="B791" s="225"/>
      <c r="C791" s="118"/>
      <c r="D791" s="118"/>
      <c r="E791" s="203"/>
      <c r="F791" s="118"/>
      <c r="G791" s="118"/>
      <c r="H791" s="118"/>
      <c r="I791" s="118"/>
      <c r="J791" s="118"/>
      <c r="K791" s="203"/>
      <c r="L791" s="118"/>
      <c r="M791" s="118"/>
      <c r="N791" s="118"/>
      <c r="O791" s="118"/>
      <c r="P791" s="118"/>
      <c r="Q791" s="203"/>
      <c r="R791" s="118"/>
      <c r="S791" s="118"/>
      <c r="T791" s="118"/>
      <c r="U791" s="118"/>
      <c r="V791" s="118"/>
      <c r="W791" s="203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  <c r="AL791" s="118"/>
      <c r="AM791" s="118"/>
      <c r="AN791" s="118"/>
      <c r="AO791" s="118"/>
      <c r="AP791" s="118"/>
      <c r="AQ791" s="118"/>
      <c r="AR791" s="118"/>
      <c r="AS791" s="118"/>
    </row>
    <row r="792">
      <c r="A792" s="224"/>
      <c r="B792" s="225"/>
      <c r="C792" s="118"/>
      <c r="D792" s="118"/>
      <c r="E792" s="203"/>
      <c r="F792" s="118"/>
      <c r="G792" s="118"/>
      <c r="H792" s="118"/>
      <c r="I792" s="118"/>
      <c r="J792" s="118"/>
      <c r="K792" s="203"/>
      <c r="L792" s="118"/>
      <c r="M792" s="118"/>
      <c r="N792" s="118"/>
      <c r="O792" s="118"/>
      <c r="P792" s="118"/>
      <c r="Q792" s="203"/>
      <c r="R792" s="118"/>
      <c r="S792" s="118"/>
      <c r="T792" s="118"/>
      <c r="U792" s="118"/>
      <c r="V792" s="118"/>
      <c r="W792" s="203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  <c r="AL792" s="118"/>
      <c r="AM792" s="118"/>
      <c r="AN792" s="118"/>
      <c r="AO792" s="118"/>
      <c r="AP792" s="118"/>
      <c r="AQ792" s="118"/>
      <c r="AR792" s="118"/>
      <c r="AS792" s="118"/>
    </row>
    <row r="793">
      <c r="A793" s="224"/>
      <c r="B793" s="225"/>
      <c r="C793" s="118"/>
      <c r="D793" s="118"/>
      <c r="E793" s="203"/>
      <c r="F793" s="118"/>
      <c r="G793" s="118"/>
      <c r="H793" s="118"/>
      <c r="I793" s="118"/>
      <c r="J793" s="118"/>
      <c r="K793" s="203"/>
      <c r="L793" s="118"/>
      <c r="M793" s="118"/>
      <c r="N793" s="118"/>
      <c r="O793" s="118"/>
      <c r="P793" s="118"/>
      <c r="Q793" s="203"/>
      <c r="R793" s="118"/>
      <c r="S793" s="118"/>
      <c r="T793" s="118"/>
      <c r="U793" s="118"/>
      <c r="V793" s="118"/>
      <c r="W793" s="203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  <c r="AL793" s="118"/>
      <c r="AM793" s="118"/>
      <c r="AN793" s="118"/>
      <c r="AO793" s="118"/>
      <c r="AP793" s="118"/>
      <c r="AQ793" s="118"/>
      <c r="AR793" s="118"/>
      <c r="AS793" s="118"/>
    </row>
    <row r="794">
      <c r="A794" s="224"/>
      <c r="B794" s="225"/>
      <c r="C794" s="118"/>
      <c r="D794" s="118"/>
      <c r="E794" s="203"/>
      <c r="F794" s="118"/>
      <c r="G794" s="118"/>
      <c r="H794" s="118"/>
      <c r="I794" s="118"/>
      <c r="J794" s="118"/>
      <c r="K794" s="203"/>
      <c r="L794" s="118"/>
      <c r="M794" s="118"/>
      <c r="N794" s="118"/>
      <c r="O794" s="118"/>
      <c r="P794" s="118"/>
      <c r="Q794" s="203"/>
      <c r="R794" s="118"/>
      <c r="S794" s="118"/>
      <c r="T794" s="118"/>
      <c r="U794" s="118"/>
      <c r="V794" s="118"/>
      <c r="W794" s="203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  <c r="AL794" s="118"/>
      <c r="AM794" s="118"/>
      <c r="AN794" s="118"/>
      <c r="AO794" s="118"/>
      <c r="AP794" s="118"/>
      <c r="AQ794" s="118"/>
      <c r="AR794" s="118"/>
      <c r="AS794" s="118"/>
    </row>
    <row r="795">
      <c r="A795" s="224"/>
      <c r="B795" s="225"/>
      <c r="C795" s="118"/>
      <c r="D795" s="118"/>
      <c r="E795" s="203"/>
      <c r="F795" s="118"/>
      <c r="G795" s="118"/>
      <c r="H795" s="118"/>
      <c r="I795" s="118"/>
      <c r="J795" s="118"/>
      <c r="K795" s="203"/>
      <c r="L795" s="118"/>
      <c r="M795" s="118"/>
      <c r="N795" s="118"/>
      <c r="O795" s="118"/>
      <c r="P795" s="118"/>
      <c r="Q795" s="203"/>
      <c r="R795" s="118"/>
      <c r="S795" s="118"/>
      <c r="T795" s="118"/>
      <c r="U795" s="118"/>
      <c r="V795" s="118"/>
      <c r="W795" s="203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  <c r="AL795" s="118"/>
      <c r="AM795" s="118"/>
      <c r="AN795" s="118"/>
      <c r="AO795" s="118"/>
      <c r="AP795" s="118"/>
      <c r="AQ795" s="118"/>
      <c r="AR795" s="118"/>
      <c r="AS795" s="118"/>
    </row>
    <row r="796">
      <c r="A796" s="224"/>
      <c r="B796" s="225"/>
      <c r="C796" s="118"/>
      <c r="D796" s="118"/>
      <c r="E796" s="203"/>
      <c r="F796" s="118"/>
      <c r="G796" s="118"/>
      <c r="H796" s="118"/>
      <c r="I796" s="118"/>
      <c r="J796" s="118"/>
      <c r="K796" s="203"/>
      <c r="L796" s="118"/>
      <c r="M796" s="118"/>
      <c r="N796" s="118"/>
      <c r="O796" s="118"/>
      <c r="P796" s="118"/>
      <c r="Q796" s="203"/>
      <c r="R796" s="118"/>
      <c r="S796" s="118"/>
      <c r="T796" s="118"/>
      <c r="U796" s="118"/>
      <c r="V796" s="118"/>
      <c r="W796" s="203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  <c r="AL796" s="118"/>
      <c r="AM796" s="118"/>
      <c r="AN796" s="118"/>
      <c r="AO796" s="118"/>
      <c r="AP796" s="118"/>
      <c r="AQ796" s="118"/>
      <c r="AR796" s="118"/>
      <c r="AS796" s="118"/>
    </row>
    <row r="797">
      <c r="A797" s="224"/>
      <c r="B797" s="225"/>
      <c r="C797" s="118"/>
      <c r="D797" s="118"/>
      <c r="E797" s="203"/>
      <c r="F797" s="118"/>
      <c r="G797" s="118"/>
      <c r="H797" s="118"/>
      <c r="I797" s="118"/>
      <c r="J797" s="118"/>
      <c r="K797" s="203"/>
      <c r="L797" s="118"/>
      <c r="M797" s="118"/>
      <c r="N797" s="118"/>
      <c r="O797" s="118"/>
      <c r="P797" s="118"/>
      <c r="Q797" s="203"/>
      <c r="R797" s="118"/>
      <c r="S797" s="118"/>
      <c r="T797" s="118"/>
      <c r="U797" s="118"/>
      <c r="V797" s="118"/>
      <c r="W797" s="203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  <c r="AL797" s="118"/>
      <c r="AM797" s="118"/>
      <c r="AN797" s="118"/>
      <c r="AO797" s="118"/>
      <c r="AP797" s="118"/>
      <c r="AQ797" s="118"/>
      <c r="AR797" s="118"/>
      <c r="AS797" s="118"/>
    </row>
    <row r="798">
      <c r="A798" s="224"/>
      <c r="B798" s="225"/>
      <c r="C798" s="118"/>
      <c r="D798" s="118"/>
      <c r="E798" s="203"/>
      <c r="F798" s="118"/>
      <c r="G798" s="118"/>
      <c r="H798" s="118"/>
      <c r="I798" s="118"/>
      <c r="J798" s="118"/>
      <c r="K798" s="203"/>
      <c r="L798" s="118"/>
      <c r="M798" s="118"/>
      <c r="N798" s="118"/>
      <c r="O798" s="118"/>
      <c r="P798" s="118"/>
      <c r="Q798" s="203"/>
      <c r="R798" s="118"/>
      <c r="S798" s="118"/>
      <c r="T798" s="118"/>
      <c r="U798" s="118"/>
      <c r="V798" s="118"/>
      <c r="W798" s="203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  <c r="AL798" s="118"/>
      <c r="AM798" s="118"/>
      <c r="AN798" s="118"/>
      <c r="AO798" s="118"/>
      <c r="AP798" s="118"/>
      <c r="AQ798" s="118"/>
      <c r="AR798" s="118"/>
      <c r="AS798" s="118"/>
    </row>
    <row r="799">
      <c r="A799" s="224"/>
      <c r="B799" s="225"/>
      <c r="C799" s="118"/>
      <c r="D799" s="118"/>
      <c r="E799" s="203"/>
      <c r="F799" s="118"/>
      <c r="G799" s="118"/>
      <c r="H799" s="118"/>
      <c r="I799" s="118"/>
      <c r="J799" s="118"/>
      <c r="K799" s="203"/>
      <c r="L799" s="118"/>
      <c r="M799" s="118"/>
      <c r="N799" s="118"/>
      <c r="O799" s="118"/>
      <c r="P799" s="118"/>
      <c r="Q799" s="203"/>
      <c r="R799" s="118"/>
      <c r="S799" s="118"/>
      <c r="T799" s="118"/>
      <c r="U799" s="118"/>
      <c r="V799" s="118"/>
      <c r="W799" s="203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  <c r="AL799" s="118"/>
      <c r="AM799" s="118"/>
      <c r="AN799" s="118"/>
      <c r="AO799" s="118"/>
      <c r="AP799" s="118"/>
      <c r="AQ799" s="118"/>
      <c r="AR799" s="118"/>
      <c r="AS799" s="118"/>
    </row>
    <row r="800">
      <c r="A800" s="224"/>
      <c r="B800" s="225"/>
      <c r="C800" s="118"/>
      <c r="D800" s="118"/>
      <c r="E800" s="203"/>
      <c r="F800" s="118"/>
      <c r="G800" s="118"/>
      <c r="H800" s="118"/>
      <c r="I800" s="118"/>
      <c r="J800" s="118"/>
      <c r="K800" s="203"/>
      <c r="L800" s="118"/>
      <c r="M800" s="118"/>
      <c r="N800" s="118"/>
      <c r="O800" s="118"/>
      <c r="P800" s="118"/>
      <c r="Q800" s="203"/>
      <c r="R800" s="118"/>
      <c r="S800" s="118"/>
      <c r="T800" s="118"/>
      <c r="U800" s="118"/>
      <c r="V800" s="118"/>
      <c r="W800" s="203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  <c r="AL800" s="118"/>
      <c r="AM800" s="118"/>
      <c r="AN800" s="118"/>
      <c r="AO800" s="118"/>
      <c r="AP800" s="118"/>
      <c r="AQ800" s="118"/>
      <c r="AR800" s="118"/>
      <c r="AS800" s="118"/>
    </row>
    <row r="801">
      <c r="A801" s="224"/>
      <c r="B801" s="225"/>
      <c r="C801" s="118"/>
      <c r="D801" s="118"/>
      <c r="E801" s="203"/>
      <c r="F801" s="118"/>
      <c r="G801" s="118"/>
      <c r="H801" s="118"/>
      <c r="I801" s="118"/>
      <c r="J801" s="118"/>
      <c r="K801" s="203"/>
      <c r="L801" s="118"/>
      <c r="M801" s="118"/>
      <c r="N801" s="118"/>
      <c r="O801" s="118"/>
      <c r="P801" s="118"/>
      <c r="Q801" s="203"/>
      <c r="R801" s="118"/>
      <c r="S801" s="118"/>
      <c r="T801" s="118"/>
      <c r="U801" s="118"/>
      <c r="V801" s="118"/>
      <c r="W801" s="203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  <c r="AL801" s="118"/>
      <c r="AM801" s="118"/>
      <c r="AN801" s="118"/>
      <c r="AO801" s="118"/>
      <c r="AP801" s="118"/>
      <c r="AQ801" s="118"/>
      <c r="AR801" s="118"/>
      <c r="AS801" s="118"/>
    </row>
    <row r="802">
      <c r="A802" s="224"/>
      <c r="B802" s="225"/>
      <c r="C802" s="118"/>
      <c r="D802" s="118"/>
      <c r="E802" s="203"/>
      <c r="F802" s="118"/>
      <c r="G802" s="118"/>
      <c r="H802" s="118"/>
      <c r="I802" s="118"/>
      <c r="J802" s="118"/>
      <c r="K802" s="203"/>
      <c r="L802" s="118"/>
      <c r="M802" s="118"/>
      <c r="N802" s="118"/>
      <c r="O802" s="118"/>
      <c r="P802" s="118"/>
      <c r="Q802" s="203"/>
      <c r="R802" s="118"/>
      <c r="S802" s="118"/>
      <c r="T802" s="118"/>
      <c r="U802" s="118"/>
      <c r="V802" s="118"/>
      <c r="W802" s="203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  <c r="AP802" s="118"/>
      <c r="AQ802" s="118"/>
      <c r="AR802" s="118"/>
      <c r="AS802" s="118"/>
    </row>
    <row r="803">
      <c r="A803" s="224"/>
      <c r="B803" s="225"/>
      <c r="C803" s="118"/>
      <c r="D803" s="118"/>
      <c r="E803" s="203"/>
      <c r="F803" s="118"/>
      <c r="G803" s="118"/>
      <c r="H803" s="118"/>
      <c r="I803" s="118"/>
      <c r="J803" s="118"/>
      <c r="K803" s="203"/>
      <c r="L803" s="118"/>
      <c r="M803" s="118"/>
      <c r="N803" s="118"/>
      <c r="O803" s="118"/>
      <c r="P803" s="118"/>
      <c r="Q803" s="203"/>
      <c r="R803" s="118"/>
      <c r="S803" s="118"/>
      <c r="T803" s="118"/>
      <c r="U803" s="118"/>
      <c r="V803" s="118"/>
      <c r="W803" s="203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</row>
    <row r="804">
      <c r="A804" s="224"/>
      <c r="B804" s="225"/>
      <c r="C804" s="118"/>
      <c r="D804" s="118"/>
      <c r="E804" s="203"/>
      <c r="F804" s="118"/>
      <c r="G804" s="118"/>
      <c r="H804" s="118"/>
      <c r="I804" s="118"/>
      <c r="J804" s="118"/>
      <c r="K804" s="203"/>
      <c r="L804" s="118"/>
      <c r="M804" s="118"/>
      <c r="N804" s="118"/>
      <c r="O804" s="118"/>
      <c r="P804" s="118"/>
      <c r="Q804" s="203"/>
      <c r="R804" s="118"/>
      <c r="S804" s="118"/>
      <c r="T804" s="118"/>
      <c r="U804" s="118"/>
      <c r="V804" s="118"/>
      <c r="W804" s="203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  <c r="AP804" s="118"/>
      <c r="AQ804" s="118"/>
      <c r="AR804" s="118"/>
      <c r="AS804" s="118"/>
    </row>
    <row r="805">
      <c r="A805" s="224"/>
      <c r="B805" s="225"/>
      <c r="C805" s="118"/>
      <c r="D805" s="118"/>
      <c r="E805" s="203"/>
      <c r="F805" s="118"/>
      <c r="G805" s="118"/>
      <c r="H805" s="118"/>
      <c r="I805" s="118"/>
      <c r="J805" s="118"/>
      <c r="K805" s="203"/>
      <c r="L805" s="118"/>
      <c r="M805" s="118"/>
      <c r="N805" s="118"/>
      <c r="O805" s="118"/>
      <c r="P805" s="118"/>
      <c r="Q805" s="203"/>
      <c r="R805" s="118"/>
      <c r="S805" s="118"/>
      <c r="T805" s="118"/>
      <c r="U805" s="118"/>
      <c r="V805" s="118"/>
      <c r="W805" s="203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  <c r="AP805" s="118"/>
      <c r="AQ805" s="118"/>
      <c r="AR805" s="118"/>
      <c r="AS805" s="118"/>
    </row>
    <row r="806">
      <c r="A806" s="224"/>
      <c r="B806" s="225"/>
      <c r="C806" s="118"/>
      <c r="D806" s="118"/>
      <c r="E806" s="203"/>
      <c r="F806" s="118"/>
      <c r="G806" s="118"/>
      <c r="H806" s="118"/>
      <c r="I806" s="118"/>
      <c r="J806" s="118"/>
      <c r="K806" s="203"/>
      <c r="L806" s="118"/>
      <c r="M806" s="118"/>
      <c r="N806" s="118"/>
      <c r="O806" s="118"/>
      <c r="P806" s="118"/>
      <c r="Q806" s="203"/>
      <c r="R806" s="118"/>
      <c r="S806" s="118"/>
      <c r="T806" s="118"/>
      <c r="U806" s="118"/>
      <c r="V806" s="118"/>
      <c r="W806" s="203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  <c r="AL806" s="118"/>
      <c r="AM806" s="118"/>
      <c r="AN806" s="118"/>
      <c r="AO806" s="118"/>
      <c r="AP806" s="118"/>
      <c r="AQ806" s="118"/>
      <c r="AR806" s="118"/>
      <c r="AS806" s="118"/>
    </row>
    <row r="807">
      <c r="A807" s="224"/>
      <c r="B807" s="225"/>
      <c r="C807" s="118"/>
      <c r="D807" s="118"/>
      <c r="E807" s="203"/>
      <c r="F807" s="118"/>
      <c r="G807" s="118"/>
      <c r="H807" s="118"/>
      <c r="I807" s="118"/>
      <c r="J807" s="118"/>
      <c r="K807" s="203"/>
      <c r="L807" s="118"/>
      <c r="M807" s="118"/>
      <c r="N807" s="118"/>
      <c r="O807" s="118"/>
      <c r="P807" s="118"/>
      <c r="Q807" s="203"/>
      <c r="R807" s="118"/>
      <c r="S807" s="118"/>
      <c r="T807" s="118"/>
      <c r="U807" s="118"/>
      <c r="V807" s="118"/>
      <c r="W807" s="203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  <c r="AP807" s="118"/>
      <c r="AQ807" s="118"/>
      <c r="AR807" s="118"/>
      <c r="AS807" s="118"/>
    </row>
    <row r="808">
      <c r="A808" s="224"/>
      <c r="B808" s="225"/>
      <c r="C808" s="118"/>
      <c r="D808" s="118"/>
      <c r="E808" s="203"/>
      <c r="F808" s="118"/>
      <c r="G808" s="118"/>
      <c r="H808" s="118"/>
      <c r="I808" s="118"/>
      <c r="J808" s="118"/>
      <c r="K808" s="203"/>
      <c r="L808" s="118"/>
      <c r="M808" s="118"/>
      <c r="N808" s="118"/>
      <c r="O808" s="118"/>
      <c r="P808" s="118"/>
      <c r="Q808" s="203"/>
      <c r="R808" s="118"/>
      <c r="S808" s="118"/>
      <c r="T808" s="118"/>
      <c r="U808" s="118"/>
      <c r="V808" s="118"/>
      <c r="W808" s="203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</row>
    <row r="809">
      <c r="A809" s="224"/>
      <c r="B809" s="225"/>
      <c r="C809" s="118"/>
      <c r="D809" s="118"/>
      <c r="E809" s="203"/>
      <c r="F809" s="118"/>
      <c r="G809" s="118"/>
      <c r="H809" s="118"/>
      <c r="I809" s="118"/>
      <c r="J809" s="118"/>
      <c r="K809" s="203"/>
      <c r="L809" s="118"/>
      <c r="M809" s="118"/>
      <c r="N809" s="118"/>
      <c r="O809" s="118"/>
      <c r="P809" s="118"/>
      <c r="Q809" s="203"/>
      <c r="R809" s="118"/>
      <c r="S809" s="118"/>
      <c r="T809" s="118"/>
      <c r="U809" s="118"/>
      <c r="V809" s="118"/>
      <c r="W809" s="203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  <c r="AP809" s="118"/>
      <c r="AQ809" s="118"/>
      <c r="AR809" s="118"/>
      <c r="AS809" s="118"/>
    </row>
    <row r="810">
      <c r="A810" s="224"/>
      <c r="B810" s="225"/>
      <c r="C810" s="118"/>
      <c r="D810" s="118"/>
      <c r="E810" s="203"/>
      <c r="F810" s="118"/>
      <c r="G810" s="118"/>
      <c r="H810" s="118"/>
      <c r="I810" s="118"/>
      <c r="J810" s="118"/>
      <c r="K810" s="203"/>
      <c r="L810" s="118"/>
      <c r="M810" s="118"/>
      <c r="N810" s="118"/>
      <c r="O810" s="118"/>
      <c r="P810" s="118"/>
      <c r="Q810" s="203"/>
      <c r="R810" s="118"/>
      <c r="S810" s="118"/>
      <c r="T810" s="118"/>
      <c r="U810" s="118"/>
      <c r="V810" s="118"/>
      <c r="W810" s="203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  <c r="AP810" s="118"/>
      <c r="AQ810" s="118"/>
      <c r="AR810" s="118"/>
      <c r="AS810" s="118"/>
    </row>
    <row r="811">
      <c r="A811" s="224"/>
      <c r="B811" s="225"/>
      <c r="C811" s="118"/>
      <c r="D811" s="118"/>
      <c r="E811" s="203"/>
      <c r="F811" s="118"/>
      <c r="G811" s="118"/>
      <c r="H811" s="118"/>
      <c r="I811" s="118"/>
      <c r="J811" s="118"/>
      <c r="K811" s="203"/>
      <c r="L811" s="118"/>
      <c r="M811" s="118"/>
      <c r="N811" s="118"/>
      <c r="O811" s="118"/>
      <c r="P811" s="118"/>
      <c r="Q811" s="203"/>
      <c r="R811" s="118"/>
      <c r="S811" s="118"/>
      <c r="T811" s="118"/>
      <c r="U811" s="118"/>
      <c r="V811" s="118"/>
      <c r="W811" s="203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</row>
    <row r="812">
      <c r="A812" s="224"/>
      <c r="B812" s="225"/>
      <c r="C812" s="118"/>
      <c r="D812" s="118"/>
      <c r="E812" s="203"/>
      <c r="F812" s="118"/>
      <c r="G812" s="118"/>
      <c r="H812" s="118"/>
      <c r="I812" s="118"/>
      <c r="J812" s="118"/>
      <c r="K812" s="203"/>
      <c r="L812" s="118"/>
      <c r="M812" s="118"/>
      <c r="N812" s="118"/>
      <c r="O812" s="118"/>
      <c r="P812" s="118"/>
      <c r="Q812" s="203"/>
      <c r="R812" s="118"/>
      <c r="S812" s="118"/>
      <c r="T812" s="118"/>
      <c r="U812" s="118"/>
      <c r="V812" s="118"/>
      <c r="W812" s="203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  <c r="AP812" s="118"/>
      <c r="AQ812" s="118"/>
      <c r="AR812" s="118"/>
      <c r="AS812" s="118"/>
    </row>
    <row r="813">
      <c r="A813" s="224"/>
      <c r="B813" s="225"/>
      <c r="C813" s="118"/>
      <c r="D813" s="118"/>
      <c r="E813" s="203"/>
      <c r="F813" s="118"/>
      <c r="G813" s="118"/>
      <c r="H813" s="118"/>
      <c r="I813" s="118"/>
      <c r="J813" s="118"/>
      <c r="K813" s="203"/>
      <c r="L813" s="118"/>
      <c r="M813" s="118"/>
      <c r="N813" s="118"/>
      <c r="O813" s="118"/>
      <c r="P813" s="118"/>
      <c r="Q813" s="203"/>
      <c r="R813" s="118"/>
      <c r="S813" s="118"/>
      <c r="T813" s="118"/>
      <c r="U813" s="118"/>
      <c r="V813" s="118"/>
      <c r="W813" s="203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</row>
    <row r="814">
      <c r="A814" s="224"/>
      <c r="B814" s="225"/>
      <c r="C814" s="118"/>
      <c r="D814" s="118"/>
      <c r="E814" s="203"/>
      <c r="F814" s="118"/>
      <c r="G814" s="118"/>
      <c r="H814" s="118"/>
      <c r="I814" s="118"/>
      <c r="J814" s="118"/>
      <c r="K814" s="203"/>
      <c r="L814" s="118"/>
      <c r="M814" s="118"/>
      <c r="N814" s="118"/>
      <c r="O814" s="118"/>
      <c r="P814" s="118"/>
      <c r="Q814" s="203"/>
      <c r="R814" s="118"/>
      <c r="S814" s="118"/>
      <c r="T814" s="118"/>
      <c r="U814" s="118"/>
      <c r="V814" s="118"/>
      <c r="W814" s="203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</row>
    <row r="815">
      <c r="A815" s="224"/>
      <c r="B815" s="225"/>
      <c r="C815" s="118"/>
      <c r="D815" s="118"/>
      <c r="E815" s="203"/>
      <c r="F815" s="118"/>
      <c r="G815" s="118"/>
      <c r="H815" s="118"/>
      <c r="I815" s="118"/>
      <c r="J815" s="118"/>
      <c r="K815" s="203"/>
      <c r="L815" s="118"/>
      <c r="M815" s="118"/>
      <c r="N815" s="118"/>
      <c r="O815" s="118"/>
      <c r="P815" s="118"/>
      <c r="Q815" s="203"/>
      <c r="R815" s="118"/>
      <c r="S815" s="118"/>
      <c r="T815" s="118"/>
      <c r="U815" s="118"/>
      <c r="V815" s="118"/>
      <c r="W815" s="203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  <c r="AP815" s="118"/>
      <c r="AQ815" s="118"/>
      <c r="AR815" s="118"/>
      <c r="AS815" s="118"/>
    </row>
    <row r="816">
      <c r="A816" s="224"/>
      <c r="B816" s="225"/>
      <c r="C816" s="118"/>
      <c r="D816" s="118"/>
      <c r="E816" s="203"/>
      <c r="F816" s="118"/>
      <c r="G816" s="118"/>
      <c r="H816" s="118"/>
      <c r="I816" s="118"/>
      <c r="J816" s="118"/>
      <c r="K816" s="203"/>
      <c r="L816" s="118"/>
      <c r="M816" s="118"/>
      <c r="N816" s="118"/>
      <c r="O816" s="118"/>
      <c r="P816" s="118"/>
      <c r="Q816" s="203"/>
      <c r="R816" s="118"/>
      <c r="S816" s="118"/>
      <c r="T816" s="118"/>
      <c r="U816" s="118"/>
      <c r="V816" s="118"/>
      <c r="W816" s="203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  <c r="AP816" s="118"/>
      <c r="AQ816" s="118"/>
      <c r="AR816" s="118"/>
      <c r="AS816" s="118"/>
    </row>
    <row r="817">
      <c r="A817" s="224"/>
      <c r="B817" s="225"/>
      <c r="C817" s="118"/>
      <c r="D817" s="118"/>
      <c r="E817" s="203"/>
      <c r="F817" s="118"/>
      <c r="G817" s="118"/>
      <c r="H817" s="118"/>
      <c r="I817" s="118"/>
      <c r="J817" s="118"/>
      <c r="K817" s="203"/>
      <c r="L817" s="118"/>
      <c r="M817" s="118"/>
      <c r="N817" s="118"/>
      <c r="O817" s="118"/>
      <c r="P817" s="118"/>
      <c r="Q817" s="203"/>
      <c r="R817" s="118"/>
      <c r="S817" s="118"/>
      <c r="T817" s="118"/>
      <c r="U817" s="118"/>
      <c r="V817" s="118"/>
      <c r="W817" s="203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  <c r="AP817" s="118"/>
      <c r="AQ817" s="118"/>
      <c r="AR817" s="118"/>
      <c r="AS817" s="118"/>
    </row>
    <row r="818">
      <c r="A818" s="224"/>
      <c r="B818" s="225"/>
      <c r="C818" s="118"/>
      <c r="D818" s="118"/>
      <c r="E818" s="203"/>
      <c r="F818" s="118"/>
      <c r="G818" s="118"/>
      <c r="H818" s="118"/>
      <c r="I818" s="118"/>
      <c r="J818" s="118"/>
      <c r="K818" s="203"/>
      <c r="L818" s="118"/>
      <c r="M818" s="118"/>
      <c r="N818" s="118"/>
      <c r="O818" s="118"/>
      <c r="P818" s="118"/>
      <c r="Q818" s="203"/>
      <c r="R818" s="118"/>
      <c r="S818" s="118"/>
      <c r="T818" s="118"/>
      <c r="U818" s="118"/>
      <c r="V818" s="118"/>
      <c r="W818" s="203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  <c r="AP818" s="118"/>
      <c r="AQ818" s="118"/>
      <c r="AR818" s="118"/>
      <c r="AS818" s="118"/>
    </row>
    <row r="819">
      <c r="A819" s="224"/>
      <c r="B819" s="225"/>
      <c r="C819" s="118"/>
      <c r="D819" s="118"/>
      <c r="E819" s="203"/>
      <c r="F819" s="118"/>
      <c r="G819" s="118"/>
      <c r="H819" s="118"/>
      <c r="I819" s="118"/>
      <c r="J819" s="118"/>
      <c r="K819" s="203"/>
      <c r="L819" s="118"/>
      <c r="M819" s="118"/>
      <c r="N819" s="118"/>
      <c r="O819" s="118"/>
      <c r="P819" s="118"/>
      <c r="Q819" s="203"/>
      <c r="R819" s="118"/>
      <c r="S819" s="118"/>
      <c r="T819" s="118"/>
      <c r="U819" s="118"/>
      <c r="V819" s="118"/>
      <c r="W819" s="203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  <c r="AP819" s="118"/>
      <c r="AQ819" s="118"/>
      <c r="AR819" s="118"/>
      <c r="AS819" s="118"/>
    </row>
    <row r="820">
      <c r="A820" s="224"/>
      <c r="B820" s="225"/>
      <c r="C820" s="118"/>
      <c r="D820" s="118"/>
      <c r="E820" s="203"/>
      <c r="F820" s="118"/>
      <c r="G820" s="118"/>
      <c r="H820" s="118"/>
      <c r="I820" s="118"/>
      <c r="J820" s="118"/>
      <c r="K820" s="203"/>
      <c r="L820" s="118"/>
      <c r="M820" s="118"/>
      <c r="N820" s="118"/>
      <c r="O820" s="118"/>
      <c r="P820" s="118"/>
      <c r="Q820" s="203"/>
      <c r="R820" s="118"/>
      <c r="S820" s="118"/>
      <c r="T820" s="118"/>
      <c r="U820" s="118"/>
      <c r="V820" s="118"/>
      <c r="W820" s="203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  <c r="AP820" s="118"/>
      <c r="AQ820" s="118"/>
      <c r="AR820" s="118"/>
      <c r="AS820" s="118"/>
    </row>
    <row r="821">
      <c r="A821" s="224"/>
      <c r="B821" s="225"/>
      <c r="C821" s="118"/>
      <c r="D821" s="118"/>
      <c r="E821" s="203"/>
      <c r="F821" s="118"/>
      <c r="G821" s="118"/>
      <c r="H821" s="118"/>
      <c r="I821" s="118"/>
      <c r="J821" s="118"/>
      <c r="K821" s="203"/>
      <c r="L821" s="118"/>
      <c r="M821" s="118"/>
      <c r="N821" s="118"/>
      <c r="O821" s="118"/>
      <c r="P821" s="118"/>
      <c r="Q821" s="203"/>
      <c r="R821" s="118"/>
      <c r="S821" s="118"/>
      <c r="T821" s="118"/>
      <c r="U821" s="118"/>
      <c r="V821" s="118"/>
      <c r="W821" s="203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  <c r="AP821" s="118"/>
      <c r="AQ821" s="118"/>
      <c r="AR821" s="118"/>
      <c r="AS821" s="118"/>
    </row>
    <row r="822">
      <c r="A822" s="224"/>
      <c r="B822" s="225"/>
      <c r="C822" s="118"/>
      <c r="D822" s="118"/>
      <c r="E822" s="203"/>
      <c r="F822" s="118"/>
      <c r="G822" s="118"/>
      <c r="H822" s="118"/>
      <c r="I822" s="118"/>
      <c r="J822" s="118"/>
      <c r="K822" s="203"/>
      <c r="L822" s="118"/>
      <c r="M822" s="118"/>
      <c r="N822" s="118"/>
      <c r="O822" s="118"/>
      <c r="P822" s="118"/>
      <c r="Q822" s="203"/>
      <c r="R822" s="118"/>
      <c r="S822" s="118"/>
      <c r="T822" s="118"/>
      <c r="U822" s="118"/>
      <c r="V822" s="118"/>
      <c r="W822" s="203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</row>
    <row r="823">
      <c r="A823" s="224"/>
      <c r="B823" s="225"/>
      <c r="C823" s="118"/>
      <c r="D823" s="118"/>
      <c r="E823" s="203"/>
      <c r="F823" s="118"/>
      <c r="G823" s="118"/>
      <c r="H823" s="118"/>
      <c r="I823" s="118"/>
      <c r="J823" s="118"/>
      <c r="K823" s="203"/>
      <c r="L823" s="118"/>
      <c r="M823" s="118"/>
      <c r="N823" s="118"/>
      <c r="O823" s="118"/>
      <c r="P823" s="118"/>
      <c r="Q823" s="203"/>
      <c r="R823" s="118"/>
      <c r="S823" s="118"/>
      <c r="T823" s="118"/>
      <c r="U823" s="118"/>
      <c r="V823" s="118"/>
      <c r="W823" s="203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  <c r="AP823" s="118"/>
      <c r="AQ823" s="118"/>
      <c r="AR823" s="118"/>
      <c r="AS823" s="118"/>
    </row>
    <row r="824">
      <c r="A824" s="224"/>
      <c r="B824" s="225"/>
      <c r="C824" s="118"/>
      <c r="D824" s="118"/>
      <c r="E824" s="203"/>
      <c r="F824" s="118"/>
      <c r="G824" s="118"/>
      <c r="H824" s="118"/>
      <c r="I824" s="118"/>
      <c r="J824" s="118"/>
      <c r="K824" s="203"/>
      <c r="L824" s="118"/>
      <c r="M824" s="118"/>
      <c r="N824" s="118"/>
      <c r="O824" s="118"/>
      <c r="P824" s="118"/>
      <c r="Q824" s="203"/>
      <c r="R824" s="118"/>
      <c r="S824" s="118"/>
      <c r="T824" s="118"/>
      <c r="U824" s="118"/>
      <c r="V824" s="118"/>
      <c r="W824" s="203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  <c r="AP824" s="118"/>
      <c r="AQ824" s="118"/>
      <c r="AR824" s="118"/>
      <c r="AS824" s="118"/>
    </row>
    <row r="825">
      <c r="A825" s="224"/>
      <c r="B825" s="225"/>
      <c r="C825" s="118"/>
      <c r="D825" s="118"/>
      <c r="E825" s="203"/>
      <c r="F825" s="118"/>
      <c r="G825" s="118"/>
      <c r="H825" s="118"/>
      <c r="I825" s="118"/>
      <c r="J825" s="118"/>
      <c r="K825" s="203"/>
      <c r="L825" s="118"/>
      <c r="M825" s="118"/>
      <c r="N825" s="118"/>
      <c r="O825" s="118"/>
      <c r="P825" s="118"/>
      <c r="Q825" s="203"/>
      <c r="R825" s="118"/>
      <c r="S825" s="118"/>
      <c r="T825" s="118"/>
      <c r="U825" s="118"/>
      <c r="V825" s="118"/>
      <c r="W825" s="203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  <c r="AP825" s="118"/>
      <c r="AQ825" s="118"/>
      <c r="AR825" s="118"/>
      <c r="AS825" s="118"/>
    </row>
    <row r="826">
      <c r="A826" s="224"/>
      <c r="B826" s="225"/>
      <c r="C826" s="118"/>
      <c r="D826" s="118"/>
      <c r="E826" s="203"/>
      <c r="F826" s="118"/>
      <c r="G826" s="118"/>
      <c r="H826" s="118"/>
      <c r="I826" s="118"/>
      <c r="J826" s="118"/>
      <c r="K826" s="203"/>
      <c r="L826" s="118"/>
      <c r="M826" s="118"/>
      <c r="N826" s="118"/>
      <c r="O826" s="118"/>
      <c r="P826" s="118"/>
      <c r="Q826" s="203"/>
      <c r="R826" s="118"/>
      <c r="S826" s="118"/>
      <c r="T826" s="118"/>
      <c r="U826" s="118"/>
      <c r="V826" s="118"/>
      <c r="W826" s="203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</row>
    <row r="827">
      <c r="A827" s="224"/>
      <c r="B827" s="225"/>
      <c r="C827" s="118"/>
      <c r="D827" s="118"/>
      <c r="E827" s="203"/>
      <c r="F827" s="118"/>
      <c r="G827" s="118"/>
      <c r="H827" s="118"/>
      <c r="I827" s="118"/>
      <c r="J827" s="118"/>
      <c r="K827" s="203"/>
      <c r="L827" s="118"/>
      <c r="M827" s="118"/>
      <c r="N827" s="118"/>
      <c r="O827" s="118"/>
      <c r="P827" s="118"/>
      <c r="Q827" s="203"/>
      <c r="R827" s="118"/>
      <c r="S827" s="118"/>
      <c r="T827" s="118"/>
      <c r="U827" s="118"/>
      <c r="V827" s="118"/>
      <c r="W827" s="203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  <c r="AP827" s="118"/>
      <c r="AQ827" s="118"/>
      <c r="AR827" s="118"/>
      <c r="AS827" s="118"/>
    </row>
    <row r="828">
      <c r="A828" s="224"/>
      <c r="B828" s="225"/>
      <c r="C828" s="118"/>
      <c r="D828" s="118"/>
      <c r="E828" s="203"/>
      <c r="F828" s="118"/>
      <c r="G828" s="118"/>
      <c r="H828" s="118"/>
      <c r="I828" s="118"/>
      <c r="J828" s="118"/>
      <c r="K828" s="203"/>
      <c r="L828" s="118"/>
      <c r="M828" s="118"/>
      <c r="N828" s="118"/>
      <c r="O828" s="118"/>
      <c r="P828" s="118"/>
      <c r="Q828" s="203"/>
      <c r="R828" s="118"/>
      <c r="S828" s="118"/>
      <c r="T828" s="118"/>
      <c r="U828" s="118"/>
      <c r="V828" s="118"/>
      <c r="W828" s="203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  <c r="AP828" s="118"/>
      <c r="AQ828" s="118"/>
      <c r="AR828" s="118"/>
      <c r="AS828" s="118"/>
    </row>
    <row r="829">
      <c r="A829" s="224"/>
      <c r="B829" s="225"/>
      <c r="C829" s="118"/>
      <c r="D829" s="118"/>
      <c r="E829" s="203"/>
      <c r="F829" s="118"/>
      <c r="G829" s="118"/>
      <c r="H829" s="118"/>
      <c r="I829" s="118"/>
      <c r="J829" s="118"/>
      <c r="K829" s="203"/>
      <c r="L829" s="118"/>
      <c r="M829" s="118"/>
      <c r="N829" s="118"/>
      <c r="O829" s="118"/>
      <c r="P829" s="118"/>
      <c r="Q829" s="203"/>
      <c r="R829" s="118"/>
      <c r="S829" s="118"/>
      <c r="T829" s="118"/>
      <c r="U829" s="118"/>
      <c r="V829" s="118"/>
      <c r="W829" s="203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  <c r="AP829" s="118"/>
      <c r="AQ829" s="118"/>
      <c r="AR829" s="118"/>
      <c r="AS829" s="118"/>
    </row>
    <row r="830">
      <c r="A830" s="224"/>
      <c r="B830" s="225"/>
      <c r="C830" s="118"/>
      <c r="D830" s="118"/>
      <c r="E830" s="203"/>
      <c r="F830" s="118"/>
      <c r="G830" s="118"/>
      <c r="H830" s="118"/>
      <c r="I830" s="118"/>
      <c r="J830" s="118"/>
      <c r="K830" s="203"/>
      <c r="L830" s="118"/>
      <c r="M830" s="118"/>
      <c r="N830" s="118"/>
      <c r="O830" s="118"/>
      <c r="P830" s="118"/>
      <c r="Q830" s="203"/>
      <c r="R830" s="118"/>
      <c r="S830" s="118"/>
      <c r="T830" s="118"/>
      <c r="U830" s="118"/>
      <c r="V830" s="118"/>
      <c r="W830" s="203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</row>
    <row r="831">
      <c r="A831" s="224"/>
      <c r="B831" s="225"/>
      <c r="C831" s="118"/>
      <c r="D831" s="118"/>
      <c r="E831" s="203"/>
      <c r="F831" s="118"/>
      <c r="G831" s="118"/>
      <c r="H831" s="118"/>
      <c r="I831" s="118"/>
      <c r="J831" s="118"/>
      <c r="K831" s="203"/>
      <c r="L831" s="118"/>
      <c r="M831" s="118"/>
      <c r="N831" s="118"/>
      <c r="O831" s="118"/>
      <c r="P831" s="118"/>
      <c r="Q831" s="203"/>
      <c r="R831" s="118"/>
      <c r="S831" s="118"/>
      <c r="T831" s="118"/>
      <c r="U831" s="118"/>
      <c r="V831" s="118"/>
      <c r="W831" s="203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  <c r="AP831" s="118"/>
      <c r="AQ831" s="118"/>
      <c r="AR831" s="118"/>
      <c r="AS831" s="118"/>
    </row>
    <row r="832">
      <c r="A832" s="224"/>
      <c r="B832" s="225"/>
      <c r="C832" s="118"/>
      <c r="D832" s="118"/>
      <c r="E832" s="203"/>
      <c r="F832" s="118"/>
      <c r="G832" s="118"/>
      <c r="H832" s="118"/>
      <c r="I832" s="118"/>
      <c r="J832" s="118"/>
      <c r="K832" s="203"/>
      <c r="L832" s="118"/>
      <c r="M832" s="118"/>
      <c r="N832" s="118"/>
      <c r="O832" s="118"/>
      <c r="P832" s="118"/>
      <c r="Q832" s="203"/>
      <c r="R832" s="118"/>
      <c r="S832" s="118"/>
      <c r="T832" s="118"/>
      <c r="U832" s="118"/>
      <c r="V832" s="118"/>
      <c r="W832" s="203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  <c r="AP832" s="118"/>
      <c r="AQ832" s="118"/>
      <c r="AR832" s="118"/>
      <c r="AS832" s="118"/>
    </row>
    <row r="833">
      <c r="A833" s="224"/>
      <c r="B833" s="225"/>
      <c r="C833" s="118"/>
      <c r="D833" s="118"/>
      <c r="E833" s="203"/>
      <c r="F833" s="118"/>
      <c r="G833" s="118"/>
      <c r="H833" s="118"/>
      <c r="I833" s="118"/>
      <c r="J833" s="118"/>
      <c r="K833" s="203"/>
      <c r="L833" s="118"/>
      <c r="M833" s="118"/>
      <c r="N833" s="118"/>
      <c r="O833" s="118"/>
      <c r="P833" s="118"/>
      <c r="Q833" s="203"/>
      <c r="R833" s="118"/>
      <c r="S833" s="118"/>
      <c r="T833" s="118"/>
      <c r="U833" s="118"/>
      <c r="V833" s="118"/>
      <c r="W833" s="203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  <c r="AP833" s="118"/>
      <c r="AQ833" s="118"/>
      <c r="AR833" s="118"/>
      <c r="AS833" s="118"/>
    </row>
    <row r="834">
      <c r="A834" s="224"/>
      <c r="B834" s="225"/>
      <c r="C834" s="118"/>
      <c r="D834" s="118"/>
      <c r="E834" s="203"/>
      <c r="F834" s="118"/>
      <c r="G834" s="118"/>
      <c r="H834" s="118"/>
      <c r="I834" s="118"/>
      <c r="J834" s="118"/>
      <c r="K834" s="203"/>
      <c r="L834" s="118"/>
      <c r="M834" s="118"/>
      <c r="N834" s="118"/>
      <c r="O834" s="118"/>
      <c r="P834" s="118"/>
      <c r="Q834" s="203"/>
      <c r="R834" s="118"/>
      <c r="S834" s="118"/>
      <c r="T834" s="118"/>
      <c r="U834" s="118"/>
      <c r="V834" s="118"/>
      <c r="W834" s="203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</row>
    <row r="835">
      <c r="A835" s="224"/>
      <c r="B835" s="225"/>
      <c r="C835" s="118"/>
      <c r="D835" s="118"/>
      <c r="E835" s="203"/>
      <c r="F835" s="118"/>
      <c r="G835" s="118"/>
      <c r="H835" s="118"/>
      <c r="I835" s="118"/>
      <c r="J835" s="118"/>
      <c r="K835" s="203"/>
      <c r="L835" s="118"/>
      <c r="M835" s="118"/>
      <c r="N835" s="118"/>
      <c r="O835" s="118"/>
      <c r="P835" s="118"/>
      <c r="Q835" s="203"/>
      <c r="R835" s="118"/>
      <c r="S835" s="118"/>
      <c r="T835" s="118"/>
      <c r="U835" s="118"/>
      <c r="V835" s="118"/>
      <c r="W835" s="203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</row>
    <row r="836">
      <c r="A836" s="224"/>
      <c r="B836" s="225"/>
      <c r="C836" s="118"/>
      <c r="D836" s="118"/>
      <c r="E836" s="203"/>
      <c r="F836" s="118"/>
      <c r="G836" s="118"/>
      <c r="H836" s="118"/>
      <c r="I836" s="118"/>
      <c r="J836" s="118"/>
      <c r="K836" s="203"/>
      <c r="L836" s="118"/>
      <c r="M836" s="118"/>
      <c r="N836" s="118"/>
      <c r="O836" s="118"/>
      <c r="P836" s="118"/>
      <c r="Q836" s="203"/>
      <c r="R836" s="118"/>
      <c r="S836" s="118"/>
      <c r="T836" s="118"/>
      <c r="U836" s="118"/>
      <c r="V836" s="118"/>
      <c r="W836" s="203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</row>
    <row r="837">
      <c r="A837" s="224"/>
      <c r="B837" s="225"/>
      <c r="C837" s="118"/>
      <c r="D837" s="118"/>
      <c r="E837" s="203"/>
      <c r="F837" s="118"/>
      <c r="G837" s="118"/>
      <c r="H837" s="118"/>
      <c r="I837" s="118"/>
      <c r="J837" s="118"/>
      <c r="K837" s="203"/>
      <c r="L837" s="118"/>
      <c r="M837" s="118"/>
      <c r="N837" s="118"/>
      <c r="O837" s="118"/>
      <c r="P837" s="118"/>
      <c r="Q837" s="203"/>
      <c r="R837" s="118"/>
      <c r="S837" s="118"/>
      <c r="T837" s="118"/>
      <c r="U837" s="118"/>
      <c r="V837" s="118"/>
      <c r="W837" s="203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</row>
    <row r="838">
      <c r="A838" s="224"/>
      <c r="B838" s="225"/>
      <c r="C838" s="118"/>
      <c r="D838" s="118"/>
      <c r="E838" s="203"/>
      <c r="F838" s="118"/>
      <c r="G838" s="118"/>
      <c r="H838" s="118"/>
      <c r="I838" s="118"/>
      <c r="J838" s="118"/>
      <c r="K838" s="203"/>
      <c r="L838" s="118"/>
      <c r="M838" s="118"/>
      <c r="N838" s="118"/>
      <c r="O838" s="118"/>
      <c r="P838" s="118"/>
      <c r="Q838" s="203"/>
      <c r="R838" s="118"/>
      <c r="S838" s="118"/>
      <c r="T838" s="118"/>
      <c r="U838" s="118"/>
      <c r="V838" s="118"/>
      <c r="W838" s="203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</row>
    <row r="839">
      <c r="A839" s="224"/>
      <c r="B839" s="225"/>
      <c r="C839" s="118"/>
      <c r="D839" s="118"/>
      <c r="E839" s="203"/>
      <c r="F839" s="118"/>
      <c r="G839" s="118"/>
      <c r="H839" s="118"/>
      <c r="I839" s="118"/>
      <c r="J839" s="118"/>
      <c r="K839" s="203"/>
      <c r="L839" s="118"/>
      <c r="M839" s="118"/>
      <c r="N839" s="118"/>
      <c r="O839" s="118"/>
      <c r="P839" s="118"/>
      <c r="Q839" s="203"/>
      <c r="R839" s="118"/>
      <c r="S839" s="118"/>
      <c r="T839" s="118"/>
      <c r="U839" s="118"/>
      <c r="V839" s="118"/>
      <c r="W839" s="203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</row>
    <row r="840">
      <c r="A840" s="224"/>
      <c r="B840" s="225"/>
      <c r="C840" s="118"/>
      <c r="D840" s="118"/>
      <c r="E840" s="203"/>
      <c r="F840" s="118"/>
      <c r="G840" s="118"/>
      <c r="H840" s="118"/>
      <c r="I840" s="118"/>
      <c r="J840" s="118"/>
      <c r="K840" s="203"/>
      <c r="L840" s="118"/>
      <c r="M840" s="118"/>
      <c r="N840" s="118"/>
      <c r="O840" s="118"/>
      <c r="P840" s="118"/>
      <c r="Q840" s="203"/>
      <c r="R840" s="118"/>
      <c r="S840" s="118"/>
      <c r="T840" s="118"/>
      <c r="U840" s="118"/>
      <c r="V840" s="118"/>
      <c r="W840" s="203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  <c r="AP840" s="118"/>
      <c r="AQ840" s="118"/>
      <c r="AR840" s="118"/>
      <c r="AS840" s="118"/>
    </row>
    <row r="841">
      <c r="A841" s="224"/>
      <c r="B841" s="225"/>
      <c r="C841" s="118"/>
      <c r="D841" s="118"/>
      <c r="E841" s="203"/>
      <c r="F841" s="118"/>
      <c r="G841" s="118"/>
      <c r="H841" s="118"/>
      <c r="I841" s="118"/>
      <c r="J841" s="118"/>
      <c r="K841" s="203"/>
      <c r="L841" s="118"/>
      <c r="M841" s="118"/>
      <c r="N841" s="118"/>
      <c r="O841" s="118"/>
      <c r="P841" s="118"/>
      <c r="Q841" s="203"/>
      <c r="R841" s="118"/>
      <c r="S841" s="118"/>
      <c r="T841" s="118"/>
      <c r="U841" s="118"/>
      <c r="V841" s="118"/>
      <c r="W841" s="203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</row>
    <row r="842">
      <c r="A842" s="224"/>
      <c r="B842" s="225"/>
      <c r="C842" s="118"/>
      <c r="D842" s="118"/>
      <c r="E842" s="203"/>
      <c r="F842" s="118"/>
      <c r="G842" s="118"/>
      <c r="H842" s="118"/>
      <c r="I842" s="118"/>
      <c r="J842" s="118"/>
      <c r="K842" s="203"/>
      <c r="L842" s="118"/>
      <c r="M842" s="118"/>
      <c r="N842" s="118"/>
      <c r="O842" s="118"/>
      <c r="P842" s="118"/>
      <c r="Q842" s="203"/>
      <c r="R842" s="118"/>
      <c r="S842" s="118"/>
      <c r="T842" s="118"/>
      <c r="U842" s="118"/>
      <c r="V842" s="118"/>
      <c r="W842" s="203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  <c r="AP842" s="118"/>
      <c r="AQ842" s="118"/>
      <c r="AR842" s="118"/>
      <c r="AS842" s="118"/>
    </row>
    <row r="843">
      <c r="A843" s="224"/>
      <c r="B843" s="225"/>
      <c r="C843" s="118"/>
      <c r="D843" s="118"/>
      <c r="E843" s="203"/>
      <c r="F843" s="118"/>
      <c r="G843" s="118"/>
      <c r="H843" s="118"/>
      <c r="I843" s="118"/>
      <c r="J843" s="118"/>
      <c r="K843" s="203"/>
      <c r="L843" s="118"/>
      <c r="M843" s="118"/>
      <c r="N843" s="118"/>
      <c r="O843" s="118"/>
      <c r="P843" s="118"/>
      <c r="Q843" s="203"/>
      <c r="R843" s="118"/>
      <c r="S843" s="118"/>
      <c r="T843" s="118"/>
      <c r="U843" s="118"/>
      <c r="V843" s="118"/>
      <c r="W843" s="203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</row>
    <row r="844">
      <c r="A844" s="224"/>
      <c r="B844" s="225"/>
      <c r="C844" s="118"/>
      <c r="D844" s="118"/>
      <c r="E844" s="203"/>
      <c r="F844" s="118"/>
      <c r="G844" s="118"/>
      <c r="H844" s="118"/>
      <c r="I844" s="118"/>
      <c r="J844" s="118"/>
      <c r="K844" s="203"/>
      <c r="L844" s="118"/>
      <c r="M844" s="118"/>
      <c r="N844" s="118"/>
      <c r="O844" s="118"/>
      <c r="P844" s="118"/>
      <c r="Q844" s="203"/>
      <c r="R844" s="118"/>
      <c r="S844" s="118"/>
      <c r="T844" s="118"/>
      <c r="U844" s="118"/>
      <c r="V844" s="118"/>
      <c r="W844" s="203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  <c r="AP844" s="118"/>
      <c r="AQ844" s="118"/>
      <c r="AR844" s="118"/>
      <c r="AS844" s="118"/>
    </row>
    <row r="845">
      <c r="A845" s="224"/>
      <c r="B845" s="225"/>
      <c r="C845" s="118"/>
      <c r="D845" s="118"/>
      <c r="E845" s="203"/>
      <c r="F845" s="118"/>
      <c r="G845" s="118"/>
      <c r="H845" s="118"/>
      <c r="I845" s="118"/>
      <c r="J845" s="118"/>
      <c r="K845" s="203"/>
      <c r="L845" s="118"/>
      <c r="M845" s="118"/>
      <c r="N845" s="118"/>
      <c r="O845" s="118"/>
      <c r="P845" s="118"/>
      <c r="Q845" s="203"/>
      <c r="R845" s="118"/>
      <c r="S845" s="118"/>
      <c r="T845" s="118"/>
      <c r="U845" s="118"/>
      <c r="V845" s="118"/>
      <c r="W845" s="203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  <c r="AP845" s="118"/>
      <c r="AQ845" s="118"/>
      <c r="AR845" s="118"/>
      <c r="AS845" s="118"/>
    </row>
    <row r="846">
      <c r="A846" s="224"/>
      <c r="B846" s="225"/>
      <c r="C846" s="118"/>
      <c r="D846" s="118"/>
      <c r="E846" s="203"/>
      <c r="F846" s="118"/>
      <c r="G846" s="118"/>
      <c r="H846" s="118"/>
      <c r="I846" s="118"/>
      <c r="J846" s="118"/>
      <c r="K846" s="203"/>
      <c r="L846" s="118"/>
      <c r="M846" s="118"/>
      <c r="N846" s="118"/>
      <c r="O846" s="118"/>
      <c r="P846" s="118"/>
      <c r="Q846" s="203"/>
      <c r="R846" s="118"/>
      <c r="S846" s="118"/>
      <c r="T846" s="118"/>
      <c r="U846" s="118"/>
      <c r="V846" s="118"/>
      <c r="W846" s="203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</row>
    <row r="847">
      <c r="A847" s="224"/>
      <c r="B847" s="225"/>
      <c r="C847" s="118"/>
      <c r="D847" s="118"/>
      <c r="E847" s="203"/>
      <c r="F847" s="118"/>
      <c r="G847" s="118"/>
      <c r="H847" s="118"/>
      <c r="I847" s="118"/>
      <c r="J847" s="118"/>
      <c r="K847" s="203"/>
      <c r="L847" s="118"/>
      <c r="M847" s="118"/>
      <c r="N847" s="118"/>
      <c r="O847" s="118"/>
      <c r="P847" s="118"/>
      <c r="Q847" s="203"/>
      <c r="R847" s="118"/>
      <c r="S847" s="118"/>
      <c r="T847" s="118"/>
      <c r="U847" s="118"/>
      <c r="V847" s="118"/>
      <c r="W847" s="203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</row>
    <row r="848">
      <c r="A848" s="224"/>
      <c r="B848" s="225"/>
      <c r="C848" s="118"/>
      <c r="D848" s="118"/>
      <c r="E848" s="203"/>
      <c r="F848" s="118"/>
      <c r="G848" s="118"/>
      <c r="H848" s="118"/>
      <c r="I848" s="118"/>
      <c r="J848" s="118"/>
      <c r="K848" s="203"/>
      <c r="L848" s="118"/>
      <c r="M848" s="118"/>
      <c r="N848" s="118"/>
      <c r="O848" s="118"/>
      <c r="P848" s="118"/>
      <c r="Q848" s="203"/>
      <c r="R848" s="118"/>
      <c r="S848" s="118"/>
      <c r="T848" s="118"/>
      <c r="U848" s="118"/>
      <c r="V848" s="118"/>
      <c r="W848" s="203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  <c r="AP848" s="118"/>
      <c r="AQ848" s="118"/>
      <c r="AR848" s="118"/>
      <c r="AS848" s="118"/>
    </row>
    <row r="849">
      <c r="A849" s="224"/>
      <c r="B849" s="225"/>
      <c r="C849" s="118"/>
      <c r="D849" s="118"/>
      <c r="E849" s="203"/>
      <c r="F849" s="118"/>
      <c r="G849" s="118"/>
      <c r="H849" s="118"/>
      <c r="I849" s="118"/>
      <c r="J849" s="118"/>
      <c r="K849" s="203"/>
      <c r="L849" s="118"/>
      <c r="M849" s="118"/>
      <c r="N849" s="118"/>
      <c r="O849" s="118"/>
      <c r="P849" s="118"/>
      <c r="Q849" s="203"/>
      <c r="R849" s="118"/>
      <c r="S849" s="118"/>
      <c r="T849" s="118"/>
      <c r="U849" s="118"/>
      <c r="V849" s="118"/>
      <c r="W849" s="203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</row>
    <row r="850">
      <c r="A850" s="224"/>
      <c r="B850" s="225"/>
      <c r="C850" s="118"/>
      <c r="D850" s="118"/>
      <c r="E850" s="203"/>
      <c r="F850" s="118"/>
      <c r="G850" s="118"/>
      <c r="H850" s="118"/>
      <c r="I850" s="118"/>
      <c r="J850" s="118"/>
      <c r="K850" s="203"/>
      <c r="L850" s="118"/>
      <c r="M850" s="118"/>
      <c r="N850" s="118"/>
      <c r="O850" s="118"/>
      <c r="P850" s="118"/>
      <c r="Q850" s="203"/>
      <c r="R850" s="118"/>
      <c r="S850" s="118"/>
      <c r="T850" s="118"/>
      <c r="U850" s="118"/>
      <c r="V850" s="118"/>
      <c r="W850" s="203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</row>
    <row r="851">
      <c r="A851" s="224"/>
      <c r="B851" s="225"/>
      <c r="C851" s="118"/>
      <c r="D851" s="118"/>
      <c r="E851" s="203"/>
      <c r="F851" s="118"/>
      <c r="G851" s="118"/>
      <c r="H851" s="118"/>
      <c r="I851" s="118"/>
      <c r="J851" s="118"/>
      <c r="K851" s="203"/>
      <c r="L851" s="118"/>
      <c r="M851" s="118"/>
      <c r="N851" s="118"/>
      <c r="O851" s="118"/>
      <c r="P851" s="118"/>
      <c r="Q851" s="203"/>
      <c r="R851" s="118"/>
      <c r="S851" s="118"/>
      <c r="T851" s="118"/>
      <c r="U851" s="118"/>
      <c r="V851" s="118"/>
      <c r="W851" s="203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</row>
    <row r="852">
      <c r="A852" s="224"/>
      <c r="B852" s="225"/>
      <c r="C852" s="118"/>
      <c r="D852" s="118"/>
      <c r="E852" s="203"/>
      <c r="F852" s="118"/>
      <c r="G852" s="118"/>
      <c r="H852" s="118"/>
      <c r="I852" s="118"/>
      <c r="J852" s="118"/>
      <c r="K852" s="203"/>
      <c r="L852" s="118"/>
      <c r="M852" s="118"/>
      <c r="N852" s="118"/>
      <c r="O852" s="118"/>
      <c r="P852" s="118"/>
      <c r="Q852" s="203"/>
      <c r="R852" s="118"/>
      <c r="S852" s="118"/>
      <c r="T852" s="118"/>
      <c r="U852" s="118"/>
      <c r="V852" s="118"/>
      <c r="W852" s="203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</row>
    <row r="853">
      <c r="A853" s="224"/>
      <c r="B853" s="225"/>
      <c r="C853" s="118"/>
      <c r="D853" s="118"/>
      <c r="E853" s="203"/>
      <c r="F853" s="118"/>
      <c r="G853" s="118"/>
      <c r="H853" s="118"/>
      <c r="I853" s="118"/>
      <c r="J853" s="118"/>
      <c r="K853" s="203"/>
      <c r="L853" s="118"/>
      <c r="M853" s="118"/>
      <c r="N853" s="118"/>
      <c r="O853" s="118"/>
      <c r="P853" s="118"/>
      <c r="Q853" s="203"/>
      <c r="R853" s="118"/>
      <c r="S853" s="118"/>
      <c r="T853" s="118"/>
      <c r="U853" s="118"/>
      <c r="V853" s="118"/>
      <c r="W853" s="203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</row>
    <row r="854">
      <c r="A854" s="224"/>
      <c r="B854" s="225"/>
      <c r="C854" s="118"/>
      <c r="D854" s="118"/>
      <c r="E854" s="203"/>
      <c r="F854" s="118"/>
      <c r="G854" s="118"/>
      <c r="H854" s="118"/>
      <c r="I854" s="118"/>
      <c r="J854" s="118"/>
      <c r="K854" s="203"/>
      <c r="L854" s="118"/>
      <c r="M854" s="118"/>
      <c r="N854" s="118"/>
      <c r="O854" s="118"/>
      <c r="P854" s="118"/>
      <c r="Q854" s="203"/>
      <c r="R854" s="118"/>
      <c r="S854" s="118"/>
      <c r="T854" s="118"/>
      <c r="U854" s="118"/>
      <c r="V854" s="118"/>
      <c r="W854" s="203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</row>
    <row r="855">
      <c r="A855" s="224"/>
      <c r="B855" s="225"/>
      <c r="C855" s="118"/>
      <c r="D855" s="118"/>
      <c r="E855" s="203"/>
      <c r="F855" s="118"/>
      <c r="G855" s="118"/>
      <c r="H855" s="118"/>
      <c r="I855" s="118"/>
      <c r="J855" s="118"/>
      <c r="K855" s="203"/>
      <c r="L855" s="118"/>
      <c r="M855" s="118"/>
      <c r="N855" s="118"/>
      <c r="O855" s="118"/>
      <c r="P855" s="118"/>
      <c r="Q855" s="203"/>
      <c r="R855" s="118"/>
      <c r="S855" s="118"/>
      <c r="T855" s="118"/>
      <c r="U855" s="118"/>
      <c r="V855" s="118"/>
      <c r="W855" s="203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  <c r="AP855" s="118"/>
      <c r="AQ855" s="118"/>
      <c r="AR855" s="118"/>
      <c r="AS855" s="118"/>
    </row>
    <row r="856">
      <c r="A856" s="224"/>
      <c r="B856" s="225"/>
      <c r="C856" s="118"/>
      <c r="D856" s="118"/>
      <c r="E856" s="203"/>
      <c r="F856" s="118"/>
      <c r="G856" s="118"/>
      <c r="H856" s="118"/>
      <c r="I856" s="118"/>
      <c r="J856" s="118"/>
      <c r="K856" s="203"/>
      <c r="L856" s="118"/>
      <c r="M856" s="118"/>
      <c r="N856" s="118"/>
      <c r="O856" s="118"/>
      <c r="P856" s="118"/>
      <c r="Q856" s="203"/>
      <c r="R856" s="118"/>
      <c r="S856" s="118"/>
      <c r="T856" s="118"/>
      <c r="U856" s="118"/>
      <c r="V856" s="118"/>
      <c r="W856" s="203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</row>
    <row r="857">
      <c r="A857" s="224"/>
      <c r="B857" s="225"/>
      <c r="C857" s="118"/>
      <c r="D857" s="118"/>
      <c r="E857" s="203"/>
      <c r="F857" s="118"/>
      <c r="G857" s="118"/>
      <c r="H857" s="118"/>
      <c r="I857" s="118"/>
      <c r="J857" s="118"/>
      <c r="K857" s="203"/>
      <c r="L857" s="118"/>
      <c r="M857" s="118"/>
      <c r="N857" s="118"/>
      <c r="O857" s="118"/>
      <c r="P857" s="118"/>
      <c r="Q857" s="203"/>
      <c r="R857" s="118"/>
      <c r="S857" s="118"/>
      <c r="T857" s="118"/>
      <c r="U857" s="118"/>
      <c r="V857" s="118"/>
      <c r="W857" s="203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  <c r="AP857" s="118"/>
      <c r="AQ857" s="118"/>
      <c r="AR857" s="118"/>
      <c r="AS857" s="118"/>
    </row>
    <row r="858">
      <c r="A858" s="224"/>
      <c r="B858" s="225"/>
      <c r="C858" s="118"/>
      <c r="D858" s="118"/>
      <c r="E858" s="203"/>
      <c r="F858" s="118"/>
      <c r="G858" s="118"/>
      <c r="H858" s="118"/>
      <c r="I858" s="118"/>
      <c r="J858" s="118"/>
      <c r="K858" s="203"/>
      <c r="L858" s="118"/>
      <c r="M858" s="118"/>
      <c r="N858" s="118"/>
      <c r="O858" s="118"/>
      <c r="P858" s="118"/>
      <c r="Q858" s="203"/>
      <c r="R858" s="118"/>
      <c r="S858" s="118"/>
      <c r="T858" s="118"/>
      <c r="U858" s="118"/>
      <c r="V858" s="118"/>
      <c r="W858" s="203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  <c r="AL858" s="118"/>
      <c r="AM858" s="118"/>
      <c r="AN858" s="118"/>
      <c r="AO858" s="118"/>
      <c r="AP858" s="118"/>
      <c r="AQ858" s="118"/>
      <c r="AR858" s="118"/>
      <c r="AS858" s="118"/>
    </row>
    <row r="859">
      <c r="A859" s="224"/>
      <c r="B859" s="225"/>
      <c r="C859" s="118"/>
      <c r="D859" s="118"/>
      <c r="E859" s="203"/>
      <c r="F859" s="118"/>
      <c r="G859" s="118"/>
      <c r="H859" s="118"/>
      <c r="I859" s="118"/>
      <c r="J859" s="118"/>
      <c r="K859" s="203"/>
      <c r="L859" s="118"/>
      <c r="M859" s="118"/>
      <c r="N859" s="118"/>
      <c r="O859" s="118"/>
      <c r="P859" s="118"/>
      <c r="Q859" s="203"/>
      <c r="R859" s="118"/>
      <c r="S859" s="118"/>
      <c r="T859" s="118"/>
      <c r="U859" s="118"/>
      <c r="V859" s="118"/>
      <c r="W859" s="203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  <c r="AL859" s="118"/>
      <c r="AM859" s="118"/>
      <c r="AN859" s="118"/>
      <c r="AO859" s="118"/>
      <c r="AP859" s="118"/>
      <c r="AQ859" s="118"/>
      <c r="AR859" s="118"/>
      <c r="AS859" s="118"/>
    </row>
    <row r="860">
      <c r="A860" s="224"/>
      <c r="B860" s="225"/>
      <c r="C860" s="118"/>
      <c r="D860" s="118"/>
      <c r="E860" s="203"/>
      <c r="F860" s="118"/>
      <c r="G860" s="118"/>
      <c r="H860" s="118"/>
      <c r="I860" s="118"/>
      <c r="J860" s="118"/>
      <c r="K860" s="203"/>
      <c r="L860" s="118"/>
      <c r="M860" s="118"/>
      <c r="N860" s="118"/>
      <c r="O860" s="118"/>
      <c r="P860" s="118"/>
      <c r="Q860" s="203"/>
      <c r="R860" s="118"/>
      <c r="S860" s="118"/>
      <c r="T860" s="118"/>
      <c r="U860" s="118"/>
      <c r="V860" s="118"/>
      <c r="W860" s="203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  <c r="AL860" s="118"/>
      <c r="AM860" s="118"/>
      <c r="AN860" s="118"/>
      <c r="AO860" s="118"/>
      <c r="AP860" s="118"/>
      <c r="AQ860" s="118"/>
      <c r="AR860" s="118"/>
      <c r="AS860" s="118"/>
    </row>
    <row r="861">
      <c r="A861" s="224"/>
      <c r="B861" s="225"/>
      <c r="C861" s="118"/>
      <c r="D861" s="118"/>
      <c r="E861" s="203"/>
      <c r="F861" s="118"/>
      <c r="G861" s="118"/>
      <c r="H861" s="118"/>
      <c r="I861" s="118"/>
      <c r="J861" s="118"/>
      <c r="K861" s="203"/>
      <c r="L861" s="118"/>
      <c r="M861" s="118"/>
      <c r="N861" s="118"/>
      <c r="O861" s="118"/>
      <c r="P861" s="118"/>
      <c r="Q861" s="203"/>
      <c r="R861" s="118"/>
      <c r="S861" s="118"/>
      <c r="T861" s="118"/>
      <c r="U861" s="118"/>
      <c r="V861" s="118"/>
      <c r="W861" s="203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  <c r="AL861" s="118"/>
      <c r="AM861" s="118"/>
      <c r="AN861" s="118"/>
      <c r="AO861" s="118"/>
      <c r="AP861" s="118"/>
      <c r="AQ861" s="118"/>
      <c r="AR861" s="118"/>
      <c r="AS861" s="118"/>
    </row>
    <row r="862">
      <c r="A862" s="224"/>
      <c r="B862" s="225"/>
      <c r="C862" s="118"/>
      <c r="D862" s="118"/>
      <c r="E862" s="203"/>
      <c r="F862" s="118"/>
      <c r="G862" s="118"/>
      <c r="H862" s="118"/>
      <c r="I862" s="118"/>
      <c r="J862" s="118"/>
      <c r="K862" s="203"/>
      <c r="L862" s="118"/>
      <c r="M862" s="118"/>
      <c r="N862" s="118"/>
      <c r="O862" s="118"/>
      <c r="P862" s="118"/>
      <c r="Q862" s="203"/>
      <c r="R862" s="118"/>
      <c r="S862" s="118"/>
      <c r="T862" s="118"/>
      <c r="U862" s="118"/>
      <c r="V862" s="118"/>
      <c r="W862" s="203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  <c r="AL862" s="118"/>
      <c r="AM862" s="118"/>
      <c r="AN862" s="118"/>
      <c r="AO862" s="118"/>
      <c r="AP862" s="118"/>
      <c r="AQ862" s="118"/>
      <c r="AR862" s="118"/>
      <c r="AS862" s="118"/>
    </row>
    <row r="863">
      <c r="A863" s="224"/>
      <c r="B863" s="225"/>
      <c r="C863" s="118"/>
      <c r="D863" s="118"/>
      <c r="E863" s="203"/>
      <c r="F863" s="118"/>
      <c r="G863" s="118"/>
      <c r="H863" s="118"/>
      <c r="I863" s="118"/>
      <c r="J863" s="118"/>
      <c r="K863" s="203"/>
      <c r="L863" s="118"/>
      <c r="M863" s="118"/>
      <c r="N863" s="118"/>
      <c r="O863" s="118"/>
      <c r="P863" s="118"/>
      <c r="Q863" s="203"/>
      <c r="R863" s="118"/>
      <c r="S863" s="118"/>
      <c r="T863" s="118"/>
      <c r="U863" s="118"/>
      <c r="V863" s="118"/>
      <c r="W863" s="203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</row>
    <row r="864">
      <c r="A864" s="224"/>
      <c r="B864" s="225"/>
      <c r="C864" s="118"/>
      <c r="D864" s="118"/>
      <c r="E864" s="203"/>
      <c r="F864" s="118"/>
      <c r="G864" s="118"/>
      <c r="H864" s="118"/>
      <c r="I864" s="118"/>
      <c r="J864" s="118"/>
      <c r="K864" s="203"/>
      <c r="L864" s="118"/>
      <c r="M864" s="118"/>
      <c r="N864" s="118"/>
      <c r="O864" s="118"/>
      <c r="P864" s="118"/>
      <c r="Q864" s="203"/>
      <c r="R864" s="118"/>
      <c r="S864" s="118"/>
      <c r="T864" s="118"/>
      <c r="U864" s="118"/>
      <c r="V864" s="118"/>
      <c r="W864" s="203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  <c r="AL864" s="118"/>
      <c r="AM864" s="118"/>
      <c r="AN864" s="118"/>
      <c r="AO864" s="118"/>
      <c r="AP864" s="118"/>
      <c r="AQ864" s="118"/>
      <c r="AR864" s="118"/>
      <c r="AS864" s="118"/>
    </row>
    <row r="865">
      <c r="A865" s="224"/>
      <c r="B865" s="225"/>
      <c r="C865" s="118"/>
      <c r="D865" s="118"/>
      <c r="E865" s="203"/>
      <c r="F865" s="118"/>
      <c r="G865" s="118"/>
      <c r="H865" s="118"/>
      <c r="I865" s="118"/>
      <c r="J865" s="118"/>
      <c r="K865" s="203"/>
      <c r="L865" s="118"/>
      <c r="M865" s="118"/>
      <c r="N865" s="118"/>
      <c r="O865" s="118"/>
      <c r="P865" s="118"/>
      <c r="Q865" s="203"/>
      <c r="R865" s="118"/>
      <c r="S865" s="118"/>
      <c r="T865" s="118"/>
      <c r="U865" s="118"/>
      <c r="V865" s="118"/>
      <c r="W865" s="203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</row>
    <row r="866">
      <c r="A866" s="224"/>
      <c r="B866" s="225"/>
      <c r="C866" s="118"/>
      <c r="D866" s="118"/>
      <c r="E866" s="203"/>
      <c r="F866" s="118"/>
      <c r="G866" s="118"/>
      <c r="H866" s="118"/>
      <c r="I866" s="118"/>
      <c r="J866" s="118"/>
      <c r="K866" s="203"/>
      <c r="L866" s="118"/>
      <c r="M866" s="118"/>
      <c r="N866" s="118"/>
      <c r="O866" s="118"/>
      <c r="P866" s="118"/>
      <c r="Q866" s="203"/>
      <c r="R866" s="118"/>
      <c r="S866" s="118"/>
      <c r="T866" s="118"/>
      <c r="U866" s="118"/>
      <c r="V866" s="118"/>
      <c r="W866" s="203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  <c r="AL866" s="118"/>
      <c r="AM866" s="118"/>
      <c r="AN866" s="118"/>
      <c r="AO866" s="118"/>
      <c r="AP866" s="118"/>
      <c r="AQ866" s="118"/>
      <c r="AR866" s="118"/>
      <c r="AS866" s="118"/>
    </row>
    <row r="867">
      <c r="A867" s="224"/>
      <c r="B867" s="225"/>
      <c r="C867" s="118"/>
      <c r="D867" s="118"/>
      <c r="E867" s="203"/>
      <c r="F867" s="118"/>
      <c r="G867" s="118"/>
      <c r="H867" s="118"/>
      <c r="I867" s="118"/>
      <c r="J867" s="118"/>
      <c r="K867" s="203"/>
      <c r="L867" s="118"/>
      <c r="M867" s="118"/>
      <c r="N867" s="118"/>
      <c r="O867" s="118"/>
      <c r="P867" s="118"/>
      <c r="Q867" s="203"/>
      <c r="R867" s="118"/>
      <c r="S867" s="118"/>
      <c r="T867" s="118"/>
      <c r="U867" s="118"/>
      <c r="V867" s="118"/>
      <c r="W867" s="203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  <c r="AL867" s="118"/>
      <c r="AM867" s="118"/>
      <c r="AN867" s="118"/>
      <c r="AO867" s="118"/>
      <c r="AP867" s="118"/>
      <c r="AQ867" s="118"/>
      <c r="AR867" s="118"/>
      <c r="AS867" s="118"/>
    </row>
    <row r="868">
      <c r="A868" s="224"/>
      <c r="B868" s="225"/>
      <c r="C868" s="118"/>
      <c r="D868" s="118"/>
      <c r="E868" s="203"/>
      <c r="F868" s="118"/>
      <c r="G868" s="118"/>
      <c r="H868" s="118"/>
      <c r="I868" s="118"/>
      <c r="J868" s="118"/>
      <c r="K868" s="203"/>
      <c r="L868" s="118"/>
      <c r="M868" s="118"/>
      <c r="N868" s="118"/>
      <c r="O868" s="118"/>
      <c r="P868" s="118"/>
      <c r="Q868" s="203"/>
      <c r="R868" s="118"/>
      <c r="S868" s="118"/>
      <c r="T868" s="118"/>
      <c r="U868" s="118"/>
      <c r="V868" s="118"/>
      <c r="W868" s="203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  <c r="AL868" s="118"/>
      <c r="AM868" s="118"/>
      <c r="AN868" s="118"/>
      <c r="AO868" s="118"/>
      <c r="AP868" s="118"/>
      <c r="AQ868" s="118"/>
      <c r="AR868" s="118"/>
      <c r="AS868" s="118"/>
    </row>
    <row r="869">
      <c r="A869" s="224"/>
      <c r="B869" s="225"/>
      <c r="C869" s="118"/>
      <c r="D869" s="118"/>
      <c r="E869" s="203"/>
      <c r="F869" s="118"/>
      <c r="G869" s="118"/>
      <c r="H869" s="118"/>
      <c r="I869" s="118"/>
      <c r="J869" s="118"/>
      <c r="K869" s="203"/>
      <c r="L869" s="118"/>
      <c r="M869" s="118"/>
      <c r="N869" s="118"/>
      <c r="O869" s="118"/>
      <c r="P869" s="118"/>
      <c r="Q869" s="203"/>
      <c r="R869" s="118"/>
      <c r="S869" s="118"/>
      <c r="T869" s="118"/>
      <c r="U869" s="118"/>
      <c r="V869" s="118"/>
      <c r="W869" s="203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  <c r="AL869" s="118"/>
      <c r="AM869" s="118"/>
      <c r="AN869" s="118"/>
      <c r="AO869" s="118"/>
      <c r="AP869" s="118"/>
      <c r="AQ869" s="118"/>
      <c r="AR869" s="118"/>
      <c r="AS869" s="118"/>
    </row>
    <row r="870">
      <c r="A870" s="224"/>
      <c r="B870" s="225"/>
      <c r="C870" s="118"/>
      <c r="D870" s="118"/>
      <c r="E870" s="203"/>
      <c r="F870" s="118"/>
      <c r="G870" s="118"/>
      <c r="H870" s="118"/>
      <c r="I870" s="118"/>
      <c r="J870" s="118"/>
      <c r="K870" s="203"/>
      <c r="L870" s="118"/>
      <c r="M870" s="118"/>
      <c r="N870" s="118"/>
      <c r="O870" s="118"/>
      <c r="P870" s="118"/>
      <c r="Q870" s="203"/>
      <c r="R870" s="118"/>
      <c r="S870" s="118"/>
      <c r="T870" s="118"/>
      <c r="U870" s="118"/>
      <c r="V870" s="118"/>
      <c r="W870" s="203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  <c r="AL870" s="118"/>
      <c r="AM870" s="118"/>
      <c r="AN870" s="118"/>
      <c r="AO870" s="118"/>
      <c r="AP870" s="118"/>
      <c r="AQ870" s="118"/>
      <c r="AR870" s="118"/>
      <c r="AS870" s="118"/>
    </row>
    <row r="871">
      <c r="A871" s="224"/>
      <c r="B871" s="225"/>
      <c r="C871" s="118"/>
      <c r="D871" s="118"/>
      <c r="E871" s="203"/>
      <c r="F871" s="118"/>
      <c r="G871" s="118"/>
      <c r="H871" s="118"/>
      <c r="I871" s="118"/>
      <c r="J871" s="118"/>
      <c r="K871" s="203"/>
      <c r="L871" s="118"/>
      <c r="M871" s="118"/>
      <c r="N871" s="118"/>
      <c r="O871" s="118"/>
      <c r="P871" s="118"/>
      <c r="Q871" s="203"/>
      <c r="R871" s="118"/>
      <c r="S871" s="118"/>
      <c r="T871" s="118"/>
      <c r="U871" s="118"/>
      <c r="V871" s="118"/>
      <c r="W871" s="203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  <c r="AP871" s="118"/>
      <c r="AQ871" s="118"/>
      <c r="AR871" s="118"/>
      <c r="AS871" s="118"/>
    </row>
    <row r="872">
      <c r="A872" s="224"/>
      <c r="B872" s="225"/>
      <c r="C872" s="118"/>
      <c r="D872" s="118"/>
      <c r="E872" s="203"/>
      <c r="F872" s="118"/>
      <c r="G872" s="118"/>
      <c r="H872" s="118"/>
      <c r="I872" s="118"/>
      <c r="J872" s="118"/>
      <c r="K872" s="203"/>
      <c r="L872" s="118"/>
      <c r="M872" s="118"/>
      <c r="N872" s="118"/>
      <c r="O872" s="118"/>
      <c r="P872" s="118"/>
      <c r="Q872" s="203"/>
      <c r="R872" s="118"/>
      <c r="S872" s="118"/>
      <c r="T872" s="118"/>
      <c r="U872" s="118"/>
      <c r="V872" s="118"/>
      <c r="W872" s="203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</row>
    <row r="873">
      <c r="A873" s="224"/>
      <c r="B873" s="225"/>
      <c r="C873" s="118"/>
      <c r="D873" s="118"/>
      <c r="E873" s="203"/>
      <c r="F873" s="118"/>
      <c r="G873" s="118"/>
      <c r="H873" s="118"/>
      <c r="I873" s="118"/>
      <c r="J873" s="118"/>
      <c r="K873" s="203"/>
      <c r="L873" s="118"/>
      <c r="M873" s="118"/>
      <c r="N873" s="118"/>
      <c r="O873" s="118"/>
      <c r="P873" s="118"/>
      <c r="Q873" s="203"/>
      <c r="R873" s="118"/>
      <c r="S873" s="118"/>
      <c r="T873" s="118"/>
      <c r="U873" s="118"/>
      <c r="V873" s="118"/>
      <c r="W873" s="203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</row>
    <row r="874">
      <c r="A874" s="224"/>
      <c r="B874" s="225"/>
      <c r="C874" s="118"/>
      <c r="D874" s="118"/>
      <c r="E874" s="203"/>
      <c r="F874" s="118"/>
      <c r="G874" s="118"/>
      <c r="H874" s="118"/>
      <c r="I874" s="118"/>
      <c r="J874" s="118"/>
      <c r="K874" s="203"/>
      <c r="L874" s="118"/>
      <c r="M874" s="118"/>
      <c r="N874" s="118"/>
      <c r="O874" s="118"/>
      <c r="P874" s="118"/>
      <c r="Q874" s="203"/>
      <c r="R874" s="118"/>
      <c r="S874" s="118"/>
      <c r="T874" s="118"/>
      <c r="U874" s="118"/>
      <c r="V874" s="118"/>
      <c r="W874" s="203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</row>
    <row r="875">
      <c r="A875" s="224"/>
      <c r="B875" s="225"/>
      <c r="C875" s="118"/>
      <c r="D875" s="118"/>
      <c r="E875" s="203"/>
      <c r="F875" s="118"/>
      <c r="G875" s="118"/>
      <c r="H875" s="118"/>
      <c r="I875" s="118"/>
      <c r="J875" s="118"/>
      <c r="K875" s="203"/>
      <c r="L875" s="118"/>
      <c r="M875" s="118"/>
      <c r="N875" s="118"/>
      <c r="O875" s="118"/>
      <c r="P875" s="118"/>
      <c r="Q875" s="203"/>
      <c r="R875" s="118"/>
      <c r="S875" s="118"/>
      <c r="T875" s="118"/>
      <c r="U875" s="118"/>
      <c r="V875" s="118"/>
      <c r="W875" s="203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</row>
    <row r="876">
      <c r="A876" s="224"/>
      <c r="B876" s="225"/>
      <c r="C876" s="118"/>
      <c r="D876" s="118"/>
      <c r="E876" s="203"/>
      <c r="F876" s="118"/>
      <c r="G876" s="118"/>
      <c r="H876" s="118"/>
      <c r="I876" s="118"/>
      <c r="J876" s="118"/>
      <c r="K876" s="203"/>
      <c r="L876" s="118"/>
      <c r="M876" s="118"/>
      <c r="N876" s="118"/>
      <c r="O876" s="118"/>
      <c r="P876" s="118"/>
      <c r="Q876" s="203"/>
      <c r="R876" s="118"/>
      <c r="S876" s="118"/>
      <c r="T876" s="118"/>
      <c r="U876" s="118"/>
      <c r="V876" s="118"/>
      <c r="W876" s="203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</row>
    <row r="877">
      <c r="A877" s="224"/>
      <c r="B877" s="225"/>
      <c r="C877" s="118"/>
      <c r="D877" s="118"/>
      <c r="E877" s="203"/>
      <c r="F877" s="118"/>
      <c r="G877" s="118"/>
      <c r="H877" s="118"/>
      <c r="I877" s="118"/>
      <c r="J877" s="118"/>
      <c r="K877" s="203"/>
      <c r="L877" s="118"/>
      <c r="M877" s="118"/>
      <c r="N877" s="118"/>
      <c r="O877" s="118"/>
      <c r="P877" s="118"/>
      <c r="Q877" s="203"/>
      <c r="R877" s="118"/>
      <c r="S877" s="118"/>
      <c r="T877" s="118"/>
      <c r="U877" s="118"/>
      <c r="V877" s="118"/>
      <c r="W877" s="203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</row>
    <row r="878">
      <c r="A878" s="224"/>
      <c r="B878" s="225"/>
      <c r="C878" s="118"/>
      <c r="D878" s="118"/>
      <c r="E878" s="203"/>
      <c r="F878" s="118"/>
      <c r="G878" s="118"/>
      <c r="H878" s="118"/>
      <c r="I878" s="118"/>
      <c r="J878" s="118"/>
      <c r="K878" s="203"/>
      <c r="L878" s="118"/>
      <c r="M878" s="118"/>
      <c r="N878" s="118"/>
      <c r="O878" s="118"/>
      <c r="P878" s="118"/>
      <c r="Q878" s="203"/>
      <c r="R878" s="118"/>
      <c r="S878" s="118"/>
      <c r="T878" s="118"/>
      <c r="U878" s="118"/>
      <c r="V878" s="118"/>
      <c r="W878" s="203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  <c r="AP878" s="118"/>
      <c r="AQ878" s="118"/>
      <c r="AR878" s="118"/>
      <c r="AS878" s="118"/>
    </row>
    <row r="879">
      <c r="A879" s="224"/>
      <c r="B879" s="225"/>
      <c r="C879" s="118"/>
      <c r="D879" s="118"/>
      <c r="E879" s="203"/>
      <c r="F879" s="118"/>
      <c r="G879" s="118"/>
      <c r="H879" s="118"/>
      <c r="I879" s="118"/>
      <c r="J879" s="118"/>
      <c r="K879" s="203"/>
      <c r="L879" s="118"/>
      <c r="M879" s="118"/>
      <c r="N879" s="118"/>
      <c r="O879" s="118"/>
      <c r="P879" s="118"/>
      <c r="Q879" s="203"/>
      <c r="R879" s="118"/>
      <c r="S879" s="118"/>
      <c r="T879" s="118"/>
      <c r="U879" s="118"/>
      <c r="V879" s="118"/>
      <c r="W879" s="203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  <c r="AL879" s="118"/>
      <c r="AM879" s="118"/>
      <c r="AN879" s="118"/>
      <c r="AO879" s="118"/>
      <c r="AP879" s="118"/>
      <c r="AQ879" s="118"/>
      <c r="AR879" s="118"/>
      <c r="AS879" s="118"/>
    </row>
    <row r="880">
      <c r="A880" s="224"/>
      <c r="B880" s="225"/>
      <c r="C880" s="118"/>
      <c r="D880" s="118"/>
      <c r="E880" s="203"/>
      <c r="F880" s="118"/>
      <c r="G880" s="118"/>
      <c r="H880" s="118"/>
      <c r="I880" s="118"/>
      <c r="J880" s="118"/>
      <c r="K880" s="203"/>
      <c r="L880" s="118"/>
      <c r="M880" s="118"/>
      <c r="N880" s="118"/>
      <c r="O880" s="118"/>
      <c r="P880" s="118"/>
      <c r="Q880" s="203"/>
      <c r="R880" s="118"/>
      <c r="S880" s="118"/>
      <c r="T880" s="118"/>
      <c r="U880" s="118"/>
      <c r="V880" s="118"/>
      <c r="W880" s="203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  <c r="AL880" s="118"/>
      <c r="AM880" s="118"/>
      <c r="AN880" s="118"/>
      <c r="AO880" s="118"/>
      <c r="AP880" s="118"/>
      <c r="AQ880" s="118"/>
      <c r="AR880" s="118"/>
      <c r="AS880" s="118"/>
    </row>
    <row r="881">
      <c r="A881" s="224"/>
      <c r="B881" s="225"/>
      <c r="C881" s="118"/>
      <c r="D881" s="118"/>
      <c r="E881" s="203"/>
      <c r="F881" s="118"/>
      <c r="G881" s="118"/>
      <c r="H881" s="118"/>
      <c r="I881" s="118"/>
      <c r="J881" s="118"/>
      <c r="K881" s="203"/>
      <c r="L881" s="118"/>
      <c r="M881" s="118"/>
      <c r="N881" s="118"/>
      <c r="O881" s="118"/>
      <c r="P881" s="118"/>
      <c r="Q881" s="203"/>
      <c r="R881" s="118"/>
      <c r="S881" s="118"/>
      <c r="T881" s="118"/>
      <c r="U881" s="118"/>
      <c r="V881" s="118"/>
      <c r="W881" s="203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  <c r="AL881" s="118"/>
      <c r="AM881" s="118"/>
      <c r="AN881" s="118"/>
      <c r="AO881" s="118"/>
      <c r="AP881" s="118"/>
      <c r="AQ881" s="118"/>
      <c r="AR881" s="118"/>
      <c r="AS881" s="118"/>
    </row>
    <row r="882">
      <c r="A882" s="224"/>
      <c r="B882" s="225"/>
      <c r="C882" s="118"/>
      <c r="D882" s="118"/>
      <c r="E882" s="203"/>
      <c r="F882" s="118"/>
      <c r="G882" s="118"/>
      <c r="H882" s="118"/>
      <c r="I882" s="118"/>
      <c r="J882" s="118"/>
      <c r="K882" s="203"/>
      <c r="L882" s="118"/>
      <c r="M882" s="118"/>
      <c r="N882" s="118"/>
      <c r="O882" s="118"/>
      <c r="P882" s="118"/>
      <c r="Q882" s="203"/>
      <c r="R882" s="118"/>
      <c r="S882" s="118"/>
      <c r="T882" s="118"/>
      <c r="U882" s="118"/>
      <c r="V882" s="118"/>
      <c r="W882" s="203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  <c r="AL882" s="118"/>
      <c r="AM882" s="118"/>
      <c r="AN882" s="118"/>
      <c r="AO882" s="118"/>
      <c r="AP882" s="118"/>
      <c r="AQ882" s="118"/>
      <c r="AR882" s="118"/>
      <c r="AS882" s="118"/>
    </row>
    <row r="883">
      <c r="A883" s="224"/>
      <c r="B883" s="225"/>
      <c r="C883" s="118"/>
      <c r="D883" s="118"/>
      <c r="E883" s="203"/>
      <c r="F883" s="118"/>
      <c r="G883" s="118"/>
      <c r="H883" s="118"/>
      <c r="I883" s="118"/>
      <c r="J883" s="118"/>
      <c r="K883" s="203"/>
      <c r="L883" s="118"/>
      <c r="M883" s="118"/>
      <c r="N883" s="118"/>
      <c r="O883" s="118"/>
      <c r="P883" s="118"/>
      <c r="Q883" s="203"/>
      <c r="R883" s="118"/>
      <c r="S883" s="118"/>
      <c r="T883" s="118"/>
      <c r="U883" s="118"/>
      <c r="V883" s="118"/>
      <c r="W883" s="203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  <c r="AL883" s="118"/>
      <c r="AM883" s="118"/>
      <c r="AN883" s="118"/>
      <c r="AO883" s="118"/>
      <c r="AP883" s="118"/>
      <c r="AQ883" s="118"/>
      <c r="AR883" s="118"/>
      <c r="AS883" s="118"/>
    </row>
    <row r="884">
      <c r="A884" s="224"/>
      <c r="B884" s="225"/>
      <c r="C884" s="118"/>
      <c r="D884" s="118"/>
      <c r="E884" s="203"/>
      <c r="F884" s="118"/>
      <c r="G884" s="118"/>
      <c r="H884" s="118"/>
      <c r="I884" s="118"/>
      <c r="J884" s="118"/>
      <c r="K884" s="203"/>
      <c r="L884" s="118"/>
      <c r="M884" s="118"/>
      <c r="N884" s="118"/>
      <c r="O884" s="118"/>
      <c r="P884" s="118"/>
      <c r="Q884" s="203"/>
      <c r="R884" s="118"/>
      <c r="S884" s="118"/>
      <c r="T884" s="118"/>
      <c r="U884" s="118"/>
      <c r="V884" s="118"/>
      <c r="W884" s="203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  <c r="AL884" s="118"/>
      <c r="AM884" s="118"/>
      <c r="AN884" s="118"/>
      <c r="AO884" s="118"/>
      <c r="AP884" s="118"/>
      <c r="AQ884" s="118"/>
      <c r="AR884" s="118"/>
      <c r="AS884" s="118"/>
    </row>
    <row r="885">
      <c r="A885" s="224"/>
      <c r="B885" s="225"/>
      <c r="C885" s="118"/>
      <c r="D885" s="118"/>
      <c r="E885" s="203"/>
      <c r="F885" s="118"/>
      <c r="G885" s="118"/>
      <c r="H885" s="118"/>
      <c r="I885" s="118"/>
      <c r="J885" s="118"/>
      <c r="K885" s="203"/>
      <c r="L885" s="118"/>
      <c r="M885" s="118"/>
      <c r="N885" s="118"/>
      <c r="O885" s="118"/>
      <c r="P885" s="118"/>
      <c r="Q885" s="203"/>
      <c r="R885" s="118"/>
      <c r="S885" s="118"/>
      <c r="T885" s="118"/>
      <c r="U885" s="118"/>
      <c r="V885" s="118"/>
      <c r="W885" s="203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  <c r="AL885" s="118"/>
      <c r="AM885" s="118"/>
      <c r="AN885" s="118"/>
      <c r="AO885" s="118"/>
      <c r="AP885" s="118"/>
      <c r="AQ885" s="118"/>
      <c r="AR885" s="118"/>
      <c r="AS885" s="118"/>
    </row>
    <row r="886">
      <c r="A886" s="224"/>
      <c r="B886" s="225"/>
      <c r="C886" s="118"/>
      <c r="D886" s="118"/>
      <c r="E886" s="203"/>
      <c r="F886" s="118"/>
      <c r="G886" s="118"/>
      <c r="H886" s="118"/>
      <c r="I886" s="118"/>
      <c r="J886" s="118"/>
      <c r="K886" s="203"/>
      <c r="L886" s="118"/>
      <c r="M886" s="118"/>
      <c r="N886" s="118"/>
      <c r="O886" s="118"/>
      <c r="P886" s="118"/>
      <c r="Q886" s="203"/>
      <c r="R886" s="118"/>
      <c r="S886" s="118"/>
      <c r="T886" s="118"/>
      <c r="U886" s="118"/>
      <c r="V886" s="118"/>
      <c r="W886" s="203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  <c r="AL886" s="118"/>
      <c r="AM886" s="118"/>
      <c r="AN886" s="118"/>
      <c r="AO886" s="118"/>
      <c r="AP886" s="118"/>
      <c r="AQ886" s="118"/>
      <c r="AR886" s="118"/>
      <c r="AS886" s="118"/>
    </row>
    <row r="887">
      <c r="A887" s="224"/>
      <c r="B887" s="225"/>
      <c r="C887" s="118"/>
      <c r="D887" s="118"/>
      <c r="E887" s="203"/>
      <c r="F887" s="118"/>
      <c r="G887" s="118"/>
      <c r="H887" s="118"/>
      <c r="I887" s="118"/>
      <c r="J887" s="118"/>
      <c r="K887" s="203"/>
      <c r="L887" s="118"/>
      <c r="M887" s="118"/>
      <c r="N887" s="118"/>
      <c r="O887" s="118"/>
      <c r="P887" s="118"/>
      <c r="Q887" s="203"/>
      <c r="R887" s="118"/>
      <c r="S887" s="118"/>
      <c r="T887" s="118"/>
      <c r="U887" s="118"/>
      <c r="V887" s="118"/>
      <c r="W887" s="203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  <c r="AL887" s="118"/>
      <c r="AM887" s="118"/>
      <c r="AN887" s="118"/>
      <c r="AO887" s="118"/>
      <c r="AP887" s="118"/>
      <c r="AQ887" s="118"/>
      <c r="AR887" s="118"/>
      <c r="AS887" s="118"/>
    </row>
    <row r="888">
      <c r="A888" s="224"/>
      <c r="B888" s="225"/>
      <c r="C888" s="118"/>
      <c r="D888" s="118"/>
      <c r="E888" s="203"/>
      <c r="F888" s="118"/>
      <c r="G888" s="118"/>
      <c r="H888" s="118"/>
      <c r="I888" s="118"/>
      <c r="J888" s="118"/>
      <c r="K888" s="203"/>
      <c r="L888" s="118"/>
      <c r="M888" s="118"/>
      <c r="N888" s="118"/>
      <c r="O888" s="118"/>
      <c r="P888" s="118"/>
      <c r="Q888" s="203"/>
      <c r="R888" s="118"/>
      <c r="S888" s="118"/>
      <c r="T888" s="118"/>
      <c r="U888" s="118"/>
      <c r="V888" s="118"/>
      <c r="W888" s="203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  <c r="AL888" s="118"/>
      <c r="AM888" s="118"/>
      <c r="AN888" s="118"/>
      <c r="AO888" s="118"/>
      <c r="AP888" s="118"/>
      <c r="AQ888" s="118"/>
      <c r="AR888" s="118"/>
      <c r="AS888" s="118"/>
    </row>
    <row r="889">
      <c r="A889" s="224"/>
      <c r="B889" s="225"/>
      <c r="C889" s="118"/>
      <c r="D889" s="118"/>
      <c r="E889" s="203"/>
      <c r="F889" s="118"/>
      <c r="G889" s="118"/>
      <c r="H889" s="118"/>
      <c r="I889" s="118"/>
      <c r="J889" s="118"/>
      <c r="K889" s="203"/>
      <c r="L889" s="118"/>
      <c r="M889" s="118"/>
      <c r="N889" s="118"/>
      <c r="O889" s="118"/>
      <c r="P889" s="118"/>
      <c r="Q889" s="203"/>
      <c r="R889" s="118"/>
      <c r="S889" s="118"/>
      <c r="T889" s="118"/>
      <c r="U889" s="118"/>
      <c r="V889" s="118"/>
      <c r="W889" s="203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  <c r="AL889" s="118"/>
      <c r="AM889" s="118"/>
      <c r="AN889" s="118"/>
      <c r="AO889" s="118"/>
      <c r="AP889" s="118"/>
      <c r="AQ889" s="118"/>
      <c r="AR889" s="118"/>
      <c r="AS889" s="118"/>
    </row>
    <row r="890">
      <c r="A890" s="224"/>
      <c r="B890" s="225"/>
      <c r="C890" s="118"/>
      <c r="D890" s="118"/>
      <c r="E890" s="203"/>
      <c r="F890" s="118"/>
      <c r="G890" s="118"/>
      <c r="H890" s="118"/>
      <c r="I890" s="118"/>
      <c r="J890" s="118"/>
      <c r="K890" s="203"/>
      <c r="L890" s="118"/>
      <c r="M890" s="118"/>
      <c r="N890" s="118"/>
      <c r="O890" s="118"/>
      <c r="P890" s="118"/>
      <c r="Q890" s="203"/>
      <c r="R890" s="118"/>
      <c r="S890" s="118"/>
      <c r="T890" s="118"/>
      <c r="U890" s="118"/>
      <c r="V890" s="118"/>
      <c r="W890" s="203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  <c r="AL890" s="118"/>
      <c r="AM890" s="118"/>
      <c r="AN890" s="118"/>
      <c r="AO890" s="118"/>
      <c r="AP890" s="118"/>
      <c r="AQ890" s="118"/>
      <c r="AR890" s="118"/>
      <c r="AS890" s="118"/>
    </row>
    <row r="891">
      <c r="A891" s="224"/>
      <c r="B891" s="225"/>
      <c r="C891" s="118"/>
      <c r="D891" s="118"/>
      <c r="E891" s="203"/>
      <c r="F891" s="118"/>
      <c r="G891" s="118"/>
      <c r="H891" s="118"/>
      <c r="I891" s="118"/>
      <c r="J891" s="118"/>
      <c r="K891" s="203"/>
      <c r="L891" s="118"/>
      <c r="M891" s="118"/>
      <c r="N891" s="118"/>
      <c r="O891" s="118"/>
      <c r="P891" s="118"/>
      <c r="Q891" s="203"/>
      <c r="R891" s="118"/>
      <c r="S891" s="118"/>
      <c r="T891" s="118"/>
      <c r="U891" s="118"/>
      <c r="V891" s="118"/>
      <c r="W891" s="203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  <c r="AL891" s="118"/>
      <c r="AM891" s="118"/>
      <c r="AN891" s="118"/>
      <c r="AO891" s="118"/>
      <c r="AP891" s="118"/>
      <c r="AQ891" s="118"/>
      <c r="AR891" s="118"/>
      <c r="AS891" s="118"/>
    </row>
    <row r="892">
      <c r="A892" s="224"/>
      <c r="B892" s="225"/>
      <c r="C892" s="118"/>
      <c r="D892" s="118"/>
      <c r="E892" s="203"/>
      <c r="F892" s="118"/>
      <c r="G892" s="118"/>
      <c r="H892" s="118"/>
      <c r="I892" s="118"/>
      <c r="J892" s="118"/>
      <c r="K892" s="203"/>
      <c r="L892" s="118"/>
      <c r="M892" s="118"/>
      <c r="N892" s="118"/>
      <c r="O892" s="118"/>
      <c r="P892" s="118"/>
      <c r="Q892" s="203"/>
      <c r="R892" s="118"/>
      <c r="S892" s="118"/>
      <c r="T892" s="118"/>
      <c r="U892" s="118"/>
      <c r="V892" s="118"/>
      <c r="W892" s="203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  <c r="AL892" s="118"/>
      <c r="AM892" s="118"/>
      <c r="AN892" s="118"/>
      <c r="AO892" s="118"/>
      <c r="AP892" s="118"/>
      <c r="AQ892" s="118"/>
      <c r="AR892" s="118"/>
      <c r="AS892" s="118"/>
    </row>
    <row r="893">
      <c r="A893" s="224"/>
      <c r="B893" s="225"/>
      <c r="C893" s="118"/>
      <c r="D893" s="118"/>
      <c r="E893" s="203"/>
      <c r="F893" s="118"/>
      <c r="G893" s="118"/>
      <c r="H893" s="118"/>
      <c r="I893" s="118"/>
      <c r="J893" s="118"/>
      <c r="K893" s="203"/>
      <c r="L893" s="118"/>
      <c r="M893" s="118"/>
      <c r="N893" s="118"/>
      <c r="O893" s="118"/>
      <c r="P893" s="118"/>
      <c r="Q893" s="203"/>
      <c r="R893" s="118"/>
      <c r="S893" s="118"/>
      <c r="T893" s="118"/>
      <c r="U893" s="118"/>
      <c r="V893" s="118"/>
      <c r="W893" s="203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  <c r="AL893" s="118"/>
      <c r="AM893" s="118"/>
      <c r="AN893" s="118"/>
      <c r="AO893" s="118"/>
      <c r="AP893" s="118"/>
      <c r="AQ893" s="118"/>
      <c r="AR893" s="118"/>
      <c r="AS893" s="118"/>
    </row>
    <row r="894">
      <c r="A894" s="224"/>
      <c r="B894" s="225"/>
      <c r="C894" s="118"/>
      <c r="D894" s="118"/>
      <c r="E894" s="203"/>
      <c r="F894" s="118"/>
      <c r="G894" s="118"/>
      <c r="H894" s="118"/>
      <c r="I894" s="118"/>
      <c r="J894" s="118"/>
      <c r="K894" s="203"/>
      <c r="L894" s="118"/>
      <c r="M894" s="118"/>
      <c r="N894" s="118"/>
      <c r="O894" s="118"/>
      <c r="P894" s="118"/>
      <c r="Q894" s="203"/>
      <c r="R894" s="118"/>
      <c r="S894" s="118"/>
      <c r="T894" s="118"/>
      <c r="U894" s="118"/>
      <c r="V894" s="118"/>
      <c r="W894" s="203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  <c r="AL894" s="118"/>
      <c r="AM894" s="118"/>
      <c r="AN894" s="118"/>
      <c r="AO894" s="118"/>
      <c r="AP894" s="118"/>
      <c r="AQ894" s="118"/>
      <c r="AR894" s="118"/>
      <c r="AS894" s="118"/>
    </row>
    <row r="895">
      <c r="A895" s="224"/>
      <c r="B895" s="225"/>
      <c r="C895" s="118"/>
      <c r="D895" s="118"/>
      <c r="E895" s="203"/>
      <c r="F895" s="118"/>
      <c r="G895" s="118"/>
      <c r="H895" s="118"/>
      <c r="I895" s="118"/>
      <c r="J895" s="118"/>
      <c r="K895" s="203"/>
      <c r="L895" s="118"/>
      <c r="M895" s="118"/>
      <c r="N895" s="118"/>
      <c r="O895" s="118"/>
      <c r="P895" s="118"/>
      <c r="Q895" s="203"/>
      <c r="R895" s="118"/>
      <c r="S895" s="118"/>
      <c r="T895" s="118"/>
      <c r="U895" s="118"/>
      <c r="V895" s="118"/>
      <c r="W895" s="203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  <c r="AL895" s="118"/>
      <c r="AM895" s="118"/>
      <c r="AN895" s="118"/>
      <c r="AO895" s="118"/>
      <c r="AP895" s="118"/>
      <c r="AQ895" s="118"/>
      <c r="AR895" s="118"/>
      <c r="AS895" s="118"/>
    </row>
    <row r="896">
      <c r="A896" s="224"/>
      <c r="B896" s="225"/>
      <c r="C896" s="118"/>
      <c r="D896" s="118"/>
      <c r="E896" s="203"/>
      <c r="F896" s="118"/>
      <c r="G896" s="118"/>
      <c r="H896" s="118"/>
      <c r="I896" s="118"/>
      <c r="J896" s="118"/>
      <c r="K896" s="203"/>
      <c r="L896" s="118"/>
      <c r="M896" s="118"/>
      <c r="N896" s="118"/>
      <c r="O896" s="118"/>
      <c r="P896" s="118"/>
      <c r="Q896" s="203"/>
      <c r="R896" s="118"/>
      <c r="S896" s="118"/>
      <c r="T896" s="118"/>
      <c r="U896" s="118"/>
      <c r="V896" s="118"/>
      <c r="W896" s="203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  <c r="AL896" s="118"/>
      <c r="AM896" s="118"/>
      <c r="AN896" s="118"/>
      <c r="AO896" s="118"/>
      <c r="AP896" s="118"/>
      <c r="AQ896" s="118"/>
      <c r="AR896" s="118"/>
      <c r="AS896" s="118"/>
    </row>
    <row r="897">
      <c r="A897" s="224"/>
      <c r="B897" s="225"/>
      <c r="C897" s="118"/>
      <c r="D897" s="118"/>
      <c r="E897" s="203"/>
      <c r="F897" s="118"/>
      <c r="G897" s="118"/>
      <c r="H897" s="118"/>
      <c r="I897" s="118"/>
      <c r="J897" s="118"/>
      <c r="K897" s="203"/>
      <c r="L897" s="118"/>
      <c r="M897" s="118"/>
      <c r="N897" s="118"/>
      <c r="O897" s="118"/>
      <c r="P897" s="118"/>
      <c r="Q897" s="203"/>
      <c r="R897" s="118"/>
      <c r="S897" s="118"/>
      <c r="T897" s="118"/>
      <c r="U897" s="118"/>
      <c r="V897" s="118"/>
      <c r="W897" s="203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  <c r="AL897" s="118"/>
      <c r="AM897" s="118"/>
      <c r="AN897" s="118"/>
      <c r="AO897" s="118"/>
      <c r="AP897" s="118"/>
      <c r="AQ897" s="118"/>
      <c r="AR897" s="118"/>
      <c r="AS897" s="118"/>
    </row>
    <row r="898">
      <c r="A898" s="224"/>
      <c r="B898" s="225"/>
      <c r="C898" s="118"/>
      <c r="D898" s="118"/>
      <c r="E898" s="203"/>
      <c r="F898" s="118"/>
      <c r="G898" s="118"/>
      <c r="H898" s="118"/>
      <c r="I898" s="118"/>
      <c r="J898" s="118"/>
      <c r="K898" s="203"/>
      <c r="L898" s="118"/>
      <c r="M898" s="118"/>
      <c r="N898" s="118"/>
      <c r="O898" s="118"/>
      <c r="P898" s="118"/>
      <c r="Q898" s="203"/>
      <c r="R898" s="118"/>
      <c r="S898" s="118"/>
      <c r="T898" s="118"/>
      <c r="U898" s="118"/>
      <c r="V898" s="118"/>
      <c r="W898" s="203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  <c r="AL898" s="118"/>
      <c r="AM898" s="118"/>
      <c r="AN898" s="118"/>
      <c r="AO898" s="118"/>
      <c r="AP898" s="118"/>
      <c r="AQ898" s="118"/>
      <c r="AR898" s="118"/>
      <c r="AS898" s="118"/>
    </row>
    <row r="899">
      <c r="A899" s="224"/>
      <c r="B899" s="225"/>
      <c r="C899" s="118"/>
      <c r="D899" s="118"/>
      <c r="E899" s="203"/>
      <c r="F899" s="118"/>
      <c r="G899" s="118"/>
      <c r="H899" s="118"/>
      <c r="I899" s="118"/>
      <c r="J899" s="118"/>
      <c r="K899" s="203"/>
      <c r="L899" s="118"/>
      <c r="M899" s="118"/>
      <c r="N899" s="118"/>
      <c r="O899" s="118"/>
      <c r="P899" s="118"/>
      <c r="Q899" s="203"/>
      <c r="R899" s="118"/>
      <c r="S899" s="118"/>
      <c r="T899" s="118"/>
      <c r="U899" s="118"/>
      <c r="V899" s="118"/>
      <c r="W899" s="203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  <c r="AL899" s="118"/>
      <c r="AM899" s="118"/>
      <c r="AN899" s="118"/>
      <c r="AO899" s="118"/>
      <c r="AP899" s="118"/>
      <c r="AQ899" s="118"/>
      <c r="AR899" s="118"/>
      <c r="AS899" s="118"/>
    </row>
    <row r="900">
      <c r="A900" s="224"/>
      <c r="B900" s="225"/>
      <c r="C900" s="118"/>
      <c r="D900" s="118"/>
      <c r="E900" s="203"/>
      <c r="F900" s="118"/>
      <c r="G900" s="118"/>
      <c r="H900" s="118"/>
      <c r="I900" s="118"/>
      <c r="J900" s="118"/>
      <c r="K900" s="203"/>
      <c r="L900" s="118"/>
      <c r="M900" s="118"/>
      <c r="N900" s="118"/>
      <c r="O900" s="118"/>
      <c r="P900" s="118"/>
      <c r="Q900" s="203"/>
      <c r="R900" s="118"/>
      <c r="S900" s="118"/>
      <c r="T900" s="118"/>
      <c r="U900" s="118"/>
      <c r="V900" s="118"/>
      <c r="W900" s="203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  <c r="AL900" s="118"/>
      <c r="AM900" s="118"/>
      <c r="AN900" s="118"/>
      <c r="AO900" s="118"/>
      <c r="AP900" s="118"/>
      <c r="AQ900" s="118"/>
      <c r="AR900" s="118"/>
      <c r="AS900" s="118"/>
    </row>
    <row r="901">
      <c r="A901" s="224"/>
      <c r="B901" s="225"/>
      <c r="C901" s="118"/>
      <c r="D901" s="118"/>
      <c r="E901" s="203"/>
      <c r="F901" s="118"/>
      <c r="G901" s="118"/>
      <c r="H901" s="118"/>
      <c r="I901" s="118"/>
      <c r="J901" s="118"/>
      <c r="K901" s="203"/>
      <c r="L901" s="118"/>
      <c r="M901" s="118"/>
      <c r="N901" s="118"/>
      <c r="O901" s="118"/>
      <c r="P901" s="118"/>
      <c r="Q901" s="203"/>
      <c r="R901" s="118"/>
      <c r="S901" s="118"/>
      <c r="T901" s="118"/>
      <c r="U901" s="118"/>
      <c r="V901" s="118"/>
      <c r="W901" s="203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  <c r="AL901" s="118"/>
      <c r="AM901" s="118"/>
      <c r="AN901" s="118"/>
      <c r="AO901" s="118"/>
      <c r="AP901" s="118"/>
      <c r="AQ901" s="118"/>
      <c r="AR901" s="118"/>
      <c r="AS901" s="118"/>
    </row>
    <row r="902">
      <c r="A902" s="224"/>
      <c r="B902" s="225"/>
      <c r="C902" s="118"/>
      <c r="D902" s="118"/>
      <c r="E902" s="203"/>
      <c r="F902" s="118"/>
      <c r="G902" s="118"/>
      <c r="H902" s="118"/>
      <c r="I902" s="118"/>
      <c r="J902" s="118"/>
      <c r="K902" s="203"/>
      <c r="L902" s="118"/>
      <c r="M902" s="118"/>
      <c r="N902" s="118"/>
      <c r="O902" s="118"/>
      <c r="P902" s="118"/>
      <c r="Q902" s="203"/>
      <c r="R902" s="118"/>
      <c r="S902" s="118"/>
      <c r="T902" s="118"/>
      <c r="U902" s="118"/>
      <c r="V902" s="118"/>
      <c r="W902" s="203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  <c r="AL902" s="118"/>
      <c r="AM902" s="118"/>
      <c r="AN902" s="118"/>
      <c r="AO902" s="118"/>
      <c r="AP902" s="118"/>
      <c r="AQ902" s="118"/>
      <c r="AR902" s="118"/>
      <c r="AS902" s="118"/>
    </row>
    <row r="903">
      <c r="A903" s="224"/>
      <c r="B903" s="225"/>
      <c r="C903" s="118"/>
      <c r="D903" s="118"/>
      <c r="E903" s="203"/>
      <c r="F903" s="118"/>
      <c r="G903" s="118"/>
      <c r="H903" s="118"/>
      <c r="I903" s="118"/>
      <c r="J903" s="118"/>
      <c r="K903" s="203"/>
      <c r="L903" s="118"/>
      <c r="M903" s="118"/>
      <c r="N903" s="118"/>
      <c r="O903" s="118"/>
      <c r="P903" s="118"/>
      <c r="Q903" s="203"/>
      <c r="R903" s="118"/>
      <c r="S903" s="118"/>
      <c r="T903" s="118"/>
      <c r="U903" s="118"/>
      <c r="V903" s="118"/>
      <c r="W903" s="203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  <c r="AL903" s="118"/>
      <c r="AM903" s="118"/>
      <c r="AN903" s="118"/>
      <c r="AO903" s="118"/>
      <c r="AP903" s="118"/>
      <c r="AQ903" s="118"/>
      <c r="AR903" s="118"/>
      <c r="AS903" s="118"/>
    </row>
    <row r="904">
      <c r="A904" s="224"/>
      <c r="B904" s="225"/>
      <c r="C904" s="118"/>
      <c r="D904" s="118"/>
      <c r="E904" s="203"/>
      <c r="F904" s="118"/>
      <c r="G904" s="118"/>
      <c r="H904" s="118"/>
      <c r="I904" s="118"/>
      <c r="J904" s="118"/>
      <c r="K904" s="203"/>
      <c r="L904" s="118"/>
      <c r="M904" s="118"/>
      <c r="N904" s="118"/>
      <c r="O904" s="118"/>
      <c r="P904" s="118"/>
      <c r="Q904" s="203"/>
      <c r="R904" s="118"/>
      <c r="S904" s="118"/>
      <c r="T904" s="118"/>
      <c r="U904" s="118"/>
      <c r="V904" s="118"/>
      <c r="W904" s="203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  <c r="AL904" s="118"/>
      <c r="AM904" s="118"/>
      <c r="AN904" s="118"/>
      <c r="AO904" s="118"/>
      <c r="AP904" s="118"/>
      <c r="AQ904" s="118"/>
      <c r="AR904" s="118"/>
      <c r="AS904" s="118"/>
    </row>
    <row r="905">
      <c r="A905" s="224"/>
      <c r="B905" s="225"/>
      <c r="C905" s="118"/>
      <c r="D905" s="118"/>
      <c r="E905" s="203"/>
      <c r="F905" s="118"/>
      <c r="G905" s="118"/>
      <c r="H905" s="118"/>
      <c r="I905" s="118"/>
      <c r="J905" s="118"/>
      <c r="K905" s="203"/>
      <c r="L905" s="118"/>
      <c r="M905" s="118"/>
      <c r="N905" s="118"/>
      <c r="O905" s="118"/>
      <c r="P905" s="118"/>
      <c r="Q905" s="203"/>
      <c r="R905" s="118"/>
      <c r="S905" s="118"/>
      <c r="T905" s="118"/>
      <c r="U905" s="118"/>
      <c r="V905" s="118"/>
      <c r="W905" s="203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  <c r="AL905" s="118"/>
      <c r="AM905" s="118"/>
      <c r="AN905" s="118"/>
      <c r="AO905" s="118"/>
      <c r="AP905" s="118"/>
      <c r="AQ905" s="118"/>
      <c r="AR905" s="118"/>
      <c r="AS905" s="118"/>
    </row>
    <row r="906">
      <c r="A906" s="224"/>
      <c r="B906" s="225"/>
      <c r="C906" s="118"/>
      <c r="D906" s="118"/>
      <c r="E906" s="203"/>
      <c r="F906" s="118"/>
      <c r="G906" s="118"/>
      <c r="H906" s="118"/>
      <c r="I906" s="118"/>
      <c r="J906" s="118"/>
      <c r="K906" s="203"/>
      <c r="L906" s="118"/>
      <c r="M906" s="118"/>
      <c r="N906" s="118"/>
      <c r="O906" s="118"/>
      <c r="P906" s="118"/>
      <c r="Q906" s="203"/>
      <c r="R906" s="118"/>
      <c r="S906" s="118"/>
      <c r="T906" s="118"/>
      <c r="U906" s="118"/>
      <c r="V906" s="118"/>
      <c r="W906" s="203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  <c r="AL906" s="118"/>
      <c r="AM906" s="118"/>
      <c r="AN906" s="118"/>
      <c r="AO906" s="118"/>
      <c r="AP906" s="118"/>
      <c r="AQ906" s="118"/>
      <c r="AR906" s="118"/>
      <c r="AS906" s="118"/>
    </row>
    <row r="907">
      <c r="A907" s="224"/>
      <c r="B907" s="225"/>
      <c r="C907" s="118"/>
      <c r="D907" s="118"/>
      <c r="E907" s="203"/>
      <c r="F907" s="118"/>
      <c r="G907" s="118"/>
      <c r="H907" s="118"/>
      <c r="I907" s="118"/>
      <c r="J907" s="118"/>
      <c r="K907" s="203"/>
      <c r="L907" s="118"/>
      <c r="M907" s="118"/>
      <c r="N907" s="118"/>
      <c r="O907" s="118"/>
      <c r="P907" s="118"/>
      <c r="Q907" s="203"/>
      <c r="R907" s="118"/>
      <c r="S907" s="118"/>
      <c r="T907" s="118"/>
      <c r="U907" s="118"/>
      <c r="V907" s="118"/>
      <c r="W907" s="203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  <c r="AL907" s="118"/>
      <c r="AM907" s="118"/>
      <c r="AN907" s="118"/>
      <c r="AO907" s="118"/>
      <c r="AP907" s="118"/>
      <c r="AQ907" s="118"/>
      <c r="AR907" s="118"/>
      <c r="AS907" s="118"/>
    </row>
    <row r="908">
      <c r="A908" s="224"/>
      <c r="B908" s="225"/>
      <c r="C908" s="118"/>
      <c r="D908" s="118"/>
      <c r="E908" s="203"/>
      <c r="F908" s="118"/>
      <c r="G908" s="118"/>
      <c r="H908" s="118"/>
      <c r="I908" s="118"/>
      <c r="J908" s="118"/>
      <c r="K908" s="203"/>
      <c r="L908" s="118"/>
      <c r="M908" s="118"/>
      <c r="N908" s="118"/>
      <c r="O908" s="118"/>
      <c r="P908" s="118"/>
      <c r="Q908" s="203"/>
      <c r="R908" s="118"/>
      <c r="S908" s="118"/>
      <c r="T908" s="118"/>
      <c r="U908" s="118"/>
      <c r="V908" s="118"/>
      <c r="W908" s="203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  <c r="AL908" s="118"/>
      <c r="AM908" s="118"/>
      <c r="AN908" s="118"/>
      <c r="AO908" s="118"/>
      <c r="AP908" s="118"/>
      <c r="AQ908" s="118"/>
      <c r="AR908" s="118"/>
      <c r="AS908" s="118"/>
    </row>
    <row r="909">
      <c r="A909" s="224"/>
      <c r="B909" s="225"/>
      <c r="C909" s="118"/>
      <c r="D909" s="118"/>
      <c r="E909" s="203"/>
      <c r="F909" s="118"/>
      <c r="G909" s="118"/>
      <c r="H909" s="118"/>
      <c r="I909" s="118"/>
      <c r="J909" s="118"/>
      <c r="K909" s="203"/>
      <c r="L909" s="118"/>
      <c r="M909" s="118"/>
      <c r="N909" s="118"/>
      <c r="O909" s="118"/>
      <c r="P909" s="118"/>
      <c r="Q909" s="203"/>
      <c r="R909" s="118"/>
      <c r="S909" s="118"/>
      <c r="T909" s="118"/>
      <c r="U909" s="118"/>
      <c r="V909" s="118"/>
      <c r="W909" s="203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  <c r="AL909" s="118"/>
      <c r="AM909" s="118"/>
      <c r="AN909" s="118"/>
      <c r="AO909" s="118"/>
      <c r="AP909" s="118"/>
      <c r="AQ909" s="118"/>
      <c r="AR909" s="118"/>
      <c r="AS909" s="118"/>
    </row>
    <row r="910">
      <c r="A910" s="224"/>
      <c r="B910" s="225"/>
      <c r="C910" s="118"/>
      <c r="D910" s="118"/>
      <c r="E910" s="203"/>
      <c r="F910" s="118"/>
      <c r="G910" s="118"/>
      <c r="H910" s="118"/>
      <c r="I910" s="118"/>
      <c r="J910" s="118"/>
      <c r="K910" s="203"/>
      <c r="L910" s="118"/>
      <c r="M910" s="118"/>
      <c r="N910" s="118"/>
      <c r="O910" s="118"/>
      <c r="P910" s="118"/>
      <c r="Q910" s="203"/>
      <c r="R910" s="118"/>
      <c r="S910" s="118"/>
      <c r="T910" s="118"/>
      <c r="U910" s="118"/>
      <c r="V910" s="118"/>
      <c r="W910" s="203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  <c r="AL910" s="118"/>
      <c r="AM910" s="118"/>
      <c r="AN910" s="118"/>
      <c r="AO910" s="118"/>
      <c r="AP910" s="118"/>
      <c r="AQ910" s="118"/>
      <c r="AR910" s="118"/>
      <c r="AS910" s="118"/>
    </row>
    <row r="911">
      <c r="A911" s="224"/>
      <c r="B911" s="225"/>
      <c r="C911" s="118"/>
      <c r="D911" s="118"/>
      <c r="E911" s="203"/>
      <c r="F911" s="118"/>
      <c r="G911" s="118"/>
      <c r="H911" s="118"/>
      <c r="I911" s="118"/>
      <c r="J911" s="118"/>
      <c r="K911" s="203"/>
      <c r="L911" s="118"/>
      <c r="M911" s="118"/>
      <c r="N911" s="118"/>
      <c r="O911" s="118"/>
      <c r="P911" s="118"/>
      <c r="Q911" s="203"/>
      <c r="R911" s="118"/>
      <c r="S911" s="118"/>
      <c r="T911" s="118"/>
      <c r="U911" s="118"/>
      <c r="V911" s="118"/>
      <c r="W911" s="203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  <c r="AL911" s="118"/>
      <c r="AM911" s="118"/>
      <c r="AN911" s="118"/>
      <c r="AO911" s="118"/>
      <c r="AP911" s="118"/>
      <c r="AQ911" s="118"/>
      <c r="AR911" s="118"/>
      <c r="AS911" s="118"/>
    </row>
    <row r="912">
      <c r="A912" s="224"/>
      <c r="B912" s="225"/>
      <c r="C912" s="118"/>
      <c r="D912" s="118"/>
      <c r="E912" s="203"/>
      <c r="F912" s="118"/>
      <c r="G912" s="118"/>
      <c r="H912" s="118"/>
      <c r="I912" s="118"/>
      <c r="J912" s="118"/>
      <c r="K912" s="203"/>
      <c r="L912" s="118"/>
      <c r="M912" s="118"/>
      <c r="N912" s="118"/>
      <c r="O912" s="118"/>
      <c r="P912" s="118"/>
      <c r="Q912" s="203"/>
      <c r="R912" s="118"/>
      <c r="S912" s="118"/>
      <c r="T912" s="118"/>
      <c r="U912" s="118"/>
      <c r="V912" s="118"/>
      <c r="W912" s="203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  <c r="AL912" s="118"/>
      <c r="AM912" s="118"/>
      <c r="AN912" s="118"/>
      <c r="AO912" s="118"/>
      <c r="AP912" s="118"/>
      <c r="AQ912" s="118"/>
      <c r="AR912" s="118"/>
      <c r="AS912" s="118"/>
    </row>
    <row r="913">
      <c r="A913" s="224"/>
      <c r="B913" s="225"/>
      <c r="C913" s="118"/>
      <c r="D913" s="118"/>
      <c r="E913" s="203"/>
      <c r="F913" s="118"/>
      <c r="G913" s="118"/>
      <c r="H913" s="118"/>
      <c r="I913" s="118"/>
      <c r="J913" s="118"/>
      <c r="K913" s="203"/>
      <c r="L913" s="118"/>
      <c r="M913" s="118"/>
      <c r="N913" s="118"/>
      <c r="O913" s="118"/>
      <c r="P913" s="118"/>
      <c r="Q913" s="203"/>
      <c r="R913" s="118"/>
      <c r="S913" s="118"/>
      <c r="T913" s="118"/>
      <c r="U913" s="118"/>
      <c r="V913" s="118"/>
      <c r="W913" s="203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  <c r="AL913" s="118"/>
      <c r="AM913" s="118"/>
      <c r="AN913" s="118"/>
      <c r="AO913" s="118"/>
      <c r="AP913" s="118"/>
      <c r="AQ913" s="118"/>
      <c r="AR913" s="118"/>
      <c r="AS913" s="118"/>
    </row>
    <row r="914">
      <c r="A914" s="224"/>
      <c r="B914" s="225"/>
      <c r="C914" s="118"/>
      <c r="D914" s="118"/>
      <c r="E914" s="203"/>
      <c r="F914" s="118"/>
      <c r="G914" s="118"/>
      <c r="H914" s="118"/>
      <c r="I914" s="118"/>
      <c r="J914" s="118"/>
      <c r="K914" s="203"/>
      <c r="L914" s="118"/>
      <c r="M914" s="118"/>
      <c r="N914" s="118"/>
      <c r="O914" s="118"/>
      <c r="P914" s="118"/>
      <c r="Q914" s="203"/>
      <c r="R914" s="118"/>
      <c r="S914" s="118"/>
      <c r="T914" s="118"/>
      <c r="U914" s="118"/>
      <c r="V914" s="118"/>
      <c r="W914" s="203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  <c r="AL914" s="118"/>
      <c r="AM914" s="118"/>
      <c r="AN914" s="118"/>
      <c r="AO914" s="118"/>
      <c r="AP914" s="118"/>
      <c r="AQ914" s="118"/>
      <c r="AR914" s="118"/>
      <c r="AS914" s="118"/>
    </row>
    <row r="915">
      <c r="A915" s="224"/>
      <c r="B915" s="225"/>
      <c r="C915" s="118"/>
      <c r="D915" s="118"/>
      <c r="E915" s="203"/>
      <c r="F915" s="118"/>
      <c r="G915" s="118"/>
      <c r="H915" s="118"/>
      <c r="I915" s="118"/>
      <c r="J915" s="118"/>
      <c r="K915" s="203"/>
      <c r="L915" s="118"/>
      <c r="M915" s="118"/>
      <c r="N915" s="118"/>
      <c r="O915" s="118"/>
      <c r="P915" s="118"/>
      <c r="Q915" s="203"/>
      <c r="R915" s="118"/>
      <c r="S915" s="118"/>
      <c r="T915" s="118"/>
      <c r="U915" s="118"/>
      <c r="V915" s="118"/>
      <c r="W915" s="203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  <c r="AL915" s="118"/>
      <c r="AM915" s="118"/>
      <c r="AN915" s="118"/>
      <c r="AO915" s="118"/>
      <c r="AP915" s="118"/>
      <c r="AQ915" s="118"/>
      <c r="AR915" s="118"/>
      <c r="AS915" s="118"/>
    </row>
    <row r="916">
      <c r="A916" s="224"/>
      <c r="B916" s="225"/>
      <c r="C916" s="118"/>
      <c r="D916" s="118"/>
      <c r="E916" s="203"/>
      <c r="F916" s="118"/>
      <c r="G916" s="118"/>
      <c r="H916" s="118"/>
      <c r="I916" s="118"/>
      <c r="J916" s="118"/>
      <c r="K916" s="203"/>
      <c r="L916" s="118"/>
      <c r="M916" s="118"/>
      <c r="N916" s="118"/>
      <c r="O916" s="118"/>
      <c r="P916" s="118"/>
      <c r="Q916" s="203"/>
      <c r="R916" s="118"/>
      <c r="S916" s="118"/>
      <c r="T916" s="118"/>
      <c r="U916" s="118"/>
      <c r="V916" s="118"/>
      <c r="W916" s="203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  <c r="AL916" s="118"/>
      <c r="AM916" s="118"/>
      <c r="AN916" s="118"/>
      <c r="AO916" s="118"/>
      <c r="AP916" s="118"/>
      <c r="AQ916" s="118"/>
      <c r="AR916" s="118"/>
      <c r="AS916" s="118"/>
    </row>
    <row r="917">
      <c r="A917" s="224"/>
      <c r="B917" s="225"/>
      <c r="C917" s="118"/>
      <c r="D917" s="118"/>
      <c r="E917" s="203"/>
      <c r="F917" s="118"/>
      <c r="G917" s="118"/>
      <c r="H917" s="118"/>
      <c r="I917" s="118"/>
      <c r="J917" s="118"/>
      <c r="K917" s="203"/>
      <c r="L917" s="118"/>
      <c r="M917" s="118"/>
      <c r="N917" s="118"/>
      <c r="O917" s="118"/>
      <c r="P917" s="118"/>
      <c r="Q917" s="203"/>
      <c r="R917" s="118"/>
      <c r="S917" s="118"/>
      <c r="T917" s="118"/>
      <c r="U917" s="118"/>
      <c r="V917" s="118"/>
      <c r="W917" s="203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  <c r="AL917" s="118"/>
      <c r="AM917" s="118"/>
      <c r="AN917" s="118"/>
      <c r="AO917" s="118"/>
      <c r="AP917" s="118"/>
      <c r="AQ917" s="118"/>
      <c r="AR917" s="118"/>
      <c r="AS917" s="118"/>
    </row>
    <row r="918">
      <c r="A918" s="224"/>
      <c r="B918" s="225"/>
      <c r="C918" s="118"/>
      <c r="D918" s="118"/>
      <c r="E918" s="203"/>
      <c r="F918" s="118"/>
      <c r="G918" s="118"/>
      <c r="H918" s="118"/>
      <c r="I918" s="118"/>
      <c r="J918" s="118"/>
      <c r="K918" s="203"/>
      <c r="L918" s="118"/>
      <c r="M918" s="118"/>
      <c r="N918" s="118"/>
      <c r="O918" s="118"/>
      <c r="P918" s="118"/>
      <c r="Q918" s="203"/>
      <c r="R918" s="118"/>
      <c r="S918" s="118"/>
      <c r="T918" s="118"/>
      <c r="U918" s="118"/>
      <c r="V918" s="118"/>
      <c r="W918" s="203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  <c r="AL918" s="118"/>
      <c r="AM918" s="118"/>
      <c r="AN918" s="118"/>
      <c r="AO918" s="118"/>
      <c r="AP918" s="118"/>
      <c r="AQ918" s="118"/>
      <c r="AR918" s="118"/>
      <c r="AS918" s="118"/>
    </row>
    <row r="919">
      <c r="A919" s="224"/>
      <c r="B919" s="225"/>
      <c r="C919" s="118"/>
      <c r="D919" s="118"/>
      <c r="E919" s="203"/>
      <c r="F919" s="118"/>
      <c r="G919" s="118"/>
      <c r="H919" s="118"/>
      <c r="I919" s="118"/>
      <c r="J919" s="118"/>
      <c r="K919" s="203"/>
      <c r="L919" s="118"/>
      <c r="M919" s="118"/>
      <c r="N919" s="118"/>
      <c r="O919" s="118"/>
      <c r="P919" s="118"/>
      <c r="Q919" s="203"/>
      <c r="R919" s="118"/>
      <c r="S919" s="118"/>
      <c r="T919" s="118"/>
      <c r="U919" s="118"/>
      <c r="V919" s="118"/>
      <c r="W919" s="203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  <c r="AL919" s="118"/>
      <c r="AM919" s="118"/>
      <c r="AN919" s="118"/>
      <c r="AO919" s="118"/>
      <c r="AP919" s="118"/>
      <c r="AQ919" s="118"/>
      <c r="AR919" s="118"/>
      <c r="AS919" s="118"/>
    </row>
    <row r="920">
      <c r="A920" s="224"/>
      <c r="B920" s="225"/>
      <c r="C920" s="118"/>
      <c r="D920" s="118"/>
      <c r="E920" s="203"/>
      <c r="F920" s="118"/>
      <c r="G920" s="118"/>
      <c r="H920" s="118"/>
      <c r="I920" s="118"/>
      <c r="J920" s="118"/>
      <c r="K920" s="203"/>
      <c r="L920" s="118"/>
      <c r="M920" s="118"/>
      <c r="N920" s="118"/>
      <c r="O920" s="118"/>
      <c r="P920" s="118"/>
      <c r="Q920" s="203"/>
      <c r="R920" s="118"/>
      <c r="S920" s="118"/>
      <c r="T920" s="118"/>
      <c r="U920" s="118"/>
      <c r="V920" s="118"/>
      <c r="W920" s="203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  <c r="AL920" s="118"/>
      <c r="AM920" s="118"/>
      <c r="AN920" s="118"/>
      <c r="AO920" s="118"/>
      <c r="AP920" s="118"/>
      <c r="AQ920" s="118"/>
      <c r="AR920" s="118"/>
      <c r="AS920" s="118"/>
    </row>
    <row r="921">
      <c r="A921" s="224"/>
      <c r="B921" s="225"/>
      <c r="C921" s="118"/>
      <c r="D921" s="118"/>
      <c r="E921" s="203"/>
      <c r="F921" s="118"/>
      <c r="G921" s="118"/>
      <c r="H921" s="118"/>
      <c r="I921" s="118"/>
      <c r="J921" s="118"/>
      <c r="K921" s="203"/>
      <c r="L921" s="118"/>
      <c r="M921" s="118"/>
      <c r="N921" s="118"/>
      <c r="O921" s="118"/>
      <c r="P921" s="118"/>
      <c r="Q921" s="203"/>
      <c r="R921" s="118"/>
      <c r="S921" s="118"/>
      <c r="T921" s="118"/>
      <c r="U921" s="118"/>
      <c r="V921" s="118"/>
      <c r="W921" s="203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  <c r="AL921" s="118"/>
      <c r="AM921" s="118"/>
      <c r="AN921" s="118"/>
      <c r="AO921" s="118"/>
      <c r="AP921" s="118"/>
      <c r="AQ921" s="118"/>
      <c r="AR921" s="118"/>
      <c r="AS921" s="118"/>
    </row>
    <row r="922">
      <c r="A922" s="224"/>
      <c r="B922" s="225"/>
      <c r="C922" s="118"/>
      <c r="D922" s="118"/>
      <c r="E922" s="203"/>
      <c r="F922" s="118"/>
      <c r="G922" s="118"/>
      <c r="H922" s="118"/>
      <c r="I922" s="118"/>
      <c r="J922" s="118"/>
      <c r="K922" s="203"/>
      <c r="L922" s="118"/>
      <c r="M922" s="118"/>
      <c r="N922" s="118"/>
      <c r="O922" s="118"/>
      <c r="P922" s="118"/>
      <c r="Q922" s="203"/>
      <c r="R922" s="118"/>
      <c r="S922" s="118"/>
      <c r="T922" s="118"/>
      <c r="U922" s="118"/>
      <c r="V922" s="118"/>
      <c r="W922" s="203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  <c r="AL922" s="118"/>
      <c r="AM922" s="118"/>
      <c r="AN922" s="118"/>
      <c r="AO922" s="118"/>
      <c r="AP922" s="118"/>
      <c r="AQ922" s="118"/>
      <c r="AR922" s="118"/>
      <c r="AS922" s="118"/>
    </row>
    <row r="923">
      <c r="A923" s="224"/>
      <c r="B923" s="225"/>
      <c r="C923" s="118"/>
      <c r="D923" s="118"/>
      <c r="E923" s="203"/>
      <c r="F923" s="118"/>
      <c r="G923" s="118"/>
      <c r="H923" s="118"/>
      <c r="I923" s="118"/>
      <c r="J923" s="118"/>
      <c r="K923" s="203"/>
      <c r="L923" s="118"/>
      <c r="M923" s="118"/>
      <c r="N923" s="118"/>
      <c r="O923" s="118"/>
      <c r="P923" s="118"/>
      <c r="Q923" s="203"/>
      <c r="R923" s="118"/>
      <c r="S923" s="118"/>
      <c r="T923" s="118"/>
      <c r="U923" s="118"/>
      <c r="V923" s="118"/>
      <c r="W923" s="203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  <c r="AL923" s="118"/>
      <c r="AM923" s="118"/>
      <c r="AN923" s="118"/>
      <c r="AO923" s="118"/>
      <c r="AP923" s="118"/>
      <c r="AQ923" s="118"/>
      <c r="AR923" s="118"/>
      <c r="AS923" s="118"/>
    </row>
    <row r="924">
      <c r="A924" s="224"/>
      <c r="B924" s="225"/>
      <c r="C924" s="118"/>
      <c r="D924" s="118"/>
      <c r="E924" s="203"/>
      <c r="F924" s="118"/>
      <c r="G924" s="118"/>
      <c r="H924" s="118"/>
      <c r="I924" s="118"/>
      <c r="J924" s="118"/>
      <c r="K924" s="203"/>
      <c r="L924" s="118"/>
      <c r="M924" s="118"/>
      <c r="N924" s="118"/>
      <c r="O924" s="118"/>
      <c r="P924" s="118"/>
      <c r="Q924" s="203"/>
      <c r="R924" s="118"/>
      <c r="S924" s="118"/>
      <c r="T924" s="118"/>
      <c r="U924" s="118"/>
      <c r="V924" s="118"/>
      <c r="W924" s="203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  <c r="AP924" s="118"/>
      <c r="AQ924" s="118"/>
      <c r="AR924" s="118"/>
      <c r="AS924" s="118"/>
    </row>
    <row r="925">
      <c r="A925" s="224"/>
      <c r="B925" s="225"/>
      <c r="C925" s="118"/>
      <c r="D925" s="118"/>
      <c r="E925" s="203"/>
      <c r="F925" s="118"/>
      <c r="G925" s="118"/>
      <c r="H925" s="118"/>
      <c r="I925" s="118"/>
      <c r="J925" s="118"/>
      <c r="K925" s="203"/>
      <c r="L925" s="118"/>
      <c r="M925" s="118"/>
      <c r="N925" s="118"/>
      <c r="O925" s="118"/>
      <c r="P925" s="118"/>
      <c r="Q925" s="203"/>
      <c r="R925" s="118"/>
      <c r="S925" s="118"/>
      <c r="T925" s="118"/>
      <c r="U925" s="118"/>
      <c r="V925" s="118"/>
      <c r="W925" s="203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  <c r="AL925" s="118"/>
      <c r="AM925" s="118"/>
      <c r="AN925" s="118"/>
      <c r="AO925" s="118"/>
      <c r="AP925" s="118"/>
      <c r="AQ925" s="118"/>
      <c r="AR925" s="118"/>
      <c r="AS925" s="118"/>
    </row>
    <row r="926">
      <c r="A926" s="224"/>
      <c r="B926" s="225"/>
      <c r="C926" s="118"/>
      <c r="D926" s="118"/>
      <c r="E926" s="203"/>
      <c r="F926" s="118"/>
      <c r="G926" s="118"/>
      <c r="H926" s="118"/>
      <c r="I926" s="118"/>
      <c r="J926" s="118"/>
      <c r="K926" s="203"/>
      <c r="L926" s="118"/>
      <c r="M926" s="118"/>
      <c r="N926" s="118"/>
      <c r="O926" s="118"/>
      <c r="P926" s="118"/>
      <c r="Q926" s="203"/>
      <c r="R926" s="118"/>
      <c r="S926" s="118"/>
      <c r="T926" s="118"/>
      <c r="U926" s="118"/>
      <c r="V926" s="118"/>
      <c r="W926" s="203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  <c r="AL926" s="118"/>
      <c r="AM926" s="118"/>
      <c r="AN926" s="118"/>
      <c r="AO926" s="118"/>
      <c r="AP926" s="118"/>
      <c r="AQ926" s="118"/>
      <c r="AR926" s="118"/>
      <c r="AS926" s="118"/>
    </row>
    <row r="927">
      <c r="A927" s="224"/>
      <c r="B927" s="225"/>
      <c r="C927" s="118"/>
      <c r="D927" s="118"/>
      <c r="E927" s="203"/>
      <c r="F927" s="118"/>
      <c r="G927" s="118"/>
      <c r="H927" s="118"/>
      <c r="I927" s="118"/>
      <c r="J927" s="118"/>
      <c r="K927" s="203"/>
      <c r="L927" s="118"/>
      <c r="M927" s="118"/>
      <c r="N927" s="118"/>
      <c r="O927" s="118"/>
      <c r="P927" s="118"/>
      <c r="Q927" s="203"/>
      <c r="R927" s="118"/>
      <c r="S927" s="118"/>
      <c r="T927" s="118"/>
      <c r="U927" s="118"/>
      <c r="V927" s="118"/>
      <c r="W927" s="203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  <c r="AL927" s="118"/>
      <c r="AM927" s="118"/>
      <c r="AN927" s="118"/>
      <c r="AO927" s="118"/>
      <c r="AP927" s="118"/>
      <c r="AQ927" s="118"/>
      <c r="AR927" s="118"/>
      <c r="AS927" s="118"/>
    </row>
    <row r="928">
      <c r="A928" s="224"/>
      <c r="B928" s="225"/>
      <c r="C928" s="118"/>
      <c r="D928" s="118"/>
      <c r="E928" s="203"/>
      <c r="F928" s="118"/>
      <c r="G928" s="118"/>
      <c r="H928" s="118"/>
      <c r="I928" s="118"/>
      <c r="J928" s="118"/>
      <c r="K928" s="203"/>
      <c r="L928" s="118"/>
      <c r="M928" s="118"/>
      <c r="N928" s="118"/>
      <c r="O928" s="118"/>
      <c r="P928" s="118"/>
      <c r="Q928" s="203"/>
      <c r="R928" s="118"/>
      <c r="S928" s="118"/>
      <c r="T928" s="118"/>
      <c r="U928" s="118"/>
      <c r="V928" s="118"/>
      <c r="W928" s="203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  <c r="AL928" s="118"/>
      <c r="AM928" s="118"/>
      <c r="AN928" s="118"/>
      <c r="AO928" s="118"/>
      <c r="AP928" s="118"/>
      <c r="AQ928" s="118"/>
      <c r="AR928" s="118"/>
      <c r="AS928" s="118"/>
    </row>
    <row r="929">
      <c r="A929" s="224"/>
      <c r="B929" s="225"/>
      <c r="C929" s="118"/>
      <c r="D929" s="118"/>
      <c r="E929" s="203"/>
      <c r="F929" s="118"/>
      <c r="G929" s="118"/>
      <c r="H929" s="118"/>
      <c r="I929" s="118"/>
      <c r="J929" s="118"/>
      <c r="K929" s="203"/>
      <c r="L929" s="118"/>
      <c r="M929" s="118"/>
      <c r="N929" s="118"/>
      <c r="O929" s="118"/>
      <c r="P929" s="118"/>
      <c r="Q929" s="203"/>
      <c r="R929" s="118"/>
      <c r="S929" s="118"/>
      <c r="T929" s="118"/>
      <c r="U929" s="118"/>
      <c r="V929" s="118"/>
      <c r="W929" s="203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  <c r="AL929" s="118"/>
      <c r="AM929" s="118"/>
      <c r="AN929" s="118"/>
      <c r="AO929" s="118"/>
      <c r="AP929" s="118"/>
      <c r="AQ929" s="118"/>
      <c r="AR929" s="118"/>
      <c r="AS929" s="118"/>
    </row>
    <row r="930">
      <c r="A930" s="224"/>
      <c r="B930" s="225"/>
      <c r="C930" s="118"/>
      <c r="D930" s="118"/>
      <c r="E930" s="203"/>
      <c r="F930" s="118"/>
      <c r="G930" s="118"/>
      <c r="H930" s="118"/>
      <c r="I930" s="118"/>
      <c r="J930" s="118"/>
      <c r="K930" s="203"/>
      <c r="L930" s="118"/>
      <c r="M930" s="118"/>
      <c r="N930" s="118"/>
      <c r="O930" s="118"/>
      <c r="P930" s="118"/>
      <c r="Q930" s="203"/>
      <c r="R930" s="118"/>
      <c r="S930" s="118"/>
      <c r="T930" s="118"/>
      <c r="U930" s="118"/>
      <c r="V930" s="118"/>
      <c r="W930" s="203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  <c r="AL930" s="118"/>
      <c r="AM930" s="118"/>
      <c r="AN930" s="118"/>
      <c r="AO930" s="118"/>
      <c r="AP930" s="118"/>
      <c r="AQ930" s="118"/>
      <c r="AR930" s="118"/>
      <c r="AS930" s="118"/>
    </row>
    <row r="931">
      <c r="A931" s="224"/>
      <c r="B931" s="225"/>
      <c r="C931" s="118"/>
      <c r="D931" s="118"/>
      <c r="E931" s="203"/>
      <c r="F931" s="118"/>
      <c r="G931" s="118"/>
      <c r="H931" s="118"/>
      <c r="I931" s="118"/>
      <c r="J931" s="118"/>
      <c r="K931" s="203"/>
      <c r="L931" s="118"/>
      <c r="M931" s="118"/>
      <c r="N931" s="118"/>
      <c r="O931" s="118"/>
      <c r="P931" s="118"/>
      <c r="Q931" s="203"/>
      <c r="R931" s="118"/>
      <c r="S931" s="118"/>
      <c r="T931" s="118"/>
      <c r="U931" s="118"/>
      <c r="V931" s="118"/>
      <c r="W931" s="203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  <c r="AL931" s="118"/>
      <c r="AM931" s="118"/>
      <c r="AN931" s="118"/>
      <c r="AO931" s="118"/>
      <c r="AP931" s="118"/>
      <c r="AQ931" s="118"/>
      <c r="AR931" s="118"/>
      <c r="AS931" s="118"/>
    </row>
    <row r="932">
      <c r="A932" s="224"/>
      <c r="B932" s="225"/>
      <c r="C932" s="118"/>
      <c r="D932" s="118"/>
      <c r="E932" s="203"/>
      <c r="F932" s="118"/>
      <c r="G932" s="118"/>
      <c r="H932" s="118"/>
      <c r="I932" s="118"/>
      <c r="J932" s="118"/>
      <c r="K932" s="203"/>
      <c r="L932" s="118"/>
      <c r="M932" s="118"/>
      <c r="N932" s="118"/>
      <c r="O932" s="118"/>
      <c r="P932" s="118"/>
      <c r="Q932" s="203"/>
      <c r="R932" s="118"/>
      <c r="S932" s="118"/>
      <c r="T932" s="118"/>
      <c r="U932" s="118"/>
      <c r="V932" s="118"/>
      <c r="W932" s="203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  <c r="AL932" s="118"/>
      <c r="AM932" s="118"/>
      <c r="AN932" s="118"/>
      <c r="AO932" s="118"/>
      <c r="AP932" s="118"/>
      <c r="AQ932" s="118"/>
      <c r="AR932" s="118"/>
      <c r="AS932" s="118"/>
    </row>
    <row r="933">
      <c r="A933" s="224"/>
      <c r="B933" s="225"/>
      <c r="C933" s="118"/>
      <c r="D933" s="118"/>
      <c r="E933" s="203"/>
      <c r="F933" s="118"/>
      <c r="G933" s="118"/>
      <c r="H933" s="118"/>
      <c r="I933" s="118"/>
      <c r="J933" s="118"/>
      <c r="K933" s="203"/>
      <c r="L933" s="118"/>
      <c r="M933" s="118"/>
      <c r="N933" s="118"/>
      <c r="O933" s="118"/>
      <c r="P933" s="118"/>
      <c r="Q933" s="203"/>
      <c r="R933" s="118"/>
      <c r="S933" s="118"/>
      <c r="T933" s="118"/>
      <c r="U933" s="118"/>
      <c r="V933" s="118"/>
      <c r="W933" s="203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  <c r="AL933" s="118"/>
      <c r="AM933" s="118"/>
      <c r="AN933" s="118"/>
      <c r="AO933" s="118"/>
      <c r="AP933" s="118"/>
      <c r="AQ933" s="118"/>
      <c r="AR933" s="118"/>
      <c r="AS933" s="118"/>
    </row>
    <row r="934">
      <c r="A934" s="224"/>
      <c r="B934" s="225"/>
      <c r="C934" s="118"/>
      <c r="D934" s="118"/>
      <c r="E934" s="203"/>
      <c r="F934" s="118"/>
      <c r="G934" s="118"/>
      <c r="H934" s="118"/>
      <c r="I934" s="118"/>
      <c r="J934" s="118"/>
      <c r="K934" s="203"/>
      <c r="L934" s="118"/>
      <c r="M934" s="118"/>
      <c r="N934" s="118"/>
      <c r="O934" s="118"/>
      <c r="P934" s="118"/>
      <c r="Q934" s="203"/>
      <c r="R934" s="118"/>
      <c r="S934" s="118"/>
      <c r="T934" s="118"/>
      <c r="U934" s="118"/>
      <c r="V934" s="118"/>
      <c r="W934" s="203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  <c r="AL934" s="118"/>
      <c r="AM934" s="118"/>
      <c r="AN934" s="118"/>
      <c r="AO934" s="118"/>
      <c r="AP934" s="118"/>
      <c r="AQ934" s="118"/>
      <c r="AR934" s="118"/>
      <c r="AS934" s="118"/>
    </row>
    <row r="935">
      <c r="A935" s="224"/>
      <c r="B935" s="225"/>
      <c r="C935" s="118"/>
      <c r="D935" s="118"/>
      <c r="E935" s="203"/>
      <c r="F935" s="118"/>
      <c r="G935" s="118"/>
      <c r="H935" s="118"/>
      <c r="I935" s="118"/>
      <c r="J935" s="118"/>
      <c r="K935" s="203"/>
      <c r="L935" s="118"/>
      <c r="M935" s="118"/>
      <c r="N935" s="118"/>
      <c r="O935" s="118"/>
      <c r="P935" s="118"/>
      <c r="Q935" s="203"/>
      <c r="R935" s="118"/>
      <c r="S935" s="118"/>
      <c r="T935" s="118"/>
      <c r="U935" s="118"/>
      <c r="V935" s="118"/>
      <c r="W935" s="203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  <c r="AL935" s="118"/>
      <c r="AM935" s="118"/>
      <c r="AN935" s="118"/>
      <c r="AO935" s="118"/>
      <c r="AP935" s="118"/>
      <c r="AQ935" s="118"/>
      <c r="AR935" s="118"/>
      <c r="AS935" s="118"/>
    </row>
    <row r="936">
      <c r="A936" s="224"/>
      <c r="B936" s="225"/>
      <c r="C936" s="118"/>
      <c r="D936" s="118"/>
      <c r="E936" s="203"/>
      <c r="F936" s="118"/>
      <c r="G936" s="118"/>
      <c r="H936" s="118"/>
      <c r="I936" s="118"/>
      <c r="J936" s="118"/>
      <c r="K936" s="203"/>
      <c r="L936" s="118"/>
      <c r="M936" s="118"/>
      <c r="N936" s="118"/>
      <c r="O936" s="118"/>
      <c r="P936" s="118"/>
      <c r="Q936" s="203"/>
      <c r="R936" s="118"/>
      <c r="S936" s="118"/>
      <c r="T936" s="118"/>
      <c r="U936" s="118"/>
      <c r="V936" s="118"/>
      <c r="W936" s="203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  <c r="AL936" s="118"/>
      <c r="AM936" s="118"/>
      <c r="AN936" s="118"/>
      <c r="AO936" s="118"/>
      <c r="AP936" s="118"/>
      <c r="AQ936" s="118"/>
      <c r="AR936" s="118"/>
      <c r="AS936" s="118"/>
    </row>
    <row r="937">
      <c r="A937" s="224"/>
      <c r="B937" s="225"/>
      <c r="C937" s="118"/>
      <c r="D937" s="118"/>
      <c r="E937" s="203"/>
      <c r="F937" s="118"/>
      <c r="G937" s="118"/>
      <c r="H937" s="118"/>
      <c r="I937" s="118"/>
      <c r="J937" s="118"/>
      <c r="K937" s="203"/>
      <c r="L937" s="118"/>
      <c r="M937" s="118"/>
      <c r="N937" s="118"/>
      <c r="O937" s="118"/>
      <c r="P937" s="118"/>
      <c r="Q937" s="203"/>
      <c r="R937" s="118"/>
      <c r="S937" s="118"/>
      <c r="T937" s="118"/>
      <c r="U937" s="118"/>
      <c r="V937" s="118"/>
      <c r="W937" s="203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  <c r="AL937" s="118"/>
      <c r="AM937" s="118"/>
      <c r="AN937" s="118"/>
      <c r="AO937" s="118"/>
      <c r="AP937" s="118"/>
      <c r="AQ937" s="118"/>
      <c r="AR937" s="118"/>
      <c r="AS937" s="118"/>
    </row>
    <row r="938">
      <c r="A938" s="224"/>
      <c r="B938" s="225"/>
      <c r="C938" s="118"/>
      <c r="D938" s="118"/>
      <c r="E938" s="203"/>
      <c r="F938" s="118"/>
      <c r="G938" s="118"/>
      <c r="H938" s="118"/>
      <c r="I938" s="118"/>
      <c r="J938" s="118"/>
      <c r="K938" s="203"/>
      <c r="L938" s="118"/>
      <c r="M938" s="118"/>
      <c r="N938" s="118"/>
      <c r="O938" s="118"/>
      <c r="P938" s="118"/>
      <c r="Q938" s="203"/>
      <c r="R938" s="118"/>
      <c r="S938" s="118"/>
      <c r="T938" s="118"/>
      <c r="U938" s="118"/>
      <c r="V938" s="118"/>
      <c r="W938" s="203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  <c r="AL938" s="118"/>
      <c r="AM938" s="118"/>
      <c r="AN938" s="118"/>
      <c r="AO938" s="118"/>
      <c r="AP938" s="118"/>
      <c r="AQ938" s="118"/>
      <c r="AR938" s="118"/>
      <c r="AS938" s="118"/>
    </row>
    <row r="939">
      <c r="A939" s="224"/>
      <c r="B939" s="225"/>
      <c r="C939" s="118"/>
      <c r="D939" s="118"/>
      <c r="E939" s="203"/>
      <c r="F939" s="118"/>
      <c r="G939" s="118"/>
      <c r="H939" s="118"/>
      <c r="I939" s="118"/>
      <c r="J939" s="118"/>
      <c r="K939" s="203"/>
      <c r="L939" s="118"/>
      <c r="M939" s="118"/>
      <c r="N939" s="118"/>
      <c r="O939" s="118"/>
      <c r="P939" s="118"/>
      <c r="Q939" s="203"/>
      <c r="R939" s="118"/>
      <c r="S939" s="118"/>
      <c r="T939" s="118"/>
      <c r="U939" s="118"/>
      <c r="V939" s="118"/>
      <c r="W939" s="203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  <c r="AL939" s="118"/>
      <c r="AM939" s="118"/>
      <c r="AN939" s="118"/>
      <c r="AO939" s="118"/>
      <c r="AP939" s="118"/>
      <c r="AQ939" s="118"/>
      <c r="AR939" s="118"/>
      <c r="AS939" s="118"/>
    </row>
    <row r="940">
      <c r="A940" s="224"/>
      <c r="B940" s="225"/>
      <c r="C940" s="118"/>
      <c r="D940" s="118"/>
      <c r="E940" s="203"/>
      <c r="F940" s="118"/>
      <c r="G940" s="118"/>
      <c r="H940" s="118"/>
      <c r="I940" s="118"/>
      <c r="J940" s="118"/>
      <c r="K940" s="203"/>
      <c r="L940" s="118"/>
      <c r="M940" s="118"/>
      <c r="N940" s="118"/>
      <c r="O940" s="118"/>
      <c r="P940" s="118"/>
      <c r="Q940" s="203"/>
      <c r="R940" s="118"/>
      <c r="S940" s="118"/>
      <c r="T940" s="118"/>
      <c r="U940" s="118"/>
      <c r="V940" s="118"/>
      <c r="W940" s="203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  <c r="AL940" s="118"/>
      <c r="AM940" s="118"/>
      <c r="AN940" s="118"/>
      <c r="AO940" s="118"/>
      <c r="AP940" s="118"/>
      <c r="AQ940" s="118"/>
      <c r="AR940" s="118"/>
      <c r="AS940" s="118"/>
    </row>
    <row r="941">
      <c r="A941" s="224"/>
      <c r="B941" s="225"/>
      <c r="C941" s="118"/>
      <c r="D941" s="118"/>
      <c r="E941" s="203"/>
      <c r="F941" s="118"/>
      <c r="G941" s="118"/>
      <c r="H941" s="118"/>
      <c r="I941" s="118"/>
      <c r="J941" s="118"/>
      <c r="K941" s="203"/>
      <c r="L941" s="118"/>
      <c r="M941" s="118"/>
      <c r="N941" s="118"/>
      <c r="O941" s="118"/>
      <c r="P941" s="118"/>
      <c r="Q941" s="203"/>
      <c r="R941" s="118"/>
      <c r="S941" s="118"/>
      <c r="T941" s="118"/>
      <c r="U941" s="118"/>
      <c r="V941" s="118"/>
      <c r="W941" s="203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  <c r="AP941" s="118"/>
      <c r="AQ941" s="118"/>
      <c r="AR941" s="118"/>
      <c r="AS941" s="118"/>
    </row>
    <row r="942">
      <c r="A942" s="224"/>
      <c r="B942" s="225"/>
      <c r="C942" s="118"/>
      <c r="D942" s="118"/>
      <c r="E942" s="203"/>
      <c r="F942" s="118"/>
      <c r="G942" s="118"/>
      <c r="H942" s="118"/>
      <c r="I942" s="118"/>
      <c r="J942" s="118"/>
      <c r="K942" s="203"/>
      <c r="L942" s="118"/>
      <c r="M942" s="118"/>
      <c r="N942" s="118"/>
      <c r="O942" s="118"/>
      <c r="P942" s="118"/>
      <c r="Q942" s="203"/>
      <c r="R942" s="118"/>
      <c r="S942" s="118"/>
      <c r="T942" s="118"/>
      <c r="U942" s="118"/>
      <c r="V942" s="118"/>
      <c r="W942" s="203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  <c r="AL942" s="118"/>
      <c r="AM942" s="118"/>
      <c r="AN942" s="118"/>
      <c r="AO942" s="118"/>
      <c r="AP942" s="118"/>
      <c r="AQ942" s="118"/>
      <c r="AR942" s="118"/>
      <c r="AS942" s="118"/>
    </row>
    <row r="943">
      <c r="A943" s="224"/>
      <c r="B943" s="225"/>
      <c r="C943" s="118"/>
      <c r="D943" s="118"/>
      <c r="E943" s="203"/>
      <c r="F943" s="118"/>
      <c r="G943" s="118"/>
      <c r="H943" s="118"/>
      <c r="I943" s="118"/>
      <c r="J943" s="118"/>
      <c r="K943" s="203"/>
      <c r="L943" s="118"/>
      <c r="M943" s="118"/>
      <c r="N943" s="118"/>
      <c r="O943" s="118"/>
      <c r="P943" s="118"/>
      <c r="Q943" s="203"/>
      <c r="R943" s="118"/>
      <c r="S943" s="118"/>
      <c r="T943" s="118"/>
      <c r="U943" s="118"/>
      <c r="V943" s="118"/>
      <c r="W943" s="203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</row>
    <row r="944">
      <c r="A944" s="224"/>
      <c r="B944" s="225"/>
      <c r="C944" s="118"/>
      <c r="D944" s="118"/>
      <c r="E944" s="203"/>
      <c r="F944" s="118"/>
      <c r="G944" s="118"/>
      <c r="H944" s="118"/>
      <c r="I944" s="118"/>
      <c r="J944" s="118"/>
      <c r="K944" s="203"/>
      <c r="L944" s="118"/>
      <c r="M944" s="118"/>
      <c r="N944" s="118"/>
      <c r="O944" s="118"/>
      <c r="P944" s="118"/>
      <c r="Q944" s="203"/>
      <c r="R944" s="118"/>
      <c r="S944" s="118"/>
      <c r="T944" s="118"/>
      <c r="U944" s="118"/>
      <c r="V944" s="118"/>
      <c r="W944" s="203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  <c r="AL944" s="118"/>
      <c r="AM944" s="118"/>
      <c r="AN944" s="118"/>
      <c r="AO944" s="118"/>
      <c r="AP944" s="118"/>
      <c r="AQ944" s="118"/>
      <c r="AR944" s="118"/>
      <c r="AS944" s="118"/>
    </row>
    <row r="945">
      <c r="A945" s="224"/>
      <c r="B945" s="225"/>
      <c r="C945" s="118"/>
      <c r="D945" s="118"/>
      <c r="E945" s="203"/>
      <c r="F945" s="118"/>
      <c r="G945" s="118"/>
      <c r="H945" s="118"/>
      <c r="I945" s="118"/>
      <c r="J945" s="118"/>
      <c r="K945" s="203"/>
      <c r="L945" s="118"/>
      <c r="M945" s="118"/>
      <c r="N945" s="118"/>
      <c r="O945" s="118"/>
      <c r="P945" s="118"/>
      <c r="Q945" s="203"/>
      <c r="R945" s="118"/>
      <c r="S945" s="118"/>
      <c r="T945" s="118"/>
      <c r="U945" s="118"/>
      <c r="V945" s="118"/>
      <c r="W945" s="203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</row>
    <row r="946">
      <c r="A946" s="224"/>
      <c r="B946" s="225"/>
      <c r="C946" s="118"/>
      <c r="D946" s="118"/>
      <c r="E946" s="203"/>
      <c r="F946" s="118"/>
      <c r="G946" s="118"/>
      <c r="H946" s="118"/>
      <c r="I946" s="118"/>
      <c r="J946" s="118"/>
      <c r="K946" s="203"/>
      <c r="L946" s="118"/>
      <c r="M946" s="118"/>
      <c r="N946" s="118"/>
      <c r="O946" s="118"/>
      <c r="P946" s="118"/>
      <c r="Q946" s="203"/>
      <c r="R946" s="118"/>
      <c r="S946" s="118"/>
      <c r="T946" s="118"/>
      <c r="U946" s="118"/>
      <c r="V946" s="118"/>
      <c r="W946" s="203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</row>
    <row r="947">
      <c r="A947" s="224"/>
      <c r="B947" s="225"/>
      <c r="C947" s="118"/>
      <c r="D947" s="118"/>
      <c r="E947" s="203"/>
      <c r="F947" s="118"/>
      <c r="G947" s="118"/>
      <c r="H947" s="118"/>
      <c r="I947" s="118"/>
      <c r="J947" s="118"/>
      <c r="K947" s="203"/>
      <c r="L947" s="118"/>
      <c r="M947" s="118"/>
      <c r="N947" s="118"/>
      <c r="O947" s="118"/>
      <c r="P947" s="118"/>
      <c r="Q947" s="203"/>
      <c r="R947" s="118"/>
      <c r="S947" s="118"/>
      <c r="T947" s="118"/>
      <c r="U947" s="118"/>
      <c r="V947" s="118"/>
      <c r="W947" s="203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</row>
    <row r="948">
      <c r="A948" s="224"/>
      <c r="B948" s="225"/>
      <c r="C948" s="118"/>
      <c r="D948" s="118"/>
      <c r="E948" s="203"/>
      <c r="F948" s="118"/>
      <c r="G948" s="118"/>
      <c r="H948" s="118"/>
      <c r="I948" s="118"/>
      <c r="J948" s="118"/>
      <c r="K948" s="203"/>
      <c r="L948" s="118"/>
      <c r="M948" s="118"/>
      <c r="N948" s="118"/>
      <c r="O948" s="118"/>
      <c r="P948" s="118"/>
      <c r="Q948" s="203"/>
      <c r="R948" s="118"/>
      <c r="S948" s="118"/>
      <c r="T948" s="118"/>
      <c r="U948" s="118"/>
      <c r="V948" s="118"/>
      <c r="W948" s="203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  <c r="AL948" s="118"/>
      <c r="AM948" s="118"/>
      <c r="AN948" s="118"/>
      <c r="AO948" s="118"/>
      <c r="AP948" s="118"/>
      <c r="AQ948" s="118"/>
      <c r="AR948" s="118"/>
      <c r="AS948" s="118"/>
    </row>
    <row r="949">
      <c r="A949" s="224"/>
      <c r="B949" s="225"/>
      <c r="C949" s="118"/>
      <c r="D949" s="118"/>
      <c r="E949" s="203"/>
      <c r="F949" s="118"/>
      <c r="G949" s="118"/>
      <c r="H949" s="118"/>
      <c r="I949" s="118"/>
      <c r="J949" s="118"/>
      <c r="K949" s="203"/>
      <c r="L949" s="118"/>
      <c r="M949" s="118"/>
      <c r="N949" s="118"/>
      <c r="O949" s="118"/>
      <c r="P949" s="118"/>
      <c r="Q949" s="203"/>
      <c r="R949" s="118"/>
      <c r="S949" s="118"/>
      <c r="T949" s="118"/>
      <c r="U949" s="118"/>
      <c r="V949" s="118"/>
      <c r="W949" s="203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  <c r="AL949" s="118"/>
      <c r="AM949" s="118"/>
      <c r="AN949" s="118"/>
      <c r="AO949" s="118"/>
      <c r="AP949" s="118"/>
      <c r="AQ949" s="118"/>
      <c r="AR949" s="118"/>
      <c r="AS949" s="118"/>
    </row>
    <row r="950">
      <c r="A950" s="224"/>
      <c r="B950" s="225"/>
      <c r="C950" s="118"/>
      <c r="D950" s="118"/>
      <c r="E950" s="203"/>
      <c r="F950" s="118"/>
      <c r="G950" s="118"/>
      <c r="H950" s="118"/>
      <c r="I950" s="118"/>
      <c r="J950" s="118"/>
      <c r="K950" s="203"/>
      <c r="L950" s="118"/>
      <c r="M950" s="118"/>
      <c r="N950" s="118"/>
      <c r="O950" s="118"/>
      <c r="P950" s="118"/>
      <c r="Q950" s="203"/>
      <c r="R950" s="118"/>
      <c r="S950" s="118"/>
      <c r="T950" s="118"/>
      <c r="U950" s="118"/>
      <c r="V950" s="118"/>
      <c r="W950" s="203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  <c r="AL950" s="118"/>
      <c r="AM950" s="118"/>
      <c r="AN950" s="118"/>
      <c r="AO950" s="118"/>
      <c r="AP950" s="118"/>
      <c r="AQ950" s="118"/>
      <c r="AR950" s="118"/>
      <c r="AS950" s="118"/>
    </row>
    <row r="951">
      <c r="A951" s="224"/>
      <c r="B951" s="225"/>
      <c r="C951" s="118"/>
      <c r="D951" s="118"/>
      <c r="E951" s="203"/>
      <c r="F951" s="118"/>
      <c r="G951" s="118"/>
      <c r="H951" s="118"/>
      <c r="I951" s="118"/>
      <c r="J951" s="118"/>
      <c r="K951" s="203"/>
      <c r="L951" s="118"/>
      <c r="M951" s="118"/>
      <c r="N951" s="118"/>
      <c r="O951" s="118"/>
      <c r="P951" s="118"/>
      <c r="Q951" s="203"/>
      <c r="R951" s="118"/>
      <c r="S951" s="118"/>
      <c r="T951" s="118"/>
      <c r="U951" s="118"/>
      <c r="V951" s="118"/>
      <c r="W951" s="203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  <c r="AP951" s="118"/>
      <c r="AQ951" s="118"/>
      <c r="AR951" s="118"/>
      <c r="AS951" s="118"/>
    </row>
    <row r="952">
      <c r="A952" s="224"/>
      <c r="B952" s="225"/>
      <c r="C952" s="118"/>
      <c r="D952" s="118"/>
      <c r="E952" s="203"/>
      <c r="F952" s="118"/>
      <c r="G952" s="118"/>
      <c r="H952" s="118"/>
      <c r="I952" s="118"/>
      <c r="J952" s="118"/>
      <c r="K952" s="203"/>
      <c r="L952" s="118"/>
      <c r="M952" s="118"/>
      <c r="N952" s="118"/>
      <c r="O952" s="118"/>
      <c r="P952" s="118"/>
      <c r="Q952" s="203"/>
      <c r="R952" s="118"/>
      <c r="S952" s="118"/>
      <c r="T952" s="118"/>
      <c r="U952" s="118"/>
      <c r="V952" s="118"/>
      <c r="W952" s="203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  <c r="AL952" s="118"/>
      <c r="AM952" s="118"/>
      <c r="AN952" s="118"/>
      <c r="AO952" s="118"/>
      <c r="AP952" s="118"/>
      <c r="AQ952" s="118"/>
      <c r="AR952" s="118"/>
      <c r="AS952" s="118"/>
    </row>
    <row r="953">
      <c r="A953" s="224"/>
      <c r="B953" s="225"/>
      <c r="C953" s="118"/>
      <c r="D953" s="118"/>
      <c r="E953" s="203"/>
      <c r="F953" s="118"/>
      <c r="G953" s="118"/>
      <c r="H953" s="118"/>
      <c r="I953" s="118"/>
      <c r="J953" s="118"/>
      <c r="K953" s="203"/>
      <c r="L953" s="118"/>
      <c r="M953" s="118"/>
      <c r="N953" s="118"/>
      <c r="O953" s="118"/>
      <c r="P953" s="118"/>
      <c r="Q953" s="203"/>
      <c r="R953" s="118"/>
      <c r="S953" s="118"/>
      <c r="T953" s="118"/>
      <c r="U953" s="118"/>
      <c r="V953" s="118"/>
      <c r="W953" s="203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  <c r="AL953" s="118"/>
      <c r="AM953" s="118"/>
      <c r="AN953" s="118"/>
      <c r="AO953" s="118"/>
      <c r="AP953" s="118"/>
      <c r="AQ953" s="118"/>
      <c r="AR953" s="118"/>
      <c r="AS953" s="118"/>
    </row>
  </sheetData>
  <mergeCells count="103">
    <mergeCell ref="H6:I7"/>
    <mergeCell ref="N6:N7"/>
    <mergeCell ref="O6:O7"/>
    <mergeCell ref="Q6:Q7"/>
    <mergeCell ref="N10:O11"/>
    <mergeCell ref="T11:T12"/>
    <mergeCell ref="U11:U12"/>
    <mergeCell ref="W11:W12"/>
    <mergeCell ref="N12:O13"/>
    <mergeCell ref="C2:X2"/>
    <mergeCell ref="H3:I3"/>
    <mergeCell ref="B4:C5"/>
    <mergeCell ref="H4:H5"/>
    <mergeCell ref="I4:I5"/>
    <mergeCell ref="K4:K5"/>
    <mergeCell ref="B6:B7"/>
    <mergeCell ref="S7:X8"/>
    <mergeCell ref="C6:C7"/>
    <mergeCell ref="E6:E7"/>
    <mergeCell ref="B8:C9"/>
    <mergeCell ref="H8:H9"/>
    <mergeCell ref="I8:I9"/>
    <mergeCell ref="K8:K9"/>
    <mergeCell ref="B10:B11"/>
    <mergeCell ref="H12:I13"/>
    <mergeCell ref="C16:C17"/>
    <mergeCell ref="E16:E17"/>
    <mergeCell ref="N16:N17"/>
    <mergeCell ref="O16:O17"/>
    <mergeCell ref="Q16:Q17"/>
    <mergeCell ref="U16:W17"/>
    <mergeCell ref="H18:H19"/>
    <mergeCell ref="I18:I19"/>
    <mergeCell ref="K18:K19"/>
    <mergeCell ref="T18:W19"/>
    <mergeCell ref="T20:W21"/>
    <mergeCell ref="N23:N24"/>
    <mergeCell ref="O23:O24"/>
    <mergeCell ref="Q23:Q24"/>
    <mergeCell ref="C10:C11"/>
    <mergeCell ref="E10:E11"/>
    <mergeCell ref="B14:C15"/>
    <mergeCell ref="H14:H15"/>
    <mergeCell ref="I14:I15"/>
    <mergeCell ref="K14:K15"/>
    <mergeCell ref="H16:I17"/>
    <mergeCell ref="B24:C25"/>
    <mergeCell ref="B28:C29"/>
    <mergeCell ref="A30:A31"/>
    <mergeCell ref="B30:B31"/>
    <mergeCell ref="C30:C31"/>
    <mergeCell ref="E30:E31"/>
    <mergeCell ref="B34:C35"/>
    <mergeCell ref="B53:E53"/>
    <mergeCell ref="B54:E54"/>
    <mergeCell ref="B55:E55"/>
    <mergeCell ref="B56:E56"/>
    <mergeCell ref="B57:E57"/>
    <mergeCell ref="B58:E58"/>
    <mergeCell ref="B59:E59"/>
    <mergeCell ref="A36:A37"/>
    <mergeCell ref="A40:A41"/>
    <mergeCell ref="B40:B41"/>
    <mergeCell ref="C40:C41"/>
    <mergeCell ref="E40:E41"/>
    <mergeCell ref="B49:E49"/>
    <mergeCell ref="B50:E50"/>
    <mergeCell ref="B16:B17"/>
    <mergeCell ref="B18:C19"/>
    <mergeCell ref="B20:B21"/>
    <mergeCell ref="C20:C21"/>
    <mergeCell ref="E20:E21"/>
    <mergeCell ref="A26:A27"/>
    <mergeCell ref="E26:E27"/>
    <mergeCell ref="B26:B27"/>
    <mergeCell ref="C26:C27"/>
    <mergeCell ref="I26:I27"/>
    <mergeCell ref="N27:O28"/>
    <mergeCell ref="T27:T28"/>
    <mergeCell ref="U27:U28"/>
    <mergeCell ref="W27:W28"/>
    <mergeCell ref="O33:O34"/>
    <mergeCell ref="Q33:Q34"/>
    <mergeCell ref="S31:X31"/>
    <mergeCell ref="U35:W36"/>
    <mergeCell ref="U37:W38"/>
    <mergeCell ref="U39:W40"/>
    <mergeCell ref="H28:H29"/>
    <mergeCell ref="I28:I29"/>
    <mergeCell ref="K28:K29"/>
    <mergeCell ref="N29:O30"/>
    <mergeCell ref="H32:I33"/>
    <mergeCell ref="N33:N34"/>
    <mergeCell ref="H34:I35"/>
    <mergeCell ref="B36:B37"/>
    <mergeCell ref="C36:C37"/>
    <mergeCell ref="E36:E37"/>
    <mergeCell ref="B38:C39"/>
    <mergeCell ref="H38:H39"/>
    <mergeCell ref="I38:I39"/>
    <mergeCell ref="K38:K39"/>
    <mergeCell ref="B51:E51"/>
    <mergeCell ref="B52:E52"/>
  </mergeCells>
  <conditionalFormatting sqref="U37:W38">
    <cfRule type="expression" dxfId="9" priority="1">
      <formula>U39=" "</formula>
    </cfRule>
  </conditionalFormatting>
  <conditionalFormatting sqref="U35:W36">
    <cfRule type="expression" dxfId="9" priority="2">
      <formula>U39=" "</formula>
    </cfRule>
  </conditionalFormatting>
  <conditionalFormatting sqref="B6:C6 E6 B10:C10 E10 B16:C16 E16 B20:C20 E20 B26:C26 E26 B30:C30 E30 B36:C36 E36 B40:C40 E40">
    <cfRule type="expression" dxfId="10" priority="3">
      <formula>$F7=1</formula>
    </cfRule>
  </conditionalFormatting>
  <conditionalFormatting sqref="H4:I4 K4 H8:I8 K8 H14:I14 K14 H18:I18 K18 H28:I28 K28 H38:I38 K38">
    <cfRule type="expression" dxfId="10" priority="4">
      <formula>$L5=1</formula>
    </cfRule>
  </conditionalFormatting>
  <conditionalFormatting sqref="N6:O6 Q6 N16:O16 Q16 N23:O23 Q23 N33:O33 Q33">
    <cfRule type="expression" dxfId="10" priority="5">
      <formula>$R7=1</formula>
    </cfRule>
  </conditionalFormatting>
  <conditionalFormatting sqref="T11:U12 W11:W12 T27:U27 W27">
    <cfRule type="expression" dxfId="10" priority="6">
      <formula>$X12=1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3.5"/>
    <col customWidth="1" min="3" max="3" width="13.38"/>
    <col customWidth="1" min="4" max="4" width="0.75"/>
    <col customWidth="1" min="5" max="5" width="3.25"/>
    <col customWidth="1" min="6" max="7" width="1.38"/>
    <col customWidth="1" min="8" max="8" width="3.5"/>
    <col customWidth="1" min="9" max="9" width="13.38"/>
    <col customWidth="1" min="10" max="10" width="0.75"/>
    <col customWidth="1" min="11" max="11" width="3.25"/>
    <col customWidth="1" min="12" max="13" width="1.38"/>
    <col customWidth="1" min="14" max="14" width="3.5"/>
    <col customWidth="1" min="15" max="15" width="13.5"/>
    <col customWidth="1" min="16" max="16" width="0.75"/>
    <col customWidth="1" min="17" max="17" width="3.25"/>
    <col customWidth="1" min="18" max="19" width="1.38"/>
    <col customWidth="1" min="20" max="20" width="3.5"/>
    <col customWidth="1" min="21" max="21" width="13.38"/>
    <col customWidth="1" min="22" max="22" width="0.75"/>
    <col customWidth="1" min="23" max="23" width="3.25"/>
    <col customWidth="1" min="24" max="24" width="2.0"/>
  </cols>
  <sheetData>
    <row r="1" ht="10.5" customHeight="1">
      <c r="A1" s="224"/>
      <c r="B1" s="225"/>
      <c r="C1" s="118"/>
      <c r="D1" s="118"/>
      <c r="E1" s="203"/>
      <c r="F1" s="118"/>
      <c r="G1" s="118"/>
      <c r="H1" s="118"/>
      <c r="I1" s="118"/>
      <c r="J1" s="118"/>
      <c r="K1" s="203"/>
      <c r="L1" s="118"/>
      <c r="M1" s="118"/>
      <c r="N1" s="118"/>
      <c r="O1" s="118"/>
      <c r="P1" s="118"/>
      <c r="Q1" s="203"/>
      <c r="R1" s="118"/>
      <c r="S1" s="118"/>
      <c r="T1" s="118"/>
      <c r="U1" s="118"/>
      <c r="V1" s="118"/>
      <c r="W1" s="203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</row>
    <row r="2" ht="32.25" customHeight="1">
      <c r="A2" s="227"/>
      <c r="B2" s="228"/>
      <c r="C2" s="228" t="s">
        <v>240</v>
      </c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</row>
    <row r="3" ht="24.0" customHeight="1">
      <c r="A3" s="231"/>
      <c r="B3" s="232"/>
      <c r="C3" s="206"/>
      <c r="D3" s="206"/>
      <c r="E3" s="207"/>
      <c r="F3" s="206"/>
      <c r="G3" s="206"/>
      <c r="H3" s="208" t="str">
        <f>'Brackets To Edit'!G46</f>
        <v>MA #3 ● ESPN+</v>
      </c>
      <c r="J3" s="206"/>
      <c r="K3" s="209"/>
      <c r="L3" s="206"/>
      <c r="M3" s="206"/>
      <c r="N3" s="206"/>
      <c r="O3" s="206"/>
      <c r="P3" s="206"/>
      <c r="Q3" s="207"/>
      <c r="R3" s="206"/>
      <c r="S3" s="206"/>
      <c r="T3" s="206"/>
      <c r="U3" s="206"/>
      <c r="V3" s="206"/>
      <c r="W3" s="207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</row>
    <row r="4" ht="11.25" customHeight="1">
      <c r="A4" s="231"/>
      <c r="B4" s="235" t="str">
        <f>'Brackets To Edit'!B48</f>
        <v>MA #1 ● ESPN+</v>
      </c>
      <c r="D4" s="206"/>
      <c r="E4" s="207"/>
      <c r="F4" s="206"/>
      <c r="G4" s="206"/>
      <c r="H4" s="237" t="str">
        <f>VLOOKUP(I4,State_Abbreviations!$A$1:$D$50,4,FALSE)</f>
        <v>#REF!</v>
      </c>
      <c r="I4" s="239" t="str">
        <f>'Brackets To Edit'!G48</f>
        <v>Pennsylvania</v>
      </c>
      <c r="J4" s="206"/>
      <c r="K4" s="210">
        <f>'Brackets To Edit'!I48</f>
        <v>0</v>
      </c>
      <c r="L4" s="212"/>
      <c r="M4" s="206"/>
      <c r="N4" s="206"/>
      <c r="O4" s="206"/>
      <c r="P4" s="206"/>
      <c r="Q4" s="207"/>
      <c r="R4" s="206"/>
      <c r="S4" s="206"/>
      <c r="T4" s="206"/>
      <c r="U4" s="206"/>
      <c r="V4" s="206"/>
      <c r="W4" s="207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</row>
    <row r="5" ht="11.25" customHeight="1">
      <c r="A5" s="231"/>
      <c r="D5" s="206"/>
      <c r="E5" s="213"/>
      <c r="F5" s="206"/>
      <c r="G5" s="206"/>
      <c r="H5" s="240"/>
      <c r="I5" s="241"/>
      <c r="J5" s="206"/>
      <c r="K5" s="54"/>
      <c r="L5" s="242">
        <f>IF(AND(K4=0,K8=0),"",IF(K4&gt;K8,1,0))</f>
        <v>0</v>
      </c>
      <c r="M5" s="214"/>
      <c r="N5" s="206"/>
      <c r="O5" s="118"/>
      <c r="P5" s="206"/>
      <c r="Q5" s="215"/>
      <c r="R5" s="206"/>
      <c r="S5" s="206"/>
      <c r="T5" s="206"/>
      <c r="U5" s="206"/>
      <c r="V5" s="206"/>
      <c r="W5" s="207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</row>
    <row r="6" ht="11.25" customHeight="1">
      <c r="A6" s="231"/>
      <c r="B6" s="237" t="str">
        <f>VLOOKUP(C6,State_Abbreviations!$A$1:$D$50,4,FALSE)</f>
        <v>#REF!</v>
      </c>
      <c r="C6" s="239" t="str">
        <f>'Brackets To Edit'!B50</f>
        <v>New York</v>
      </c>
      <c r="D6" s="206"/>
      <c r="E6" s="210">
        <f>'Brackets To Edit'!D50</f>
        <v>10</v>
      </c>
      <c r="F6" s="212"/>
      <c r="G6" s="206"/>
      <c r="H6" s="216" t="str">
        <f>'Brackets To Edit'!G50</f>
        <v>Monday 8/6 - 10:00 AM</v>
      </c>
      <c r="L6" s="206"/>
      <c r="M6" s="218"/>
      <c r="N6" s="237" t="str">
        <f>VLOOKUP(O6,State_Abbreviations!$A$1:$D$50,4,FALSE)</f>
        <v>#REF!</v>
      </c>
      <c r="O6" s="239" t="str">
        <f>'Brackets To Edit'!L50</f>
        <v>New York</v>
      </c>
      <c r="P6" s="206"/>
      <c r="Q6" s="210">
        <f>'Brackets To Edit'!N50</f>
        <v>5</v>
      </c>
      <c r="R6" s="206"/>
      <c r="S6" s="206"/>
      <c r="T6" s="206"/>
      <c r="U6" s="206"/>
      <c r="V6" s="206"/>
      <c r="W6" s="207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</row>
    <row r="7" ht="11.25" customHeight="1">
      <c r="A7" s="231"/>
      <c r="B7" s="240"/>
      <c r="C7" s="241"/>
      <c r="D7" s="206"/>
      <c r="E7" s="54"/>
      <c r="F7" s="242">
        <f>IF(AND(E6=0,E10=0),"",IF(E6&gt;E10,1,0))</f>
        <v>1</v>
      </c>
      <c r="G7" s="214"/>
      <c r="L7" s="206"/>
      <c r="M7" s="214"/>
      <c r="N7" s="240"/>
      <c r="O7" s="241"/>
      <c r="P7" s="206"/>
      <c r="Q7" s="54"/>
      <c r="R7" s="247">
        <f>IF(AND(Q6=0,Q16=0),"",IF(Q6&gt;Q16,1,0))</f>
        <v>1</v>
      </c>
      <c r="S7" s="248" t="s">
        <v>237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</row>
    <row r="8" ht="11.25" customHeight="1">
      <c r="A8" s="231"/>
      <c r="B8" s="216" t="str">
        <f>'Brackets To Edit'!B52</f>
        <v>Sunday 8/5 - 10:00 AM</v>
      </c>
      <c r="F8" s="206"/>
      <c r="G8" s="218"/>
      <c r="H8" s="237" t="str">
        <f>VLOOKUP(I8,State_Abbreviations!$A$1:$D$50,4,FALSE)</f>
        <v>#REF!</v>
      </c>
      <c r="I8" s="239" t="str">
        <f>'Brackets To Edit'!G52</f>
        <v>New York</v>
      </c>
      <c r="J8" s="118"/>
      <c r="K8" s="210">
        <f>'Brackets To Edit'!I52</f>
        <v>7</v>
      </c>
      <c r="L8" s="212"/>
      <c r="M8" s="214"/>
      <c r="N8" s="250" t="s">
        <v>223</v>
      </c>
      <c r="P8" s="206"/>
      <c r="Q8" s="207"/>
      <c r="R8" s="251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</row>
    <row r="9" ht="11.25" customHeight="1">
      <c r="A9" s="231"/>
      <c r="F9" s="206"/>
      <c r="G9" s="214"/>
      <c r="H9" s="240"/>
      <c r="I9" s="241"/>
      <c r="J9" s="206"/>
      <c r="K9" s="54"/>
      <c r="L9" s="242">
        <f>IF(AND(K4=0,K8=0),"",IF(K4&lt;K8,1,0))</f>
        <v>1</v>
      </c>
      <c r="M9" s="206"/>
      <c r="N9" s="206"/>
      <c r="O9" s="206"/>
      <c r="P9" s="206"/>
      <c r="Q9" s="207"/>
      <c r="R9" s="251"/>
      <c r="S9" s="252"/>
      <c r="T9" s="252"/>
      <c r="U9" s="252"/>
      <c r="V9" s="252"/>
      <c r="W9" s="253"/>
      <c r="X9" s="254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</row>
    <row r="10" ht="11.25" customHeight="1">
      <c r="A10" s="231"/>
      <c r="B10" s="237" t="str">
        <f>VLOOKUP(C10,State_Abbreviations!$A$1:$D$50,4,FALSE)</f>
        <v>#REF!</v>
      </c>
      <c r="C10" s="239" t="str">
        <f>'Brackets To Edit'!B54</f>
        <v>Washington, DC</v>
      </c>
      <c r="D10" s="118"/>
      <c r="E10" s="210">
        <f>'Brackets To Edit'!D54</f>
        <v>2</v>
      </c>
      <c r="F10" s="212"/>
      <c r="G10" s="214"/>
      <c r="H10" s="250" t="s">
        <v>221</v>
      </c>
      <c r="J10" s="206"/>
      <c r="K10" s="207"/>
      <c r="L10" s="206"/>
      <c r="M10" s="206"/>
      <c r="N10" s="226" t="str">
        <f>'Brackets To Edit'!L54</f>
        <v>MA #7 ● ESPN+</v>
      </c>
      <c r="R10" s="251"/>
      <c r="S10" s="252"/>
      <c r="T10" s="252"/>
      <c r="U10" s="259"/>
      <c r="V10" s="252"/>
      <c r="W10" s="260"/>
      <c r="X10" s="254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</row>
    <row r="11" ht="11.25" customHeight="1">
      <c r="A11" s="231"/>
      <c r="B11" s="240"/>
      <c r="C11" s="241"/>
      <c r="D11" s="206"/>
      <c r="E11" s="54"/>
      <c r="F11" s="242">
        <f>IF(AND(E6=0,E10=0),"",IF(E6&lt;E10,1,0))</f>
        <v>0</v>
      </c>
      <c r="G11" s="206"/>
      <c r="H11" s="206"/>
      <c r="I11" s="206"/>
      <c r="J11" s="206"/>
      <c r="K11" s="207"/>
      <c r="L11" s="206"/>
      <c r="M11" s="206"/>
      <c r="R11" s="251"/>
      <c r="S11" s="261"/>
      <c r="T11" s="262" t="str">
        <f>VLOOKUP(U11,State_Abbreviations!$A$1:$D$50,4,FALSE)</f>
        <v>#REF!</v>
      </c>
      <c r="U11" s="263" t="str">
        <f>'Brackets To Edit'!Q55</f>
        <v>New York</v>
      </c>
      <c r="V11" s="252"/>
      <c r="W11" s="264">
        <f>'Brackets To Edit'!S55</f>
        <v>4</v>
      </c>
      <c r="X11" s="254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</row>
    <row r="12" ht="11.25" customHeight="1">
      <c r="A12" s="231"/>
      <c r="B12" s="232"/>
      <c r="C12" s="206"/>
      <c r="D12" s="206"/>
      <c r="E12" s="207"/>
      <c r="F12" s="206"/>
      <c r="G12" s="206"/>
      <c r="H12" s="208" t="str">
        <f>'Brackets To Edit'!G56</f>
        <v>MA #4 ● ESPN+</v>
      </c>
      <c r="J12" s="206"/>
      <c r="K12" s="207"/>
      <c r="L12" s="206"/>
      <c r="M12" s="206"/>
      <c r="N12" s="236" t="str">
        <f>'Brackets To Edit'!L56</f>
        <v>Wednesday 8/8 - 1:00 PM</v>
      </c>
      <c r="R12" s="251"/>
      <c r="S12" s="252"/>
      <c r="T12" s="240"/>
      <c r="U12" s="265"/>
      <c r="V12" s="252"/>
      <c r="W12" s="265"/>
      <c r="X12" s="267">
        <f>IF(AND(W11=0,W27=0),"",IF(W11&gt;W27,1,0))</f>
        <v>1</v>
      </c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</row>
    <row r="13" ht="11.25" customHeight="1">
      <c r="A13" s="231"/>
      <c r="B13" s="232"/>
      <c r="C13" s="206"/>
      <c r="D13" s="206"/>
      <c r="E13" s="207"/>
      <c r="F13" s="206"/>
      <c r="G13" s="206"/>
      <c r="J13" s="206"/>
      <c r="K13" s="215"/>
      <c r="L13" s="206"/>
      <c r="M13" s="206"/>
      <c r="R13" s="251"/>
      <c r="S13" s="252"/>
      <c r="T13" s="269" t="s">
        <v>228</v>
      </c>
      <c r="U13" s="269"/>
      <c r="V13" s="252"/>
      <c r="W13" s="253"/>
      <c r="X13" s="254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</row>
    <row r="14" ht="11.25" customHeight="1">
      <c r="A14" s="231"/>
      <c r="B14" s="235" t="str">
        <f>'Brackets To Edit'!B58</f>
        <v>MA #2 ● ESPN+</v>
      </c>
      <c r="D14" s="206"/>
      <c r="E14" s="207"/>
      <c r="F14" s="206"/>
      <c r="G14" s="206"/>
      <c r="H14" s="237" t="str">
        <f>VLOOKUP(I14,State_Abbreviations!$A$1:$D$50,4,FALSE)</f>
        <v>#REF!</v>
      </c>
      <c r="I14" s="239" t="str">
        <f>'Brackets To Edit'!G58</f>
        <v>New Jersey</v>
      </c>
      <c r="J14" s="206"/>
      <c r="K14" s="210">
        <f>'Brackets To Edit'!I58</f>
        <v>6</v>
      </c>
      <c r="L14" s="212"/>
      <c r="M14" s="206"/>
      <c r="N14" s="206"/>
      <c r="O14" s="206"/>
      <c r="P14" s="206"/>
      <c r="Q14" s="207"/>
      <c r="R14" s="251"/>
      <c r="S14" s="252"/>
      <c r="T14" s="252"/>
      <c r="U14" s="252"/>
      <c r="V14" s="252"/>
      <c r="W14" s="253"/>
      <c r="X14" s="254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</row>
    <row r="15" ht="11.25" customHeight="1">
      <c r="A15" s="231"/>
      <c r="D15" s="206"/>
      <c r="E15" s="213"/>
      <c r="F15" s="206"/>
      <c r="G15" s="206"/>
      <c r="H15" s="240"/>
      <c r="I15" s="241"/>
      <c r="J15" s="206"/>
      <c r="K15" s="54"/>
      <c r="L15" s="242">
        <f>IF(AND(K14=0,K18=0),"",IF(K14&gt;K18,1,0))</f>
        <v>1</v>
      </c>
      <c r="M15" s="214"/>
      <c r="N15" s="206"/>
      <c r="O15" s="118"/>
      <c r="P15" s="206"/>
      <c r="Q15" s="207"/>
      <c r="R15" s="251"/>
      <c r="S15" s="252"/>
      <c r="T15" s="252"/>
      <c r="U15" s="252"/>
      <c r="V15" s="252"/>
      <c r="W15" s="253"/>
      <c r="X15" s="254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</row>
    <row r="16" ht="11.25" customHeight="1">
      <c r="A16" s="231"/>
      <c r="B16" s="237" t="str">
        <f>VLOOKUP(C16,State_Abbreviations!$A$1:$D$50,4,FALSE)</f>
        <v>#REF!</v>
      </c>
      <c r="C16" s="239" t="str">
        <f>'Brackets To Edit'!B60</f>
        <v>Maryland</v>
      </c>
      <c r="D16" s="206"/>
      <c r="E16" s="210">
        <f>'Brackets To Edit'!D60</f>
        <v>6</v>
      </c>
      <c r="F16" s="212"/>
      <c r="G16" s="206"/>
      <c r="H16" s="216" t="str">
        <f>'Brackets To Edit'!G60</f>
        <v>Monday 8/6 - 4:00 PM</v>
      </c>
      <c r="L16" s="206"/>
      <c r="M16" s="218"/>
      <c r="N16" s="237" t="str">
        <f>VLOOKUP(O16,State_Abbreviations!$A$1:$D$50,4,FALSE)</f>
        <v>#REF!</v>
      </c>
      <c r="O16" s="239" t="str">
        <f>'Brackets To Edit'!L60</f>
        <v>New Jersey</v>
      </c>
      <c r="P16" s="206"/>
      <c r="Q16" s="210">
        <f>'Brackets To Edit'!N60</f>
        <v>2</v>
      </c>
      <c r="R16" s="272"/>
      <c r="S16" s="252"/>
      <c r="T16" s="252"/>
      <c r="U16" s="273"/>
      <c r="X16" s="254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</row>
    <row r="17" ht="11.25" customHeight="1">
      <c r="A17" s="231"/>
      <c r="B17" s="240"/>
      <c r="C17" s="241"/>
      <c r="D17" s="206"/>
      <c r="E17" s="54"/>
      <c r="F17" s="242">
        <f>IF(AND(E16=0,E20=0),"",IF(E16&gt;E20,1,0))</f>
        <v>1</v>
      </c>
      <c r="G17" s="214"/>
      <c r="L17" s="206"/>
      <c r="M17" s="214"/>
      <c r="N17" s="240"/>
      <c r="O17" s="241"/>
      <c r="P17" s="206"/>
      <c r="Q17" s="54"/>
      <c r="R17" s="242">
        <f>IF(AND(Q6=0,Q16=0),"",IF(Q6&lt;Q16,1,0))</f>
        <v>0</v>
      </c>
      <c r="S17" s="252"/>
      <c r="T17" s="252"/>
      <c r="X17" s="254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</row>
    <row r="18" ht="11.25" customHeight="1">
      <c r="A18" s="231"/>
      <c r="B18" s="216" t="str">
        <f>'Brackets To Edit'!B62</f>
        <v>Sunday 8/5 - 4:00 PM</v>
      </c>
      <c r="F18" s="206"/>
      <c r="G18" s="218"/>
      <c r="H18" s="237" t="str">
        <f>VLOOKUP(I18,State_Abbreviations!$A$1:$D$50,4,FALSE)</f>
        <v>#REF!</v>
      </c>
      <c r="I18" s="239" t="str">
        <f>'Brackets To Edit'!G62</f>
        <v>Maryland</v>
      </c>
      <c r="J18" s="118"/>
      <c r="K18" s="210">
        <f>'Brackets To Edit'!I62</f>
        <v>2</v>
      </c>
      <c r="L18" s="212"/>
      <c r="M18" s="214"/>
      <c r="N18" s="250" t="s">
        <v>224</v>
      </c>
      <c r="P18" s="206"/>
      <c r="Q18" s="207"/>
      <c r="R18" s="206"/>
      <c r="S18" s="252"/>
      <c r="T18" s="276" t="str">
        <f>'Brackets To Edit'!Q62</f>
        <v>MA #10 ● ESPN</v>
      </c>
      <c r="X18" s="254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</row>
    <row r="19" ht="11.25" customHeight="1">
      <c r="A19" s="231"/>
      <c r="F19" s="206"/>
      <c r="G19" s="214"/>
      <c r="H19" s="240"/>
      <c r="I19" s="241"/>
      <c r="J19" s="206"/>
      <c r="K19" s="54"/>
      <c r="L19" s="242">
        <f>IF(AND(K14=0,K18=0),"",IF(K14&lt;K18,1,0))</f>
        <v>0</v>
      </c>
      <c r="M19" s="206"/>
      <c r="N19" s="206"/>
      <c r="O19" s="206"/>
      <c r="P19" s="206"/>
      <c r="Q19" s="207"/>
      <c r="R19" s="206"/>
      <c r="S19" s="252"/>
      <c r="X19" s="254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</row>
    <row r="20" ht="11.25" customHeight="1">
      <c r="A20" s="231"/>
      <c r="B20" s="237" t="str">
        <f>VLOOKUP(C20,State_Abbreviations!$A$1:$D$50,4,FALSE)</f>
        <v>#REF!</v>
      </c>
      <c r="C20" s="239" t="str">
        <f>'Brackets To Edit'!B64</f>
        <v>Delaware</v>
      </c>
      <c r="D20" s="118"/>
      <c r="E20" s="210">
        <f>'Brackets To Edit'!D64</f>
        <v>0</v>
      </c>
      <c r="F20" s="212"/>
      <c r="G20" s="214"/>
      <c r="H20" s="250" t="s">
        <v>222</v>
      </c>
      <c r="J20" s="206"/>
      <c r="K20" s="207"/>
      <c r="L20" s="206"/>
      <c r="M20" s="206"/>
      <c r="N20" s="206"/>
      <c r="O20" s="206"/>
      <c r="P20" s="206"/>
      <c r="Q20" s="207"/>
      <c r="R20" s="206"/>
      <c r="S20" s="252"/>
      <c r="T20" s="277" t="str">
        <f>'Brackets To Edit'!Q64</f>
        <v>Sunday 8/12 - 1:00 PM</v>
      </c>
      <c r="X20" s="254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</row>
    <row r="21" ht="11.25" customHeight="1">
      <c r="A21" s="231"/>
      <c r="B21" s="240"/>
      <c r="C21" s="241"/>
      <c r="D21" s="206"/>
      <c r="E21" s="54"/>
      <c r="F21" s="242">
        <f>IF(AND(E16=0,E20=0),"",IF(E16&lt;E20,1,0))</f>
        <v>0</v>
      </c>
      <c r="G21" s="206"/>
      <c r="H21" s="206"/>
      <c r="I21" s="206"/>
      <c r="J21" s="206"/>
      <c r="K21" s="207"/>
      <c r="L21" s="206"/>
      <c r="M21" s="206"/>
      <c r="N21" s="206"/>
      <c r="O21" s="206"/>
      <c r="P21" s="206"/>
      <c r="Q21" s="207"/>
      <c r="R21" s="206"/>
      <c r="S21" s="252"/>
      <c r="X21" s="254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</row>
    <row r="22" ht="11.25" customHeight="1">
      <c r="A22" s="231"/>
      <c r="B22" s="232"/>
      <c r="C22" s="206"/>
      <c r="D22" s="206"/>
      <c r="E22" s="207"/>
      <c r="F22" s="206"/>
      <c r="G22" s="206"/>
      <c r="H22" s="206"/>
      <c r="I22" s="206"/>
      <c r="J22" s="206"/>
      <c r="K22" s="207"/>
      <c r="L22" s="206"/>
      <c r="M22" s="206"/>
      <c r="N22" s="206"/>
      <c r="O22" s="118"/>
      <c r="P22" s="206"/>
      <c r="Q22" s="209"/>
      <c r="R22" s="206"/>
      <c r="S22" s="252"/>
      <c r="T22" s="252"/>
      <c r="U22" s="252"/>
      <c r="V22" s="252"/>
      <c r="W22" s="253"/>
      <c r="X22" s="254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</row>
    <row r="23" ht="11.25" customHeight="1">
      <c r="A23" s="231"/>
      <c r="B23" s="232"/>
      <c r="C23" s="206"/>
      <c r="D23" s="206"/>
      <c r="E23" s="207"/>
      <c r="F23" s="206"/>
      <c r="G23" s="206"/>
      <c r="H23" s="206"/>
      <c r="I23" s="206"/>
      <c r="J23" s="206"/>
      <c r="K23" s="207"/>
      <c r="L23" s="206"/>
      <c r="M23" s="206"/>
      <c r="N23" s="237" t="str">
        <f>VLOOKUP(O23,State_Abbreviations!$A$1:$D$50,4,FALSE)</f>
        <v>#REF!</v>
      </c>
      <c r="O23" s="239" t="str">
        <f>'Brackets To Edit'!L67</f>
        <v>New Jersey</v>
      </c>
      <c r="P23" s="206"/>
      <c r="Q23" s="210">
        <f>'Brackets To Edit'!N67</f>
        <v>1</v>
      </c>
      <c r="R23" s="206"/>
      <c r="S23" s="252"/>
      <c r="T23" s="252"/>
      <c r="U23" s="252"/>
      <c r="V23" s="252"/>
      <c r="W23" s="253"/>
      <c r="X23" s="254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</row>
    <row r="24" ht="11.25" customHeight="1">
      <c r="A24" s="231"/>
      <c r="B24" s="235" t="str">
        <f>'Brackets To Edit'!B68</f>
        <v>MA #5 ● ESPN+</v>
      </c>
      <c r="D24" s="206"/>
      <c r="E24" s="207"/>
      <c r="F24" s="206"/>
      <c r="G24" s="206"/>
      <c r="H24" s="206"/>
      <c r="I24" s="206"/>
      <c r="J24" s="206"/>
      <c r="K24" s="207"/>
      <c r="L24" s="206"/>
      <c r="M24" s="255"/>
      <c r="N24" s="240"/>
      <c r="O24" s="241"/>
      <c r="P24" s="206"/>
      <c r="Q24" s="54"/>
      <c r="R24" s="247">
        <f>IF(AND(Q23=0,Q33=0),"",IF(Q23&gt;Q33,1,0))</f>
        <v>0</v>
      </c>
      <c r="S24" s="252"/>
      <c r="T24" s="252"/>
      <c r="U24" s="252"/>
      <c r="V24" s="252"/>
      <c r="W24" s="253"/>
      <c r="X24" s="254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</row>
    <row r="25" ht="11.25" customHeight="1">
      <c r="A25" s="231"/>
      <c r="D25" s="206"/>
      <c r="E25" s="215"/>
      <c r="F25" s="206"/>
      <c r="G25" s="206"/>
      <c r="H25" s="206"/>
      <c r="I25" s="206"/>
      <c r="J25" s="206"/>
      <c r="K25" s="207"/>
      <c r="L25" s="206"/>
      <c r="M25" s="206"/>
      <c r="N25" s="278" t="s">
        <v>194</v>
      </c>
      <c r="P25" s="206"/>
      <c r="Q25" s="207"/>
      <c r="R25" s="251"/>
      <c r="S25" s="252"/>
      <c r="T25" s="252"/>
      <c r="U25" s="252"/>
      <c r="V25" s="252"/>
      <c r="W25" s="253"/>
      <c r="X25" s="254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</row>
    <row r="26" ht="11.25" customHeight="1">
      <c r="A26" s="279" t="s">
        <v>200</v>
      </c>
      <c r="B26" s="237" t="str">
        <f>VLOOKUP(C26,State_Abbreviations!$A$1:$D$50,4,FALSE)</f>
        <v>#REF!</v>
      </c>
      <c r="C26" s="239" t="str">
        <f>'Brackets To Edit'!B70</f>
        <v>Washington, DC</v>
      </c>
      <c r="D26" s="206"/>
      <c r="E26" s="210">
        <f>'Brackets To Edit'!D70</f>
        <v>6</v>
      </c>
      <c r="F26" s="212"/>
      <c r="G26" s="206"/>
      <c r="H26" s="206"/>
      <c r="I26" s="258"/>
      <c r="J26" s="206"/>
      <c r="K26" s="207"/>
      <c r="L26" s="206"/>
      <c r="M26" s="206"/>
      <c r="N26" s="206"/>
      <c r="O26" s="206"/>
      <c r="P26" s="206"/>
      <c r="Q26" s="207"/>
      <c r="R26" s="251"/>
      <c r="S26" s="252"/>
      <c r="T26" s="252"/>
      <c r="U26" s="259"/>
      <c r="V26" s="252"/>
      <c r="W26" s="253"/>
      <c r="X26" s="254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</row>
    <row r="27" ht="11.25" customHeight="1">
      <c r="B27" s="240"/>
      <c r="C27" s="241"/>
      <c r="D27" s="206"/>
      <c r="E27" s="54"/>
      <c r="F27" s="242">
        <f>IF(AND(E26=0,E30=0),"",IF(E26&gt;E30,1,0))</f>
        <v>0</v>
      </c>
      <c r="G27" s="214"/>
      <c r="H27" s="206"/>
      <c r="J27" s="206"/>
      <c r="K27" s="215"/>
      <c r="L27" s="206"/>
      <c r="M27" s="206"/>
      <c r="N27" s="226" t="str">
        <f>'Brackets To Edit'!L71</f>
        <v>MA #9 ● ESPN</v>
      </c>
      <c r="R27" s="251"/>
      <c r="S27" s="261"/>
      <c r="T27" s="262" t="str">
        <f>VLOOKUP(U27,State_Abbreviations!$A$1:$D$50,4,FALSE)</f>
        <v>#REF!</v>
      </c>
      <c r="U27" s="263" t="str">
        <f>'Brackets To Edit'!Q71</f>
        <v>Maryland</v>
      </c>
      <c r="V27" s="252"/>
      <c r="W27" s="264">
        <f>'Brackets To Edit'!S71</f>
        <v>0</v>
      </c>
      <c r="X27" s="254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</row>
    <row r="28" ht="11.25" customHeight="1">
      <c r="A28" s="231"/>
      <c r="B28" s="216" t="str">
        <f>'Brackets To Edit'!B72</f>
        <v>Tuesday 8/7 - 10:00 AM</v>
      </c>
      <c r="F28" s="206"/>
      <c r="G28" s="218"/>
      <c r="H28" s="237" t="str">
        <f>VLOOKUP(I28,State_Abbreviations!$A$1:$D$50,4,FALSE)</f>
        <v>#REF!</v>
      </c>
      <c r="I28" s="239" t="str">
        <f>'Brackets To Edit'!G72</f>
        <v>Maryland</v>
      </c>
      <c r="J28" s="206"/>
      <c r="K28" s="210">
        <f>'Brackets To Edit'!I72</f>
        <v>6</v>
      </c>
      <c r="L28" s="212"/>
      <c r="M28" s="206"/>
      <c r="R28" s="251"/>
      <c r="S28" s="252"/>
      <c r="T28" s="240"/>
      <c r="U28" s="265"/>
      <c r="V28" s="252"/>
      <c r="W28" s="265"/>
      <c r="X28" s="267">
        <f>IF(AND(W11=0,W27=0),"",IF(W11&lt;W27,1,0))</f>
        <v>0</v>
      </c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</row>
    <row r="29" ht="11.25" customHeight="1">
      <c r="A29" s="231"/>
      <c r="F29" s="206"/>
      <c r="G29" s="214"/>
      <c r="H29" s="240"/>
      <c r="I29" s="241"/>
      <c r="J29" s="206"/>
      <c r="K29" s="54"/>
      <c r="L29" s="242">
        <f>IF(AND(K28=0,K38=0),"",IF(K28&gt;K38,1,0))</f>
        <v>1</v>
      </c>
      <c r="M29" s="214"/>
      <c r="N29" s="236" t="str">
        <f>'Brackets To Edit'!L73</f>
        <v>Friday 8/10 - 7:00 PM</v>
      </c>
      <c r="R29" s="251"/>
      <c r="S29" s="252"/>
      <c r="T29" s="269" t="s">
        <v>229</v>
      </c>
      <c r="U29" s="269"/>
      <c r="V29" s="252"/>
      <c r="W29" s="253"/>
      <c r="X29" s="254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</row>
    <row r="30" ht="11.25" customHeight="1">
      <c r="A30" s="279" t="s">
        <v>204</v>
      </c>
      <c r="B30" s="237" t="str">
        <f>VLOOKUP(C30,State_Abbreviations!$A$1:$D$50,4,FALSE)</f>
        <v>#REF!</v>
      </c>
      <c r="C30" s="239" t="str">
        <f>'Brackets To Edit'!B74</f>
        <v>Maryland</v>
      </c>
      <c r="D30" s="118"/>
      <c r="E30" s="210">
        <f>'Brackets To Edit'!D74</f>
        <v>18</v>
      </c>
      <c r="F30" s="212"/>
      <c r="G30" s="214"/>
      <c r="H30" s="280" t="s">
        <v>225</v>
      </c>
      <c r="J30" s="206"/>
      <c r="K30" s="207"/>
      <c r="L30" s="206"/>
      <c r="M30" s="214"/>
      <c r="R30" s="251"/>
      <c r="S30" s="252"/>
      <c r="T30" s="252"/>
      <c r="U30" s="252"/>
      <c r="V30" s="252"/>
      <c r="W30" s="253"/>
      <c r="X30" s="254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</row>
    <row r="31" ht="11.25" customHeight="1">
      <c r="B31" s="240"/>
      <c r="C31" s="241"/>
      <c r="D31" s="206"/>
      <c r="E31" s="54"/>
      <c r="F31" s="242">
        <f>IF(AND(E26=0,E30=0),"",IF(E26&lt;E30,1,0))</f>
        <v>1</v>
      </c>
      <c r="G31" s="206"/>
      <c r="H31" s="206"/>
      <c r="I31" s="280"/>
      <c r="J31" s="206"/>
      <c r="K31" s="207"/>
      <c r="L31" s="206"/>
      <c r="M31" s="214"/>
      <c r="N31" s="206"/>
      <c r="O31" s="206"/>
      <c r="P31" s="206"/>
      <c r="Q31" s="207"/>
      <c r="R31" s="251"/>
      <c r="S31" s="281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</row>
    <row r="32" ht="11.25" customHeight="1">
      <c r="A32" s="231"/>
      <c r="B32" s="232"/>
      <c r="C32" s="206"/>
      <c r="D32" s="206"/>
      <c r="E32" s="207"/>
      <c r="F32" s="206"/>
      <c r="G32" s="206"/>
      <c r="H32" s="226" t="str">
        <f>'Brackets To Edit'!G76</f>
        <v>MA #8 ● ESPN</v>
      </c>
      <c r="L32" s="206"/>
      <c r="M32" s="214"/>
      <c r="N32" s="206"/>
      <c r="O32" s="118"/>
      <c r="P32" s="206"/>
      <c r="Q32" s="207"/>
      <c r="R32" s="251"/>
      <c r="S32" s="206"/>
      <c r="T32" s="206"/>
      <c r="U32" s="206"/>
      <c r="V32" s="206"/>
      <c r="W32" s="207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</row>
    <row r="33" ht="11.25" customHeight="1">
      <c r="A33" s="231"/>
      <c r="B33" s="232"/>
      <c r="C33" s="206"/>
      <c r="D33" s="206"/>
      <c r="E33" s="207"/>
      <c r="F33" s="206"/>
      <c r="G33" s="206"/>
      <c r="L33" s="206"/>
      <c r="M33" s="218"/>
      <c r="N33" s="237" t="str">
        <f>VLOOKUP(O33,State_Abbreviations!$A$1:$D$50,4,FALSE)</f>
        <v>#REF!</v>
      </c>
      <c r="O33" s="239" t="str">
        <f>'Brackets To Edit'!L77</f>
        <v>Maryland</v>
      </c>
      <c r="P33" s="206"/>
      <c r="Q33" s="210">
        <f>'Brackets To Edit'!N77</f>
        <v>11</v>
      </c>
      <c r="R33" s="272"/>
      <c r="S33" s="206"/>
      <c r="T33" s="206"/>
      <c r="U33" s="206"/>
      <c r="V33" s="206"/>
      <c r="W33" s="207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</row>
    <row r="34" ht="11.25" customHeight="1">
      <c r="A34" s="231"/>
      <c r="B34" s="235" t="str">
        <f>'Brackets To Edit'!B78</f>
        <v>MA #6 ● ESPN+</v>
      </c>
      <c r="D34" s="206"/>
      <c r="E34" s="207"/>
      <c r="F34" s="206"/>
      <c r="G34" s="206"/>
      <c r="H34" s="236" t="str">
        <f>'Brackets To Edit'!G78</f>
        <v>Thursday 8/9 - 7:00 PM</v>
      </c>
      <c r="L34" s="206"/>
      <c r="M34" s="214"/>
      <c r="N34" s="240"/>
      <c r="O34" s="241"/>
      <c r="P34" s="206"/>
      <c r="Q34" s="54"/>
      <c r="R34" s="242">
        <f>IF(AND(Q23=0,Q33=0),"",IF(Q23&lt;Q33,1,0))</f>
        <v>1</v>
      </c>
      <c r="S34" s="206"/>
      <c r="T34" s="206"/>
      <c r="U34" s="206"/>
      <c r="V34" s="206"/>
      <c r="W34" s="207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</row>
    <row r="35" ht="11.25" customHeight="1">
      <c r="A35" s="231"/>
      <c r="D35" s="206"/>
      <c r="E35" s="215"/>
      <c r="F35" s="206"/>
      <c r="G35" s="206"/>
      <c r="L35" s="206"/>
      <c r="M35" s="214"/>
      <c r="N35" s="250" t="s">
        <v>227</v>
      </c>
      <c r="P35" s="206"/>
      <c r="Q35" s="207"/>
      <c r="R35" s="206"/>
      <c r="S35" s="206"/>
      <c r="T35" s="206"/>
      <c r="U35" s="290" t="s">
        <v>241</v>
      </c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</row>
    <row r="36" ht="11.25" customHeight="1">
      <c r="A36" s="279" t="s">
        <v>213</v>
      </c>
      <c r="B36" s="237" t="str">
        <f>VLOOKUP(C36,State_Abbreviations!$A$1:$D$50,4,FALSE)</f>
        <v>#REF!</v>
      </c>
      <c r="C36" s="239" t="str">
        <f>'Brackets To Edit'!B80</f>
        <v>Delaware</v>
      </c>
      <c r="D36" s="206"/>
      <c r="E36" s="210">
        <f>'Brackets To Edit'!D80</f>
        <v>1</v>
      </c>
      <c r="F36" s="212"/>
      <c r="G36" s="206"/>
      <c r="H36" s="206"/>
      <c r="I36" s="206"/>
      <c r="J36" s="206"/>
      <c r="K36" s="207"/>
      <c r="L36" s="206"/>
      <c r="M36" s="214"/>
      <c r="N36" s="206"/>
      <c r="O36" s="206"/>
      <c r="P36" s="206"/>
      <c r="Q36" s="207"/>
      <c r="R36" s="206"/>
      <c r="S36" s="206"/>
      <c r="T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</row>
    <row r="37" ht="11.25" customHeight="1">
      <c r="B37" s="240"/>
      <c r="C37" s="241"/>
      <c r="D37" s="206"/>
      <c r="E37" s="54"/>
      <c r="F37" s="242">
        <f>IF(AND(E36=0,E40=0),"",IF(E36&gt;E40,1,0))</f>
        <v>0</v>
      </c>
      <c r="G37" s="214"/>
      <c r="H37" s="206"/>
      <c r="I37" s="258"/>
      <c r="J37" s="206"/>
      <c r="K37" s="207"/>
      <c r="L37" s="206"/>
      <c r="M37" s="214"/>
      <c r="N37" s="206"/>
      <c r="O37" s="206"/>
      <c r="P37" s="206"/>
      <c r="Q37" s="207"/>
      <c r="R37" s="206"/>
      <c r="S37" s="206"/>
      <c r="T37" s="206"/>
      <c r="U37" s="296" t="s">
        <v>239</v>
      </c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</row>
    <row r="38" ht="11.25" customHeight="1">
      <c r="A38" s="231"/>
      <c r="B38" s="216" t="str">
        <f>'Brackets To Edit'!B82</f>
        <v>Tuesday 8/7 - 7:00 PM</v>
      </c>
      <c r="F38" s="206"/>
      <c r="G38" s="218"/>
      <c r="H38" s="237" t="str">
        <f>VLOOKUP(I38,State_Abbreviations!$A$1:$D$50,4,FALSE)</f>
        <v>#REF!</v>
      </c>
      <c r="I38" s="239" t="str">
        <f>'Brackets To Edit'!G82</f>
        <v>Pennsylvania</v>
      </c>
      <c r="J38" s="206"/>
      <c r="K38" s="210">
        <f>'Brackets To Edit'!I82</f>
        <v>0</v>
      </c>
      <c r="L38" s="212"/>
      <c r="M38" s="214"/>
      <c r="N38" s="206"/>
      <c r="O38" s="206"/>
      <c r="P38" s="206"/>
      <c r="Q38" s="207"/>
      <c r="R38" s="206"/>
      <c r="S38" s="206"/>
      <c r="T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</row>
    <row r="39" ht="11.25" customHeight="1">
      <c r="A39" s="231"/>
      <c r="F39" s="206"/>
      <c r="G39" s="214"/>
      <c r="H39" s="240"/>
      <c r="I39" s="241"/>
      <c r="J39" s="206"/>
      <c r="K39" s="54"/>
      <c r="L39" s="242">
        <f>IF(AND(K28=0,K38=0),"",IF(K28&lt;K38,1,0))</f>
        <v>0</v>
      </c>
      <c r="M39" s="206"/>
      <c r="N39" s="206"/>
      <c r="O39" s="206"/>
      <c r="P39" s="206"/>
      <c r="Q39" s="207"/>
      <c r="R39" s="206"/>
      <c r="S39" s="206"/>
      <c r="T39" s="206"/>
      <c r="U39" s="299" t="str">
        <f>'Brackets To Edit'!V63</f>
        <v>New York</v>
      </c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</row>
    <row r="40" ht="11.25" customHeight="1">
      <c r="A40" s="279" t="s">
        <v>215</v>
      </c>
      <c r="B40" s="237" t="str">
        <f>VLOOKUP(C40,State_Abbreviations!$A$1:$D$50,4,FALSE)</f>
        <v>#REF!</v>
      </c>
      <c r="C40" s="239" t="str">
        <f>'Brackets To Edit'!B84</f>
        <v>Pennsylvania</v>
      </c>
      <c r="D40" s="118"/>
      <c r="E40" s="210">
        <f>'Brackets To Edit'!D84</f>
        <v>6</v>
      </c>
      <c r="F40" s="212"/>
      <c r="G40" s="214"/>
      <c r="H40" s="250" t="s">
        <v>226</v>
      </c>
      <c r="J40" s="206"/>
      <c r="K40" s="207"/>
      <c r="L40" s="206"/>
      <c r="M40" s="206"/>
      <c r="N40" s="206"/>
      <c r="O40" s="275"/>
      <c r="P40" s="206"/>
      <c r="Q40" s="207"/>
      <c r="R40" s="206"/>
      <c r="S40" s="206"/>
      <c r="T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</row>
    <row r="41" ht="11.25" customHeight="1">
      <c r="B41" s="240"/>
      <c r="C41" s="241"/>
      <c r="D41" s="206"/>
      <c r="E41" s="54"/>
      <c r="F41" s="242">
        <f>IF(AND(E36=0,E40=0),"",IF(E36&lt;E40,1,0))</f>
        <v>1</v>
      </c>
      <c r="G41" s="206"/>
      <c r="H41" s="206"/>
      <c r="I41" s="206"/>
      <c r="J41" s="206"/>
      <c r="K41" s="207"/>
      <c r="L41" s="206"/>
      <c r="M41" s="206"/>
      <c r="N41" s="206"/>
      <c r="O41" s="206"/>
      <c r="P41" s="206"/>
      <c r="Q41" s="207"/>
      <c r="R41" s="206"/>
      <c r="S41" s="206"/>
      <c r="T41" s="206"/>
      <c r="U41" s="206"/>
      <c r="V41" s="206"/>
      <c r="W41" s="207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</row>
    <row r="42" ht="11.25" customHeight="1">
      <c r="A42" s="231"/>
      <c r="B42" s="232"/>
      <c r="C42" s="206"/>
      <c r="D42" s="206"/>
      <c r="E42" s="207"/>
      <c r="F42" s="206"/>
      <c r="G42" s="206"/>
      <c r="H42" s="206"/>
      <c r="I42" s="206"/>
      <c r="J42" s="206"/>
      <c r="K42" s="207"/>
      <c r="L42" s="206"/>
      <c r="M42" s="206"/>
      <c r="N42" s="206"/>
      <c r="O42" s="206"/>
      <c r="P42" s="206"/>
      <c r="Q42" s="207"/>
      <c r="R42" s="206"/>
      <c r="S42" s="206"/>
      <c r="T42" s="206"/>
      <c r="U42" s="206"/>
      <c r="V42" s="206"/>
      <c r="W42" s="207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</row>
    <row r="43" ht="40.5" customHeight="1">
      <c r="A43" s="224"/>
      <c r="B43" s="225"/>
      <c r="C43" s="118"/>
      <c r="D43" s="118"/>
      <c r="E43" s="203"/>
      <c r="F43" s="118"/>
      <c r="G43" s="118"/>
      <c r="H43" s="118"/>
      <c r="I43" s="118"/>
      <c r="J43" s="118"/>
      <c r="K43" s="203"/>
      <c r="L43" s="118"/>
      <c r="M43" s="118"/>
      <c r="N43" s="118"/>
      <c r="O43" s="118"/>
      <c r="P43" s="118"/>
      <c r="Q43" s="203"/>
      <c r="R43" s="118"/>
      <c r="S43" s="118"/>
      <c r="T43" s="118"/>
      <c r="U43" s="118"/>
      <c r="V43" s="118"/>
      <c r="W43" s="203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</row>
    <row r="44" ht="9.0" customHeight="1">
      <c r="A44" s="224"/>
      <c r="B44" s="225"/>
      <c r="C44" s="118"/>
      <c r="D44" s="118"/>
      <c r="E44" s="203"/>
      <c r="F44" s="118"/>
      <c r="G44" s="118"/>
      <c r="H44" s="118"/>
      <c r="I44" s="118"/>
      <c r="J44" s="118"/>
      <c r="K44" s="203"/>
      <c r="L44" s="118"/>
      <c r="M44" s="118"/>
      <c r="N44" s="118"/>
      <c r="O44" s="118"/>
      <c r="P44" s="118"/>
      <c r="Q44" s="203"/>
      <c r="R44" s="118"/>
      <c r="S44" s="118"/>
      <c r="T44" s="118"/>
      <c r="U44" s="118"/>
      <c r="V44" s="118"/>
      <c r="W44" s="203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</row>
    <row r="45" ht="9.0" customHeight="1">
      <c r="A45" s="224"/>
      <c r="B45" s="225"/>
      <c r="C45" s="118"/>
      <c r="D45" s="118"/>
      <c r="E45" s="203"/>
      <c r="F45" s="118"/>
      <c r="G45" s="118"/>
      <c r="H45" s="118"/>
      <c r="I45" s="118"/>
      <c r="J45" s="118"/>
      <c r="K45" s="203"/>
      <c r="L45" s="118"/>
      <c r="M45" s="118"/>
      <c r="N45" s="118"/>
      <c r="O45" s="118"/>
      <c r="P45" s="118"/>
      <c r="Q45" s="203"/>
      <c r="R45" s="118"/>
      <c r="S45" s="118"/>
      <c r="T45" s="118"/>
      <c r="U45" s="118"/>
      <c r="V45" s="118"/>
      <c r="W45" s="203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</row>
    <row r="46" ht="9.0" customHeight="1">
      <c r="A46" s="224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</row>
    <row r="47" ht="9.0" customHeight="1">
      <c r="A47" s="224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</row>
    <row r="48" ht="9.0" customHeight="1">
      <c r="A48" s="224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</row>
    <row r="49" ht="9.0" customHeight="1">
      <c r="A49" s="224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</row>
    <row r="50" ht="9.0" customHeight="1">
      <c r="A50" s="224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</row>
    <row r="51" ht="9.0" customHeight="1">
      <c r="A51" s="224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</row>
    <row r="52" ht="9.0" customHeight="1">
      <c r="A52" s="224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</row>
    <row r="53" ht="9.0" customHeight="1">
      <c r="A53" s="224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</row>
    <row r="54">
      <c r="A54" s="224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</row>
    <row r="55">
      <c r="A55" s="224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</row>
    <row r="56">
      <c r="A56" s="224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</row>
    <row r="57">
      <c r="A57" s="224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</row>
    <row r="58">
      <c r="A58" s="224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</row>
    <row r="59">
      <c r="A59" s="224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</row>
    <row r="60">
      <c r="A60" s="224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</row>
    <row r="61">
      <c r="A61" s="224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</row>
    <row r="62">
      <c r="A62" s="224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</row>
    <row r="63">
      <c r="A63" s="224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</row>
    <row r="64">
      <c r="A64" s="224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</row>
    <row r="65">
      <c r="A65" s="224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</row>
    <row r="66">
      <c r="A66" s="224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</row>
    <row r="67">
      <c r="A67" s="224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</row>
    <row r="68">
      <c r="A68" s="224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</row>
    <row r="69">
      <c r="A69" s="224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</row>
    <row r="70">
      <c r="A70" s="224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</row>
    <row r="71">
      <c r="A71" s="224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</row>
    <row r="72">
      <c r="A72" s="224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</row>
    <row r="73">
      <c r="A73" s="224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</row>
    <row r="74">
      <c r="A74" s="224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</row>
    <row r="75">
      <c r="A75" s="224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</row>
    <row r="76">
      <c r="A76" s="224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</row>
    <row r="77">
      <c r="A77" s="224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</row>
    <row r="78">
      <c r="A78" s="224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</row>
    <row r="79">
      <c r="A79" s="224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</row>
    <row r="80">
      <c r="A80" s="224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</row>
    <row r="81">
      <c r="A81" s="224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</row>
    <row r="82">
      <c r="A82" s="224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</row>
    <row r="83">
      <c r="A83" s="224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</row>
    <row r="84">
      <c r="A84" s="224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</row>
    <row r="85">
      <c r="A85" s="224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</row>
    <row r="86">
      <c r="A86" s="224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</row>
    <row r="87">
      <c r="A87" s="224"/>
      <c r="B87" s="225"/>
      <c r="C87" s="118"/>
      <c r="D87" s="118"/>
      <c r="E87" s="203"/>
      <c r="F87" s="118"/>
      <c r="G87" s="118"/>
      <c r="H87" s="118"/>
      <c r="I87" s="118"/>
      <c r="J87" s="118"/>
      <c r="K87" s="203"/>
      <c r="L87" s="118"/>
      <c r="M87" s="118"/>
      <c r="N87" s="118"/>
      <c r="O87" s="118"/>
      <c r="P87" s="118"/>
      <c r="Q87" s="203"/>
      <c r="R87" s="118"/>
      <c r="S87" s="118"/>
      <c r="T87" s="118"/>
      <c r="U87" s="118"/>
      <c r="V87" s="118"/>
      <c r="W87" s="203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</row>
    <row r="88">
      <c r="A88" s="224"/>
      <c r="B88" s="225"/>
      <c r="C88" s="118"/>
      <c r="D88" s="118"/>
      <c r="E88" s="203"/>
      <c r="F88" s="118"/>
      <c r="G88" s="118"/>
      <c r="H88" s="118"/>
      <c r="I88" s="118"/>
      <c r="J88" s="118"/>
      <c r="K88" s="203"/>
      <c r="L88" s="118"/>
      <c r="M88" s="118"/>
      <c r="N88" s="118"/>
      <c r="O88" s="118"/>
      <c r="P88" s="118"/>
      <c r="Q88" s="203"/>
      <c r="R88" s="118"/>
      <c r="S88" s="118"/>
      <c r="T88" s="118"/>
      <c r="U88" s="118"/>
      <c r="V88" s="118"/>
      <c r="W88" s="203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</row>
    <row r="89">
      <c r="A89" s="224"/>
      <c r="B89" s="225"/>
      <c r="C89" s="118"/>
      <c r="D89" s="118"/>
      <c r="E89" s="203"/>
      <c r="F89" s="118"/>
      <c r="G89" s="118"/>
      <c r="H89" s="118"/>
      <c r="I89" s="118"/>
      <c r="J89" s="118"/>
      <c r="K89" s="203"/>
      <c r="L89" s="118"/>
      <c r="M89" s="118"/>
      <c r="N89" s="118"/>
      <c r="O89" s="118"/>
      <c r="P89" s="118"/>
      <c r="Q89" s="203"/>
      <c r="R89" s="118"/>
      <c r="S89" s="118"/>
      <c r="T89" s="118"/>
      <c r="U89" s="118"/>
      <c r="V89" s="118"/>
      <c r="W89" s="203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</row>
    <row r="90">
      <c r="A90" s="224"/>
      <c r="B90" s="225"/>
      <c r="C90" s="118"/>
      <c r="D90" s="118"/>
      <c r="E90" s="203"/>
      <c r="F90" s="118"/>
      <c r="G90" s="118"/>
      <c r="H90" s="118"/>
      <c r="I90" s="118"/>
      <c r="J90" s="118"/>
      <c r="K90" s="203"/>
      <c r="L90" s="118"/>
      <c r="M90" s="118"/>
      <c r="N90" s="118"/>
      <c r="O90" s="118"/>
      <c r="P90" s="118"/>
      <c r="Q90" s="203"/>
      <c r="R90" s="118"/>
      <c r="S90" s="118"/>
      <c r="T90" s="118"/>
      <c r="U90" s="118"/>
      <c r="V90" s="118"/>
      <c r="W90" s="203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</row>
    <row r="91">
      <c r="A91" s="224"/>
      <c r="B91" s="225"/>
      <c r="C91" s="118"/>
      <c r="D91" s="118"/>
      <c r="E91" s="203"/>
      <c r="F91" s="118"/>
      <c r="G91" s="118"/>
      <c r="H91" s="118"/>
      <c r="I91" s="118"/>
      <c r="J91" s="118"/>
      <c r="K91" s="203"/>
      <c r="L91" s="118"/>
      <c r="M91" s="118"/>
      <c r="N91" s="118"/>
      <c r="O91" s="118"/>
      <c r="P91" s="118"/>
      <c r="Q91" s="203"/>
      <c r="R91" s="118"/>
      <c r="S91" s="118"/>
      <c r="T91" s="118"/>
      <c r="U91" s="118"/>
      <c r="V91" s="118"/>
      <c r="W91" s="203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</row>
    <row r="92">
      <c r="A92" s="224"/>
      <c r="B92" s="225"/>
      <c r="C92" s="118"/>
      <c r="D92" s="118"/>
      <c r="E92" s="203"/>
      <c r="F92" s="118"/>
      <c r="G92" s="118"/>
      <c r="H92" s="118"/>
      <c r="I92" s="118"/>
      <c r="J92" s="118"/>
      <c r="K92" s="203"/>
      <c r="L92" s="118"/>
      <c r="M92" s="118"/>
      <c r="N92" s="118"/>
      <c r="O92" s="118"/>
      <c r="P92" s="118"/>
      <c r="Q92" s="203"/>
      <c r="R92" s="118"/>
      <c r="S92" s="118"/>
      <c r="T92" s="118"/>
      <c r="U92" s="118"/>
      <c r="V92" s="118"/>
      <c r="W92" s="203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</row>
    <row r="93">
      <c r="A93" s="224"/>
      <c r="B93" s="225"/>
      <c r="C93" s="118"/>
      <c r="D93" s="118"/>
      <c r="E93" s="203"/>
      <c r="F93" s="118"/>
      <c r="G93" s="118"/>
      <c r="H93" s="118"/>
      <c r="I93" s="118"/>
      <c r="J93" s="118"/>
      <c r="K93" s="203"/>
      <c r="L93" s="118"/>
      <c r="M93" s="118"/>
      <c r="N93" s="118"/>
      <c r="O93" s="118"/>
      <c r="P93" s="118"/>
      <c r="Q93" s="203"/>
      <c r="R93" s="118"/>
      <c r="S93" s="118"/>
      <c r="T93" s="118"/>
      <c r="U93" s="118"/>
      <c r="V93" s="118"/>
      <c r="W93" s="203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</row>
    <row r="94">
      <c r="A94" s="224"/>
      <c r="B94" s="225"/>
      <c r="C94" s="118"/>
      <c r="D94" s="118"/>
      <c r="E94" s="203"/>
      <c r="F94" s="118"/>
      <c r="G94" s="118"/>
      <c r="H94" s="118"/>
      <c r="I94" s="118"/>
      <c r="J94" s="118"/>
      <c r="K94" s="203"/>
      <c r="L94" s="118"/>
      <c r="M94" s="118"/>
      <c r="N94" s="118"/>
      <c r="O94" s="118"/>
      <c r="P94" s="118"/>
      <c r="Q94" s="203"/>
      <c r="R94" s="118"/>
      <c r="S94" s="118"/>
      <c r="T94" s="118"/>
      <c r="U94" s="118"/>
      <c r="V94" s="118"/>
      <c r="W94" s="203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</row>
    <row r="95">
      <c r="A95" s="224"/>
      <c r="B95" s="225"/>
      <c r="C95" s="118"/>
      <c r="D95" s="118"/>
      <c r="E95" s="203"/>
      <c r="F95" s="118"/>
      <c r="G95" s="118"/>
      <c r="H95" s="118"/>
      <c r="I95" s="118"/>
      <c r="J95" s="118"/>
      <c r="K95" s="203"/>
      <c r="L95" s="118"/>
      <c r="M95" s="118"/>
      <c r="N95" s="118"/>
      <c r="O95" s="118"/>
      <c r="P95" s="118"/>
      <c r="Q95" s="203"/>
      <c r="R95" s="118"/>
      <c r="S95" s="118"/>
      <c r="T95" s="118"/>
      <c r="U95" s="118"/>
      <c r="V95" s="118"/>
      <c r="W95" s="203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</row>
    <row r="96">
      <c r="A96" s="224"/>
      <c r="B96" s="225"/>
      <c r="C96" s="118"/>
      <c r="D96" s="118"/>
      <c r="E96" s="203"/>
      <c r="F96" s="118"/>
      <c r="G96" s="118"/>
      <c r="H96" s="118"/>
      <c r="I96" s="118"/>
      <c r="J96" s="118"/>
      <c r="K96" s="203"/>
      <c r="L96" s="118"/>
      <c r="M96" s="118"/>
      <c r="N96" s="118"/>
      <c r="O96" s="118"/>
      <c r="P96" s="118"/>
      <c r="Q96" s="203"/>
      <c r="R96" s="118"/>
      <c r="S96" s="118"/>
      <c r="T96" s="118"/>
      <c r="U96" s="118"/>
      <c r="V96" s="118"/>
      <c r="W96" s="203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</row>
    <row r="97">
      <c r="A97" s="224"/>
      <c r="B97" s="225"/>
      <c r="C97" s="118"/>
      <c r="D97" s="118"/>
      <c r="E97" s="203"/>
      <c r="F97" s="118"/>
      <c r="G97" s="118"/>
      <c r="H97" s="118"/>
      <c r="I97" s="118"/>
      <c r="J97" s="118"/>
      <c r="K97" s="203"/>
      <c r="L97" s="118"/>
      <c r="M97" s="118"/>
      <c r="N97" s="118"/>
      <c r="O97" s="118"/>
      <c r="P97" s="118"/>
      <c r="Q97" s="203"/>
      <c r="R97" s="118"/>
      <c r="S97" s="118"/>
      <c r="T97" s="118"/>
      <c r="U97" s="118"/>
      <c r="V97" s="118"/>
      <c r="W97" s="203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</row>
    <row r="98">
      <c r="A98" s="224"/>
      <c r="B98" s="225"/>
      <c r="C98" s="118"/>
      <c r="D98" s="118"/>
      <c r="E98" s="203"/>
      <c r="F98" s="118"/>
      <c r="G98" s="118"/>
      <c r="H98" s="118"/>
      <c r="I98" s="118"/>
      <c r="J98" s="118"/>
      <c r="K98" s="203"/>
      <c r="L98" s="118"/>
      <c r="M98" s="118"/>
      <c r="N98" s="118"/>
      <c r="O98" s="118"/>
      <c r="P98" s="118"/>
      <c r="Q98" s="203"/>
      <c r="R98" s="118"/>
      <c r="S98" s="118"/>
      <c r="T98" s="118"/>
      <c r="U98" s="118"/>
      <c r="V98" s="118"/>
      <c r="W98" s="203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</row>
    <row r="99">
      <c r="A99" s="224"/>
      <c r="B99" s="225"/>
      <c r="C99" s="118"/>
      <c r="D99" s="118"/>
      <c r="E99" s="203"/>
      <c r="F99" s="118"/>
      <c r="G99" s="118"/>
      <c r="H99" s="118"/>
      <c r="I99" s="118"/>
      <c r="J99" s="118"/>
      <c r="K99" s="203"/>
      <c r="L99" s="118"/>
      <c r="M99" s="118"/>
      <c r="N99" s="118"/>
      <c r="O99" s="118"/>
      <c r="P99" s="118"/>
      <c r="Q99" s="203"/>
      <c r="R99" s="118"/>
      <c r="S99" s="118"/>
      <c r="T99" s="118"/>
      <c r="U99" s="118"/>
      <c r="V99" s="118"/>
      <c r="W99" s="203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</row>
    <row r="100">
      <c r="A100" s="224"/>
      <c r="B100" s="225"/>
      <c r="C100" s="118"/>
      <c r="D100" s="118"/>
      <c r="E100" s="203"/>
      <c r="F100" s="118"/>
      <c r="G100" s="118"/>
      <c r="H100" s="118"/>
      <c r="I100" s="118"/>
      <c r="J100" s="118"/>
      <c r="K100" s="203"/>
      <c r="L100" s="118"/>
      <c r="M100" s="118"/>
      <c r="N100" s="118"/>
      <c r="O100" s="118"/>
      <c r="P100" s="118"/>
      <c r="Q100" s="203"/>
      <c r="R100" s="118"/>
      <c r="S100" s="118"/>
      <c r="T100" s="118"/>
      <c r="U100" s="118"/>
      <c r="V100" s="118"/>
      <c r="W100" s="203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</row>
    <row r="101">
      <c r="A101" s="224"/>
      <c r="B101" s="225"/>
      <c r="C101" s="118"/>
      <c r="D101" s="118"/>
      <c r="E101" s="203"/>
      <c r="F101" s="118"/>
      <c r="G101" s="118"/>
      <c r="H101" s="118"/>
      <c r="I101" s="118"/>
      <c r="J101" s="118"/>
      <c r="K101" s="203"/>
      <c r="L101" s="118"/>
      <c r="M101" s="118"/>
      <c r="N101" s="118"/>
      <c r="O101" s="118"/>
      <c r="P101" s="118"/>
      <c r="Q101" s="203"/>
      <c r="R101" s="118"/>
      <c r="S101" s="118"/>
      <c r="T101" s="118"/>
      <c r="U101" s="118"/>
      <c r="V101" s="118"/>
      <c r="W101" s="203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</row>
    <row r="102">
      <c r="A102" s="224"/>
      <c r="B102" s="225"/>
      <c r="C102" s="118"/>
      <c r="D102" s="118"/>
      <c r="E102" s="203"/>
      <c r="F102" s="118"/>
      <c r="G102" s="118"/>
      <c r="H102" s="118"/>
      <c r="I102" s="118"/>
      <c r="J102" s="118"/>
      <c r="K102" s="203"/>
      <c r="L102" s="118"/>
      <c r="M102" s="118"/>
      <c r="N102" s="118"/>
      <c r="O102" s="118"/>
      <c r="P102" s="118"/>
      <c r="Q102" s="203"/>
      <c r="R102" s="118"/>
      <c r="S102" s="118"/>
      <c r="T102" s="118"/>
      <c r="U102" s="118"/>
      <c r="V102" s="118"/>
      <c r="W102" s="203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</row>
    <row r="103">
      <c r="A103" s="224"/>
      <c r="B103" s="225"/>
      <c r="C103" s="118"/>
      <c r="D103" s="118"/>
      <c r="E103" s="203"/>
      <c r="F103" s="118"/>
      <c r="G103" s="118"/>
      <c r="H103" s="118"/>
      <c r="I103" s="118"/>
      <c r="J103" s="118"/>
      <c r="K103" s="203"/>
      <c r="L103" s="118"/>
      <c r="M103" s="118"/>
      <c r="N103" s="118"/>
      <c r="O103" s="118"/>
      <c r="P103" s="118"/>
      <c r="Q103" s="203"/>
      <c r="R103" s="118"/>
      <c r="S103" s="118"/>
      <c r="T103" s="118"/>
      <c r="U103" s="118"/>
      <c r="V103" s="118"/>
      <c r="W103" s="203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</row>
    <row r="104">
      <c r="A104" s="224"/>
      <c r="B104" s="225"/>
      <c r="C104" s="118"/>
      <c r="D104" s="118"/>
      <c r="E104" s="203"/>
      <c r="F104" s="118"/>
      <c r="G104" s="118"/>
      <c r="H104" s="118"/>
      <c r="I104" s="118"/>
      <c r="J104" s="118"/>
      <c r="K104" s="203"/>
      <c r="L104" s="118"/>
      <c r="M104" s="118"/>
      <c r="N104" s="118"/>
      <c r="O104" s="118"/>
      <c r="P104" s="118"/>
      <c r="Q104" s="203"/>
      <c r="R104" s="118"/>
      <c r="S104" s="118"/>
      <c r="T104" s="118"/>
      <c r="U104" s="118"/>
      <c r="V104" s="118"/>
      <c r="W104" s="203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</row>
    <row r="105">
      <c r="A105" s="224"/>
      <c r="B105" s="225"/>
      <c r="C105" s="118"/>
      <c r="D105" s="118"/>
      <c r="E105" s="203"/>
      <c r="F105" s="118"/>
      <c r="G105" s="118"/>
      <c r="H105" s="118"/>
      <c r="I105" s="118"/>
      <c r="J105" s="118"/>
      <c r="K105" s="203"/>
      <c r="L105" s="118"/>
      <c r="M105" s="118"/>
      <c r="N105" s="118"/>
      <c r="O105" s="118"/>
      <c r="P105" s="118"/>
      <c r="Q105" s="203"/>
      <c r="R105" s="118"/>
      <c r="S105" s="118"/>
      <c r="T105" s="118"/>
      <c r="U105" s="118"/>
      <c r="V105" s="118"/>
      <c r="W105" s="203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</row>
    <row r="106">
      <c r="A106" s="224"/>
      <c r="B106" s="225"/>
      <c r="C106" s="118"/>
      <c r="D106" s="118"/>
      <c r="E106" s="203"/>
      <c r="F106" s="118"/>
      <c r="G106" s="118"/>
      <c r="H106" s="118"/>
      <c r="I106" s="118"/>
      <c r="J106" s="118"/>
      <c r="K106" s="203"/>
      <c r="L106" s="118"/>
      <c r="M106" s="118"/>
      <c r="N106" s="118"/>
      <c r="O106" s="118"/>
      <c r="P106" s="118"/>
      <c r="Q106" s="203"/>
      <c r="R106" s="118"/>
      <c r="S106" s="118"/>
      <c r="T106" s="118"/>
      <c r="U106" s="118"/>
      <c r="V106" s="118"/>
      <c r="W106" s="203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</row>
    <row r="107">
      <c r="A107" s="224"/>
      <c r="B107" s="225"/>
      <c r="C107" s="118"/>
      <c r="D107" s="118"/>
      <c r="E107" s="203"/>
      <c r="F107" s="118"/>
      <c r="G107" s="118"/>
      <c r="H107" s="118"/>
      <c r="I107" s="118"/>
      <c r="J107" s="118"/>
      <c r="K107" s="203"/>
      <c r="L107" s="118"/>
      <c r="M107" s="118"/>
      <c r="N107" s="118"/>
      <c r="O107" s="118"/>
      <c r="P107" s="118"/>
      <c r="Q107" s="203"/>
      <c r="R107" s="118"/>
      <c r="S107" s="118"/>
      <c r="T107" s="118"/>
      <c r="U107" s="118"/>
      <c r="V107" s="118"/>
      <c r="W107" s="203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</row>
    <row r="108">
      <c r="A108" s="224"/>
      <c r="B108" s="225"/>
      <c r="C108" s="118"/>
      <c r="D108" s="118"/>
      <c r="E108" s="203"/>
      <c r="F108" s="118"/>
      <c r="G108" s="118"/>
      <c r="H108" s="118"/>
      <c r="I108" s="118"/>
      <c r="J108" s="118"/>
      <c r="K108" s="203"/>
      <c r="L108" s="118"/>
      <c r="M108" s="118"/>
      <c r="N108" s="118"/>
      <c r="O108" s="118"/>
      <c r="P108" s="118"/>
      <c r="Q108" s="203"/>
      <c r="R108" s="118"/>
      <c r="S108" s="118"/>
      <c r="T108" s="118"/>
      <c r="U108" s="118"/>
      <c r="V108" s="118"/>
      <c r="W108" s="203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</row>
    <row r="109">
      <c r="A109" s="224"/>
      <c r="B109" s="225"/>
      <c r="C109" s="118"/>
      <c r="D109" s="118"/>
      <c r="E109" s="203"/>
      <c r="F109" s="118"/>
      <c r="G109" s="118"/>
      <c r="H109" s="118"/>
      <c r="I109" s="118"/>
      <c r="J109" s="118"/>
      <c r="K109" s="203"/>
      <c r="L109" s="118"/>
      <c r="M109" s="118"/>
      <c r="N109" s="118"/>
      <c r="O109" s="118"/>
      <c r="P109" s="118"/>
      <c r="Q109" s="203"/>
      <c r="R109" s="118"/>
      <c r="S109" s="118"/>
      <c r="T109" s="118"/>
      <c r="U109" s="118"/>
      <c r="V109" s="118"/>
      <c r="W109" s="203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</row>
    <row r="110">
      <c r="A110" s="224"/>
      <c r="B110" s="225"/>
      <c r="C110" s="118"/>
      <c r="D110" s="118"/>
      <c r="E110" s="203"/>
      <c r="F110" s="118"/>
      <c r="G110" s="118"/>
      <c r="H110" s="118"/>
      <c r="I110" s="118"/>
      <c r="J110" s="118"/>
      <c r="K110" s="203"/>
      <c r="L110" s="118"/>
      <c r="M110" s="118"/>
      <c r="N110" s="118"/>
      <c r="O110" s="118"/>
      <c r="P110" s="118"/>
      <c r="Q110" s="203"/>
      <c r="R110" s="118"/>
      <c r="S110" s="118"/>
      <c r="T110" s="118"/>
      <c r="U110" s="118"/>
      <c r="V110" s="118"/>
      <c r="W110" s="203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</row>
    <row r="111">
      <c r="A111" s="224"/>
      <c r="B111" s="225"/>
      <c r="C111" s="118"/>
      <c r="D111" s="118"/>
      <c r="E111" s="203"/>
      <c r="F111" s="118"/>
      <c r="G111" s="118"/>
      <c r="H111" s="118"/>
      <c r="I111" s="118"/>
      <c r="J111" s="118"/>
      <c r="K111" s="203"/>
      <c r="L111" s="118"/>
      <c r="M111" s="118"/>
      <c r="N111" s="118"/>
      <c r="O111" s="118"/>
      <c r="P111" s="118"/>
      <c r="Q111" s="203"/>
      <c r="R111" s="118"/>
      <c r="S111" s="118"/>
      <c r="T111" s="118"/>
      <c r="U111" s="118"/>
      <c r="V111" s="118"/>
      <c r="W111" s="203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</row>
    <row r="112">
      <c r="A112" s="224"/>
      <c r="B112" s="225"/>
      <c r="C112" s="118"/>
      <c r="D112" s="118"/>
      <c r="E112" s="203"/>
      <c r="F112" s="118"/>
      <c r="G112" s="118"/>
      <c r="H112" s="118"/>
      <c r="I112" s="118"/>
      <c r="J112" s="118"/>
      <c r="K112" s="203"/>
      <c r="L112" s="118"/>
      <c r="M112" s="118"/>
      <c r="N112" s="118"/>
      <c r="O112" s="118"/>
      <c r="P112" s="118"/>
      <c r="Q112" s="203"/>
      <c r="R112" s="118"/>
      <c r="S112" s="118"/>
      <c r="T112" s="118"/>
      <c r="U112" s="118"/>
      <c r="V112" s="118"/>
      <c r="W112" s="203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</row>
    <row r="113">
      <c r="A113" s="224"/>
      <c r="B113" s="225"/>
      <c r="C113" s="118"/>
      <c r="D113" s="118"/>
      <c r="E113" s="203"/>
      <c r="F113" s="118"/>
      <c r="G113" s="118"/>
      <c r="H113" s="118"/>
      <c r="I113" s="118"/>
      <c r="J113" s="118"/>
      <c r="K113" s="203"/>
      <c r="L113" s="118"/>
      <c r="M113" s="118"/>
      <c r="N113" s="118"/>
      <c r="O113" s="118"/>
      <c r="P113" s="118"/>
      <c r="Q113" s="203"/>
      <c r="R113" s="118"/>
      <c r="S113" s="118"/>
      <c r="T113" s="118"/>
      <c r="U113" s="118"/>
      <c r="V113" s="118"/>
      <c r="W113" s="203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</row>
    <row r="114">
      <c r="A114" s="224"/>
      <c r="B114" s="225"/>
      <c r="C114" s="118"/>
      <c r="D114" s="118"/>
      <c r="E114" s="203"/>
      <c r="F114" s="118"/>
      <c r="G114" s="118"/>
      <c r="H114" s="118"/>
      <c r="I114" s="118"/>
      <c r="J114" s="118"/>
      <c r="K114" s="203"/>
      <c r="L114" s="118"/>
      <c r="M114" s="118"/>
      <c r="N114" s="118"/>
      <c r="O114" s="118"/>
      <c r="P114" s="118"/>
      <c r="Q114" s="203"/>
      <c r="R114" s="118"/>
      <c r="S114" s="118"/>
      <c r="T114" s="118"/>
      <c r="U114" s="118"/>
      <c r="V114" s="118"/>
      <c r="W114" s="203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</row>
    <row r="115">
      <c r="A115" s="224"/>
      <c r="B115" s="225"/>
      <c r="C115" s="118"/>
      <c r="D115" s="118"/>
      <c r="E115" s="203"/>
      <c r="F115" s="118"/>
      <c r="G115" s="118"/>
      <c r="H115" s="118"/>
      <c r="I115" s="118"/>
      <c r="J115" s="118"/>
      <c r="K115" s="203"/>
      <c r="L115" s="118"/>
      <c r="M115" s="118"/>
      <c r="N115" s="118"/>
      <c r="O115" s="118"/>
      <c r="P115" s="118"/>
      <c r="Q115" s="203"/>
      <c r="R115" s="118"/>
      <c r="S115" s="118"/>
      <c r="T115" s="118"/>
      <c r="U115" s="118"/>
      <c r="V115" s="118"/>
      <c r="W115" s="203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</row>
    <row r="116">
      <c r="A116" s="224"/>
      <c r="B116" s="225"/>
      <c r="C116" s="118"/>
      <c r="D116" s="118"/>
      <c r="E116" s="203"/>
      <c r="F116" s="118"/>
      <c r="G116" s="118"/>
      <c r="H116" s="118"/>
      <c r="I116" s="118"/>
      <c r="J116" s="118"/>
      <c r="K116" s="203"/>
      <c r="L116" s="118"/>
      <c r="M116" s="118"/>
      <c r="N116" s="118"/>
      <c r="O116" s="118"/>
      <c r="P116" s="118"/>
      <c r="Q116" s="203"/>
      <c r="R116" s="118"/>
      <c r="S116" s="118"/>
      <c r="T116" s="118"/>
      <c r="U116" s="118"/>
      <c r="V116" s="118"/>
      <c r="W116" s="203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</row>
    <row r="117">
      <c r="A117" s="224"/>
      <c r="B117" s="225"/>
      <c r="C117" s="118"/>
      <c r="D117" s="118"/>
      <c r="E117" s="203"/>
      <c r="F117" s="118"/>
      <c r="G117" s="118"/>
      <c r="H117" s="118"/>
      <c r="I117" s="118"/>
      <c r="J117" s="118"/>
      <c r="K117" s="203"/>
      <c r="L117" s="118"/>
      <c r="M117" s="118"/>
      <c r="N117" s="118"/>
      <c r="O117" s="118"/>
      <c r="P117" s="118"/>
      <c r="Q117" s="203"/>
      <c r="R117" s="118"/>
      <c r="S117" s="118"/>
      <c r="T117" s="118"/>
      <c r="U117" s="118"/>
      <c r="V117" s="118"/>
      <c r="W117" s="203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</row>
    <row r="118">
      <c r="A118" s="224"/>
      <c r="B118" s="225"/>
      <c r="C118" s="118"/>
      <c r="D118" s="118"/>
      <c r="E118" s="203"/>
      <c r="F118" s="118"/>
      <c r="G118" s="118"/>
      <c r="H118" s="118"/>
      <c r="I118" s="118"/>
      <c r="J118" s="118"/>
      <c r="K118" s="203"/>
      <c r="L118" s="118"/>
      <c r="M118" s="118"/>
      <c r="N118" s="118"/>
      <c r="O118" s="118"/>
      <c r="P118" s="118"/>
      <c r="Q118" s="203"/>
      <c r="R118" s="118"/>
      <c r="S118" s="118"/>
      <c r="T118" s="118"/>
      <c r="U118" s="118"/>
      <c r="V118" s="118"/>
      <c r="W118" s="203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</row>
    <row r="119">
      <c r="A119" s="224"/>
      <c r="B119" s="225"/>
      <c r="C119" s="118"/>
      <c r="D119" s="118"/>
      <c r="E119" s="203"/>
      <c r="F119" s="118"/>
      <c r="G119" s="118"/>
      <c r="H119" s="118"/>
      <c r="I119" s="118"/>
      <c r="J119" s="118"/>
      <c r="K119" s="203"/>
      <c r="L119" s="118"/>
      <c r="M119" s="118"/>
      <c r="N119" s="118"/>
      <c r="O119" s="118"/>
      <c r="P119" s="118"/>
      <c r="Q119" s="203"/>
      <c r="R119" s="118"/>
      <c r="S119" s="118"/>
      <c r="T119" s="118"/>
      <c r="U119" s="118"/>
      <c r="V119" s="118"/>
      <c r="W119" s="203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</row>
    <row r="120">
      <c r="A120" s="224"/>
      <c r="B120" s="225"/>
      <c r="C120" s="118"/>
      <c r="D120" s="118"/>
      <c r="E120" s="203"/>
      <c r="F120" s="118"/>
      <c r="G120" s="118"/>
      <c r="H120" s="118"/>
      <c r="I120" s="118"/>
      <c r="J120" s="118"/>
      <c r="K120" s="203"/>
      <c r="L120" s="118"/>
      <c r="M120" s="118"/>
      <c r="N120" s="118"/>
      <c r="O120" s="118"/>
      <c r="P120" s="118"/>
      <c r="Q120" s="203"/>
      <c r="R120" s="118"/>
      <c r="S120" s="118"/>
      <c r="T120" s="118"/>
      <c r="U120" s="118"/>
      <c r="V120" s="118"/>
      <c r="W120" s="203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</row>
    <row r="121">
      <c r="A121" s="224"/>
      <c r="B121" s="225"/>
      <c r="C121" s="118"/>
      <c r="D121" s="118"/>
      <c r="E121" s="203"/>
      <c r="F121" s="118"/>
      <c r="G121" s="118"/>
      <c r="H121" s="118"/>
      <c r="I121" s="118"/>
      <c r="J121" s="118"/>
      <c r="K121" s="203"/>
      <c r="L121" s="118"/>
      <c r="M121" s="118"/>
      <c r="N121" s="118"/>
      <c r="O121" s="118"/>
      <c r="P121" s="118"/>
      <c r="Q121" s="203"/>
      <c r="R121" s="118"/>
      <c r="S121" s="118"/>
      <c r="T121" s="118"/>
      <c r="U121" s="118"/>
      <c r="V121" s="118"/>
      <c r="W121" s="203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</row>
    <row r="122">
      <c r="A122" s="224"/>
      <c r="B122" s="225"/>
      <c r="C122" s="118"/>
      <c r="D122" s="118"/>
      <c r="E122" s="203"/>
      <c r="F122" s="118"/>
      <c r="G122" s="118"/>
      <c r="H122" s="118"/>
      <c r="I122" s="118"/>
      <c r="J122" s="118"/>
      <c r="K122" s="203"/>
      <c r="L122" s="118"/>
      <c r="M122" s="118"/>
      <c r="N122" s="118"/>
      <c r="O122" s="118"/>
      <c r="P122" s="118"/>
      <c r="Q122" s="203"/>
      <c r="R122" s="118"/>
      <c r="S122" s="118"/>
      <c r="T122" s="118"/>
      <c r="U122" s="118"/>
      <c r="V122" s="118"/>
      <c r="W122" s="203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</row>
    <row r="123">
      <c r="A123" s="224"/>
      <c r="B123" s="225"/>
      <c r="C123" s="118"/>
      <c r="D123" s="118"/>
      <c r="E123" s="203"/>
      <c r="F123" s="118"/>
      <c r="G123" s="118"/>
      <c r="H123" s="118"/>
      <c r="I123" s="118"/>
      <c r="J123" s="118"/>
      <c r="K123" s="203"/>
      <c r="L123" s="118"/>
      <c r="M123" s="118"/>
      <c r="N123" s="118"/>
      <c r="O123" s="118"/>
      <c r="P123" s="118"/>
      <c r="Q123" s="203"/>
      <c r="R123" s="118"/>
      <c r="S123" s="118"/>
      <c r="T123" s="118"/>
      <c r="U123" s="118"/>
      <c r="V123" s="118"/>
      <c r="W123" s="203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</row>
    <row r="124">
      <c r="A124" s="224"/>
      <c r="B124" s="225"/>
      <c r="C124" s="118"/>
      <c r="D124" s="118"/>
      <c r="E124" s="203"/>
      <c r="F124" s="118"/>
      <c r="G124" s="118"/>
      <c r="H124" s="118"/>
      <c r="I124" s="118"/>
      <c r="J124" s="118"/>
      <c r="K124" s="203"/>
      <c r="L124" s="118"/>
      <c r="M124" s="118"/>
      <c r="N124" s="118"/>
      <c r="O124" s="118"/>
      <c r="P124" s="118"/>
      <c r="Q124" s="203"/>
      <c r="R124" s="118"/>
      <c r="S124" s="118"/>
      <c r="T124" s="118"/>
      <c r="U124" s="118"/>
      <c r="V124" s="118"/>
      <c r="W124" s="203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</row>
    <row r="125">
      <c r="A125" s="224"/>
      <c r="B125" s="225"/>
      <c r="C125" s="118"/>
      <c r="D125" s="118"/>
      <c r="E125" s="203"/>
      <c r="F125" s="118"/>
      <c r="G125" s="118"/>
      <c r="H125" s="118"/>
      <c r="I125" s="118"/>
      <c r="J125" s="118"/>
      <c r="K125" s="203"/>
      <c r="L125" s="118"/>
      <c r="M125" s="118"/>
      <c r="N125" s="118"/>
      <c r="O125" s="118"/>
      <c r="P125" s="118"/>
      <c r="Q125" s="203"/>
      <c r="R125" s="118"/>
      <c r="S125" s="118"/>
      <c r="T125" s="118"/>
      <c r="U125" s="118"/>
      <c r="V125" s="118"/>
      <c r="W125" s="203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</row>
    <row r="126">
      <c r="A126" s="224"/>
      <c r="B126" s="225"/>
      <c r="C126" s="118"/>
      <c r="D126" s="118"/>
      <c r="E126" s="203"/>
      <c r="F126" s="118"/>
      <c r="G126" s="118"/>
      <c r="H126" s="118"/>
      <c r="I126" s="118"/>
      <c r="J126" s="118"/>
      <c r="K126" s="203"/>
      <c r="L126" s="118"/>
      <c r="M126" s="118"/>
      <c r="N126" s="118"/>
      <c r="O126" s="118"/>
      <c r="P126" s="118"/>
      <c r="Q126" s="203"/>
      <c r="R126" s="118"/>
      <c r="S126" s="118"/>
      <c r="T126" s="118"/>
      <c r="U126" s="118"/>
      <c r="V126" s="118"/>
      <c r="W126" s="203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</row>
    <row r="127">
      <c r="A127" s="224"/>
      <c r="B127" s="225"/>
      <c r="C127" s="118"/>
      <c r="D127" s="118"/>
      <c r="E127" s="203"/>
      <c r="F127" s="118"/>
      <c r="G127" s="118"/>
      <c r="H127" s="118"/>
      <c r="I127" s="118"/>
      <c r="J127" s="118"/>
      <c r="K127" s="203"/>
      <c r="L127" s="118"/>
      <c r="M127" s="118"/>
      <c r="N127" s="118"/>
      <c r="O127" s="118"/>
      <c r="P127" s="118"/>
      <c r="Q127" s="203"/>
      <c r="R127" s="118"/>
      <c r="S127" s="118"/>
      <c r="T127" s="118"/>
      <c r="U127" s="118"/>
      <c r="V127" s="118"/>
      <c r="W127" s="203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</row>
    <row r="128">
      <c r="A128" s="224"/>
      <c r="B128" s="225"/>
      <c r="C128" s="118"/>
      <c r="D128" s="118"/>
      <c r="E128" s="203"/>
      <c r="F128" s="118"/>
      <c r="G128" s="118"/>
      <c r="H128" s="118"/>
      <c r="I128" s="118"/>
      <c r="J128" s="118"/>
      <c r="K128" s="203"/>
      <c r="L128" s="118"/>
      <c r="M128" s="118"/>
      <c r="N128" s="118"/>
      <c r="O128" s="118"/>
      <c r="P128" s="118"/>
      <c r="Q128" s="203"/>
      <c r="R128" s="118"/>
      <c r="S128" s="118"/>
      <c r="T128" s="118"/>
      <c r="U128" s="118"/>
      <c r="V128" s="118"/>
      <c r="W128" s="203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</row>
    <row r="129">
      <c r="A129" s="224"/>
      <c r="B129" s="225"/>
      <c r="C129" s="118"/>
      <c r="D129" s="118"/>
      <c r="E129" s="203"/>
      <c r="F129" s="118"/>
      <c r="G129" s="118"/>
      <c r="H129" s="118"/>
      <c r="I129" s="118"/>
      <c r="J129" s="118"/>
      <c r="K129" s="203"/>
      <c r="L129" s="118"/>
      <c r="M129" s="118"/>
      <c r="N129" s="118"/>
      <c r="O129" s="118"/>
      <c r="P129" s="118"/>
      <c r="Q129" s="203"/>
      <c r="R129" s="118"/>
      <c r="S129" s="118"/>
      <c r="T129" s="118"/>
      <c r="U129" s="118"/>
      <c r="V129" s="118"/>
      <c r="W129" s="203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</row>
    <row r="130">
      <c r="A130" s="224"/>
      <c r="B130" s="225"/>
      <c r="C130" s="118"/>
      <c r="D130" s="118"/>
      <c r="E130" s="203"/>
      <c r="F130" s="118"/>
      <c r="G130" s="118"/>
      <c r="H130" s="118"/>
      <c r="I130" s="118"/>
      <c r="J130" s="118"/>
      <c r="K130" s="203"/>
      <c r="L130" s="118"/>
      <c r="M130" s="118"/>
      <c r="N130" s="118"/>
      <c r="O130" s="118"/>
      <c r="P130" s="118"/>
      <c r="Q130" s="203"/>
      <c r="R130" s="118"/>
      <c r="S130" s="118"/>
      <c r="T130" s="118"/>
      <c r="U130" s="118"/>
      <c r="V130" s="118"/>
      <c r="W130" s="203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</row>
    <row r="131">
      <c r="A131" s="224"/>
      <c r="B131" s="225"/>
      <c r="C131" s="118"/>
      <c r="D131" s="118"/>
      <c r="E131" s="203"/>
      <c r="F131" s="118"/>
      <c r="G131" s="118"/>
      <c r="H131" s="118"/>
      <c r="I131" s="118"/>
      <c r="J131" s="118"/>
      <c r="K131" s="203"/>
      <c r="L131" s="118"/>
      <c r="M131" s="118"/>
      <c r="N131" s="118"/>
      <c r="O131" s="118"/>
      <c r="P131" s="118"/>
      <c r="Q131" s="203"/>
      <c r="R131" s="118"/>
      <c r="S131" s="118"/>
      <c r="T131" s="118"/>
      <c r="U131" s="118"/>
      <c r="V131" s="118"/>
      <c r="W131" s="203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</row>
    <row r="132">
      <c r="A132" s="224"/>
      <c r="B132" s="225"/>
      <c r="C132" s="118"/>
      <c r="D132" s="118"/>
      <c r="E132" s="203"/>
      <c r="F132" s="118"/>
      <c r="G132" s="118"/>
      <c r="H132" s="118"/>
      <c r="I132" s="118"/>
      <c r="J132" s="118"/>
      <c r="K132" s="203"/>
      <c r="L132" s="118"/>
      <c r="M132" s="118"/>
      <c r="N132" s="118"/>
      <c r="O132" s="118"/>
      <c r="P132" s="118"/>
      <c r="Q132" s="203"/>
      <c r="R132" s="118"/>
      <c r="S132" s="118"/>
      <c r="T132" s="118"/>
      <c r="U132" s="118"/>
      <c r="V132" s="118"/>
      <c r="W132" s="203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</row>
    <row r="133">
      <c r="A133" s="224"/>
      <c r="B133" s="225"/>
      <c r="C133" s="118"/>
      <c r="D133" s="118"/>
      <c r="E133" s="203"/>
      <c r="F133" s="118"/>
      <c r="G133" s="118"/>
      <c r="H133" s="118"/>
      <c r="I133" s="118"/>
      <c r="J133" s="118"/>
      <c r="K133" s="203"/>
      <c r="L133" s="118"/>
      <c r="M133" s="118"/>
      <c r="N133" s="118"/>
      <c r="O133" s="118"/>
      <c r="P133" s="118"/>
      <c r="Q133" s="203"/>
      <c r="R133" s="118"/>
      <c r="S133" s="118"/>
      <c r="T133" s="118"/>
      <c r="U133" s="118"/>
      <c r="V133" s="118"/>
      <c r="W133" s="203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</row>
    <row r="134">
      <c r="A134" s="224"/>
      <c r="B134" s="225"/>
      <c r="C134" s="118"/>
      <c r="D134" s="118"/>
      <c r="E134" s="203"/>
      <c r="F134" s="118"/>
      <c r="G134" s="118"/>
      <c r="H134" s="118"/>
      <c r="I134" s="118"/>
      <c r="J134" s="118"/>
      <c r="K134" s="203"/>
      <c r="L134" s="118"/>
      <c r="M134" s="118"/>
      <c r="N134" s="118"/>
      <c r="O134" s="118"/>
      <c r="P134" s="118"/>
      <c r="Q134" s="203"/>
      <c r="R134" s="118"/>
      <c r="S134" s="118"/>
      <c r="T134" s="118"/>
      <c r="U134" s="118"/>
      <c r="V134" s="118"/>
      <c r="W134" s="203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</row>
    <row r="135">
      <c r="A135" s="224"/>
      <c r="B135" s="225"/>
      <c r="C135" s="118"/>
      <c r="D135" s="118"/>
      <c r="E135" s="203"/>
      <c r="F135" s="118"/>
      <c r="G135" s="118"/>
      <c r="H135" s="118"/>
      <c r="I135" s="118"/>
      <c r="J135" s="118"/>
      <c r="K135" s="203"/>
      <c r="L135" s="118"/>
      <c r="M135" s="118"/>
      <c r="N135" s="118"/>
      <c r="O135" s="118"/>
      <c r="P135" s="118"/>
      <c r="Q135" s="203"/>
      <c r="R135" s="118"/>
      <c r="S135" s="118"/>
      <c r="T135" s="118"/>
      <c r="U135" s="118"/>
      <c r="V135" s="118"/>
      <c r="W135" s="203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</row>
    <row r="136">
      <c r="A136" s="224"/>
      <c r="B136" s="225"/>
      <c r="C136" s="118"/>
      <c r="D136" s="118"/>
      <c r="E136" s="203"/>
      <c r="F136" s="118"/>
      <c r="G136" s="118"/>
      <c r="H136" s="118"/>
      <c r="I136" s="118"/>
      <c r="J136" s="118"/>
      <c r="K136" s="203"/>
      <c r="L136" s="118"/>
      <c r="M136" s="118"/>
      <c r="N136" s="118"/>
      <c r="O136" s="118"/>
      <c r="P136" s="118"/>
      <c r="Q136" s="203"/>
      <c r="R136" s="118"/>
      <c r="S136" s="118"/>
      <c r="T136" s="118"/>
      <c r="U136" s="118"/>
      <c r="V136" s="118"/>
      <c r="W136" s="203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</row>
    <row r="137">
      <c r="A137" s="224"/>
      <c r="B137" s="225"/>
      <c r="C137" s="118"/>
      <c r="D137" s="118"/>
      <c r="E137" s="203"/>
      <c r="F137" s="118"/>
      <c r="G137" s="118"/>
      <c r="H137" s="118"/>
      <c r="I137" s="118"/>
      <c r="J137" s="118"/>
      <c r="K137" s="203"/>
      <c r="L137" s="118"/>
      <c r="M137" s="118"/>
      <c r="N137" s="118"/>
      <c r="O137" s="118"/>
      <c r="P137" s="118"/>
      <c r="Q137" s="203"/>
      <c r="R137" s="118"/>
      <c r="S137" s="118"/>
      <c r="T137" s="118"/>
      <c r="U137" s="118"/>
      <c r="V137" s="118"/>
      <c r="W137" s="203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</row>
    <row r="138">
      <c r="A138" s="224"/>
      <c r="B138" s="225"/>
      <c r="C138" s="118"/>
      <c r="D138" s="118"/>
      <c r="E138" s="203"/>
      <c r="F138" s="118"/>
      <c r="G138" s="118"/>
      <c r="H138" s="118"/>
      <c r="I138" s="118"/>
      <c r="J138" s="118"/>
      <c r="K138" s="203"/>
      <c r="L138" s="118"/>
      <c r="M138" s="118"/>
      <c r="N138" s="118"/>
      <c r="O138" s="118"/>
      <c r="P138" s="118"/>
      <c r="Q138" s="203"/>
      <c r="R138" s="118"/>
      <c r="S138" s="118"/>
      <c r="T138" s="118"/>
      <c r="U138" s="118"/>
      <c r="V138" s="118"/>
      <c r="W138" s="203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</row>
    <row r="139">
      <c r="A139" s="224"/>
      <c r="B139" s="225"/>
      <c r="C139" s="118"/>
      <c r="D139" s="118"/>
      <c r="E139" s="203"/>
      <c r="F139" s="118"/>
      <c r="G139" s="118"/>
      <c r="H139" s="118"/>
      <c r="I139" s="118"/>
      <c r="J139" s="118"/>
      <c r="K139" s="203"/>
      <c r="L139" s="118"/>
      <c r="M139" s="118"/>
      <c r="N139" s="118"/>
      <c r="O139" s="118"/>
      <c r="P139" s="118"/>
      <c r="Q139" s="203"/>
      <c r="R139" s="118"/>
      <c r="S139" s="118"/>
      <c r="T139" s="118"/>
      <c r="U139" s="118"/>
      <c r="V139" s="118"/>
      <c r="W139" s="203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</row>
    <row r="140">
      <c r="A140" s="224"/>
      <c r="B140" s="225"/>
      <c r="C140" s="118"/>
      <c r="D140" s="118"/>
      <c r="E140" s="203"/>
      <c r="F140" s="118"/>
      <c r="G140" s="118"/>
      <c r="H140" s="118"/>
      <c r="I140" s="118"/>
      <c r="J140" s="118"/>
      <c r="K140" s="203"/>
      <c r="L140" s="118"/>
      <c r="M140" s="118"/>
      <c r="N140" s="118"/>
      <c r="O140" s="118"/>
      <c r="P140" s="118"/>
      <c r="Q140" s="203"/>
      <c r="R140" s="118"/>
      <c r="S140" s="118"/>
      <c r="T140" s="118"/>
      <c r="U140" s="118"/>
      <c r="V140" s="118"/>
      <c r="W140" s="203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</row>
    <row r="141">
      <c r="A141" s="224"/>
      <c r="B141" s="225"/>
      <c r="C141" s="118"/>
      <c r="D141" s="118"/>
      <c r="E141" s="203"/>
      <c r="F141" s="118"/>
      <c r="G141" s="118"/>
      <c r="H141" s="118"/>
      <c r="I141" s="118"/>
      <c r="J141" s="118"/>
      <c r="K141" s="203"/>
      <c r="L141" s="118"/>
      <c r="M141" s="118"/>
      <c r="N141" s="118"/>
      <c r="O141" s="118"/>
      <c r="P141" s="118"/>
      <c r="Q141" s="203"/>
      <c r="R141" s="118"/>
      <c r="S141" s="118"/>
      <c r="T141" s="118"/>
      <c r="U141" s="118"/>
      <c r="V141" s="118"/>
      <c r="W141" s="203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</row>
    <row r="142">
      <c r="A142" s="224"/>
      <c r="B142" s="225"/>
      <c r="C142" s="118"/>
      <c r="D142" s="118"/>
      <c r="E142" s="203"/>
      <c r="F142" s="118"/>
      <c r="G142" s="118"/>
      <c r="H142" s="118"/>
      <c r="I142" s="118"/>
      <c r="J142" s="118"/>
      <c r="K142" s="203"/>
      <c r="L142" s="118"/>
      <c r="M142" s="118"/>
      <c r="N142" s="118"/>
      <c r="O142" s="118"/>
      <c r="P142" s="118"/>
      <c r="Q142" s="203"/>
      <c r="R142" s="118"/>
      <c r="S142" s="118"/>
      <c r="T142" s="118"/>
      <c r="U142" s="118"/>
      <c r="V142" s="118"/>
      <c r="W142" s="203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</row>
    <row r="143">
      <c r="A143" s="224"/>
      <c r="B143" s="225"/>
      <c r="C143" s="118"/>
      <c r="D143" s="118"/>
      <c r="E143" s="203"/>
      <c r="F143" s="118"/>
      <c r="G143" s="118"/>
      <c r="H143" s="118"/>
      <c r="I143" s="118"/>
      <c r="J143" s="118"/>
      <c r="K143" s="203"/>
      <c r="L143" s="118"/>
      <c r="M143" s="118"/>
      <c r="N143" s="118"/>
      <c r="O143" s="118"/>
      <c r="P143" s="118"/>
      <c r="Q143" s="203"/>
      <c r="R143" s="118"/>
      <c r="S143" s="118"/>
      <c r="T143" s="118"/>
      <c r="U143" s="118"/>
      <c r="V143" s="118"/>
      <c r="W143" s="203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</row>
    <row r="144">
      <c r="A144" s="224"/>
      <c r="B144" s="225"/>
      <c r="C144" s="118"/>
      <c r="D144" s="118"/>
      <c r="E144" s="203"/>
      <c r="F144" s="118"/>
      <c r="G144" s="118"/>
      <c r="H144" s="118"/>
      <c r="I144" s="118"/>
      <c r="J144" s="118"/>
      <c r="K144" s="203"/>
      <c r="L144" s="118"/>
      <c r="M144" s="118"/>
      <c r="N144" s="118"/>
      <c r="O144" s="118"/>
      <c r="P144" s="118"/>
      <c r="Q144" s="203"/>
      <c r="R144" s="118"/>
      <c r="S144" s="118"/>
      <c r="T144" s="118"/>
      <c r="U144" s="118"/>
      <c r="V144" s="118"/>
      <c r="W144" s="203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</row>
    <row r="145">
      <c r="A145" s="224"/>
      <c r="B145" s="225"/>
      <c r="C145" s="118"/>
      <c r="D145" s="118"/>
      <c r="E145" s="203"/>
      <c r="F145" s="118"/>
      <c r="G145" s="118"/>
      <c r="H145" s="118"/>
      <c r="I145" s="118"/>
      <c r="J145" s="118"/>
      <c r="K145" s="203"/>
      <c r="L145" s="118"/>
      <c r="M145" s="118"/>
      <c r="N145" s="118"/>
      <c r="O145" s="118"/>
      <c r="P145" s="118"/>
      <c r="Q145" s="203"/>
      <c r="R145" s="118"/>
      <c r="S145" s="118"/>
      <c r="T145" s="118"/>
      <c r="U145" s="118"/>
      <c r="V145" s="118"/>
      <c r="W145" s="203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</row>
    <row r="146">
      <c r="A146" s="224"/>
      <c r="B146" s="225"/>
      <c r="C146" s="118"/>
      <c r="D146" s="118"/>
      <c r="E146" s="203"/>
      <c r="F146" s="118"/>
      <c r="G146" s="118"/>
      <c r="H146" s="118"/>
      <c r="I146" s="118"/>
      <c r="J146" s="118"/>
      <c r="K146" s="203"/>
      <c r="L146" s="118"/>
      <c r="M146" s="118"/>
      <c r="N146" s="118"/>
      <c r="O146" s="118"/>
      <c r="P146" s="118"/>
      <c r="Q146" s="203"/>
      <c r="R146" s="118"/>
      <c r="S146" s="118"/>
      <c r="T146" s="118"/>
      <c r="U146" s="118"/>
      <c r="V146" s="118"/>
      <c r="W146" s="203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</row>
    <row r="147">
      <c r="A147" s="224"/>
      <c r="B147" s="225"/>
      <c r="C147" s="118"/>
      <c r="D147" s="118"/>
      <c r="E147" s="203"/>
      <c r="F147" s="118"/>
      <c r="G147" s="118"/>
      <c r="H147" s="118"/>
      <c r="I147" s="118"/>
      <c r="J147" s="118"/>
      <c r="K147" s="203"/>
      <c r="L147" s="118"/>
      <c r="M147" s="118"/>
      <c r="N147" s="118"/>
      <c r="O147" s="118"/>
      <c r="P147" s="118"/>
      <c r="Q147" s="203"/>
      <c r="R147" s="118"/>
      <c r="S147" s="118"/>
      <c r="T147" s="118"/>
      <c r="U147" s="118"/>
      <c r="V147" s="118"/>
      <c r="W147" s="203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</row>
    <row r="148">
      <c r="A148" s="224"/>
      <c r="B148" s="225"/>
      <c r="C148" s="118"/>
      <c r="D148" s="118"/>
      <c r="E148" s="203"/>
      <c r="F148" s="118"/>
      <c r="G148" s="118"/>
      <c r="H148" s="118"/>
      <c r="I148" s="118"/>
      <c r="J148" s="118"/>
      <c r="K148" s="203"/>
      <c r="L148" s="118"/>
      <c r="M148" s="118"/>
      <c r="N148" s="118"/>
      <c r="O148" s="118"/>
      <c r="P148" s="118"/>
      <c r="Q148" s="203"/>
      <c r="R148" s="118"/>
      <c r="S148" s="118"/>
      <c r="T148" s="118"/>
      <c r="U148" s="118"/>
      <c r="V148" s="118"/>
      <c r="W148" s="203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</row>
    <row r="149">
      <c r="A149" s="224"/>
      <c r="B149" s="225"/>
      <c r="C149" s="118"/>
      <c r="D149" s="118"/>
      <c r="E149" s="203"/>
      <c r="F149" s="118"/>
      <c r="G149" s="118"/>
      <c r="H149" s="118"/>
      <c r="I149" s="118"/>
      <c r="J149" s="118"/>
      <c r="K149" s="203"/>
      <c r="L149" s="118"/>
      <c r="M149" s="118"/>
      <c r="N149" s="118"/>
      <c r="O149" s="118"/>
      <c r="P149" s="118"/>
      <c r="Q149" s="203"/>
      <c r="R149" s="118"/>
      <c r="S149" s="118"/>
      <c r="T149" s="118"/>
      <c r="U149" s="118"/>
      <c r="V149" s="118"/>
      <c r="W149" s="203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</row>
    <row r="150">
      <c r="A150" s="224"/>
      <c r="B150" s="225"/>
      <c r="C150" s="118"/>
      <c r="D150" s="118"/>
      <c r="E150" s="203"/>
      <c r="F150" s="118"/>
      <c r="G150" s="118"/>
      <c r="H150" s="118"/>
      <c r="I150" s="118"/>
      <c r="J150" s="118"/>
      <c r="K150" s="203"/>
      <c r="L150" s="118"/>
      <c r="M150" s="118"/>
      <c r="N150" s="118"/>
      <c r="O150" s="118"/>
      <c r="P150" s="118"/>
      <c r="Q150" s="203"/>
      <c r="R150" s="118"/>
      <c r="S150" s="118"/>
      <c r="T150" s="118"/>
      <c r="U150" s="118"/>
      <c r="V150" s="118"/>
      <c r="W150" s="203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</row>
    <row r="151">
      <c r="A151" s="224"/>
      <c r="B151" s="225"/>
      <c r="C151" s="118"/>
      <c r="D151" s="118"/>
      <c r="E151" s="203"/>
      <c r="F151" s="118"/>
      <c r="G151" s="118"/>
      <c r="H151" s="118"/>
      <c r="I151" s="118"/>
      <c r="J151" s="118"/>
      <c r="K151" s="203"/>
      <c r="L151" s="118"/>
      <c r="M151" s="118"/>
      <c r="N151" s="118"/>
      <c r="O151" s="118"/>
      <c r="P151" s="118"/>
      <c r="Q151" s="203"/>
      <c r="R151" s="118"/>
      <c r="S151" s="118"/>
      <c r="T151" s="118"/>
      <c r="U151" s="118"/>
      <c r="V151" s="118"/>
      <c r="W151" s="203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</row>
    <row r="152">
      <c r="A152" s="224"/>
      <c r="B152" s="225"/>
      <c r="C152" s="118"/>
      <c r="D152" s="118"/>
      <c r="E152" s="203"/>
      <c r="F152" s="118"/>
      <c r="G152" s="118"/>
      <c r="H152" s="118"/>
      <c r="I152" s="118"/>
      <c r="J152" s="118"/>
      <c r="K152" s="203"/>
      <c r="L152" s="118"/>
      <c r="M152" s="118"/>
      <c r="N152" s="118"/>
      <c r="O152" s="118"/>
      <c r="P152" s="118"/>
      <c r="Q152" s="203"/>
      <c r="R152" s="118"/>
      <c r="S152" s="118"/>
      <c r="T152" s="118"/>
      <c r="U152" s="118"/>
      <c r="V152" s="118"/>
      <c r="W152" s="203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</row>
    <row r="153">
      <c r="A153" s="224"/>
      <c r="B153" s="225"/>
      <c r="C153" s="118"/>
      <c r="D153" s="118"/>
      <c r="E153" s="203"/>
      <c r="F153" s="118"/>
      <c r="G153" s="118"/>
      <c r="H153" s="118"/>
      <c r="I153" s="118"/>
      <c r="J153" s="118"/>
      <c r="K153" s="203"/>
      <c r="L153" s="118"/>
      <c r="M153" s="118"/>
      <c r="N153" s="118"/>
      <c r="O153" s="118"/>
      <c r="P153" s="118"/>
      <c r="Q153" s="203"/>
      <c r="R153" s="118"/>
      <c r="S153" s="118"/>
      <c r="T153" s="118"/>
      <c r="U153" s="118"/>
      <c r="V153" s="118"/>
      <c r="W153" s="203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</row>
    <row r="154">
      <c r="A154" s="224"/>
      <c r="B154" s="225"/>
      <c r="C154" s="118"/>
      <c r="D154" s="118"/>
      <c r="E154" s="203"/>
      <c r="F154" s="118"/>
      <c r="G154" s="118"/>
      <c r="H154" s="118"/>
      <c r="I154" s="118"/>
      <c r="J154" s="118"/>
      <c r="K154" s="203"/>
      <c r="L154" s="118"/>
      <c r="M154" s="118"/>
      <c r="N154" s="118"/>
      <c r="O154" s="118"/>
      <c r="P154" s="118"/>
      <c r="Q154" s="203"/>
      <c r="R154" s="118"/>
      <c r="S154" s="118"/>
      <c r="T154" s="118"/>
      <c r="U154" s="118"/>
      <c r="V154" s="118"/>
      <c r="W154" s="203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</row>
    <row r="155">
      <c r="A155" s="224"/>
      <c r="B155" s="225"/>
      <c r="C155" s="118"/>
      <c r="D155" s="118"/>
      <c r="E155" s="203"/>
      <c r="F155" s="118"/>
      <c r="G155" s="118"/>
      <c r="H155" s="118"/>
      <c r="I155" s="118"/>
      <c r="J155" s="118"/>
      <c r="K155" s="203"/>
      <c r="L155" s="118"/>
      <c r="M155" s="118"/>
      <c r="N155" s="118"/>
      <c r="O155" s="118"/>
      <c r="P155" s="118"/>
      <c r="Q155" s="203"/>
      <c r="R155" s="118"/>
      <c r="S155" s="118"/>
      <c r="T155" s="118"/>
      <c r="U155" s="118"/>
      <c r="V155" s="118"/>
      <c r="W155" s="203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</row>
    <row r="156">
      <c r="A156" s="224"/>
      <c r="B156" s="225"/>
      <c r="C156" s="118"/>
      <c r="D156" s="118"/>
      <c r="E156" s="203"/>
      <c r="F156" s="118"/>
      <c r="G156" s="118"/>
      <c r="H156" s="118"/>
      <c r="I156" s="118"/>
      <c r="J156" s="118"/>
      <c r="K156" s="203"/>
      <c r="L156" s="118"/>
      <c r="M156" s="118"/>
      <c r="N156" s="118"/>
      <c r="O156" s="118"/>
      <c r="P156" s="118"/>
      <c r="Q156" s="203"/>
      <c r="R156" s="118"/>
      <c r="S156" s="118"/>
      <c r="T156" s="118"/>
      <c r="U156" s="118"/>
      <c r="V156" s="118"/>
      <c r="W156" s="203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</row>
    <row r="157">
      <c r="A157" s="224"/>
      <c r="B157" s="225"/>
      <c r="C157" s="118"/>
      <c r="D157" s="118"/>
      <c r="E157" s="203"/>
      <c r="F157" s="118"/>
      <c r="G157" s="118"/>
      <c r="H157" s="118"/>
      <c r="I157" s="118"/>
      <c r="J157" s="118"/>
      <c r="K157" s="203"/>
      <c r="L157" s="118"/>
      <c r="M157" s="118"/>
      <c r="N157" s="118"/>
      <c r="O157" s="118"/>
      <c r="P157" s="118"/>
      <c r="Q157" s="203"/>
      <c r="R157" s="118"/>
      <c r="S157" s="118"/>
      <c r="T157" s="118"/>
      <c r="U157" s="118"/>
      <c r="V157" s="118"/>
      <c r="W157" s="203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</row>
    <row r="158">
      <c r="A158" s="224"/>
      <c r="B158" s="225"/>
      <c r="C158" s="118"/>
      <c r="D158" s="118"/>
      <c r="E158" s="203"/>
      <c r="F158" s="118"/>
      <c r="G158" s="118"/>
      <c r="H158" s="118"/>
      <c r="I158" s="118"/>
      <c r="J158" s="118"/>
      <c r="K158" s="203"/>
      <c r="L158" s="118"/>
      <c r="M158" s="118"/>
      <c r="N158" s="118"/>
      <c r="O158" s="118"/>
      <c r="P158" s="118"/>
      <c r="Q158" s="203"/>
      <c r="R158" s="118"/>
      <c r="S158" s="118"/>
      <c r="T158" s="118"/>
      <c r="U158" s="118"/>
      <c r="V158" s="118"/>
      <c r="W158" s="203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</row>
    <row r="159">
      <c r="A159" s="224"/>
      <c r="B159" s="225"/>
      <c r="C159" s="118"/>
      <c r="D159" s="118"/>
      <c r="E159" s="203"/>
      <c r="F159" s="118"/>
      <c r="G159" s="118"/>
      <c r="H159" s="118"/>
      <c r="I159" s="118"/>
      <c r="J159" s="118"/>
      <c r="K159" s="203"/>
      <c r="L159" s="118"/>
      <c r="M159" s="118"/>
      <c r="N159" s="118"/>
      <c r="O159" s="118"/>
      <c r="P159" s="118"/>
      <c r="Q159" s="203"/>
      <c r="R159" s="118"/>
      <c r="S159" s="118"/>
      <c r="T159" s="118"/>
      <c r="U159" s="118"/>
      <c r="V159" s="118"/>
      <c r="W159" s="203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</row>
    <row r="160">
      <c r="A160" s="224"/>
      <c r="B160" s="225"/>
      <c r="C160" s="118"/>
      <c r="D160" s="118"/>
      <c r="E160" s="203"/>
      <c r="F160" s="118"/>
      <c r="G160" s="118"/>
      <c r="H160" s="118"/>
      <c r="I160" s="118"/>
      <c r="J160" s="118"/>
      <c r="K160" s="203"/>
      <c r="L160" s="118"/>
      <c r="M160" s="118"/>
      <c r="N160" s="118"/>
      <c r="O160" s="118"/>
      <c r="P160" s="118"/>
      <c r="Q160" s="203"/>
      <c r="R160" s="118"/>
      <c r="S160" s="118"/>
      <c r="T160" s="118"/>
      <c r="U160" s="118"/>
      <c r="V160" s="118"/>
      <c r="W160" s="203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</row>
    <row r="161">
      <c r="A161" s="224"/>
      <c r="B161" s="225"/>
      <c r="C161" s="118"/>
      <c r="D161" s="118"/>
      <c r="E161" s="203"/>
      <c r="F161" s="118"/>
      <c r="G161" s="118"/>
      <c r="H161" s="118"/>
      <c r="I161" s="118"/>
      <c r="J161" s="118"/>
      <c r="K161" s="203"/>
      <c r="L161" s="118"/>
      <c r="M161" s="118"/>
      <c r="N161" s="118"/>
      <c r="O161" s="118"/>
      <c r="P161" s="118"/>
      <c r="Q161" s="203"/>
      <c r="R161" s="118"/>
      <c r="S161" s="118"/>
      <c r="T161" s="118"/>
      <c r="U161" s="118"/>
      <c r="V161" s="118"/>
      <c r="W161" s="203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</row>
    <row r="162">
      <c r="A162" s="224"/>
      <c r="B162" s="225"/>
      <c r="C162" s="118"/>
      <c r="D162" s="118"/>
      <c r="E162" s="203"/>
      <c r="F162" s="118"/>
      <c r="G162" s="118"/>
      <c r="H162" s="118"/>
      <c r="I162" s="118"/>
      <c r="J162" s="118"/>
      <c r="K162" s="203"/>
      <c r="L162" s="118"/>
      <c r="M162" s="118"/>
      <c r="N162" s="118"/>
      <c r="O162" s="118"/>
      <c r="P162" s="118"/>
      <c r="Q162" s="203"/>
      <c r="R162" s="118"/>
      <c r="S162" s="118"/>
      <c r="T162" s="118"/>
      <c r="U162" s="118"/>
      <c r="V162" s="118"/>
      <c r="W162" s="203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</row>
    <row r="163">
      <c r="A163" s="224"/>
      <c r="B163" s="225"/>
      <c r="C163" s="118"/>
      <c r="D163" s="118"/>
      <c r="E163" s="203"/>
      <c r="F163" s="118"/>
      <c r="G163" s="118"/>
      <c r="H163" s="118"/>
      <c r="I163" s="118"/>
      <c r="J163" s="118"/>
      <c r="K163" s="203"/>
      <c r="L163" s="118"/>
      <c r="M163" s="118"/>
      <c r="N163" s="118"/>
      <c r="O163" s="118"/>
      <c r="P163" s="118"/>
      <c r="Q163" s="203"/>
      <c r="R163" s="118"/>
      <c r="S163" s="118"/>
      <c r="T163" s="118"/>
      <c r="U163" s="118"/>
      <c r="V163" s="118"/>
      <c r="W163" s="203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</row>
    <row r="164">
      <c r="A164" s="224"/>
      <c r="B164" s="225"/>
      <c r="C164" s="118"/>
      <c r="D164" s="118"/>
      <c r="E164" s="203"/>
      <c r="F164" s="118"/>
      <c r="G164" s="118"/>
      <c r="H164" s="118"/>
      <c r="I164" s="118"/>
      <c r="J164" s="118"/>
      <c r="K164" s="203"/>
      <c r="L164" s="118"/>
      <c r="M164" s="118"/>
      <c r="N164" s="118"/>
      <c r="O164" s="118"/>
      <c r="P164" s="118"/>
      <c r="Q164" s="203"/>
      <c r="R164" s="118"/>
      <c r="S164" s="118"/>
      <c r="T164" s="118"/>
      <c r="U164" s="118"/>
      <c r="V164" s="118"/>
      <c r="W164" s="203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</row>
    <row r="165">
      <c r="A165" s="224"/>
      <c r="B165" s="225"/>
      <c r="C165" s="118"/>
      <c r="D165" s="118"/>
      <c r="E165" s="203"/>
      <c r="F165" s="118"/>
      <c r="G165" s="118"/>
      <c r="H165" s="118"/>
      <c r="I165" s="118"/>
      <c r="J165" s="118"/>
      <c r="K165" s="203"/>
      <c r="L165" s="118"/>
      <c r="M165" s="118"/>
      <c r="N165" s="118"/>
      <c r="O165" s="118"/>
      <c r="P165" s="118"/>
      <c r="Q165" s="203"/>
      <c r="R165" s="118"/>
      <c r="S165" s="118"/>
      <c r="T165" s="118"/>
      <c r="U165" s="118"/>
      <c r="V165" s="118"/>
      <c r="W165" s="203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</row>
    <row r="166">
      <c r="A166" s="224"/>
      <c r="B166" s="225"/>
      <c r="C166" s="118"/>
      <c r="D166" s="118"/>
      <c r="E166" s="203"/>
      <c r="F166" s="118"/>
      <c r="G166" s="118"/>
      <c r="H166" s="118"/>
      <c r="I166" s="118"/>
      <c r="J166" s="118"/>
      <c r="K166" s="203"/>
      <c r="L166" s="118"/>
      <c r="M166" s="118"/>
      <c r="N166" s="118"/>
      <c r="O166" s="118"/>
      <c r="P166" s="118"/>
      <c r="Q166" s="203"/>
      <c r="R166" s="118"/>
      <c r="S166" s="118"/>
      <c r="T166" s="118"/>
      <c r="U166" s="118"/>
      <c r="V166" s="118"/>
      <c r="W166" s="203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</row>
    <row r="167">
      <c r="A167" s="224"/>
      <c r="B167" s="225"/>
      <c r="C167" s="118"/>
      <c r="D167" s="118"/>
      <c r="E167" s="203"/>
      <c r="F167" s="118"/>
      <c r="G167" s="118"/>
      <c r="H167" s="118"/>
      <c r="I167" s="118"/>
      <c r="J167" s="118"/>
      <c r="K167" s="203"/>
      <c r="L167" s="118"/>
      <c r="M167" s="118"/>
      <c r="N167" s="118"/>
      <c r="O167" s="118"/>
      <c r="P167" s="118"/>
      <c r="Q167" s="203"/>
      <c r="R167" s="118"/>
      <c r="S167" s="118"/>
      <c r="T167" s="118"/>
      <c r="U167" s="118"/>
      <c r="V167" s="118"/>
      <c r="W167" s="203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</row>
    <row r="168">
      <c r="A168" s="224"/>
      <c r="B168" s="225"/>
      <c r="C168" s="118"/>
      <c r="D168" s="118"/>
      <c r="E168" s="203"/>
      <c r="F168" s="118"/>
      <c r="G168" s="118"/>
      <c r="H168" s="118"/>
      <c r="I168" s="118"/>
      <c r="J168" s="118"/>
      <c r="K168" s="203"/>
      <c r="L168" s="118"/>
      <c r="M168" s="118"/>
      <c r="N168" s="118"/>
      <c r="O168" s="118"/>
      <c r="P168" s="118"/>
      <c r="Q168" s="203"/>
      <c r="R168" s="118"/>
      <c r="S168" s="118"/>
      <c r="T168" s="118"/>
      <c r="U168" s="118"/>
      <c r="V168" s="118"/>
      <c r="W168" s="203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</row>
    <row r="169">
      <c r="A169" s="224"/>
      <c r="B169" s="225"/>
      <c r="C169" s="118"/>
      <c r="D169" s="118"/>
      <c r="E169" s="203"/>
      <c r="F169" s="118"/>
      <c r="G169" s="118"/>
      <c r="H169" s="118"/>
      <c r="I169" s="118"/>
      <c r="J169" s="118"/>
      <c r="K169" s="203"/>
      <c r="L169" s="118"/>
      <c r="M169" s="118"/>
      <c r="N169" s="118"/>
      <c r="O169" s="118"/>
      <c r="P169" s="118"/>
      <c r="Q169" s="203"/>
      <c r="R169" s="118"/>
      <c r="S169" s="118"/>
      <c r="T169" s="118"/>
      <c r="U169" s="118"/>
      <c r="V169" s="118"/>
      <c r="W169" s="203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</row>
    <row r="170">
      <c r="A170" s="224"/>
      <c r="B170" s="225"/>
      <c r="C170" s="118"/>
      <c r="D170" s="118"/>
      <c r="E170" s="203"/>
      <c r="F170" s="118"/>
      <c r="G170" s="118"/>
      <c r="H170" s="118"/>
      <c r="I170" s="118"/>
      <c r="J170" s="118"/>
      <c r="K170" s="203"/>
      <c r="L170" s="118"/>
      <c r="M170" s="118"/>
      <c r="N170" s="118"/>
      <c r="O170" s="118"/>
      <c r="P170" s="118"/>
      <c r="Q170" s="203"/>
      <c r="R170" s="118"/>
      <c r="S170" s="118"/>
      <c r="T170" s="118"/>
      <c r="U170" s="118"/>
      <c r="V170" s="118"/>
      <c r="W170" s="203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</row>
    <row r="171">
      <c r="A171" s="224"/>
      <c r="B171" s="225"/>
      <c r="C171" s="118"/>
      <c r="D171" s="118"/>
      <c r="E171" s="203"/>
      <c r="F171" s="118"/>
      <c r="G171" s="118"/>
      <c r="H171" s="118"/>
      <c r="I171" s="118"/>
      <c r="J171" s="118"/>
      <c r="K171" s="203"/>
      <c r="L171" s="118"/>
      <c r="M171" s="118"/>
      <c r="N171" s="118"/>
      <c r="O171" s="118"/>
      <c r="P171" s="118"/>
      <c r="Q171" s="203"/>
      <c r="R171" s="118"/>
      <c r="S171" s="118"/>
      <c r="T171" s="118"/>
      <c r="U171" s="118"/>
      <c r="V171" s="118"/>
      <c r="W171" s="203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</row>
    <row r="172">
      <c r="A172" s="224"/>
      <c r="B172" s="225"/>
      <c r="C172" s="118"/>
      <c r="D172" s="118"/>
      <c r="E172" s="203"/>
      <c r="F172" s="118"/>
      <c r="G172" s="118"/>
      <c r="H172" s="118"/>
      <c r="I172" s="118"/>
      <c r="J172" s="118"/>
      <c r="K172" s="203"/>
      <c r="L172" s="118"/>
      <c r="M172" s="118"/>
      <c r="N172" s="118"/>
      <c r="O172" s="118"/>
      <c r="P172" s="118"/>
      <c r="Q172" s="203"/>
      <c r="R172" s="118"/>
      <c r="S172" s="118"/>
      <c r="T172" s="118"/>
      <c r="U172" s="118"/>
      <c r="V172" s="118"/>
      <c r="W172" s="203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</row>
    <row r="173">
      <c r="A173" s="224"/>
      <c r="B173" s="225"/>
      <c r="C173" s="118"/>
      <c r="D173" s="118"/>
      <c r="E173" s="203"/>
      <c r="F173" s="118"/>
      <c r="G173" s="118"/>
      <c r="H173" s="118"/>
      <c r="I173" s="118"/>
      <c r="J173" s="118"/>
      <c r="K173" s="203"/>
      <c r="L173" s="118"/>
      <c r="M173" s="118"/>
      <c r="N173" s="118"/>
      <c r="O173" s="118"/>
      <c r="P173" s="118"/>
      <c r="Q173" s="203"/>
      <c r="R173" s="118"/>
      <c r="S173" s="118"/>
      <c r="T173" s="118"/>
      <c r="U173" s="118"/>
      <c r="V173" s="118"/>
      <c r="W173" s="203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</row>
    <row r="174">
      <c r="A174" s="224"/>
      <c r="B174" s="225"/>
      <c r="C174" s="118"/>
      <c r="D174" s="118"/>
      <c r="E174" s="203"/>
      <c r="F174" s="118"/>
      <c r="G174" s="118"/>
      <c r="H174" s="118"/>
      <c r="I174" s="118"/>
      <c r="J174" s="118"/>
      <c r="K174" s="203"/>
      <c r="L174" s="118"/>
      <c r="M174" s="118"/>
      <c r="N174" s="118"/>
      <c r="O174" s="118"/>
      <c r="P174" s="118"/>
      <c r="Q174" s="203"/>
      <c r="R174" s="118"/>
      <c r="S174" s="118"/>
      <c r="T174" s="118"/>
      <c r="U174" s="118"/>
      <c r="V174" s="118"/>
      <c r="W174" s="203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</row>
    <row r="175">
      <c r="A175" s="224"/>
      <c r="B175" s="225"/>
      <c r="C175" s="118"/>
      <c r="D175" s="118"/>
      <c r="E175" s="203"/>
      <c r="F175" s="118"/>
      <c r="G175" s="118"/>
      <c r="H175" s="118"/>
      <c r="I175" s="118"/>
      <c r="J175" s="118"/>
      <c r="K175" s="203"/>
      <c r="L175" s="118"/>
      <c r="M175" s="118"/>
      <c r="N175" s="118"/>
      <c r="O175" s="118"/>
      <c r="P175" s="118"/>
      <c r="Q175" s="203"/>
      <c r="R175" s="118"/>
      <c r="S175" s="118"/>
      <c r="T175" s="118"/>
      <c r="U175" s="118"/>
      <c r="V175" s="118"/>
      <c r="W175" s="203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</row>
    <row r="176">
      <c r="A176" s="224"/>
      <c r="B176" s="225"/>
      <c r="C176" s="118"/>
      <c r="D176" s="118"/>
      <c r="E176" s="203"/>
      <c r="F176" s="118"/>
      <c r="G176" s="118"/>
      <c r="H176" s="118"/>
      <c r="I176" s="118"/>
      <c r="J176" s="118"/>
      <c r="K176" s="203"/>
      <c r="L176" s="118"/>
      <c r="M176" s="118"/>
      <c r="N176" s="118"/>
      <c r="O176" s="118"/>
      <c r="P176" s="118"/>
      <c r="Q176" s="203"/>
      <c r="R176" s="118"/>
      <c r="S176" s="118"/>
      <c r="T176" s="118"/>
      <c r="U176" s="118"/>
      <c r="V176" s="118"/>
      <c r="W176" s="203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</row>
    <row r="177">
      <c r="A177" s="224"/>
      <c r="B177" s="225"/>
      <c r="C177" s="118"/>
      <c r="D177" s="118"/>
      <c r="E177" s="203"/>
      <c r="F177" s="118"/>
      <c r="G177" s="118"/>
      <c r="H177" s="118"/>
      <c r="I177" s="118"/>
      <c r="J177" s="118"/>
      <c r="K177" s="203"/>
      <c r="L177" s="118"/>
      <c r="M177" s="118"/>
      <c r="N177" s="118"/>
      <c r="O177" s="118"/>
      <c r="P177" s="118"/>
      <c r="Q177" s="203"/>
      <c r="R177" s="118"/>
      <c r="S177" s="118"/>
      <c r="T177" s="118"/>
      <c r="U177" s="118"/>
      <c r="V177" s="118"/>
      <c r="W177" s="203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</row>
    <row r="178">
      <c r="A178" s="224"/>
      <c r="B178" s="225"/>
      <c r="C178" s="118"/>
      <c r="D178" s="118"/>
      <c r="E178" s="203"/>
      <c r="F178" s="118"/>
      <c r="G178" s="118"/>
      <c r="H178" s="118"/>
      <c r="I178" s="118"/>
      <c r="J178" s="118"/>
      <c r="K178" s="203"/>
      <c r="L178" s="118"/>
      <c r="M178" s="118"/>
      <c r="N178" s="118"/>
      <c r="O178" s="118"/>
      <c r="P178" s="118"/>
      <c r="Q178" s="203"/>
      <c r="R178" s="118"/>
      <c r="S178" s="118"/>
      <c r="T178" s="118"/>
      <c r="U178" s="118"/>
      <c r="V178" s="118"/>
      <c r="W178" s="203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</row>
    <row r="179">
      <c r="A179" s="224"/>
      <c r="B179" s="225"/>
      <c r="C179" s="118"/>
      <c r="D179" s="118"/>
      <c r="E179" s="203"/>
      <c r="F179" s="118"/>
      <c r="G179" s="118"/>
      <c r="H179" s="118"/>
      <c r="I179" s="118"/>
      <c r="J179" s="118"/>
      <c r="K179" s="203"/>
      <c r="L179" s="118"/>
      <c r="M179" s="118"/>
      <c r="N179" s="118"/>
      <c r="O179" s="118"/>
      <c r="P179" s="118"/>
      <c r="Q179" s="203"/>
      <c r="R179" s="118"/>
      <c r="S179" s="118"/>
      <c r="T179" s="118"/>
      <c r="U179" s="118"/>
      <c r="V179" s="118"/>
      <c r="W179" s="203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</row>
    <row r="180">
      <c r="A180" s="224"/>
      <c r="B180" s="225"/>
      <c r="C180" s="118"/>
      <c r="D180" s="118"/>
      <c r="E180" s="203"/>
      <c r="F180" s="118"/>
      <c r="G180" s="118"/>
      <c r="H180" s="118"/>
      <c r="I180" s="118"/>
      <c r="J180" s="118"/>
      <c r="K180" s="203"/>
      <c r="L180" s="118"/>
      <c r="M180" s="118"/>
      <c r="N180" s="118"/>
      <c r="O180" s="118"/>
      <c r="P180" s="118"/>
      <c r="Q180" s="203"/>
      <c r="R180" s="118"/>
      <c r="S180" s="118"/>
      <c r="T180" s="118"/>
      <c r="U180" s="118"/>
      <c r="V180" s="118"/>
      <c r="W180" s="203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</row>
    <row r="181">
      <c r="A181" s="224"/>
      <c r="B181" s="225"/>
      <c r="C181" s="118"/>
      <c r="D181" s="118"/>
      <c r="E181" s="203"/>
      <c r="F181" s="118"/>
      <c r="G181" s="118"/>
      <c r="H181" s="118"/>
      <c r="I181" s="118"/>
      <c r="J181" s="118"/>
      <c r="K181" s="203"/>
      <c r="L181" s="118"/>
      <c r="M181" s="118"/>
      <c r="N181" s="118"/>
      <c r="O181" s="118"/>
      <c r="P181" s="118"/>
      <c r="Q181" s="203"/>
      <c r="R181" s="118"/>
      <c r="S181" s="118"/>
      <c r="T181" s="118"/>
      <c r="U181" s="118"/>
      <c r="V181" s="118"/>
      <c r="W181" s="203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</row>
    <row r="182">
      <c r="A182" s="224"/>
      <c r="B182" s="225"/>
      <c r="C182" s="118"/>
      <c r="D182" s="118"/>
      <c r="E182" s="203"/>
      <c r="F182" s="118"/>
      <c r="G182" s="118"/>
      <c r="H182" s="118"/>
      <c r="I182" s="118"/>
      <c r="J182" s="118"/>
      <c r="K182" s="203"/>
      <c r="L182" s="118"/>
      <c r="M182" s="118"/>
      <c r="N182" s="118"/>
      <c r="O182" s="118"/>
      <c r="P182" s="118"/>
      <c r="Q182" s="203"/>
      <c r="R182" s="118"/>
      <c r="S182" s="118"/>
      <c r="T182" s="118"/>
      <c r="U182" s="118"/>
      <c r="V182" s="118"/>
      <c r="W182" s="203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</row>
    <row r="183">
      <c r="A183" s="224"/>
      <c r="B183" s="225"/>
      <c r="C183" s="118"/>
      <c r="D183" s="118"/>
      <c r="E183" s="203"/>
      <c r="F183" s="118"/>
      <c r="G183" s="118"/>
      <c r="H183" s="118"/>
      <c r="I183" s="118"/>
      <c r="J183" s="118"/>
      <c r="K183" s="203"/>
      <c r="L183" s="118"/>
      <c r="M183" s="118"/>
      <c r="N183" s="118"/>
      <c r="O183" s="118"/>
      <c r="P183" s="118"/>
      <c r="Q183" s="203"/>
      <c r="R183" s="118"/>
      <c r="S183" s="118"/>
      <c r="T183" s="118"/>
      <c r="U183" s="118"/>
      <c r="V183" s="118"/>
      <c r="W183" s="203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</row>
    <row r="184">
      <c r="A184" s="224"/>
      <c r="B184" s="225"/>
      <c r="C184" s="118"/>
      <c r="D184" s="118"/>
      <c r="E184" s="203"/>
      <c r="F184" s="118"/>
      <c r="G184" s="118"/>
      <c r="H184" s="118"/>
      <c r="I184" s="118"/>
      <c r="J184" s="118"/>
      <c r="K184" s="203"/>
      <c r="L184" s="118"/>
      <c r="M184" s="118"/>
      <c r="N184" s="118"/>
      <c r="O184" s="118"/>
      <c r="P184" s="118"/>
      <c r="Q184" s="203"/>
      <c r="R184" s="118"/>
      <c r="S184" s="118"/>
      <c r="T184" s="118"/>
      <c r="U184" s="118"/>
      <c r="V184" s="118"/>
      <c r="W184" s="203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</row>
    <row r="185">
      <c r="A185" s="224"/>
      <c r="B185" s="225"/>
      <c r="C185" s="118"/>
      <c r="D185" s="118"/>
      <c r="E185" s="203"/>
      <c r="F185" s="118"/>
      <c r="G185" s="118"/>
      <c r="H185" s="118"/>
      <c r="I185" s="118"/>
      <c r="J185" s="118"/>
      <c r="K185" s="203"/>
      <c r="L185" s="118"/>
      <c r="M185" s="118"/>
      <c r="N185" s="118"/>
      <c r="O185" s="118"/>
      <c r="P185" s="118"/>
      <c r="Q185" s="203"/>
      <c r="R185" s="118"/>
      <c r="S185" s="118"/>
      <c r="T185" s="118"/>
      <c r="U185" s="118"/>
      <c r="V185" s="118"/>
      <c r="W185" s="203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</row>
    <row r="186">
      <c r="A186" s="224"/>
      <c r="B186" s="225"/>
      <c r="C186" s="118"/>
      <c r="D186" s="118"/>
      <c r="E186" s="203"/>
      <c r="F186" s="118"/>
      <c r="G186" s="118"/>
      <c r="H186" s="118"/>
      <c r="I186" s="118"/>
      <c r="J186" s="118"/>
      <c r="K186" s="203"/>
      <c r="L186" s="118"/>
      <c r="M186" s="118"/>
      <c r="N186" s="118"/>
      <c r="O186" s="118"/>
      <c r="P186" s="118"/>
      <c r="Q186" s="203"/>
      <c r="R186" s="118"/>
      <c r="S186" s="118"/>
      <c r="T186" s="118"/>
      <c r="U186" s="118"/>
      <c r="V186" s="118"/>
      <c r="W186" s="203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</row>
    <row r="187">
      <c r="A187" s="224"/>
      <c r="B187" s="225"/>
      <c r="C187" s="118"/>
      <c r="D187" s="118"/>
      <c r="E187" s="203"/>
      <c r="F187" s="118"/>
      <c r="G187" s="118"/>
      <c r="H187" s="118"/>
      <c r="I187" s="118"/>
      <c r="J187" s="118"/>
      <c r="K187" s="203"/>
      <c r="L187" s="118"/>
      <c r="M187" s="118"/>
      <c r="N187" s="118"/>
      <c r="O187" s="118"/>
      <c r="P187" s="118"/>
      <c r="Q187" s="203"/>
      <c r="R187" s="118"/>
      <c r="S187" s="118"/>
      <c r="T187" s="118"/>
      <c r="U187" s="118"/>
      <c r="V187" s="118"/>
      <c r="W187" s="203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</row>
    <row r="188">
      <c r="A188" s="224"/>
      <c r="B188" s="225"/>
      <c r="C188" s="118"/>
      <c r="D188" s="118"/>
      <c r="E188" s="203"/>
      <c r="F188" s="118"/>
      <c r="G188" s="118"/>
      <c r="H188" s="118"/>
      <c r="I188" s="118"/>
      <c r="J188" s="118"/>
      <c r="K188" s="203"/>
      <c r="L188" s="118"/>
      <c r="M188" s="118"/>
      <c r="N188" s="118"/>
      <c r="O188" s="118"/>
      <c r="P188" s="118"/>
      <c r="Q188" s="203"/>
      <c r="R188" s="118"/>
      <c r="S188" s="118"/>
      <c r="T188" s="118"/>
      <c r="U188" s="118"/>
      <c r="V188" s="118"/>
      <c r="W188" s="203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</row>
    <row r="189">
      <c r="A189" s="224"/>
      <c r="B189" s="225"/>
      <c r="C189" s="118"/>
      <c r="D189" s="118"/>
      <c r="E189" s="203"/>
      <c r="F189" s="118"/>
      <c r="G189" s="118"/>
      <c r="H189" s="118"/>
      <c r="I189" s="118"/>
      <c r="J189" s="118"/>
      <c r="K189" s="203"/>
      <c r="L189" s="118"/>
      <c r="M189" s="118"/>
      <c r="N189" s="118"/>
      <c r="O189" s="118"/>
      <c r="P189" s="118"/>
      <c r="Q189" s="203"/>
      <c r="R189" s="118"/>
      <c r="S189" s="118"/>
      <c r="T189" s="118"/>
      <c r="U189" s="118"/>
      <c r="V189" s="118"/>
      <c r="W189" s="203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</row>
    <row r="190">
      <c r="A190" s="224"/>
      <c r="B190" s="225"/>
      <c r="C190" s="118"/>
      <c r="D190" s="118"/>
      <c r="E190" s="203"/>
      <c r="F190" s="118"/>
      <c r="G190" s="118"/>
      <c r="H190" s="118"/>
      <c r="I190" s="118"/>
      <c r="J190" s="118"/>
      <c r="K190" s="203"/>
      <c r="L190" s="118"/>
      <c r="M190" s="118"/>
      <c r="N190" s="118"/>
      <c r="O190" s="118"/>
      <c r="P190" s="118"/>
      <c r="Q190" s="203"/>
      <c r="R190" s="118"/>
      <c r="S190" s="118"/>
      <c r="T190" s="118"/>
      <c r="U190" s="118"/>
      <c r="V190" s="118"/>
      <c r="W190" s="203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</row>
    <row r="191">
      <c r="A191" s="224"/>
      <c r="B191" s="225"/>
      <c r="C191" s="118"/>
      <c r="D191" s="118"/>
      <c r="E191" s="203"/>
      <c r="F191" s="118"/>
      <c r="G191" s="118"/>
      <c r="H191" s="118"/>
      <c r="I191" s="118"/>
      <c r="J191" s="118"/>
      <c r="K191" s="203"/>
      <c r="L191" s="118"/>
      <c r="M191" s="118"/>
      <c r="N191" s="118"/>
      <c r="O191" s="118"/>
      <c r="P191" s="118"/>
      <c r="Q191" s="203"/>
      <c r="R191" s="118"/>
      <c r="S191" s="118"/>
      <c r="T191" s="118"/>
      <c r="U191" s="118"/>
      <c r="V191" s="118"/>
      <c r="W191" s="203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</row>
    <row r="192">
      <c r="A192" s="224"/>
      <c r="B192" s="225"/>
      <c r="C192" s="118"/>
      <c r="D192" s="118"/>
      <c r="E192" s="203"/>
      <c r="F192" s="118"/>
      <c r="G192" s="118"/>
      <c r="H192" s="118"/>
      <c r="I192" s="118"/>
      <c r="J192" s="118"/>
      <c r="K192" s="203"/>
      <c r="L192" s="118"/>
      <c r="M192" s="118"/>
      <c r="N192" s="118"/>
      <c r="O192" s="118"/>
      <c r="P192" s="118"/>
      <c r="Q192" s="203"/>
      <c r="R192" s="118"/>
      <c r="S192" s="118"/>
      <c r="T192" s="118"/>
      <c r="U192" s="118"/>
      <c r="V192" s="118"/>
      <c r="W192" s="203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</row>
    <row r="193">
      <c r="A193" s="224"/>
      <c r="B193" s="225"/>
      <c r="C193" s="118"/>
      <c r="D193" s="118"/>
      <c r="E193" s="203"/>
      <c r="F193" s="118"/>
      <c r="G193" s="118"/>
      <c r="H193" s="118"/>
      <c r="I193" s="118"/>
      <c r="J193" s="118"/>
      <c r="K193" s="203"/>
      <c r="L193" s="118"/>
      <c r="M193" s="118"/>
      <c r="N193" s="118"/>
      <c r="O193" s="118"/>
      <c r="P193" s="118"/>
      <c r="Q193" s="203"/>
      <c r="R193" s="118"/>
      <c r="S193" s="118"/>
      <c r="T193" s="118"/>
      <c r="U193" s="118"/>
      <c r="V193" s="118"/>
      <c r="W193" s="203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</row>
    <row r="194">
      <c r="A194" s="224"/>
      <c r="B194" s="225"/>
      <c r="C194" s="118"/>
      <c r="D194" s="118"/>
      <c r="E194" s="203"/>
      <c r="F194" s="118"/>
      <c r="G194" s="118"/>
      <c r="H194" s="118"/>
      <c r="I194" s="118"/>
      <c r="J194" s="118"/>
      <c r="K194" s="203"/>
      <c r="L194" s="118"/>
      <c r="M194" s="118"/>
      <c r="N194" s="118"/>
      <c r="O194" s="118"/>
      <c r="P194" s="118"/>
      <c r="Q194" s="203"/>
      <c r="R194" s="118"/>
      <c r="S194" s="118"/>
      <c r="T194" s="118"/>
      <c r="U194" s="118"/>
      <c r="V194" s="118"/>
      <c r="W194" s="203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</row>
    <row r="195">
      <c r="A195" s="224"/>
      <c r="B195" s="225"/>
      <c r="C195" s="118"/>
      <c r="D195" s="118"/>
      <c r="E195" s="203"/>
      <c r="F195" s="118"/>
      <c r="G195" s="118"/>
      <c r="H195" s="118"/>
      <c r="I195" s="118"/>
      <c r="J195" s="118"/>
      <c r="K195" s="203"/>
      <c r="L195" s="118"/>
      <c r="M195" s="118"/>
      <c r="N195" s="118"/>
      <c r="O195" s="118"/>
      <c r="P195" s="118"/>
      <c r="Q195" s="203"/>
      <c r="R195" s="118"/>
      <c r="S195" s="118"/>
      <c r="T195" s="118"/>
      <c r="U195" s="118"/>
      <c r="V195" s="118"/>
      <c r="W195" s="203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</row>
    <row r="196">
      <c r="A196" s="224"/>
      <c r="B196" s="225"/>
      <c r="C196" s="118"/>
      <c r="D196" s="118"/>
      <c r="E196" s="203"/>
      <c r="F196" s="118"/>
      <c r="G196" s="118"/>
      <c r="H196" s="118"/>
      <c r="I196" s="118"/>
      <c r="J196" s="118"/>
      <c r="K196" s="203"/>
      <c r="L196" s="118"/>
      <c r="M196" s="118"/>
      <c r="N196" s="118"/>
      <c r="O196" s="118"/>
      <c r="P196" s="118"/>
      <c r="Q196" s="203"/>
      <c r="R196" s="118"/>
      <c r="S196" s="118"/>
      <c r="T196" s="118"/>
      <c r="U196" s="118"/>
      <c r="V196" s="118"/>
      <c r="W196" s="203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</row>
    <row r="197">
      <c r="A197" s="224"/>
      <c r="B197" s="225"/>
      <c r="C197" s="118"/>
      <c r="D197" s="118"/>
      <c r="E197" s="203"/>
      <c r="F197" s="118"/>
      <c r="G197" s="118"/>
      <c r="H197" s="118"/>
      <c r="I197" s="118"/>
      <c r="J197" s="118"/>
      <c r="K197" s="203"/>
      <c r="L197" s="118"/>
      <c r="M197" s="118"/>
      <c r="N197" s="118"/>
      <c r="O197" s="118"/>
      <c r="P197" s="118"/>
      <c r="Q197" s="203"/>
      <c r="R197" s="118"/>
      <c r="S197" s="118"/>
      <c r="T197" s="118"/>
      <c r="U197" s="118"/>
      <c r="V197" s="118"/>
      <c r="W197" s="203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</row>
    <row r="198">
      <c r="A198" s="224"/>
      <c r="B198" s="225"/>
      <c r="C198" s="118"/>
      <c r="D198" s="118"/>
      <c r="E198" s="203"/>
      <c r="F198" s="118"/>
      <c r="G198" s="118"/>
      <c r="H198" s="118"/>
      <c r="I198" s="118"/>
      <c r="J198" s="118"/>
      <c r="K198" s="203"/>
      <c r="L198" s="118"/>
      <c r="M198" s="118"/>
      <c r="N198" s="118"/>
      <c r="O198" s="118"/>
      <c r="P198" s="118"/>
      <c r="Q198" s="203"/>
      <c r="R198" s="118"/>
      <c r="S198" s="118"/>
      <c r="T198" s="118"/>
      <c r="U198" s="118"/>
      <c r="V198" s="118"/>
      <c r="W198" s="203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</row>
    <row r="199">
      <c r="A199" s="224"/>
      <c r="B199" s="225"/>
      <c r="C199" s="118"/>
      <c r="D199" s="118"/>
      <c r="E199" s="203"/>
      <c r="F199" s="118"/>
      <c r="G199" s="118"/>
      <c r="H199" s="118"/>
      <c r="I199" s="118"/>
      <c r="J199" s="118"/>
      <c r="K199" s="203"/>
      <c r="L199" s="118"/>
      <c r="M199" s="118"/>
      <c r="N199" s="118"/>
      <c r="O199" s="118"/>
      <c r="P199" s="118"/>
      <c r="Q199" s="203"/>
      <c r="R199" s="118"/>
      <c r="S199" s="118"/>
      <c r="T199" s="118"/>
      <c r="U199" s="118"/>
      <c r="V199" s="118"/>
      <c r="W199" s="203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</row>
    <row r="200">
      <c r="A200" s="224"/>
      <c r="B200" s="225"/>
      <c r="C200" s="118"/>
      <c r="D200" s="118"/>
      <c r="E200" s="203"/>
      <c r="F200" s="118"/>
      <c r="G200" s="118"/>
      <c r="H200" s="118"/>
      <c r="I200" s="118"/>
      <c r="J200" s="118"/>
      <c r="K200" s="203"/>
      <c r="L200" s="118"/>
      <c r="M200" s="118"/>
      <c r="N200" s="118"/>
      <c r="O200" s="118"/>
      <c r="P200" s="118"/>
      <c r="Q200" s="203"/>
      <c r="R200" s="118"/>
      <c r="S200" s="118"/>
      <c r="T200" s="118"/>
      <c r="U200" s="118"/>
      <c r="V200" s="118"/>
      <c r="W200" s="203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</row>
    <row r="201">
      <c r="A201" s="224"/>
      <c r="B201" s="225"/>
      <c r="C201" s="118"/>
      <c r="D201" s="118"/>
      <c r="E201" s="203"/>
      <c r="F201" s="118"/>
      <c r="G201" s="118"/>
      <c r="H201" s="118"/>
      <c r="I201" s="118"/>
      <c r="J201" s="118"/>
      <c r="K201" s="203"/>
      <c r="L201" s="118"/>
      <c r="M201" s="118"/>
      <c r="N201" s="118"/>
      <c r="O201" s="118"/>
      <c r="P201" s="118"/>
      <c r="Q201" s="203"/>
      <c r="R201" s="118"/>
      <c r="S201" s="118"/>
      <c r="T201" s="118"/>
      <c r="U201" s="118"/>
      <c r="V201" s="118"/>
      <c r="W201" s="203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</row>
    <row r="202">
      <c r="A202" s="224"/>
      <c r="B202" s="225"/>
      <c r="C202" s="118"/>
      <c r="D202" s="118"/>
      <c r="E202" s="203"/>
      <c r="F202" s="118"/>
      <c r="G202" s="118"/>
      <c r="H202" s="118"/>
      <c r="I202" s="118"/>
      <c r="J202" s="118"/>
      <c r="K202" s="203"/>
      <c r="L202" s="118"/>
      <c r="M202" s="118"/>
      <c r="N202" s="118"/>
      <c r="O202" s="118"/>
      <c r="P202" s="118"/>
      <c r="Q202" s="203"/>
      <c r="R202" s="118"/>
      <c r="S202" s="118"/>
      <c r="T202" s="118"/>
      <c r="U202" s="118"/>
      <c r="V202" s="118"/>
      <c r="W202" s="203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</row>
    <row r="203">
      <c r="A203" s="224"/>
      <c r="B203" s="225"/>
      <c r="C203" s="118"/>
      <c r="D203" s="118"/>
      <c r="E203" s="203"/>
      <c r="F203" s="118"/>
      <c r="G203" s="118"/>
      <c r="H203" s="118"/>
      <c r="I203" s="118"/>
      <c r="J203" s="118"/>
      <c r="K203" s="203"/>
      <c r="L203" s="118"/>
      <c r="M203" s="118"/>
      <c r="N203" s="118"/>
      <c r="O203" s="118"/>
      <c r="P203" s="118"/>
      <c r="Q203" s="203"/>
      <c r="R203" s="118"/>
      <c r="S203" s="118"/>
      <c r="T203" s="118"/>
      <c r="U203" s="118"/>
      <c r="V203" s="118"/>
      <c r="W203" s="203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</row>
    <row r="204">
      <c r="A204" s="224"/>
      <c r="B204" s="225"/>
      <c r="C204" s="118"/>
      <c r="D204" s="118"/>
      <c r="E204" s="203"/>
      <c r="F204" s="118"/>
      <c r="G204" s="118"/>
      <c r="H204" s="118"/>
      <c r="I204" s="118"/>
      <c r="J204" s="118"/>
      <c r="K204" s="203"/>
      <c r="L204" s="118"/>
      <c r="M204" s="118"/>
      <c r="N204" s="118"/>
      <c r="O204" s="118"/>
      <c r="P204" s="118"/>
      <c r="Q204" s="203"/>
      <c r="R204" s="118"/>
      <c r="S204" s="118"/>
      <c r="T204" s="118"/>
      <c r="U204" s="118"/>
      <c r="V204" s="118"/>
      <c r="W204" s="203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</row>
    <row r="205">
      <c r="A205" s="224"/>
      <c r="B205" s="225"/>
      <c r="C205" s="118"/>
      <c r="D205" s="118"/>
      <c r="E205" s="203"/>
      <c r="F205" s="118"/>
      <c r="G205" s="118"/>
      <c r="H205" s="118"/>
      <c r="I205" s="118"/>
      <c r="J205" s="118"/>
      <c r="K205" s="203"/>
      <c r="L205" s="118"/>
      <c r="M205" s="118"/>
      <c r="N205" s="118"/>
      <c r="O205" s="118"/>
      <c r="P205" s="118"/>
      <c r="Q205" s="203"/>
      <c r="R205" s="118"/>
      <c r="S205" s="118"/>
      <c r="T205" s="118"/>
      <c r="U205" s="118"/>
      <c r="V205" s="118"/>
      <c r="W205" s="203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</row>
    <row r="206">
      <c r="A206" s="224"/>
      <c r="B206" s="225"/>
      <c r="C206" s="118"/>
      <c r="D206" s="118"/>
      <c r="E206" s="203"/>
      <c r="F206" s="118"/>
      <c r="G206" s="118"/>
      <c r="H206" s="118"/>
      <c r="I206" s="118"/>
      <c r="J206" s="118"/>
      <c r="K206" s="203"/>
      <c r="L206" s="118"/>
      <c r="M206" s="118"/>
      <c r="N206" s="118"/>
      <c r="O206" s="118"/>
      <c r="P206" s="118"/>
      <c r="Q206" s="203"/>
      <c r="R206" s="118"/>
      <c r="S206" s="118"/>
      <c r="T206" s="118"/>
      <c r="U206" s="118"/>
      <c r="V206" s="118"/>
      <c r="W206" s="203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</row>
    <row r="207">
      <c r="A207" s="224"/>
      <c r="B207" s="225"/>
      <c r="C207" s="118"/>
      <c r="D207" s="118"/>
      <c r="E207" s="203"/>
      <c r="F207" s="118"/>
      <c r="G207" s="118"/>
      <c r="H207" s="118"/>
      <c r="I207" s="118"/>
      <c r="J207" s="118"/>
      <c r="K207" s="203"/>
      <c r="L207" s="118"/>
      <c r="M207" s="118"/>
      <c r="N207" s="118"/>
      <c r="O207" s="118"/>
      <c r="P207" s="118"/>
      <c r="Q207" s="203"/>
      <c r="R207" s="118"/>
      <c r="S207" s="118"/>
      <c r="T207" s="118"/>
      <c r="U207" s="118"/>
      <c r="V207" s="118"/>
      <c r="W207" s="203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</row>
    <row r="208">
      <c r="A208" s="224"/>
      <c r="B208" s="225"/>
      <c r="C208" s="118"/>
      <c r="D208" s="118"/>
      <c r="E208" s="203"/>
      <c r="F208" s="118"/>
      <c r="G208" s="118"/>
      <c r="H208" s="118"/>
      <c r="I208" s="118"/>
      <c r="J208" s="118"/>
      <c r="K208" s="203"/>
      <c r="L208" s="118"/>
      <c r="M208" s="118"/>
      <c r="N208" s="118"/>
      <c r="O208" s="118"/>
      <c r="P208" s="118"/>
      <c r="Q208" s="203"/>
      <c r="R208" s="118"/>
      <c r="S208" s="118"/>
      <c r="T208" s="118"/>
      <c r="U208" s="118"/>
      <c r="V208" s="118"/>
      <c r="W208" s="203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</row>
    <row r="209">
      <c r="A209" s="224"/>
      <c r="B209" s="225"/>
      <c r="C209" s="118"/>
      <c r="D209" s="118"/>
      <c r="E209" s="203"/>
      <c r="F209" s="118"/>
      <c r="G209" s="118"/>
      <c r="H209" s="118"/>
      <c r="I209" s="118"/>
      <c r="J209" s="118"/>
      <c r="K209" s="203"/>
      <c r="L209" s="118"/>
      <c r="M209" s="118"/>
      <c r="N209" s="118"/>
      <c r="O209" s="118"/>
      <c r="P209" s="118"/>
      <c r="Q209" s="203"/>
      <c r="R209" s="118"/>
      <c r="S209" s="118"/>
      <c r="T209" s="118"/>
      <c r="U209" s="118"/>
      <c r="V209" s="118"/>
      <c r="W209" s="203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</row>
    <row r="210">
      <c r="A210" s="224"/>
      <c r="B210" s="225"/>
      <c r="C210" s="118"/>
      <c r="D210" s="118"/>
      <c r="E210" s="203"/>
      <c r="F210" s="118"/>
      <c r="G210" s="118"/>
      <c r="H210" s="118"/>
      <c r="I210" s="118"/>
      <c r="J210" s="118"/>
      <c r="K210" s="203"/>
      <c r="L210" s="118"/>
      <c r="M210" s="118"/>
      <c r="N210" s="118"/>
      <c r="O210" s="118"/>
      <c r="P210" s="118"/>
      <c r="Q210" s="203"/>
      <c r="R210" s="118"/>
      <c r="S210" s="118"/>
      <c r="T210" s="118"/>
      <c r="U210" s="118"/>
      <c r="V210" s="118"/>
      <c r="W210" s="203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</row>
    <row r="211">
      <c r="A211" s="224"/>
      <c r="B211" s="225"/>
      <c r="C211" s="118"/>
      <c r="D211" s="118"/>
      <c r="E211" s="203"/>
      <c r="F211" s="118"/>
      <c r="G211" s="118"/>
      <c r="H211" s="118"/>
      <c r="I211" s="118"/>
      <c r="J211" s="118"/>
      <c r="K211" s="203"/>
      <c r="L211" s="118"/>
      <c r="M211" s="118"/>
      <c r="N211" s="118"/>
      <c r="O211" s="118"/>
      <c r="P211" s="118"/>
      <c r="Q211" s="203"/>
      <c r="R211" s="118"/>
      <c r="S211" s="118"/>
      <c r="T211" s="118"/>
      <c r="U211" s="118"/>
      <c r="V211" s="118"/>
      <c r="W211" s="203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</row>
    <row r="212">
      <c r="A212" s="224"/>
      <c r="B212" s="225"/>
      <c r="C212" s="118"/>
      <c r="D212" s="118"/>
      <c r="E212" s="203"/>
      <c r="F212" s="118"/>
      <c r="G212" s="118"/>
      <c r="H212" s="118"/>
      <c r="I212" s="118"/>
      <c r="J212" s="118"/>
      <c r="K212" s="203"/>
      <c r="L212" s="118"/>
      <c r="M212" s="118"/>
      <c r="N212" s="118"/>
      <c r="O212" s="118"/>
      <c r="P212" s="118"/>
      <c r="Q212" s="203"/>
      <c r="R212" s="118"/>
      <c r="S212" s="118"/>
      <c r="T212" s="118"/>
      <c r="U212" s="118"/>
      <c r="V212" s="118"/>
      <c r="W212" s="203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</row>
    <row r="213">
      <c r="A213" s="224"/>
      <c r="B213" s="225"/>
      <c r="C213" s="118"/>
      <c r="D213" s="118"/>
      <c r="E213" s="203"/>
      <c r="F213" s="118"/>
      <c r="G213" s="118"/>
      <c r="H213" s="118"/>
      <c r="I213" s="118"/>
      <c r="J213" s="118"/>
      <c r="K213" s="203"/>
      <c r="L213" s="118"/>
      <c r="M213" s="118"/>
      <c r="N213" s="118"/>
      <c r="O213" s="118"/>
      <c r="P213" s="118"/>
      <c r="Q213" s="203"/>
      <c r="R213" s="118"/>
      <c r="S213" s="118"/>
      <c r="T213" s="118"/>
      <c r="U213" s="118"/>
      <c r="V213" s="118"/>
      <c r="W213" s="203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</row>
    <row r="214">
      <c r="A214" s="224"/>
      <c r="B214" s="225"/>
      <c r="C214" s="118"/>
      <c r="D214" s="118"/>
      <c r="E214" s="203"/>
      <c r="F214" s="118"/>
      <c r="G214" s="118"/>
      <c r="H214" s="118"/>
      <c r="I214" s="118"/>
      <c r="J214" s="118"/>
      <c r="K214" s="203"/>
      <c r="L214" s="118"/>
      <c r="M214" s="118"/>
      <c r="N214" s="118"/>
      <c r="O214" s="118"/>
      <c r="P214" s="118"/>
      <c r="Q214" s="203"/>
      <c r="R214" s="118"/>
      <c r="S214" s="118"/>
      <c r="T214" s="118"/>
      <c r="U214" s="118"/>
      <c r="V214" s="118"/>
      <c r="W214" s="203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</row>
    <row r="215">
      <c r="A215" s="224"/>
      <c r="B215" s="225"/>
      <c r="C215" s="118"/>
      <c r="D215" s="118"/>
      <c r="E215" s="203"/>
      <c r="F215" s="118"/>
      <c r="G215" s="118"/>
      <c r="H215" s="118"/>
      <c r="I215" s="118"/>
      <c r="J215" s="118"/>
      <c r="K215" s="203"/>
      <c r="L215" s="118"/>
      <c r="M215" s="118"/>
      <c r="N215" s="118"/>
      <c r="O215" s="118"/>
      <c r="P215" s="118"/>
      <c r="Q215" s="203"/>
      <c r="R215" s="118"/>
      <c r="S215" s="118"/>
      <c r="T215" s="118"/>
      <c r="U215" s="118"/>
      <c r="V215" s="118"/>
      <c r="W215" s="203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</row>
    <row r="216">
      <c r="A216" s="224"/>
      <c r="B216" s="225"/>
      <c r="C216" s="118"/>
      <c r="D216" s="118"/>
      <c r="E216" s="203"/>
      <c r="F216" s="118"/>
      <c r="G216" s="118"/>
      <c r="H216" s="118"/>
      <c r="I216" s="118"/>
      <c r="J216" s="118"/>
      <c r="K216" s="203"/>
      <c r="L216" s="118"/>
      <c r="M216" s="118"/>
      <c r="N216" s="118"/>
      <c r="O216" s="118"/>
      <c r="P216" s="118"/>
      <c r="Q216" s="203"/>
      <c r="R216" s="118"/>
      <c r="S216" s="118"/>
      <c r="T216" s="118"/>
      <c r="U216" s="118"/>
      <c r="V216" s="118"/>
      <c r="W216" s="203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</row>
    <row r="217">
      <c r="A217" s="224"/>
      <c r="B217" s="225"/>
      <c r="C217" s="118"/>
      <c r="D217" s="118"/>
      <c r="E217" s="203"/>
      <c r="F217" s="118"/>
      <c r="G217" s="118"/>
      <c r="H217" s="118"/>
      <c r="I217" s="118"/>
      <c r="J217" s="118"/>
      <c r="K217" s="203"/>
      <c r="L217" s="118"/>
      <c r="M217" s="118"/>
      <c r="N217" s="118"/>
      <c r="O217" s="118"/>
      <c r="P217" s="118"/>
      <c r="Q217" s="203"/>
      <c r="R217" s="118"/>
      <c r="S217" s="118"/>
      <c r="T217" s="118"/>
      <c r="U217" s="118"/>
      <c r="V217" s="118"/>
      <c r="W217" s="203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</row>
    <row r="218">
      <c r="A218" s="224"/>
      <c r="B218" s="225"/>
      <c r="C218" s="118"/>
      <c r="D218" s="118"/>
      <c r="E218" s="203"/>
      <c r="F218" s="118"/>
      <c r="G218" s="118"/>
      <c r="H218" s="118"/>
      <c r="I218" s="118"/>
      <c r="J218" s="118"/>
      <c r="K218" s="203"/>
      <c r="L218" s="118"/>
      <c r="M218" s="118"/>
      <c r="N218" s="118"/>
      <c r="O218" s="118"/>
      <c r="P218" s="118"/>
      <c r="Q218" s="203"/>
      <c r="R218" s="118"/>
      <c r="S218" s="118"/>
      <c r="T218" s="118"/>
      <c r="U218" s="118"/>
      <c r="V218" s="118"/>
      <c r="W218" s="203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</row>
    <row r="219">
      <c r="A219" s="224"/>
      <c r="B219" s="225"/>
      <c r="C219" s="118"/>
      <c r="D219" s="118"/>
      <c r="E219" s="203"/>
      <c r="F219" s="118"/>
      <c r="G219" s="118"/>
      <c r="H219" s="118"/>
      <c r="I219" s="118"/>
      <c r="J219" s="118"/>
      <c r="K219" s="203"/>
      <c r="L219" s="118"/>
      <c r="M219" s="118"/>
      <c r="N219" s="118"/>
      <c r="O219" s="118"/>
      <c r="P219" s="118"/>
      <c r="Q219" s="203"/>
      <c r="R219" s="118"/>
      <c r="S219" s="118"/>
      <c r="T219" s="118"/>
      <c r="U219" s="118"/>
      <c r="V219" s="118"/>
      <c r="W219" s="203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</row>
    <row r="220">
      <c r="A220" s="224"/>
      <c r="B220" s="225"/>
      <c r="C220" s="118"/>
      <c r="D220" s="118"/>
      <c r="E220" s="203"/>
      <c r="F220" s="118"/>
      <c r="G220" s="118"/>
      <c r="H220" s="118"/>
      <c r="I220" s="118"/>
      <c r="J220" s="118"/>
      <c r="K220" s="203"/>
      <c r="L220" s="118"/>
      <c r="M220" s="118"/>
      <c r="N220" s="118"/>
      <c r="O220" s="118"/>
      <c r="P220" s="118"/>
      <c r="Q220" s="203"/>
      <c r="R220" s="118"/>
      <c r="S220" s="118"/>
      <c r="T220" s="118"/>
      <c r="U220" s="118"/>
      <c r="V220" s="118"/>
      <c r="W220" s="203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</row>
    <row r="221">
      <c r="A221" s="224"/>
      <c r="B221" s="225"/>
      <c r="C221" s="118"/>
      <c r="D221" s="118"/>
      <c r="E221" s="203"/>
      <c r="F221" s="118"/>
      <c r="G221" s="118"/>
      <c r="H221" s="118"/>
      <c r="I221" s="118"/>
      <c r="J221" s="118"/>
      <c r="K221" s="203"/>
      <c r="L221" s="118"/>
      <c r="M221" s="118"/>
      <c r="N221" s="118"/>
      <c r="O221" s="118"/>
      <c r="P221" s="118"/>
      <c r="Q221" s="203"/>
      <c r="R221" s="118"/>
      <c r="S221" s="118"/>
      <c r="T221" s="118"/>
      <c r="U221" s="118"/>
      <c r="V221" s="118"/>
      <c r="W221" s="203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</row>
    <row r="222">
      <c r="A222" s="224"/>
      <c r="B222" s="225"/>
      <c r="C222" s="118"/>
      <c r="D222" s="118"/>
      <c r="E222" s="203"/>
      <c r="F222" s="118"/>
      <c r="G222" s="118"/>
      <c r="H222" s="118"/>
      <c r="I222" s="118"/>
      <c r="J222" s="118"/>
      <c r="K222" s="203"/>
      <c r="L222" s="118"/>
      <c r="M222" s="118"/>
      <c r="N222" s="118"/>
      <c r="O222" s="118"/>
      <c r="P222" s="118"/>
      <c r="Q222" s="203"/>
      <c r="R222" s="118"/>
      <c r="S222" s="118"/>
      <c r="T222" s="118"/>
      <c r="U222" s="118"/>
      <c r="V222" s="118"/>
      <c r="W222" s="203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</row>
    <row r="223">
      <c r="A223" s="224"/>
      <c r="B223" s="225"/>
      <c r="C223" s="118"/>
      <c r="D223" s="118"/>
      <c r="E223" s="203"/>
      <c r="F223" s="118"/>
      <c r="G223" s="118"/>
      <c r="H223" s="118"/>
      <c r="I223" s="118"/>
      <c r="J223" s="118"/>
      <c r="K223" s="203"/>
      <c r="L223" s="118"/>
      <c r="M223" s="118"/>
      <c r="N223" s="118"/>
      <c r="O223" s="118"/>
      <c r="P223" s="118"/>
      <c r="Q223" s="203"/>
      <c r="R223" s="118"/>
      <c r="S223" s="118"/>
      <c r="T223" s="118"/>
      <c r="U223" s="118"/>
      <c r="V223" s="118"/>
      <c r="W223" s="203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</row>
    <row r="224">
      <c r="A224" s="224"/>
      <c r="B224" s="225"/>
      <c r="C224" s="118"/>
      <c r="D224" s="118"/>
      <c r="E224" s="203"/>
      <c r="F224" s="118"/>
      <c r="G224" s="118"/>
      <c r="H224" s="118"/>
      <c r="I224" s="118"/>
      <c r="J224" s="118"/>
      <c r="K224" s="203"/>
      <c r="L224" s="118"/>
      <c r="M224" s="118"/>
      <c r="N224" s="118"/>
      <c r="O224" s="118"/>
      <c r="P224" s="118"/>
      <c r="Q224" s="203"/>
      <c r="R224" s="118"/>
      <c r="S224" s="118"/>
      <c r="T224" s="118"/>
      <c r="U224" s="118"/>
      <c r="V224" s="118"/>
      <c r="W224" s="203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</row>
    <row r="225">
      <c r="A225" s="224"/>
      <c r="B225" s="225"/>
      <c r="C225" s="118"/>
      <c r="D225" s="118"/>
      <c r="E225" s="203"/>
      <c r="F225" s="118"/>
      <c r="G225" s="118"/>
      <c r="H225" s="118"/>
      <c r="I225" s="118"/>
      <c r="J225" s="118"/>
      <c r="K225" s="203"/>
      <c r="L225" s="118"/>
      <c r="M225" s="118"/>
      <c r="N225" s="118"/>
      <c r="O225" s="118"/>
      <c r="P225" s="118"/>
      <c r="Q225" s="203"/>
      <c r="R225" s="118"/>
      <c r="S225" s="118"/>
      <c r="T225" s="118"/>
      <c r="U225" s="118"/>
      <c r="V225" s="118"/>
      <c r="W225" s="203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</row>
    <row r="226">
      <c r="A226" s="224"/>
      <c r="B226" s="225"/>
      <c r="C226" s="118"/>
      <c r="D226" s="118"/>
      <c r="E226" s="203"/>
      <c r="F226" s="118"/>
      <c r="G226" s="118"/>
      <c r="H226" s="118"/>
      <c r="I226" s="118"/>
      <c r="J226" s="118"/>
      <c r="K226" s="203"/>
      <c r="L226" s="118"/>
      <c r="M226" s="118"/>
      <c r="N226" s="118"/>
      <c r="O226" s="118"/>
      <c r="P226" s="118"/>
      <c r="Q226" s="203"/>
      <c r="R226" s="118"/>
      <c r="S226" s="118"/>
      <c r="T226" s="118"/>
      <c r="U226" s="118"/>
      <c r="V226" s="118"/>
      <c r="W226" s="203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</row>
    <row r="227">
      <c r="A227" s="224"/>
      <c r="B227" s="225"/>
      <c r="C227" s="118"/>
      <c r="D227" s="118"/>
      <c r="E227" s="203"/>
      <c r="F227" s="118"/>
      <c r="G227" s="118"/>
      <c r="H227" s="118"/>
      <c r="I227" s="118"/>
      <c r="J227" s="118"/>
      <c r="K227" s="203"/>
      <c r="L227" s="118"/>
      <c r="M227" s="118"/>
      <c r="N227" s="118"/>
      <c r="O227" s="118"/>
      <c r="P227" s="118"/>
      <c r="Q227" s="203"/>
      <c r="R227" s="118"/>
      <c r="S227" s="118"/>
      <c r="T227" s="118"/>
      <c r="U227" s="118"/>
      <c r="V227" s="118"/>
      <c r="W227" s="203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</row>
    <row r="228">
      <c r="A228" s="224"/>
      <c r="B228" s="225"/>
      <c r="C228" s="118"/>
      <c r="D228" s="118"/>
      <c r="E228" s="203"/>
      <c r="F228" s="118"/>
      <c r="G228" s="118"/>
      <c r="H228" s="118"/>
      <c r="I228" s="118"/>
      <c r="J228" s="118"/>
      <c r="K228" s="203"/>
      <c r="L228" s="118"/>
      <c r="M228" s="118"/>
      <c r="N228" s="118"/>
      <c r="O228" s="118"/>
      <c r="P228" s="118"/>
      <c r="Q228" s="203"/>
      <c r="R228" s="118"/>
      <c r="S228" s="118"/>
      <c r="T228" s="118"/>
      <c r="U228" s="118"/>
      <c r="V228" s="118"/>
      <c r="W228" s="203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</row>
    <row r="229">
      <c r="A229" s="224"/>
      <c r="B229" s="225"/>
      <c r="C229" s="118"/>
      <c r="D229" s="118"/>
      <c r="E229" s="203"/>
      <c r="F229" s="118"/>
      <c r="G229" s="118"/>
      <c r="H229" s="118"/>
      <c r="I229" s="118"/>
      <c r="J229" s="118"/>
      <c r="K229" s="203"/>
      <c r="L229" s="118"/>
      <c r="M229" s="118"/>
      <c r="N229" s="118"/>
      <c r="O229" s="118"/>
      <c r="P229" s="118"/>
      <c r="Q229" s="203"/>
      <c r="R229" s="118"/>
      <c r="S229" s="118"/>
      <c r="T229" s="118"/>
      <c r="U229" s="118"/>
      <c r="V229" s="118"/>
      <c r="W229" s="203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</row>
    <row r="230">
      <c r="A230" s="224"/>
      <c r="B230" s="225"/>
      <c r="C230" s="118"/>
      <c r="D230" s="118"/>
      <c r="E230" s="203"/>
      <c r="F230" s="118"/>
      <c r="G230" s="118"/>
      <c r="H230" s="118"/>
      <c r="I230" s="118"/>
      <c r="J230" s="118"/>
      <c r="K230" s="203"/>
      <c r="L230" s="118"/>
      <c r="M230" s="118"/>
      <c r="N230" s="118"/>
      <c r="O230" s="118"/>
      <c r="P230" s="118"/>
      <c r="Q230" s="203"/>
      <c r="R230" s="118"/>
      <c r="S230" s="118"/>
      <c r="T230" s="118"/>
      <c r="U230" s="118"/>
      <c r="V230" s="118"/>
      <c r="W230" s="203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</row>
    <row r="231">
      <c r="A231" s="224"/>
      <c r="B231" s="225"/>
      <c r="C231" s="118"/>
      <c r="D231" s="118"/>
      <c r="E231" s="203"/>
      <c r="F231" s="118"/>
      <c r="G231" s="118"/>
      <c r="H231" s="118"/>
      <c r="I231" s="118"/>
      <c r="J231" s="118"/>
      <c r="K231" s="203"/>
      <c r="L231" s="118"/>
      <c r="M231" s="118"/>
      <c r="N231" s="118"/>
      <c r="O231" s="118"/>
      <c r="P231" s="118"/>
      <c r="Q231" s="203"/>
      <c r="R231" s="118"/>
      <c r="S231" s="118"/>
      <c r="T231" s="118"/>
      <c r="U231" s="118"/>
      <c r="V231" s="118"/>
      <c r="W231" s="203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</row>
    <row r="232">
      <c r="A232" s="224"/>
      <c r="B232" s="225"/>
      <c r="C232" s="118"/>
      <c r="D232" s="118"/>
      <c r="E232" s="203"/>
      <c r="F232" s="118"/>
      <c r="G232" s="118"/>
      <c r="H232" s="118"/>
      <c r="I232" s="118"/>
      <c r="J232" s="118"/>
      <c r="K232" s="203"/>
      <c r="L232" s="118"/>
      <c r="M232" s="118"/>
      <c r="N232" s="118"/>
      <c r="O232" s="118"/>
      <c r="P232" s="118"/>
      <c r="Q232" s="203"/>
      <c r="R232" s="118"/>
      <c r="S232" s="118"/>
      <c r="T232" s="118"/>
      <c r="U232" s="118"/>
      <c r="V232" s="118"/>
      <c r="W232" s="203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</row>
    <row r="233">
      <c r="A233" s="224"/>
      <c r="B233" s="225"/>
      <c r="C233" s="118"/>
      <c r="D233" s="118"/>
      <c r="E233" s="203"/>
      <c r="F233" s="118"/>
      <c r="G233" s="118"/>
      <c r="H233" s="118"/>
      <c r="I233" s="118"/>
      <c r="J233" s="118"/>
      <c r="K233" s="203"/>
      <c r="L233" s="118"/>
      <c r="M233" s="118"/>
      <c r="N233" s="118"/>
      <c r="O233" s="118"/>
      <c r="P233" s="118"/>
      <c r="Q233" s="203"/>
      <c r="R233" s="118"/>
      <c r="S233" s="118"/>
      <c r="T233" s="118"/>
      <c r="U233" s="118"/>
      <c r="V233" s="118"/>
      <c r="W233" s="203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</row>
    <row r="234">
      <c r="A234" s="224"/>
      <c r="B234" s="225"/>
      <c r="C234" s="118"/>
      <c r="D234" s="118"/>
      <c r="E234" s="203"/>
      <c r="F234" s="118"/>
      <c r="G234" s="118"/>
      <c r="H234" s="118"/>
      <c r="I234" s="118"/>
      <c r="J234" s="118"/>
      <c r="K234" s="203"/>
      <c r="L234" s="118"/>
      <c r="M234" s="118"/>
      <c r="N234" s="118"/>
      <c r="O234" s="118"/>
      <c r="P234" s="118"/>
      <c r="Q234" s="203"/>
      <c r="R234" s="118"/>
      <c r="S234" s="118"/>
      <c r="T234" s="118"/>
      <c r="U234" s="118"/>
      <c r="V234" s="118"/>
      <c r="W234" s="203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</row>
    <row r="235">
      <c r="A235" s="224"/>
      <c r="B235" s="225"/>
      <c r="C235" s="118"/>
      <c r="D235" s="118"/>
      <c r="E235" s="203"/>
      <c r="F235" s="118"/>
      <c r="G235" s="118"/>
      <c r="H235" s="118"/>
      <c r="I235" s="118"/>
      <c r="J235" s="118"/>
      <c r="K235" s="203"/>
      <c r="L235" s="118"/>
      <c r="M235" s="118"/>
      <c r="N235" s="118"/>
      <c r="O235" s="118"/>
      <c r="P235" s="118"/>
      <c r="Q235" s="203"/>
      <c r="R235" s="118"/>
      <c r="S235" s="118"/>
      <c r="T235" s="118"/>
      <c r="U235" s="118"/>
      <c r="V235" s="118"/>
      <c r="W235" s="203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</row>
    <row r="236">
      <c r="A236" s="224"/>
      <c r="B236" s="225"/>
      <c r="C236" s="118"/>
      <c r="D236" s="118"/>
      <c r="E236" s="203"/>
      <c r="F236" s="118"/>
      <c r="G236" s="118"/>
      <c r="H236" s="118"/>
      <c r="I236" s="118"/>
      <c r="J236" s="118"/>
      <c r="K236" s="203"/>
      <c r="L236" s="118"/>
      <c r="M236" s="118"/>
      <c r="N236" s="118"/>
      <c r="O236" s="118"/>
      <c r="P236" s="118"/>
      <c r="Q236" s="203"/>
      <c r="R236" s="118"/>
      <c r="S236" s="118"/>
      <c r="T236" s="118"/>
      <c r="U236" s="118"/>
      <c r="V236" s="118"/>
      <c r="W236" s="203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</row>
    <row r="237">
      <c r="A237" s="224"/>
      <c r="B237" s="225"/>
      <c r="C237" s="118"/>
      <c r="D237" s="118"/>
      <c r="E237" s="203"/>
      <c r="F237" s="118"/>
      <c r="G237" s="118"/>
      <c r="H237" s="118"/>
      <c r="I237" s="118"/>
      <c r="J237" s="118"/>
      <c r="K237" s="203"/>
      <c r="L237" s="118"/>
      <c r="M237" s="118"/>
      <c r="N237" s="118"/>
      <c r="O237" s="118"/>
      <c r="P237" s="118"/>
      <c r="Q237" s="203"/>
      <c r="R237" s="118"/>
      <c r="S237" s="118"/>
      <c r="T237" s="118"/>
      <c r="U237" s="118"/>
      <c r="V237" s="118"/>
      <c r="W237" s="203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</row>
    <row r="238">
      <c r="A238" s="224"/>
      <c r="B238" s="225"/>
      <c r="C238" s="118"/>
      <c r="D238" s="118"/>
      <c r="E238" s="203"/>
      <c r="F238" s="118"/>
      <c r="G238" s="118"/>
      <c r="H238" s="118"/>
      <c r="I238" s="118"/>
      <c r="J238" s="118"/>
      <c r="K238" s="203"/>
      <c r="L238" s="118"/>
      <c r="M238" s="118"/>
      <c r="N238" s="118"/>
      <c r="O238" s="118"/>
      <c r="P238" s="118"/>
      <c r="Q238" s="203"/>
      <c r="R238" s="118"/>
      <c r="S238" s="118"/>
      <c r="T238" s="118"/>
      <c r="U238" s="118"/>
      <c r="V238" s="118"/>
      <c r="W238" s="203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</row>
    <row r="239">
      <c r="A239" s="224"/>
      <c r="B239" s="225"/>
      <c r="C239" s="118"/>
      <c r="D239" s="118"/>
      <c r="E239" s="203"/>
      <c r="F239" s="118"/>
      <c r="G239" s="118"/>
      <c r="H239" s="118"/>
      <c r="I239" s="118"/>
      <c r="J239" s="118"/>
      <c r="K239" s="203"/>
      <c r="L239" s="118"/>
      <c r="M239" s="118"/>
      <c r="N239" s="118"/>
      <c r="O239" s="118"/>
      <c r="P239" s="118"/>
      <c r="Q239" s="203"/>
      <c r="R239" s="118"/>
      <c r="S239" s="118"/>
      <c r="T239" s="118"/>
      <c r="U239" s="118"/>
      <c r="V239" s="118"/>
      <c r="W239" s="203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</row>
    <row r="240">
      <c r="A240" s="224"/>
      <c r="B240" s="225"/>
      <c r="C240" s="118"/>
      <c r="D240" s="118"/>
      <c r="E240" s="203"/>
      <c r="F240" s="118"/>
      <c r="G240" s="118"/>
      <c r="H240" s="118"/>
      <c r="I240" s="118"/>
      <c r="J240" s="118"/>
      <c r="K240" s="203"/>
      <c r="L240" s="118"/>
      <c r="M240" s="118"/>
      <c r="N240" s="118"/>
      <c r="O240" s="118"/>
      <c r="P240" s="118"/>
      <c r="Q240" s="203"/>
      <c r="R240" s="118"/>
      <c r="S240" s="118"/>
      <c r="T240" s="118"/>
      <c r="U240" s="118"/>
      <c r="V240" s="118"/>
      <c r="W240" s="203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</row>
    <row r="241">
      <c r="A241" s="224"/>
      <c r="B241" s="225"/>
      <c r="C241" s="118"/>
      <c r="D241" s="118"/>
      <c r="E241" s="203"/>
      <c r="F241" s="118"/>
      <c r="G241" s="118"/>
      <c r="H241" s="118"/>
      <c r="I241" s="118"/>
      <c r="J241" s="118"/>
      <c r="K241" s="203"/>
      <c r="L241" s="118"/>
      <c r="M241" s="118"/>
      <c r="N241" s="118"/>
      <c r="O241" s="118"/>
      <c r="P241" s="118"/>
      <c r="Q241" s="203"/>
      <c r="R241" s="118"/>
      <c r="S241" s="118"/>
      <c r="T241" s="118"/>
      <c r="U241" s="118"/>
      <c r="V241" s="118"/>
      <c r="W241" s="203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</row>
    <row r="242">
      <c r="A242" s="224"/>
      <c r="B242" s="225"/>
      <c r="C242" s="118"/>
      <c r="D242" s="118"/>
      <c r="E242" s="203"/>
      <c r="F242" s="118"/>
      <c r="G242" s="118"/>
      <c r="H242" s="118"/>
      <c r="I242" s="118"/>
      <c r="J242" s="118"/>
      <c r="K242" s="203"/>
      <c r="L242" s="118"/>
      <c r="M242" s="118"/>
      <c r="N242" s="118"/>
      <c r="O242" s="118"/>
      <c r="P242" s="118"/>
      <c r="Q242" s="203"/>
      <c r="R242" s="118"/>
      <c r="S242" s="118"/>
      <c r="T242" s="118"/>
      <c r="U242" s="118"/>
      <c r="V242" s="118"/>
      <c r="W242" s="203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</row>
    <row r="243">
      <c r="A243" s="224"/>
      <c r="B243" s="225"/>
      <c r="C243" s="118"/>
      <c r="D243" s="118"/>
      <c r="E243" s="203"/>
      <c r="F243" s="118"/>
      <c r="G243" s="118"/>
      <c r="H243" s="118"/>
      <c r="I243" s="118"/>
      <c r="J243" s="118"/>
      <c r="K243" s="203"/>
      <c r="L243" s="118"/>
      <c r="M243" s="118"/>
      <c r="N243" s="118"/>
      <c r="O243" s="118"/>
      <c r="P243" s="118"/>
      <c r="Q243" s="203"/>
      <c r="R243" s="118"/>
      <c r="S243" s="118"/>
      <c r="T243" s="118"/>
      <c r="U243" s="118"/>
      <c r="V243" s="118"/>
      <c r="W243" s="203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</row>
    <row r="244">
      <c r="A244" s="224"/>
      <c r="B244" s="225"/>
      <c r="C244" s="118"/>
      <c r="D244" s="118"/>
      <c r="E244" s="203"/>
      <c r="F244" s="118"/>
      <c r="G244" s="118"/>
      <c r="H244" s="118"/>
      <c r="I244" s="118"/>
      <c r="J244" s="118"/>
      <c r="K244" s="203"/>
      <c r="L244" s="118"/>
      <c r="M244" s="118"/>
      <c r="N244" s="118"/>
      <c r="O244" s="118"/>
      <c r="P244" s="118"/>
      <c r="Q244" s="203"/>
      <c r="R244" s="118"/>
      <c r="S244" s="118"/>
      <c r="T244" s="118"/>
      <c r="U244" s="118"/>
      <c r="V244" s="118"/>
      <c r="W244" s="203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</row>
    <row r="245">
      <c r="A245" s="224"/>
      <c r="B245" s="225"/>
      <c r="C245" s="118"/>
      <c r="D245" s="118"/>
      <c r="E245" s="203"/>
      <c r="F245" s="118"/>
      <c r="G245" s="118"/>
      <c r="H245" s="118"/>
      <c r="I245" s="118"/>
      <c r="J245" s="118"/>
      <c r="K245" s="203"/>
      <c r="L245" s="118"/>
      <c r="M245" s="118"/>
      <c r="N245" s="118"/>
      <c r="O245" s="118"/>
      <c r="P245" s="118"/>
      <c r="Q245" s="203"/>
      <c r="R245" s="118"/>
      <c r="S245" s="118"/>
      <c r="T245" s="118"/>
      <c r="U245" s="118"/>
      <c r="V245" s="118"/>
      <c r="W245" s="203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</row>
    <row r="246">
      <c r="A246" s="224"/>
      <c r="B246" s="225"/>
      <c r="C246" s="118"/>
      <c r="D246" s="118"/>
      <c r="E246" s="203"/>
      <c r="F246" s="118"/>
      <c r="G246" s="118"/>
      <c r="H246" s="118"/>
      <c r="I246" s="118"/>
      <c r="J246" s="118"/>
      <c r="K246" s="203"/>
      <c r="L246" s="118"/>
      <c r="M246" s="118"/>
      <c r="N246" s="118"/>
      <c r="O246" s="118"/>
      <c r="P246" s="118"/>
      <c r="Q246" s="203"/>
      <c r="R246" s="118"/>
      <c r="S246" s="118"/>
      <c r="T246" s="118"/>
      <c r="U246" s="118"/>
      <c r="V246" s="118"/>
      <c r="W246" s="203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</row>
    <row r="247">
      <c r="A247" s="224"/>
      <c r="B247" s="225"/>
      <c r="C247" s="118"/>
      <c r="D247" s="118"/>
      <c r="E247" s="203"/>
      <c r="F247" s="118"/>
      <c r="G247" s="118"/>
      <c r="H247" s="118"/>
      <c r="I247" s="118"/>
      <c r="J247" s="118"/>
      <c r="K247" s="203"/>
      <c r="L247" s="118"/>
      <c r="M247" s="118"/>
      <c r="N247" s="118"/>
      <c r="O247" s="118"/>
      <c r="P247" s="118"/>
      <c r="Q247" s="203"/>
      <c r="R247" s="118"/>
      <c r="S247" s="118"/>
      <c r="T247" s="118"/>
      <c r="U247" s="118"/>
      <c r="V247" s="118"/>
      <c r="W247" s="203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</row>
    <row r="248">
      <c r="A248" s="224"/>
      <c r="B248" s="225"/>
      <c r="C248" s="118"/>
      <c r="D248" s="118"/>
      <c r="E248" s="203"/>
      <c r="F248" s="118"/>
      <c r="G248" s="118"/>
      <c r="H248" s="118"/>
      <c r="I248" s="118"/>
      <c r="J248" s="118"/>
      <c r="K248" s="203"/>
      <c r="L248" s="118"/>
      <c r="M248" s="118"/>
      <c r="N248" s="118"/>
      <c r="O248" s="118"/>
      <c r="P248" s="118"/>
      <c r="Q248" s="203"/>
      <c r="R248" s="118"/>
      <c r="S248" s="118"/>
      <c r="T248" s="118"/>
      <c r="U248" s="118"/>
      <c r="V248" s="118"/>
      <c r="W248" s="203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</row>
    <row r="249">
      <c r="A249" s="224"/>
      <c r="B249" s="225"/>
      <c r="C249" s="118"/>
      <c r="D249" s="118"/>
      <c r="E249" s="203"/>
      <c r="F249" s="118"/>
      <c r="G249" s="118"/>
      <c r="H249" s="118"/>
      <c r="I249" s="118"/>
      <c r="J249" s="118"/>
      <c r="K249" s="203"/>
      <c r="L249" s="118"/>
      <c r="M249" s="118"/>
      <c r="N249" s="118"/>
      <c r="O249" s="118"/>
      <c r="P249" s="118"/>
      <c r="Q249" s="203"/>
      <c r="R249" s="118"/>
      <c r="S249" s="118"/>
      <c r="T249" s="118"/>
      <c r="U249" s="118"/>
      <c r="V249" s="118"/>
      <c r="W249" s="203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</row>
    <row r="250">
      <c r="A250" s="224"/>
      <c r="B250" s="225"/>
      <c r="C250" s="118"/>
      <c r="D250" s="118"/>
      <c r="E250" s="203"/>
      <c r="F250" s="118"/>
      <c r="G250" s="118"/>
      <c r="H250" s="118"/>
      <c r="I250" s="118"/>
      <c r="J250" s="118"/>
      <c r="K250" s="203"/>
      <c r="L250" s="118"/>
      <c r="M250" s="118"/>
      <c r="N250" s="118"/>
      <c r="O250" s="118"/>
      <c r="P250" s="118"/>
      <c r="Q250" s="203"/>
      <c r="R250" s="118"/>
      <c r="S250" s="118"/>
      <c r="T250" s="118"/>
      <c r="U250" s="118"/>
      <c r="V250" s="118"/>
      <c r="W250" s="203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</row>
    <row r="251">
      <c r="A251" s="224"/>
      <c r="B251" s="225"/>
      <c r="C251" s="118"/>
      <c r="D251" s="118"/>
      <c r="E251" s="203"/>
      <c r="F251" s="118"/>
      <c r="G251" s="118"/>
      <c r="H251" s="118"/>
      <c r="I251" s="118"/>
      <c r="J251" s="118"/>
      <c r="K251" s="203"/>
      <c r="L251" s="118"/>
      <c r="M251" s="118"/>
      <c r="N251" s="118"/>
      <c r="O251" s="118"/>
      <c r="P251" s="118"/>
      <c r="Q251" s="203"/>
      <c r="R251" s="118"/>
      <c r="S251" s="118"/>
      <c r="T251" s="118"/>
      <c r="U251" s="118"/>
      <c r="V251" s="118"/>
      <c r="W251" s="203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</row>
    <row r="252">
      <c r="A252" s="224"/>
      <c r="B252" s="225"/>
      <c r="C252" s="118"/>
      <c r="D252" s="118"/>
      <c r="E252" s="203"/>
      <c r="F252" s="118"/>
      <c r="G252" s="118"/>
      <c r="H252" s="118"/>
      <c r="I252" s="118"/>
      <c r="J252" s="118"/>
      <c r="K252" s="203"/>
      <c r="L252" s="118"/>
      <c r="M252" s="118"/>
      <c r="N252" s="118"/>
      <c r="O252" s="118"/>
      <c r="P252" s="118"/>
      <c r="Q252" s="203"/>
      <c r="R252" s="118"/>
      <c r="S252" s="118"/>
      <c r="T252" s="118"/>
      <c r="U252" s="118"/>
      <c r="V252" s="118"/>
      <c r="W252" s="203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</row>
    <row r="253">
      <c r="A253" s="224"/>
      <c r="B253" s="225"/>
      <c r="C253" s="118"/>
      <c r="D253" s="118"/>
      <c r="E253" s="203"/>
      <c r="F253" s="118"/>
      <c r="G253" s="118"/>
      <c r="H253" s="118"/>
      <c r="I253" s="118"/>
      <c r="J253" s="118"/>
      <c r="K253" s="203"/>
      <c r="L253" s="118"/>
      <c r="M253" s="118"/>
      <c r="N253" s="118"/>
      <c r="O253" s="118"/>
      <c r="P253" s="118"/>
      <c r="Q253" s="203"/>
      <c r="R253" s="118"/>
      <c r="S253" s="118"/>
      <c r="T253" s="118"/>
      <c r="U253" s="118"/>
      <c r="V253" s="118"/>
      <c r="W253" s="203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</row>
    <row r="254">
      <c r="A254" s="224"/>
      <c r="B254" s="225"/>
      <c r="C254" s="118"/>
      <c r="D254" s="118"/>
      <c r="E254" s="203"/>
      <c r="F254" s="118"/>
      <c r="G254" s="118"/>
      <c r="H254" s="118"/>
      <c r="I254" s="118"/>
      <c r="J254" s="118"/>
      <c r="K254" s="203"/>
      <c r="L254" s="118"/>
      <c r="M254" s="118"/>
      <c r="N254" s="118"/>
      <c r="O254" s="118"/>
      <c r="P254" s="118"/>
      <c r="Q254" s="203"/>
      <c r="R254" s="118"/>
      <c r="S254" s="118"/>
      <c r="T254" s="118"/>
      <c r="U254" s="118"/>
      <c r="V254" s="118"/>
      <c r="W254" s="203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</row>
    <row r="255">
      <c r="A255" s="224"/>
      <c r="B255" s="225"/>
      <c r="C255" s="118"/>
      <c r="D255" s="118"/>
      <c r="E255" s="203"/>
      <c r="F255" s="118"/>
      <c r="G255" s="118"/>
      <c r="H255" s="118"/>
      <c r="I255" s="118"/>
      <c r="J255" s="118"/>
      <c r="K255" s="203"/>
      <c r="L255" s="118"/>
      <c r="M255" s="118"/>
      <c r="N255" s="118"/>
      <c r="O255" s="118"/>
      <c r="P255" s="118"/>
      <c r="Q255" s="203"/>
      <c r="R255" s="118"/>
      <c r="S255" s="118"/>
      <c r="T255" s="118"/>
      <c r="U255" s="118"/>
      <c r="V255" s="118"/>
      <c r="W255" s="203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</row>
    <row r="256">
      <c r="A256" s="224"/>
      <c r="B256" s="225"/>
      <c r="C256" s="118"/>
      <c r="D256" s="118"/>
      <c r="E256" s="203"/>
      <c r="F256" s="118"/>
      <c r="G256" s="118"/>
      <c r="H256" s="118"/>
      <c r="I256" s="118"/>
      <c r="J256" s="118"/>
      <c r="K256" s="203"/>
      <c r="L256" s="118"/>
      <c r="M256" s="118"/>
      <c r="N256" s="118"/>
      <c r="O256" s="118"/>
      <c r="P256" s="118"/>
      <c r="Q256" s="203"/>
      <c r="R256" s="118"/>
      <c r="S256" s="118"/>
      <c r="T256" s="118"/>
      <c r="U256" s="118"/>
      <c r="V256" s="118"/>
      <c r="W256" s="203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</row>
    <row r="257">
      <c r="A257" s="224"/>
      <c r="B257" s="225"/>
      <c r="C257" s="118"/>
      <c r="D257" s="118"/>
      <c r="E257" s="203"/>
      <c r="F257" s="118"/>
      <c r="G257" s="118"/>
      <c r="H257" s="118"/>
      <c r="I257" s="118"/>
      <c r="J257" s="118"/>
      <c r="K257" s="203"/>
      <c r="L257" s="118"/>
      <c r="M257" s="118"/>
      <c r="N257" s="118"/>
      <c r="O257" s="118"/>
      <c r="P257" s="118"/>
      <c r="Q257" s="203"/>
      <c r="R257" s="118"/>
      <c r="S257" s="118"/>
      <c r="T257" s="118"/>
      <c r="U257" s="118"/>
      <c r="V257" s="118"/>
      <c r="W257" s="203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</row>
    <row r="258">
      <c r="A258" s="224"/>
      <c r="B258" s="225"/>
      <c r="C258" s="118"/>
      <c r="D258" s="118"/>
      <c r="E258" s="203"/>
      <c r="F258" s="118"/>
      <c r="G258" s="118"/>
      <c r="H258" s="118"/>
      <c r="I258" s="118"/>
      <c r="J258" s="118"/>
      <c r="K258" s="203"/>
      <c r="L258" s="118"/>
      <c r="M258" s="118"/>
      <c r="N258" s="118"/>
      <c r="O258" s="118"/>
      <c r="P258" s="118"/>
      <c r="Q258" s="203"/>
      <c r="R258" s="118"/>
      <c r="S258" s="118"/>
      <c r="T258" s="118"/>
      <c r="U258" s="118"/>
      <c r="V258" s="118"/>
      <c r="W258" s="203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</row>
    <row r="259">
      <c r="A259" s="224"/>
      <c r="B259" s="225"/>
      <c r="C259" s="118"/>
      <c r="D259" s="118"/>
      <c r="E259" s="203"/>
      <c r="F259" s="118"/>
      <c r="G259" s="118"/>
      <c r="H259" s="118"/>
      <c r="I259" s="118"/>
      <c r="J259" s="118"/>
      <c r="K259" s="203"/>
      <c r="L259" s="118"/>
      <c r="M259" s="118"/>
      <c r="N259" s="118"/>
      <c r="O259" s="118"/>
      <c r="P259" s="118"/>
      <c r="Q259" s="203"/>
      <c r="R259" s="118"/>
      <c r="S259" s="118"/>
      <c r="T259" s="118"/>
      <c r="U259" s="118"/>
      <c r="V259" s="118"/>
      <c r="W259" s="203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</row>
    <row r="260">
      <c r="A260" s="224"/>
      <c r="B260" s="225"/>
      <c r="C260" s="118"/>
      <c r="D260" s="118"/>
      <c r="E260" s="203"/>
      <c r="F260" s="118"/>
      <c r="G260" s="118"/>
      <c r="H260" s="118"/>
      <c r="I260" s="118"/>
      <c r="J260" s="118"/>
      <c r="K260" s="203"/>
      <c r="L260" s="118"/>
      <c r="M260" s="118"/>
      <c r="N260" s="118"/>
      <c r="O260" s="118"/>
      <c r="P260" s="118"/>
      <c r="Q260" s="203"/>
      <c r="R260" s="118"/>
      <c r="S260" s="118"/>
      <c r="T260" s="118"/>
      <c r="U260" s="118"/>
      <c r="V260" s="118"/>
      <c r="W260" s="203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</row>
    <row r="261">
      <c r="A261" s="224"/>
      <c r="B261" s="225"/>
      <c r="C261" s="118"/>
      <c r="D261" s="118"/>
      <c r="E261" s="203"/>
      <c r="F261" s="118"/>
      <c r="G261" s="118"/>
      <c r="H261" s="118"/>
      <c r="I261" s="118"/>
      <c r="J261" s="118"/>
      <c r="K261" s="203"/>
      <c r="L261" s="118"/>
      <c r="M261" s="118"/>
      <c r="N261" s="118"/>
      <c r="O261" s="118"/>
      <c r="P261" s="118"/>
      <c r="Q261" s="203"/>
      <c r="R261" s="118"/>
      <c r="S261" s="118"/>
      <c r="T261" s="118"/>
      <c r="U261" s="118"/>
      <c r="V261" s="118"/>
      <c r="W261" s="203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</row>
    <row r="262">
      <c r="A262" s="224"/>
      <c r="B262" s="225"/>
      <c r="C262" s="118"/>
      <c r="D262" s="118"/>
      <c r="E262" s="203"/>
      <c r="F262" s="118"/>
      <c r="G262" s="118"/>
      <c r="H262" s="118"/>
      <c r="I262" s="118"/>
      <c r="J262" s="118"/>
      <c r="K262" s="203"/>
      <c r="L262" s="118"/>
      <c r="M262" s="118"/>
      <c r="N262" s="118"/>
      <c r="O262" s="118"/>
      <c r="P262" s="118"/>
      <c r="Q262" s="203"/>
      <c r="R262" s="118"/>
      <c r="S262" s="118"/>
      <c r="T262" s="118"/>
      <c r="U262" s="118"/>
      <c r="V262" s="118"/>
      <c r="W262" s="203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</row>
    <row r="263">
      <c r="A263" s="224"/>
      <c r="B263" s="225"/>
      <c r="C263" s="118"/>
      <c r="D263" s="118"/>
      <c r="E263" s="203"/>
      <c r="F263" s="118"/>
      <c r="G263" s="118"/>
      <c r="H263" s="118"/>
      <c r="I263" s="118"/>
      <c r="J263" s="118"/>
      <c r="K263" s="203"/>
      <c r="L263" s="118"/>
      <c r="M263" s="118"/>
      <c r="N263" s="118"/>
      <c r="O263" s="118"/>
      <c r="P263" s="118"/>
      <c r="Q263" s="203"/>
      <c r="R263" s="118"/>
      <c r="S263" s="118"/>
      <c r="T263" s="118"/>
      <c r="U263" s="118"/>
      <c r="V263" s="118"/>
      <c r="W263" s="203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</row>
    <row r="264">
      <c r="A264" s="224"/>
      <c r="B264" s="225"/>
      <c r="C264" s="118"/>
      <c r="D264" s="118"/>
      <c r="E264" s="203"/>
      <c r="F264" s="118"/>
      <c r="G264" s="118"/>
      <c r="H264" s="118"/>
      <c r="I264" s="118"/>
      <c r="J264" s="118"/>
      <c r="K264" s="203"/>
      <c r="L264" s="118"/>
      <c r="M264" s="118"/>
      <c r="N264" s="118"/>
      <c r="O264" s="118"/>
      <c r="P264" s="118"/>
      <c r="Q264" s="203"/>
      <c r="R264" s="118"/>
      <c r="S264" s="118"/>
      <c r="T264" s="118"/>
      <c r="U264" s="118"/>
      <c r="V264" s="118"/>
      <c r="W264" s="203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</row>
    <row r="265">
      <c r="A265" s="224"/>
      <c r="B265" s="225"/>
      <c r="C265" s="118"/>
      <c r="D265" s="118"/>
      <c r="E265" s="203"/>
      <c r="F265" s="118"/>
      <c r="G265" s="118"/>
      <c r="H265" s="118"/>
      <c r="I265" s="118"/>
      <c r="J265" s="118"/>
      <c r="K265" s="203"/>
      <c r="L265" s="118"/>
      <c r="M265" s="118"/>
      <c r="N265" s="118"/>
      <c r="O265" s="118"/>
      <c r="P265" s="118"/>
      <c r="Q265" s="203"/>
      <c r="R265" s="118"/>
      <c r="S265" s="118"/>
      <c r="T265" s="118"/>
      <c r="U265" s="118"/>
      <c r="V265" s="118"/>
      <c r="W265" s="203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</row>
    <row r="266">
      <c r="A266" s="224"/>
      <c r="B266" s="225"/>
      <c r="C266" s="118"/>
      <c r="D266" s="118"/>
      <c r="E266" s="203"/>
      <c r="F266" s="118"/>
      <c r="G266" s="118"/>
      <c r="H266" s="118"/>
      <c r="I266" s="118"/>
      <c r="J266" s="118"/>
      <c r="K266" s="203"/>
      <c r="L266" s="118"/>
      <c r="M266" s="118"/>
      <c r="N266" s="118"/>
      <c r="O266" s="118"/>
      <c r="P266" s="118"/>
      <c r="Q266" s="203"/>
      <c r="R266" s="118"/>
      <c r="S266" s="118"/>
      <c r="T266" s="118"/>
      <c r="U266" s="118"/>
      <c r="V266" s="118"/>
      <c r="W266" s="203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</row>
    <row r="267">
      <c r="A267" s="224"/>
      <c r="B267" s="225"/>
      <c r="C267" s="118"/>
      <c r="D267" s="118"/>
      <c r="E267" s="203"/>
      <c r="F267" s="118"/>
      <c r="G267" s="118"/>
      <c r="H267" s="118"/>
      <c r="I267" s="118"/>
      <c r="J267" s="118"/>
      <c r="K267" s="203"/>
      <c r="L267" s="118"/>
      <c r="M267" s="118"/>
      <c r="N267" s="118"/>
      <c r="O267" s="118"/>
      <c r="P267" s="118"/>
      <c r="Q267" s="203"/>
      <c r="R267" s="118"/>
      <c r="S267" s="118"/>
      <c r="T267" s="118"/>
      <c r="U267" s="118"/>
      <c r="V267" s="118"/>
      <c r="W267" s="203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</row>
    <row r="268">
      <c r="A268" s="224"/>
      <c r="B268" s="225"/>
      <c r="C268" s="118"/>
      <c r="D268" s="118"/>
      <c r="E268" s="203"/>
      <c r="F268" s="118"/>
      <c r="G268" s="118"/>
      <c r="H268" s="118"/>
      <c r="I268" s="118"/>
      <c r="J268" s="118"/>
      <c r="K268" s="203"/>
      <c r="L268" s="118"/>
      <c r="M268" s="118"/>
      <c r="N268" s="118"/>
      <c r="O268" s="118"/>
      <c r="P268" s="118"/>
      <c r="Q268" s="203"/>
      <c r="R268" s="118"/>
      <c r="S268" s="118"/>
      <c r="T268" s="118"/>
      <c r="U268" s="118"/>
      <c r="V268" s="118"/>
      <c r="W268" s="203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</row>
    <row r="269">
      <c r="A269" s="224"/>
      <c r="B269" s="225"/>
      <c r="C269" s="118"/>
      <c r="D269" s="118"/>
      <c r="E269" s="203"/>
      <c r="F269" s="118"/>
      <c r="G269" s="118"/>
      <c r="H269" s="118"/>
      <c r="I269" s="118"/>
      <c r="J269" s="118"/>
      <c r="K269" s="203"/>
      <c r="L269" s="118"/>
      <c r="M269" s="118"/>
      <c r="N269" s="118"/>
      <c r="O269" s="118"/>
      <c r="P269" s="118"/>
      <c r="Q269" s="203"/>
      <c r="R269" s="118"/>
      <c r="S269" s="118"/>
      <c r="T269" s="118"/>
      <c r="U269" s="118"/>
      <c r="V269" s="118"/>
      <c r="W269" s="203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</row>
    <row r="270">
      <c r="A270" s="224"/>
      <c r="B270" s="225"/>
      <c r="C270" s="118"/>
      <c r="D270" s="118"/>
      <c r="E270" s="203"/>
      <c r="F270" s="118"/>
      <c r="G270" s="118"/>
      <c r="H270" s="118"/>
      <c r="I270" s="118"/>
      <c r="J270" s="118"/>
      <c r="K270" s="203"/>
      <c r="L270" s="118"/>
      <c r="M270" s="118"/>
      <c r="N270" s="118"/>
      <c r="O270" s="118"/>
      <c r="P270" s="118"/>
      <c r="Q270" s="203"/>
      <c r="R270" s="118"/>
      <c r="S270" s="118"/>
      <c r="T270" s="118"/>
      <c r="U270" s="118"/>
      <c r="V270" s="118"/>
      <c r="W270" s="203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</row>
    <row r="271">
      <c r="A271" s="224"/>
      <c r="B271" s="225"/>
      <c r="C271" s="118"/>
      <c r="D271" s="118"/>
      <c r="E271" s="203"/>
      <c r="F271" s="118"/>
      <c r="G271" s="118"/>
      <c r="H271" s="118"/>
      <c r="I271" s="118"/>
      <c r="J271" s="118"/>
      <c r="K271" s="203"/>
      <c r="L271" s="118"/>
      <c r="M271" s="118"/>
      <c r="N271" s="118"/>
      <c r="O271" s="118"/>
      <c r="P271" s="118"/>
      <c r="Q271" s="203"/>
      <c r="R271" s="118"/>
      <c r="S271" s="118"/>
      <c r="T271" s="118"/>
      <c r="U271" s="118"/>
      <c r="V271" s="118"/>
      <c r="W271" s="203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</row>
    <row r="272">
      <c r="A272" s="224"/>
      <c r="B272" s="225"/>
      <c r="C272" s="118"/>
      <c r="D272" s="118"/>
      <c r="E272" s="203"/>
      <c r="F272" s="118"/>
      <c r="G272" s="118"/>
      <c r="H272" s="118"/>
      <c r="I272" s="118"/>
      <c r="J272" s="118"/>
      <c r="K272" s="203"/>
      <c r="L272" s="118"/>
      <c r="M272" s="118"/>
      <c r="N272" s="118"/>
      <c r="O272" s="118"/>
      <c r="P272" s="118"/>
      <c r="Q272" s="203"/>
      <c r="R272" s="118"/>
      <c r="S272" s="118"/>
      <c r="T272" s="118"/>
      <c r="U272" s="118"/>
      <c r="V272" s="118"/>
      <c r="W272" s="203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</row>
    <row r="273">
      <c r="A273" s="224"/>
      <c r="B273" s="225"/>
      <c r="C273" s="118"/>
      <c r="D273" s="118"/>
      <c r="E273" s="203"/>
      <c r="F273" s="118"/>
      <c r="G273" s="118"/>
      <c r="H273" s="118"/>
      <c r="I273" s="118"/>
      <c r="J273" s="118"/>
      <c r="K273" s="203"/>
      <c r="L273" s="118"/>
      <c r="M273" s="118"/>
      <c r="N273" s="118"/>
      <c r="O273" s="118"/>
      <c r="P273" s="118"/>
      <c r="Q273" s="203"/>
      <c r="R273" s="118"/>
      <c r="S273" s="118"/>
      <c r="T273" s="118"/>
      <c r="U273" s="118"/>
      <c r="V273" s="118"/>
      <c r="W273" s="203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</row>
    <row r="274">
      <c r="A274" s="224"/>
      <c r="B274" s="225"/>
      <c r="C274" s="118"/>
      <c r="D274" s="118"/>
      <c r="E274" s="203"/>
      <c r="F274" s="118"/>
      <c r="G274" s="118"/>
      <c r="H274" s="118"/>
      <c r="I274" s="118"/>
      <c r="J274" s="118"/>
      <c r="K274" s="203"/>
      <c r="L274" s="118"/>
      <c r="M274" s="118"/>
      <c r="N274" s="118"/>
      <c r="O274" s="118"/>
      <c r="P274" s="118"/>
      <c r="Q274" s="203"/>
      <c r="R274" s="118"/>
      <c r="S274" s="118"/>
      <c r="T274" s="118"/>
      <c r="U274" s="118"/>
      <c r="V274" s="118"/>
      <c r="W274" s="203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</row>
    <row r="275">
      <c r="A275" s="224"/>
      <c r="B275" s="225"/>
      <c r="C275" s="118"/>
      <c r="D275" s="118"/>
      <c r="E275" s="203"/>
      <c r="F275" s="118"/>
      <c r="G275" s="118"/>
      <c r="H275" s="118"/>
      <c r="I275" s="118"/>
      <c r="J275" s="118"/>
      <c r="K275" s="203"/>
      <c r="L275" s="118"/>
      <c r="M275" s="118"/>
      <c r="N275" s="118"/>
      <c r="O275" s="118"/>
      <c r="P275" s="118"/>
      <c r="Q275" s="203"/>
      <c r="R275" s="118"/>
      <c r="S275" s="118"/>
      <c r="T275" s="118"/>
      <c r="U275" s="118"/>
      <c r="V275" s="118"/>
      <c r="W275" s="203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</row>
    <row r="276">
      <c r="A276" s="224"/>
      <c r="B276" s="225"/>
      <c r="C276" s="118"/>
      <c r="D276" s="118"/>
      <c r="E276" s="203"/>
      <c r="F276" s="118"/>
      <c r="G276" s="118"/>
      <c r="H276" s="118"/>
      <c r="I276" s="118"/>
      <c r="J276" s="118"/>
      <c r="K276" s="203"/>
      <c r="L276" s="118"/>
      <c r="M276" s="118"/>
      <c r="N276" s="118"/>
      <c r="O276" s="118"/>
      <c r="P276" s="118"/>
      <c r="Q276" s="203"/>
      <c r="R276" s="118"/>
      <c r="S276" s="118"/>
      <c r="T276" s="118"/>
      <c r="U276" s="118"/>
      <c r="V276" s="118"/>
      <c r="W276" s="203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</row>
    <row r="277">
      <c r="A277" s="224"/>
      <c r="B277" s="225"/>
      <c r="C277" s="118"/>
      <c r="D277" s="118"/>
      <c r="E277" s="203"/>
      <c r="F277" s="118"/>
      <c r="G277" s="118"/>
      <c r="H277" s="118"/>
      <c r="I277" s="118"/>
      <c r="J277" s="118"/>
      <c r="K277" s="203"/>
      <c r="L277" s="118"/>
      <c r="M277" s="118"/>
      <c r="N277" s="118"/>
      <c r="O277" s="118"/>
      <c r="P277" s="118"/>
      <c r="Q277" s="203"/>
      <c r="R277" s="118"/>
      <c r="S277" s="118"/>
      <c r="T277" s="118"/>
      <c r="U277" s="118"/>
      <c r="V277" s="118"/>
      <c r="W277" s="203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</row>
    <row r="278">
      <c r="A278" s="224"/>
      <c r="B278" s="225"/>
      <c r="C278" s="118"/>
      <c r="D278" s="118"/>
      <c r="E278" s="203"/>
      <c r="F278" s="118"/>
      <c r="G278" s="118"/>
      <c r="H278" s="118"/>
      <c r="I278" s="118"/>
      <c r="J278" s="118"/>
      <c r="K278" s="203"/>
      <c r="L278" s="118"/>
      <c r="M278" s="118"/>
      <c r="N278" s="118"/>
      <c r="O278" s="118"/>
      <c r="P278" s="118"/>
      <c r="Q278" s="203"/>
      <c r="R278" s="118"/>
      <c r="S278" s="118"/>
      <c r="T278" s="118"/>
      <c r="U278" s="118"/>
      <c r="V278" s="118"/>
      <c r="W278" s="203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</row>
    <row r="279">
      <c r="A279" s="224"/>
      <c r="B279" s="225"/>
      <c r="C279" s="118"/>
      <c r="D279" s="118"/>
      <c r="E279" s="203"/>
      <c r="F279" s="118"/>
      <c r="G279" s="118"/>
      <c r="H279" s="118"/>
      <c r="I279" s="118"/>
      <c r="J279" s="118"/>
      <c r="K279" s="203"/>
      <c r="L279" s="118"/>
      <c r="M279" s="118"/>
      <c r="N279" s="118"/>
      <c r="O279" s="118"/>
      <c r="P279" s="118"/>
      <c r="Q279" s="203"/>
      <c r="R279" s="118"/>
      <c r="S279" s="118"/>
      <c r="T279" s="118"/>
      <c r="U279" s="118"/>
      <c r="V279" s="118"/>
      <c r="W279" s="203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</row>
    <row r="280">
      <c r="A280" s="224"/>
      <c r="B280" s="225"/>
      <c r="C280" s="118"/>
      <c r="D280" s="118"/>
      <c r="E280" s="203"/>
      <c r="F280" s="118"/>
      <c r="G280" s="118"/>
      <c r="H280" s="118"/>
      <c r="I280" s="118"/>
      <c r="J280" s="118"/>
      <c r="K280" s="203"/>
      <c r="L280" s="118"/>
      <c r="M280" s="118"/>
      <c r="N280" s="118"/>
      <c r="O280" s="118"/>
      <c r="P280" s="118"/>
      <c r="Q280" s="203"/>
      <c r="R280" s="118"/>
      <c r="S280" s="118"/>
      <c r="T280" s="118"/>
      <c r="U280" s="118"/>
      <c r="V280" s="118"/>
      <c r="W280" s="203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</row>
    <row r="281">
      <c r="A281" s="224"/>
      <c r="B281" s="225"/>
      <c r="C281" s="118"/>
      <c r="D281" s="118"/>
      <c r="E281" s="203"/>
      <c r="F281" s="118"/>
      <c r="G281" s="118"/>
      <c r="H281" s="118"/>
      <c r="I281" s="118"/>
      <c r="J281" s="118"/>
      <c r="K281" s="203"/>
      <c r="L281" s="118"/>
      <c r="M281" s="118"/>
      <c r="N281" s="118"/>
      <c r="O281" s="118"/>
      <c r="P281" s="118"/>
      <c r="Q281" s="203"/>
      <c r="R281" s="118"/>
      <c r="S281" s="118"/>
      <c r="T281" s="118"/>
      <c r="U281" s="118"/>
      <c r="V281" s="118"/>
      <c r="W281" s="203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</row>
    <row r="282">
      <c r="A282" s="224"/>
      <c r="B282" s="225"/>
      <c r="C282" s="118"/>
      <c r="D282" s="118"/>
      <c r="E282" s="203"/>
      <c r="F282" s="118"/>
      <c r="G282" s="118"/>
      <c r="H282" s="118"/>
      <c r="I282" s="118"/>
      <c r="J282" s="118"/>
      <c r="K282" s="203"/>
      <c r="L282" s="118"/>
      <c r="M282" s="118"/>
      <c r="N282" s="118"/>
      <c r="O282" s="118"/>
      <c r="P282" s="118"/>
      <c r="Q282" s="203"/>
      <c r="R282" s="118"/>
      <c r="S282" s="118"/>
      <c r="T282" s="118"/>
      <c r="U282" s="118"/>
      <c r="V282" s="118"/>
      <c r="W282" s="203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</row>
    <row r="283">
      <c r="A283" s="224"/>
      <c r="B283" s="225"/>
      <c r="C283" s="118"/>
      <c r="D283" s="118"/>
      <c r="E283" s="203"/>
      <c r="F283" s="118"/>
      <c r="G283" s="118"/>
      <c r="H283" s="118"/>
      <c r="I283" s="118"/>
      <c r="J283" s="118"/>
      <c r="K283" s="203"/>
      <c r="L283" s="118"/>
      <c r="M283" s="118"/>
      <c r="N283" s="118"/>
      <c r="O283" s="118"/>
      <c r="P283" s="118"/>
      <c r="Q283" s="203"/>
      <c r="R283" s="118"/>
      <c r="S283" s="118"/>
      <c r="T283" s="118"/>
      <c r="U283" s="118"/>
      <c r="V283" s="118"/>
      <c r="W283" s="203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</row>
    <row r="284">
      <c r="A284" s="224"/>
      <c r="B284" s="225"/>
      <c r="C284" s="118"/>
      <c r="D284" s="118"/>
      <c r="E284" s="203"/>
      <c r="F284" s="118"/>
      <c r="G284" s="118"/>
      <c r="H284" s="118"/>
      <c r="I284" s="118"/>
      <c r="J284" s="118"/>
      <c r="K284" s="203"/>
      <c r="L284" s="118"/>
      <c r="M284" s="118"/>
      <c r="N284" s="118"/>
      <c r="O284" s="118"/>
      <c r="P284" s="118"/>
      <c r="Q284" s="203"/>
      <c r="R284" s="118"/>
      <c r="S284" s="118"/>
      <c r="T284" s="118"/>
      <c r="U284" s="118"/>
      <c r="V284" s="118"/>
      <c r="W284" s="203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</row>
    <row r="285">
      <c r="A285" s="224"/>
      <c r="B285" s="225"/>
      <c r="C285" s="118"/>
      <c r="D285" s="118"/>
      <c r="E285" s="203"/>
      <c r="F285" s="118"/>
      <c r="G285" s="118"/>
      <c r="H285" s="118"/>
      <c r="I285" s="118"/>
      <c r="J285" s="118"/>
      <c r="K285" s="203"/>
      <c r="L285" s="118"/>
      <c r="M285" s="118"/>
      <c r="N285" s="118"/>
      <c r="O285" s="118"/>
      <c r="P285" s="118"/>
      <c r="Q285" s="203"/>
      <c r="R285" s="118"/>
      <c r="S285" s="118"/>
      <c r="T285" s="118"/>
      <c r="U285" s="118"/>
      <c r="V285" s="118"/>
      <c r="W285" s="203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</row>
    <row r="286">
      <c r="A286" s="224"/>
      <c r="B286" s="225"/>
      <c r="C286" s="118"/>
      <c r="D286" s="118"/>
      <c r="E286" s="203"/>
      <c r="F286" s="118"/>
      <c r="G286" s="118"/>
      <c r="H286" s="118"/>
      <c r="I286" s="118"/>
      <c r="J286" s="118"/>
      <c r="K286" s="203"/>
      <c r="L286" s="118"/>
      <c r="M286" s="118"/>
      <c r="N286" s="118"/>
      <c r="O286" s="118"/>
      <c r="P286" s="118"/>
      <c r="Q286" s="203"/>
      <c r="R286" s="118"/>
      <c r="S286" s="118"/>
      <c r="T286" s="118"/>
      <c r="U286" s="118"/>
      <c r="V286" s="118"/>
      <c r="W286" s="203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</row>
    <row r="287">
      <c r="A287" s="224"/>
      <c r="B287" s="225"/>
      <c r="C287" s="118"/>
      <c r="D287" s="118"/>
      <c r="E287" s="203"/>
      <c r="F287" s="118"/>
      <c r="G287" s="118"/>
      <c r="H287" s="118"/>
      <c r="I287" s="118"/>
      <c r="J287" s="118"/>
      <c r="K287" s="203"/>
      <c r="L287" s="118"/>
      <c r="M287" s="118"/>
      <c r="N287" s="118"/>
      <c r="O287" s="118"/>
      <c r="P287" s="118"/>
      <c r="Q287" s="203"/>
      <c r="R287" s="118"/>
      <c r="S287" s="118"/>
      <c r="T287" s="118"/>
      <c r="U287" s="118"/>
      <c r="V287" s="118"/>
      <c r="W287" s="203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</row>
    <row r="288">
      <c r="A288" s="224"/>
      <c r="B288" s="225"/>
      <c r="C288" s="118"/>
      <c r="D288" s="118"/>
      <c r="E288" s="203"/>
      <c r="F288" s="118"/>
      <c r="G288" s="118"/>
      <c r="H288" s="118"/>
      <c r="I288" s="118"/>
      <c r="J288" s="118"/>
      <c r="K288" s="203"/>
      <c r="L288" s="118"/>
      <c r="M288" s="118"/>
      <c r="N288" s="118"/>
      <c r="O288" s="118"/>
      <c r="P288" s="118"/>
      <c r="Q288" s="203"/>
      <c r="R288" s="118"/>
      <c r="S288" s="118"/>
      <c r="T288" s="118"/>
      <c r="U288" s="118"/>
      <c r="V288" s="118"/>
      <c r="W288" s="203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</row>
    <row r="289">
      <c r="A289" s="224"/>
      <c r="B289" s="225"/>
      <c r="C289" s="118"/>
      <c r="D289" s="118"/>
      <c r="E289" s="203"/>
      <c r="F289" s="118"/>
      <c r="G289" s="118"/>
      <c r="H289" s="118"/>
      <c r="I289" s="118"/>
      <c r="J289" s="118"/>
      <c r="K289" s="203"/>
      <c r="L289" s="118"/>
      <c r="M289" s="118"/>
      <c r="N289" s="118"/>
      <c r="O289" s="118"/>
      <c r="P289" s="118"/>
      <c r="Q289" s="203"/>
      <c r="R289" s="118"/>
      <c r="S289" s="118"/>
      <c r="T289" s="118"/>
      <c r="U289" s="118"/>
      <c r="V289" s="118"/>
      <c r="W289" s="203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</row>
    <row r="290">
      <c r="A290" s="224"/>
      <c r="B290" s="225"/>
      <c r="C290" s="118"/>
      <c r="D290" s="118"/>
      <c r="E290" s="203"/>
      <c r="F290" s="118"/>
      <c r="G290" s="118"/>
      <c r="H290" s="118"/>
      <c r="I290" s="118"/>
      <c r="J290" s="118"/>
      <c r="K290" s="203"/>
      <c r="L290" s="118"/>
      <c r="M290" s="118"/>
      <c r="N290" s="118"/>
      <c r="O290" s="118"/>
      <c r="P290" s="118"/>
      <c r="Q290" s="203"/>
      <c r="R290" s="118"/>
      <c r="S290" s="118"/>
      <c r="T290" s="118"/>
      <c r="U290" s="118"/>
      <c r="V290" s="118"/>
      <c r="W290" s="203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</row>
    <row r="291">
      <c r="A291" s="224"/>
      <c r="B291" s="225"/>
      <c r="C291" s="118"/>
      <c r="D291" s="118"/>
      <c r="E291" s="203"/>
      <c r="F291" s="118"/>
      <c r="G291" s="118"/>
      <c r="H291" s="118"/>
      <c r="I291" s="118"/>
      <c r="J291" s="118"/>
      <c r="K291" s="203"/>
      <c r="L291" s="118"/>
      <c r="M291" s="118"/>
      <c r="N291" s="118"/>
      <c r="O291" s="118"/>
      <c r="P291" s="118"/>
      <c r="Q291" s="203"/>
      <c r="R291" s="118"/>
      <c r="S291" s="118"/>
      <c r="T291" s="118"/>
      <c r="U291" s="118"/>
      <c r="V291" s="118"/>
      <c r="W291" s="203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</row>
    <row r="292">
      <c r="A292" s="224"/>
      <c r="B292" s="225"/>
      <c r="C292" s="118"/>
      <c r="D292" s="118"/>
      <c r="E292" s="203"/>
      <c r="F292" s="118"/>
      <c r="G292" s="118"/>
      <c r="H292" s="118"/>
      <c r="I292" s="118"/>
      <c r="J292" s="118"/>
      <c r="K292" s="203"/>
      <c r="L292" s="118"/>
      <c r="M292" s="118"/>
      <c r="N292" s="118"/>
      <c r="O292" s="118"/>
      <c r="P292" s="118"/>
      <c r="Q292" s="203"/>
      <c r="R292" s="118"/>
      <c r="S292" s="118"/>
      <c r="T292" s="118"/>
      <c r="U292" s="118"/>
      <c r="V292" s="118"/>
      <c r="W292" s="203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</row>
    <row r="293">
      <c r="A293" s="224"/>
      <c r="B293" s="225"/>
      <c r="C293" s="118"/>
      <c r="D293" s="118"/>
      <c r="E293" s="203"/>
      <c r="F293" s="118"/>
      <c r="G293" s="118"/>
      <c r="H293" s="118"/>
      <c r="I293" s="118"/>
      <c r="J293" s="118"/>
      <c r="K293" s="203"/>
      <c r="L293" s="118"/>
      <c r="M293" s="118"/>
      <c r="N293" s="118"/>
      <c r="O293" s="118"/>
      <c r="P293" s="118"/>
      <c r="Q293" s="203"/>
      <c r="R293" s="118"/>
      <c r="S293" s="118"/>
      <c r="T293" s="118"/>
      <c r="U293" s="118"/>
      <c r="V293" s="118"/>
      <c r="W293" s="203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</row>
    <row r="294">
      <c r="A294" s="224"/>
      <c r="B294" s="225"/>
      <c r="C294" s="118"/>
      <c r="D294" s="118"/>
      <c r="E294" s="203"/>
      <c r="F294" s="118"/>
      <c r="G294" s="118"/>
      <c r="H294" s="118"/>
      <c r="I294" s="118"/>
      <c r="J294" s="118"/>
      <c r="K294" s="203"/>
      <c r="L294" s="118"/>
      <c r="M294" s="118"/>
      <c r="N294" s="118"/>
      <c r="O294" s="118"/>
      <c r="P294" s="118"/>
      <c r="Q294" s="203"/>
      <c r="R294" s="118"/>
      <c r="S294" s="118"/>
      <c r="T294" s="118"/>
      <c r="U294" s="118"/>
      <c r="V294" s="118"/>
      <c r="W294" s="203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</row>
    <row r="295">
      <c r="A295" s="224"/>
      <c r="B295" s="225"/>
      <c r="C295" s="118"/>
      <c r="D295" s="118"/>
      <c r="E295" s="203"/>
      <c r="F295" s="118"/>
      <c r="G295" s="118"/>
      <c r="H295" s="118"/>
      <c r="I295" s="118"/>
      <c r="J295" s="118"/>
      <c r="K295" s="203"/>
      <c r="L295" s="118"/>
      <c r="M295" s="118"/>
      <c r="N295" s="118"/>
      <c r="O295" s="118"/>
      <c r="P295" s="118"/>
      <c r="Q295" s="203"/>
      <c r="R295" s="118"/>
      <c r="S295" s="118"/>
      <c r="T295" s="118"/>
      <c r="U295" s="118"/>
      <c r="V295" s="118"/>
      <c r="W295" s="203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</row>
    <row r="296">
      <c r="A296" s="224"/>
      <c r="B296" s="225"/>
      <c r="C296" s="118"/>
      <c r="D296" s="118"/>
      <c r="E296" s="203"/>
      <c r="F296" s="118"/>
      <c r="G296" s="118"/>
      <c r="H296" s="118"/>
      <c r="I296" s="118"/>
      <c r="J296" s="118"/>
      <c r="K296" s="203"/>
      <c r="L296" s="118"/>
      <c r="M296" s="118"/>
      <c r="N296" s="118"/>
      <c r="O296" s="118"/>
      <c r="P296" s="118"/>
      <c r="Q296" s="203"/>
      <c r="R296" s="118"/>
      <c r="S296" s="118"/>
      <c r="T296" s="118"/>
      <c r="U296" s="118"/>
      <c r="V296" s="118"/>
      <c r="W296" s="203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</row>
    <row r="297">
      <c r="A297" s="224"/>
      <c r="B297" s="225"/>
      <c r="C297" s="118"/>
      <c r="D297" s="118"/>
      <c r="E297" s="203"/>
      <c r="F297" s="118"/>
      <c r="G297" s="118"/>
      <c r="H297" s="118"/>
      <c r="I297" s="118"/>
      <c r="J297" s="118"/>
      <c r="K297" s="203"/>
      <c r="L297" s="118"/>
      <c r="M297" s="118"/>
      <c r="N297" s="118"/>
      <c r="O297" s="118"/>
      <c r="P297" s="118"/>
      <c r="Q297" s="203"/>
      <c r="R297" s="118"/>
      <c r="S297" s="118"/>
      <c r="T297" s="118"/>
      <c r="U297" s="118"/>
      <c r="V297" s="118"/>
      <c r="W297" s="203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</row>
    <row r="298">
      <c r="A298" s="224"/>
      <c r="B298" s="225"/>
      <c r="C298" s="118"/>
      <c r="D298" s="118"/>
      <c r="E298" s="203"/>
      <c r="F298" s="118"/>
      <c r="G298" s="118"/>
      <c r="H298" s="118"/>
      <c r="I298" s="118"/>
      <c r="J298" s="118"/>
      <c r="K298" s="203"/>
      <c r="L298" s="118"/>
      <c r="M298" s="118"/>
      <c r="N298" s="118"/>
      <c r="O298" s="118"/>
      <c r="P298" s="118"/>
      <c r="Q298" s="203"/>
      <c r="R298" s="118"/>
      <c r="S298" s="118"/>
      <c r="T298" s="118"/>
      <c r="U298" s="118"/>
      <c r="V298" s="118"/>
      <c r="W298" s="203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</row>
    <row r="299">
      <c r="A299" s="224"/>
      <c r="B299" s="225"/>
      <c r="C299" s="118"/>
      <c r="D299" s="118"/>
      <c r="E299" s="203"/>
      <c r="F299" s="118"/>
      <c r="G299" s="118"/>
      <c r="H299" s="118"/>
      <c r="I299" s="118"/>
      <c r="J299" s="118"/>
      <c r="K299" s="203"/>
      <c r="L299" s="118"/>
      <c r="M299" s="118"/>
      <c r="N299" s="118"/>
      <c r="O299" s="118"/>
      <c r="P299" s="118"/>
      <c r="Q299" s="203"/>
      <c r="R299" s="118"/>
      <c r="S299" s="118"/>
      <c r="T299" s="118"/>
      <c r="U299" s="118"/>
      <c r="V299" s="118"/>
      <c r="W299" s="203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</row>
    <row r="300">
      <c r="A300" s="224"/>
      <c r="B300" s="225"/>
      <c r="C300" s="118"/>
      <c r="D300" s="118"/>
      <c r="E300" s="203"/>
      <c r="F300" s="118"/>
      <c r="G300" s="118"/>
      <c r="H300" s="118"/>
      <c r="I300" s="118"/>
      <c r="J300" s="118"/>
      <c r="K300" s="203"/>
      <c r="L300" s="118"/>
      <c r="M300" s="118"/>
      <c r="N300" s="118"/>
      <c r="O300" s="118"/>
      <c r="P300" s="118"/>
      <c r="Q300" s="203"/>
      <c r="R300" s="118"/>
      <c r="S300" s="118"/>
      <c r="T300" s="118"/>
      <c r="U300" s="118"/>
      <c r="V300" s="118"/>
      <c r="W300" s="203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</row>
    <row r="301">
      <c r="A301" s="224"/>
      <c r="B301" s="225"/>
      <c r="C301" s="118"/>
      <c r="D301" s="118"/>
      <c r="E301" s="203"/>
      <c r="F301" s="118"/>
      <c r="G301" s="118"/>
      <c r="H301" s="118"/>
      <c r="I301" s="118"/>
      <c r="J301" s="118"/>
      <c r="K301" s="203"/>
      <c r="L301" s="118"/>
      <c r="M301" s="118"/>
      <c r="N301" s="118"/>
      <c r="O301" s="118"/>
      <c r="P301" s="118"/>
      <c r="Q301" s="203"/>
      <c r="R301" s="118"/>
      <c r="S301" s="118"/>
      <c r="T301" s="118"/>
      <c r="U301" s="118"/>
      <c r="V301" s="118"/>
      <c r="W301" s="203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</row>
    <row r="302">
      <c r="A302" s="224"/>
      <c r="B302" s="225"/>
      <c r="C302" s="118"/>
      <c r="D302" s="118"/>
      <c r="E302" s="203"/>
      <c r="F302" s="118"/>
      <c r="G302" s="118"/>
      <c r="H302" s="118"/>
      <c r="I302" s="118"/>
      <c r="J302" s="118"/>
      <c r="K302" s="203"/>
      <c r="L302" s="118"/>
      <c r="M302" s="118"/>
      <c r="N302" s="118"/>
      <c r="O302" s="118"/>
      <c r="P302" s="118"/>
      <c r="Q302" s="203"/>
      <c r="R302" s="118"/>
      <c r="S302" s="118"/>
      <c r="T302" s="118"/>
      <c r="U302" s="118"/>
      <c r="V302" s="118"/>
      <c r="W302" s="203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</row>
    <row r="303">
      <c r="A303" s="224"/>
      <c r="B303" s="225"/>
      <c r="C303" s="118"/>
      <c r="D303" s="118"/>
      <c r="E303" s="203"/>
      <c r="F303" s="118"/>
      <c r="G303" s="118"/>
      <c r="H303" s="118"/>
      <c r="I303" s="118"/>
      <c r="J303" s="118"/>
      <c r="K303" s="203"/>
      <c r="L303" s="118"/>
      <c r="M303" s="118"/>
      <c r="N303" s="118"/>
      <c r="O303" s="118"/>
      <c r="P303" s="118"/>
      <c r="Q303" s="203"/>
      <c r="R303" s="118"/>
      <c r="S303" s="118"/>
      <c r="T303" s="118"/>
      <c r="U303" s="118"/>
      <c r="V303" s="118"/>
      <c r="W303" s="203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</row>
    <row r="304">
      <c r="A304" s="224"/>
      <c r="B304" s="225"/>
      <c r="C304" s="118"/>
      <c r="D304" s="118"/>
      <c r="E304" s="203"/>
      <c r="F304" s="118"/>
      <c r="G304" s="118"/>
      <c r="H304" s="118"/>
      <c r="I304" s="118"/>
      <c r="J304" s="118"/>
      <c r="K304" s="203"/>
      <c r="L304" s="118"/>
      <c r="M304" s="118"/>
      <c r="N304" s="118"/>
      <c r="O304" s="118"/>
      <c r="P304" s="118"/>
      <c r="Q304" s="203"/>
      <c r="R304" s="118"/>
      <c r="S304" s="118"/>
      <c r="T304" s="118"/>
      <c r="U304" s="118"/>
      <c r="V304" s="118"/>
      <c r="W304" s="203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</row>
    <row r="305">
      <c r="A305" s="224"/>
      <c r="B305" s="225"/>
      <c r="C305" s="118"/>
      <c r="D305" s="118"/>
      <c r="E305" s="203"/>
      <c r="F305" s="118"/>
      <c r="G305" s="118"/>
      <c r="H305" s="118"/>
      <c r="I305" s="118"/>
      <c r="J305" s="118"/>
      <c r="K305" s="203"/>
      <c r="L305" s="118"/>
      <c r="M305" s="118"/>
      <c r="N305" s="118"/>
      <c r="O305" s="118"/>
      <c r="P305" s="118"/>
      <c r="Q305" s="203"/>
      <c r="R305" s="118"/>
      <c r="S305" s="118"/>
      <c r="T305" s="118"/>
      <c r="U305" s="118"/>
      <c r="V305" s="118"/>
      <c r="W305" s="203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</row>
    <row r="306">
      <c r="A306" s="224"/>
      <c r="B306" s="225"/>
      <c r="C306" s="118"/>
      <c r="D306" s="118"/>
      <c r="E306" s="203"/>
      <c r="F306" s="118"/>
      <c r="G306" s="118"/>
      <c r="H306" s="118"/>
      <c r="I306" s="118"/>
      <c r="J306" s="118"/>
      <c r="K306" s="203"/>
      <c r="L306" s="118"/>
      <c r="M306" s="118"/>
      <c r="N306" s="118"/>
      <c r="O306" s="118"/>
      <c r="P306" s="118"/>
      <c r="Q306" s="203"/>
      <c r="R306" s="118"/>
      <c r="S306" s="118"/>
      <c r="T306" s="118"/>
      <c r="U306" s="118"/>
      <c r="V306" s="118"/>
      <c r="W306" s="203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</row>
    <row r="307">
      <c r="A307" s="224"/>
      <c r="B307" s="225"/>
      <c r="C307" s="118"/>
      <c r="D307" s="118"/>
      <c r="E307" s="203"/>
      <c r="F307" s="118"/>
      <c r="G307" s="118"/>
      <c r="H307" s="118"/>
      <c r="I307" s="118"/>
      <c r="J307" s="118"/>
      <c r="K307" s="203"/>
      <c r="L307" s="118"/>
      <c r="M307" s="118"/>
      <c r="N307" s="118"/>
      <c r="O307" s="118"/>
      <c r="P307" s="118"/>
      <c r="Q307" s="203"/>
      <c r="R307" s="118"/>
      <c r="S307" s="118"/>
      <c r="T307" s="118"/>
      <c r="U307" s="118"/>
      <c r="V307" s="118"/>
      <c r="W307" s="203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</row>
    <row r="308">
      <c r="A308" s="224"/>
      <c r="B308" s="225"/>
      <c r="C308" s="118"/>
      <c r="D308" s="118"/>
      <c r="E308" s="203"/>
      <c r="F308" s="118"/>
      <c r="G308" s="118"/>
      <c r="H308" s="118"/>
      <c r="I308" s="118"/>
      <c r="J308" s="118"/>
      <c r="K308" s="203"/>
      <c r="L308" s="118"/>
      <c r="M308" s="118"/>
      <c r="N308" s="118"/>
      <c r="O308" s="118"/>
      <c r="P308" s="118"/>
      <c r="Q308" s="203"/>
      <c r="R308" s="118"/>
      <c r="S308" s="118"/>
      <c r="T308" s="118"/>
      <c r="U308" s="118"/>
      <c r="V308" s="118"/>
      <c r="W308" s="203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</row>
    <row r="309">
      <c r="A309" s="224"/>
      <c r="B309" s="225"/>
      <c r="C309" s="118"/>
      <c r="D309" s="118"/>
      <c r="E309" s="203"/>
      <c r="F309" s="118"/>
      <c r="G309" s="118"/>
      <c r="H309" s="118"/>
      <c r="I309" s="118"/>
      <c r="J309" s="118"/>
      <c r="K309" s="203"/>
      <c r="L309" s="118"/>
      <c r="M309" s="118"/>
      <c r="N309" s="118"/>
      <c r="O309" s="118"/>
      <c r="P309" s="118"/>
      <c r="Q309" s="203"/>
      <c r="R309" s="118"/>
      <c r="S309" s="118"/>
      <c r="T309" s="118"/>
      <c r="U309" s="118"/>
      <c r="V309" s="118"/>
      <c r="W309" s="203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</row>
    <row r="310">
      <c r="A310" s="224"/>
      <c r="B310" s="225"/>
      <c r="C310" s="118"/>
      <c r="D310" s="118"/>
      <c r="E310" s="203"/>
      <c r="F310" s="118"/>
      <c r="G310" s="118"/>
      <c r="H310" s="118"/>
      <c r="I310" s="118"/>
      <c r="J310" s="118"/>
      <c r="K310" s="203"/>
      <c r="L310" s="118"/>
      <c r="M310" s="118"/>
      <c r="N310" s="118"/>
      <c r="O310" s="118"/>
      <c r="P310" s="118"/>
      <c r="Q310" s="203"/>
      <c r="R310" s="118"/>
      <c r="S310" s="118"/>
      <c r="T310" s="118"/>
      <c r="U310" s="118"/>
      <c r="V310" s="118"/>
      <c r="W310" s="203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</row>
    <row r="311">
      <c r="A311" s="224"/>
      <c r="B311" s="225"/>
      <c r="C311" s="118"/>
      <c r="D311" s="118"/>
      <c r="E311" s="203"/>
      <c r="F311" s="118"/>
      <c r="G311" s="118"/>
      <c r="H311" s="118"/>
      <c r="I311" s="118"/>
      <c r="J311" s="118"/>
      <c r="K311" s="203"/>
      <c r="L311" s="118"/>
      <c r="M311" s="118"/>
      <c r="N311" s="118"/>
      <c r="O311" s="118"/>
      <c r="P311" s="118"/>
      <c r="Q311" s="203"/>
      <c r="R311" s="118"/>
      <c r="S311" s="118"/>
      <c r="T311" s="118"/>
      <c r="U311" s="118"/>
      <c r="V311" s="118"/>
      <c r="W311" s="203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</row>
    <row r="312">
      <c r="A312" s="224"/>
      <c r="B312" s="225"/>
      <c r="C312" s="118"/>
      <c r="D312" s="118"/>
      <c r="E312" s="203"/>
      <c r="F312" s="118"/>
      <c r="G312" s="118"/>
      <c r="H312" s="118"/>
      <c r="I312" s="118"/>
      <c r="J312" s="118"/>
      <c r="K312" s="203"/>
      <c r="L312" s="118"/>
      <c r="M312" s="118"/>
      <c r="N312" s="118"/>
      <c r="O312" s="118"/>
      <c r="P312" s="118"/>
      <c r="Q312" s="203"/>
      <c r="R312" s="118"/>
      <c r="S312" s="118"/>
      <c r="T312" s="118"/>
      <c r="U312" s="118"/>
      <c r="V312" s="118"/>
      <c r="W312" s="203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</row>
    <row r="313">
      <c r="A313" s="224"/>
      <c r="B313" s="225"/>
      <c r="C313" s="118"/>
      <c r="D313" s="118"/>
      <c r="E313" s="203"/>
      <c r="F313" s="118"/>
      <c r="G313" s="118"/>
      <c r="H313" s="118"/>
      <c r="I313" s="118"/>
      <c r="J313" s="118"/>
      <c r="K313" s="203"/>
      <c r="L313" s="118"/>
      <c r="M313" s="118"/>
      <c r="N313" s="118"/>
      <c r="O313" s="118"/>
      <c r="P313" s="118"/>
      <c r="Q313" s="203"/>
      <c r="R313" s="118"/>
      <c r="S313" s="118"/>
      <c r="T313" s="118"/>
      <c r="U313" s="118"/>
      <c r="V313" s="118"/>
      <c r="W313" s="203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</row>
    <row r="314">
      <c r="A314" s="224"/>
      <c r="B314" s="225"/>
      <c r="C314" s="118"/>
      <c r="D314" s="118"/>
      <c r="E314" s="203"/>
      <c r="F314" s="118"/>
      <c r="G314" s="118"/>
      <c r="H314" s="118"/>
      <c r="I314" s="118"/>
      <c r="J314" s="118"/>
      <c r="K314" s="203"/>
      <c r="L314" s="118"/>
      <c r="M314" s="118"/>
      <c r="N314" s="118"/>
      <c r="O314" s="118"/>
      <c r="P314" s="118"/>
      <c r="Q314" s="203"/>
      <c r="R314" s="118"/>
      <c r="S314" s="118"/>
      <c r="T314" s="118"/>
      <c r="U314" s="118"/>
      <c r="V314" s="118"/>
      <c r="W314" s="203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</row>
    <row r="315">
      <c r="A315" s="224"/>
      <c r="B315" s="225"/>
      <c r="C315" s="118"/>
      <c r="D315" s="118"/>
      <c r="E315" s="203"/>
      <c r="F315" s="118"/>
      <c r="G315" s="118"/>
      <c r="H315" s="118"/>
      <c r="I315" s="118"/>
      <c r="J315" s="118"/>
      <c r="K315" s="203"/>
      <c r="L315" s="118"/>
      <c r="M315" s="118"/>
      <c r="N315" s="118"/>
      <c r="O315" s="118"/>
      <c r="P315" s="118"/>
      <c r="Q315" s="203"/>
      <c r="R315" s="118"/>
      <c r="S315" s="118"/>
      <c r="T315" s="118"/>
      <c r="U315" s="118"/>
      <c r="V315" s="118"/>
      <c r="W315" s="203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</row>
    <row r="316">
      <c r="A316" s="224"/>
      <c r="B316" s="225"/>
      <c r="C316" s="118"/>
      <c r="D316" s="118"/>
      <c r="E316" s="203"/>
      <c r="F316" s="118"/>
      <c r="G316" s="118"/>
      <c r="H316" s="118"/>
      <c r="I316" s="118"/>
      <c r="J316" s="118"/>
      <c r="K316" s="203"/>
      <c r="L316" s="118"/>
      <c r="M316" s="118"/>
      <c r="N316" s="118"/>
      <c r="O316" s="118"/>
      <c r="P316" s="118"/>
      <c r="Q316" s="203"/>
      <c r="R316" s="118"/>
      <c r="S316" s="118"/>
      <c r="T316" s="118"/>
      <c r="U316" s="118"/>
      <c r="V316" s="118"/>
      <c r="W316" s="203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</row>
    <row r="317">
      <c r="A317" s="224"/>
      <c r="B317" s="225"/>
      <c r="C317" s="118"/>
      <c r="D317" s="118"/>
      <c r="E317" s="203"/>
      <c r="F317" s="118"/>
      <c r="G317" s="118"/>
      <c r="H317" s="118"/>
      <c r="I317" s="118"/>
      <c r="J317" s="118"/>
      <c r="K317" s="203"/>
      <c r="L317" s="118"/>
      <c r="M317" s="118"/>
      <c r="N317" s="118"/>
      <c r="O317" s="118"/>
      <c r="P317" s="118"/>
      <c r="Q317" s="203"/>
      <c r="R317" s="118"/>
      <c r="S317" s="118"/>
      <c r="T317" s="118"/>
      <c r="U317" s="118"/>
      <c r="V317" s="118"/>
      <c r="W317" s="203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</row>
    <row r="318">
      <c r="A318" s="224"/>
      <c r="B318" s="225"/>
      <c r="C318" s="118"/>
      <c r="D318" s="118"/>
      <c r="E318" s="203"/>
      <c r="F318" s="118"/>
      <c r="G318" s="118"/>
      <c r="H318" s="118"/>
      <c r="I318" s="118"/>
      <c r="J318" s="118"/>
      <c r="K318" s="203"/>
      <c r="L318" s="118"/>
      <c r="M318" s="118"/>
      <c r="N318" s="118"/>
      <c r="O318" s="118"/>
      <c r="P318" s="118"/>
      <c r="Q318" s="203"/>
      <c r="R318" s="118"/>
      <c r="S318" s="118"/>
      <c r="T318" s="118"/>
      <c r="U318" s="118"/>
      <c r="V318" s="118"/>
      <c r="W318" s="203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</row>
    <row r="319">
      <c r="A319" s="224"/>
      <c r="B319" s="225"/>
      <c r="C319" s="118"/>
      <c r="D319" s="118"/>
      <c r="E319" s="203"/>
      <c r="F319" s="118"/>
      <c r="G319" s="118"/>
      <c r="H319" s="118"/>
      <c r="I319" s="118"/>
      <c r="J319" s="118"/>
      <c r="K319" s="203"/>
      <c r="L319" s="118"/>
      <c r="M319" s="118"/>
      <c r="N319" s="118"/>
      <c r="O319" s="118"/>
      <c r="P319" s="118"/>
      <c r="Q319" s="203"/>
      <c r="R319" s="118"/>
      <c r="S319" s="118"/>
      <c r="T319" s="118"/>
      <c r="U319" s="118"/>
      <c r="V319" s="118"/>
      <c r="W319" s="203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</row>
    <row r="320">
      <c r="A320" s="224"/>
      <c r="B320" s="225"/>
      <c r="C320" s="118"/>
      <c r="D320" s="118"/>
      <c r="E320" s="203"/>
      <c r="F320" s="118"/>
      <c r="G320" s="118"/>
      <c r="H320" s="118"/>
      <c r="I320" s="118"/>
      <c r="J320" s="118"/>
      <c r="K320" s="203"/>
      <c r="L320" s="118"/>
      <c r="M320" s="118"/>
      <c r="N320" s="118"/>
      <c r="O320" s="118"/>
      <c r="P320" s="118"/>
      <c r="Q320" s="203"/>
      <c r="R320" s="118"/>
      <c r="S320" s="118"/>
      <c r="T320" s="118"/>
      <c r="U320" s="118"/>
      <c r="V320" s="118"/>
      <c r="W320" s="203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</row>
    <row r="321">
      <c r="A321" s="224"/>
      <c r="B321" s="225"/>
      <c r="C321" s="118"/>
      <c r="D321" s="118"/>
      <c r="E321" s="203"/>
      <c r="F321" s="118"/>
      <c r="G321" s="118"/>
      <c r="H321" s="118"/>
      <c r="I321" s="118"/>
      <c r="J321" s="118"/>
      <c r="K321" s="203"/>
      <c r="L321" s="118"/>
      <c r="M321" s="118"/>
      <c r="N321" s="118"/>
      <c r="O321" s="118"/>
      <c r="P321" s="118"/>
      <c r="Q321" s="203"/>
      <c r="R321" s="118"/>
      <c r="S321" s="118"/>
      <c r="T321" s="118"/>
      <c r="U321" s="118"/>
      <c r="V321" s="118"/>
      <c r="W321" s="203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</row>
    <row r="322">
      <c r="A322" s="224"/>
      <c r="B322" s="225"/>
      <c r="C322" s="118"/>
      <c r="D322" s="118"/>
      <c r="E322" s="203"/>
      <c r="F322" s="118"/>
      <c r="G322" s="118"/>
      <c r="H322" s="118"/>
      <c r="I322" s="118"/>
      <c r="J322" s="118"/>
      <c r="K322" s="203"/>
      <c r="L322" s="118"/>
      <c r="M322" s="118"/>
      <c r="N322" s="118"/>
      <c r="O322" s="118"/>
      <c r="P322" s="118"/>
      <c r="Q322" s="203"/>
      <c r="R322" s="118"/>
      <c r="S322" s="118"/>
      <c r="T322" s="118"/>
      <c r="U322" s="118"/>
      <c r="V322" s="118"/>
      <c r="W322" s="203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</row>
    <row r="323">
      <c r="A323" s="224"/>
      <c r="B323" s="225"/>
      <c r="C323" s="118"/>
      <c r="D323" s="118"/>
      <c r="E323" s="203"/>
      <c r="F323" s="118"/>
      <c r="G323" s="118"/>
      <c r="H323" s="118"/>
      <c r="I323" s="118"/>
      <c r="J323" s="118"/>
      <c r="K323" s="203"/>
      <c r="L323" s="118"/>
      <c r="M323" s="118"/>
      <c r="N323" s="118"/>
      <c r="O323" s="118"/>
      <c r="P323" s="118"/>
      <c r="Q323" s="203"/>
      <c r="R323" s="118"/>
      <c r="S323" s="118"/>
      <c r="T323" s="118"/>
      <c r="U323" s="118"/>
      <c r="V323" s="118"/>
      <c r="W323" s="203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</row>
    <row r="324">
      <c r="A324" s="224"/>
      <c r="B324" s="225"/>
      <c r="C324" s="118"/>
      <c r="D324" s="118"/>
      <c r="E324" s="203"/>
      <c r="F324" s="118"/>
      <c r="G324" s="118"/>
      <c r="H324" s="118"/>
      <c r="I324" s="118"/>
      <c r="J324" s="118"/>
      <c r="K324" s="203"/>
      <c r="L324" s="118"/>
      <c r="M324" s="118"/>
      <c r="N324" s="118"/>
      <c r="O324" s="118"/>
      <c r="P324" s="118"/>
      <c r="Q324" s="203"/>
      <c r="R324" s="118"/>
      <c r="S324" s="118"/>
      <c r="T324" s="118"/>
      <c r="U324" s="118"/>
      <c r="V324" s="118"/>
      <c r="W324" s="203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</row>
    <row r="325">
      <c r="A325" s="224"/>
      <c r="B325" s="225"/>
      <c r="C325" s="118"/>
      <c r="D325" s="118"/>
      <c r="E325" s="203"/>
      <c r="F325" s="118"/>
      <c r="G325" s="118"/>
      <c r="H325" s="118"/>
      <c r="I325" s="118"/>
      <c r="J325" s="118"/>
      <c r="K325" s="203"/>
      <c r="L325" s="118"/>
      <c r="M325" s="118"/>
      <c r="N325" s="118"/>
      <c r="O325" s="118"/>
      <c r="P325" s="118"/>
      <c r="Q325" s="203"/>
      <c r="R325" s="118"/>
      <c r="S325" s="118"/>
      <c r="T325" s="118"/>
      <c r="U325" s="118"/>
      <c r="V325" s="118"/>
      <c r="W325" s="203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</row>
    <row r="326">
      <c r="A326" s="224"/>
      <c r="B326" s="225"/>
      <c r="C326" s="118"/>
      <c r="D326" s="118"/>
      <c r="E326" s="203"/>
      <c r="F326" s="118"/>
      <c r="G326" s="118"/>
      <c r="H326" s="118"/>
      <c r="I326" s="118"/>
      <c r="J326" s="118"/>
      <c r="K326" s="203"/>
      <c r="L326" s="118"/>
      <c r="M326" s="118"/>
      <c r="N326" s="118"/>
      <c r="O326" s="118"/>
      <c r="P326" s="118"/>
      <c r="Q326" s="203"/>
      <c r="R326" s="118"/>
      <c r="S326" s="118"/>
      <c r="T326" s="118"/>
      <c r="U326" s="118"/>
      <c r="V326" s="118"/>
      <c r="W326" s="203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</row>
    <row r="327">
      <c r="A327" s="224"/>
      <c r="B327" s="225"/>
      <c r="C327" s="118"/>
      <c r="D327" s="118"/>
      <c r="E327" s="203"/>
      <c r="F327" s="118"/>
      <c r="G327" s="118"/>
      <c r="H327" s="118"/>
      <c r="I327" s="118"/>
      <c r="J327" s="118"/>
      <c r="K327" s="203"/>
      <c r="L327" s="118"/>
      <c r="M327" s="118"/>
      <c r="N327" s="118"/>
      <c r="O327" s="118"/>
      <c r="P327" s="118"/>
      <c r="Q327" s="203"/>
      <c r="R327" s="118"/>
      <c r="S327" s="118"/>
      <c r="T327" s="118"/>
      <c r="U327" s="118"/>
      <c r="V327" s="118"/>
      <c r="W327" s="203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</row>
    <row r="328">
      <c r="A328" s="224"/>
      <c r="B328" s="225"/>
      <c r="C328" s="118"/>
      <c r="D328" s="118"/>
      <c r="E328" s="203"/>
      <c r="F328" s="118"/>
      <c r="G328" s="118"/>
      <c r="H328" s="118"/>
      <c r="I328" s="118"/>
      <c r="J328" s="118"/>
      <c r="K328" s="203"/>
      <c r="L328" s="118"/>
      <c r="M328" s="118"/>
      <c r="N328" s="118"/>
      <c r="O328" s="118"/>
      <c r="P328" s="118"/>
      <c r="Q328" s="203"/>
      <c r="R328" s="118"/>
      <c r="S328" s="118"/>
      <c r="T328" s="118"/>
      <c r="U328" s="118"/>
      <c r="V328" s="118"/>
      <c r="W328" s="203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</row>
    <row r="329">
      <c r="A329" s="224"/>
      <c r="B329" s="225"/>
      <c r="C329" s="118"/>
      <c r="D329" s="118"/>
      <c r="E329" s="203"/>
      <c r="F329" s="118"/>
      <c r="G329" s="118"/>
      <c r="H329" s="118"/>
      <c r="I329" s="118"/>
      <c r="J329" s="118"/>
      <c r="K329" s="203"/>
      <c r="L329" s="118"/>
      <c r="M329" s="118"/>
      <c r="N329" s="118"/>
      <c r="O329" s="118"/>
      <c r="P329" s="118"/>
      <c r="Q329" s="203"/>
      <c r="R329" s="118"/>
      <c r="S329" s="118"/>
      <c r="T329" s="118"/>
      <c r="U329" s="118"/>
      <c r="V329" s="118"/>
      <c r="W329" s="203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</row>
    <row r="330">
      <c r="A330" s="224"/>
      <c r="B330" s="225"/>
      <c r="C330" s="118"/>
      <c r="D330" s="118"/>
      <c r="E330" s="203"/>
      <c r="F330" s="118"/>
      <c r="G330" s="118"/>
      <c r="H330" s="118"/>
      <c r="I330" s="118"/>
      <c r="J330" s="118"/>
      <c r="K330" s="203"/>
      <c r="L330" s="118"/>
      <c r="M330" s="118"/>
      <c r="N330" s="118"/>
      <c r="O330" s="118"/>
      <c r="P330" s="118"/>
      <c r="Q330" s="203"/>
      <c r="R330" s="118"/>
      <c r="S330" s="118"/>
      <c r="T330" s="118"/>
      <c r="U330" s="118"/>
      <c r="V330" s="118"/>
      <c r="W330" s="203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</row>
    <row r="331">
      <c r="A331" s="224"/>
      <c r="B331" s="225"/>
      <c r="C331" s="118"/>
      <c r="D331" s="118"/>
      <c r="E331" s="203"/>
      <c r="F331" s="118"/>
      <c r="G331" s="118"/>
      <c r="H331" s="118"/>
      <c r="I331" s="118"/>
      <c r="J331" s="118"/>
      <c r="K331" s="203"/>
      <c r="L331" s="118"/>
      <c r="M331" s="118"/>
      <c r="N331" s="118"/>
      <c r="O331" s="118"/>
      <c r="P331" s="118"/>
      <c r="Q331" s="203"/>
      <c r="R331" s="118"/>
      <c r="S331" s="118"/>
      <c r="T331" s="118"/>
      <c r="U331" s="118"/>
      <c r="V331" s="118"/>
      <c r="W331" s="203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</row>
    <row r="332">
      <c r="A332" s="224"/>
      <c r="B332" s="225"/>
      <c r="C332" s="118"/>
      <c r="D332" s="118"/>
      <c r="E332" s="203"/>
      <c r="F332" s="118"/>
      <c r="G332" s="118"/>
      <c r="H332" s="118"/>
      <c r="I332" s="118"/>
      <c r="J332" s="118"/>
      <c r="K332" s="203"/>
      <c r="L332" s="118"/>
      <c r="M332" s="118"/>
      <c r="N332" s="118"/>
      <c r="O332" s="118"/>
      <c r="P332" s="118"/>
      <c r="Q332" s="203"/>
      <c r="R332" s="118"/>
      <c r="S332" s="118"/>
      <c r="T332" s="118"/>
      <c r="U332" s="118"/>
      <c r="V332" s="118"/>
      <c r="W332" s="203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</row>
    <row r="333">
      <c r="A333" s="224"/>
      <c r="B333" s="225"/>
      <c r="C333" s="118"/>
      <c r="D333" s="118"/>
      <c r="E333" s="203"/>
      <c r="F333" s="118"/>
      <c r="G333" s="118"/>
      <c r="H333" s="118"/>
      <c r="I333" s="118"/>
      <c r="J333" s="118"/>
      <c r="K333" s="203"/>
      <c r="L333" s="118"/>
      <c r="M333" s="118"/>
      <c r="N333" s="118"/>
      <c r="O333" s="118"/>
      <c r="P333" s="118"/>
      <c r="Q333" s="203"/>
      <c r="R333" s="118"/>
      <c r="S333" s="118"/>
      <c r="T333" s="118"/>
      <c r="U333" s="118"/>
      <c r="V333" s="118"/>
      <c r="W333" s="203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</row>
    <row r="334">
      <c r="A334" s="224"/>
      <c r="B334" s="225"/>
      <c r="C334" s="118"/>
      <c r="D334" s="118"/>
      <c r="E334" s="203"/>
      <c r="F334" s="118"/>
      <c r="G334" s="118"/>
      <c r="H334" s="118"/>
      <c r="I334" s="118"/>
      <c r="J334" s="118"/>
      <c r="K334" s="203"/>
      <c r="L334" s="118"/>
      <c r="M334" s="118"/>
      <c r="N334" s="118"/>
      <c r="O334" s="118"/>
      <c r="P334" s="118"/>
      <c r="Q334" s="203"/>
      <c r="R334" s="118"/>
      <c r="S334" s="118"/>
      <c r="T334" s="118"/>
      <c r="U334" s="118"/>
      <c r="V334" s="118"/>
      <c r="W334" s="203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</row>
    <row r="335">
      <c r="A335" s="224"/>
      <c r="B335" s="225"/>
      <c r="C335" s="118"/>
      <c r="D335" s="118"/>
      <c r="E335" s="203"/>
      <c r="F335" s="118"/>
      <c r="G335" s="118"/>
      <c r="H335" s="118"/>
      <c r="I335" s="118"/>
      <c r="J335" s="118"/>
      <c r="K335" s="203"/>
      <c r="L335" s="118"/>
      <c r="M335" s="118"/>
      <c r="N335" s="118"/>
      <c r="O335" s="118"/>
      <c r="P335" s="118"/>
      <c r="Q335" s="203"/>
      <c r="R335" s="118"/>
      <c r="S335" s="118"/>
      <c r="T335" s="118"/>
      <c r="U335" s="118"/>
      <c r="V335" s="118"/>
      <c r="W335" s="203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</row>
    <row r="336">
      <c r="A336" s="224"/>
      <c r="B336" s="225"/>
      <c r="C336" s="118"/>
      <c r="D336" s="118"/>
      <c r="E336" s="203"/>
      <c r="F336" s="118"/>
      <c r="G336" s="118"/>
      <c r="H336" s="118"/>
      <c r="I336" s="118"/>
      <c r="J336" s="118"/>
      <c r="K336" s="203"/>
      <c r="L336" s="118"/>
      <c r="M336" s="118"/>
      <c r="N336" s="118"/>
      <c r="O336" s="118"/>
      <c r="P336" s="118"/>
      <c r="Q336" s="203"/>
      <c r="R336" s="118"/>
      <c r="S336" s="118"/>
      <c r="T336" s="118"/>
      <c r="U336" s="118"/>
      <c r="V336" s="118"/>
      <c r="W336" s="203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</row>
    <row r="337">
      <c r="A337" s="224"/>
      <c r="B337" s="225"/>
      <c r="C337" s="118"/>
      <c r="D337" s="118"/>
      <c r="E337" s="203"/>
      <c r="F337" s="118"/>
      <c r="G337" s="118"/>
      <c r="H337" s="118"/>
      <c r="I337" s="118"/>
      <c r="J337" s="118"/>
      <c r="K337" s="203"/>
      <c r="L337" s="118"/>
      <c r="M337" s="118"/>
      <c r="N337" s="118"/>
      <c r="O337" s="118"/>
      <c r="P337" s="118"/>
      <c r="Q337" s="203"/>
      <c r="R337" s="118"/>
      <c r="S337" s="118"/>
      <c r="T337" s="118"/>
      <c r="U337" s="118"/>
      <c r="V337" s="118"/>
      <c r="W337" s="203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</row>
    <row r="338">
      <c r="A338" s="224"/>
      <c r="B338" s="225"/>
      <c r="C338" s="118"/>
      <c r="D338" s="118"/>
      <c r="E338" s="203"/>
      <c r="F338" s="118"/>
      <c r="G338" s="118"/>
      <c r="H338" s="118"/>
      <c r="I338" s="118"/>
      <c r="J338" s="118"/>
      <c r="K338" s="203"/>
      <c r="L338" s="118"/>
      <c r="M338" s="118"/>
      <c r="N338" s="118"/>
      <c r="O338" s="118"/>
      <c r="P338" s="118"/>
      <c r="Q338" s="203"/>
      <c r="R338" s="118"/>
      <c r="S338" s="118"/>
      <c r="T338" s="118"/>
      <c r="U338" s="118"/>
      <c r="V338" s="118"/>
      <c r="W338" s="203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</row>
    <row r="339">
      <c r="A339" s="224"/>
      <c r="B339" s="225"/>
      <c r="C339" s="118"/>
      <c r="D339" s="118"/>
      <c r="E339" s="203"/>
      <c r="F339" s="118"/>
      <c r="G339" s="118"/>
      <c r="H339" s="118"/>
      <c r="I339" s="118"/>
      <c r="J339" s="118"/>
      <c r="K339" s="203"/>
      <c r="L339" s="118"/>
      <c r="M339" s="118"/>
      <c r="N339" s="118"/>
      <c r="O339" s="118"/>
      <c r="P339" s="118"/>
      <c r="Q339" s="203"/>
      <c r="R339" s="118"/>
      <c r="S339" s="118"/>
      <c r="T339" s="118"/>
      <c r="U339" s="118"/>
      <c r="V339" s="118"/>
      <c r="W339" s="203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</row>
    <row r="340">
      <c r="A340" s="224"/>
      <c r="B340" s="225"/>
      <c r="C340" s="118"/>
      <c r="D340" s="118"/>
      <c r="E340" s="203"/>
      <c r="F340" s="118"/>
      <c r="G340" s="118"/>
      <c r="H340" s="118"/>
      <c r="I340" s="118"/>
      <c r="J340" s="118"/>
      <c r="K340" s="203"/>
      <c r="L340" s="118"/>
      <c r="M340" s="118"/>
      <c r="N340" s="118"/>
      <c r="O340" s="118"/>
      <c r="P340" s="118"/>
      <c r="Q340" s="203"/>
      <c r="R340" s="118"/>
      <c r="S340" s="118"/>
      <c r="T340" s="118"/>
      <c r="U340" s="118"/>
      <c r="V340" s="118"/>
      <c r="W340" s="203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</row>
    <row r="341">
      <c r="A341" s="224"/>
      <c r="B341" s="225"/>
      <c r="C341" s="118"/>
      <c r="D341" s="118"/>
      <c r="E341" s="203"/>
      <c r="F341" s="118"/>
      <c r="G341" s="118"/>
      <c r="H341" s="118"/>
      <c r="I341" s="118"/>
      <c r="J341" s="118"/>
      <c r="K341" s="203"/>
      <c r="L341" s="118"/>
      <c r="M341" s="118"/>
      <c r="N341" s="118"/>
      <c r="O341" s="118"/>
      <c r="P341" s="118"/>
      <c r="Q341" s="203"/>
      <c r="R341" s="118"/>
      <c r="S341" s="118"/>
      <c r="T341" s="118"/>
      <c r="U341" s="118"/>
      <c r="V341" s="118"/>
      <c r="W341" s="203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</row>
    <row r="342">
      <c r="A342" s="224"/>
      <c r="B342" s="225"/>
      <c r="C342" s="118"/>
      <c r="D342" s="118"/>
      <c r="E342" s="203"/>
      <c r="F342" s="118"/>
      <c r="G342" s="118"/>
      <c r="H342" s="118"/>
      <c r="I342" s="118"/>
      <c r="J342" s="118"/>
      <c r="K342" s="203"/>
      <c r="L342" s="118"/>
      <c r="M342" s="118"/>
      <c r="N342" s="118"/>
      <c r="O342" s="118"/>
      <c r="P342" s="118"/>
      <c r="Q342" s="203"/>
      <c r="R342" s="118"/>
      <c r="S342" s="118"/>
      <c r="T342" s="118"/>
      <c r="U342" s="118"/>
      <c r="V342" s="118"/>
      <c r="W342" s="203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</row>
    <row r="343">
      <c r="A343" s="224"/>
      <c r="B343" s="225"/>
      <c r="C343" s="118"/>
      <c r="D343" s="118"/>
      <c r="E343" s="203"/>
      <c r="F343" s="118"/>
      <c r="G343" s="118"/>
      <c r="H343" s="118"/>
      <c r="I343" s="118"/>
      <c r="J343" s="118"/>
      <c r="K343" s="203"/>
      <c r="L343" s="118"/>
      <c r="M343" s="118"/>
      <c r="N343" s="118"/>
      <c r="O343" s="118"/>
      <c r="P343" s="118"/>
      <c r="Q343" s="203"/>
      <c r="R343" s="118"/>
      <c r="S343" s="118"/>
      <c r="T343" s="118"/>
      <c r="U343" s="118"/>
      <c r="V343" s="118"/>
      <c r="W343" s="203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</row>
    <row r="344">
      <c r="A344" s="224"/>
      <c r="B344" s="225"/>
      <c r="C344" s="118"/>
      <c r="D344" s="118"/>
      <c r="E344" s="203"/>
      <c r="F344" s="118"/>
      <c r="G344" s="118"/>
      <c r="H344" s="118"/>
      <c r="I344" s="118"/>
      <c r="J344" s="118"/>
      <c r="K344" s="203"/>
      <c r="L344" s="118"/>
      <c r="M344" s="118"/>
      <c r="N344" s="118"/>
      <c r="O344" s="118"/>
      <c r="P344" s="118"/>
      <c r="Q344" s="203"/>
      <c r="R344" s="118"/>
      <c r="S344" s="118"/>
      <c r="T344" s="118"/>
      <c r="U344" s="118"/>
      <c r="V344" s="118"/>
      <c r="W344" s="203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</row>
    <row r="345">
      <c r="A345" s="224"/>
      <c r="B345" s="225"/>
      <c r="C345" s="118"/>
      <c r="D345" s="118"/>
      <c r="E345" s="203"/>
      <c r="F345" s="118"/>
      <c r="G345" s="118"/>
      <c r="H345" s="118"/>
      <c r="I345" s="118"/>
      <c r="J345" s="118"/>
      <c r="K345" s="203"/>
      <c r="L345" s="118"/>
      <c r="M345" s="118"/>
      <c r="N345" s="118"/>
      <c r="O345" s="118"/>
      <c r="P345" s="118"/>
      <c r="Q345" s="203"/>
      <c r="R345" s="118"/>
      <c r="S345" s="118"/>
      <c r="T345" s="118"/>
      <c r="U345" s="118"/>
      <c r="V345" s="118"/>
      <c r="W345" s="203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</row>
    <row r="346">
      <c r="A346" s="224"/>
      <c r="B346" s="225"/>
      <c r="C346" s="118"/>
      <c r="D346" s="118"/>
      <c r="E346" s="203"/>
      <c r="F346" s="118"/>
      <c r="G346" s="118"/>
      <c r="H346" s="118"/>
      <c r="I346" s="118"/>
      <c r="J346" s="118"/>
      <c r="K346" s="203"/>
      <c r="L346" s="118"/>
      <c r="M346" s="118"/>
      <c r="N346" s="118"/>
      <c r="O346" s="118"/>
      <c r="P346" s="118"/>
      <c r="Q346" s="203"/>
      <c r="R346" s="118"/>
      <c r="S346" s="118"/>
      <c r="T346" s="118"/>
      <c r="U346" s="118"/>
      <c r="V346" s="118"/>
      <c r="W346" s="203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</row>
    <row r="347">
      <c r="A347" s="224"/>
      <c r="B347" s="225"/>
      <c r="C347" s="118"/>
      <c r="D347" s="118"/>
      <c r="E347" s="203"/>
      <c r="F347" s="118"/>
      <c r="G347" s="118"/>
      <c r="H347" s="118"/>
      <c r="I347" s="118"/>
      <c r="J347" s="118"/>
      <c r="K347" s="203"/>
      <c r="L347" s="118"/>
      <c r="M347" s="118"/>
      <c r="N347" s="118"/>
      <c r="O347" s="118"/>
      <c r="P347" s="118"/>
      <c r="Q347" s="203"/>
      <c r="R347" s="118"/>
      <c r="S347" s="118"/>
      <c r="T347" s="118"/>
      <c r="U347" s="118"/>
      <c r="V347" s="118"/>
      <c r="W347" s="203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</row>
    <row r="348">
      <c r="A348" s="224"/>
      <c r="B348" s="225"/>
      <c r="C348" s="118"/>
      <c r="D348" s="118"/>
      <c r="E348" s="203"/>
      <c r="F348" s="118"/>
      <c r="G348" s="118"/>
      <c r="H348" s="118"/>
      <c r="I348" s="118"/>
      <c r="J348" s="118"/>
      <c r="K348" s="203"/>
      <c r="L348" s="118"/>
      <c r="M348" s="118"/>
      <c r="N348" s="118"/>
      <c r="O348" s="118"/>
      <c r="P348" s="118"/>
      <c r="Q348" s="203"/>
      <c r="R348" s="118"/>
      <c r="S348" s="118"/>
      <c r="T348" s="118"/>
      <c r="U348" s="118"/>
      <c r="V348" s="118"/>
      <c r="W348" s="203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</row>
    <row r="349">
      <c r="A349" s="224"/>
      <c r="B349" s="225"/>
      <c r="C349" s="118"/>
      <c r="D349" s="118"/>
      <c r="E349" s="203"/>
      <c r="F349" s="118"/>
      <c r="G349" s="118"/>
      <c r="H349" s="118"/>
      <c r="I349" s="118"/>
      <c r="J349" s="118"/>
      <c r="K349" s="203"/>
      <c r="L349" s="118"/>
      <c r="M349" s="118"/>
      <c r="N349" s="118"/>
      <c r="O349" s="118"/>
      <c r="P349" s="118"/>
      <c r="Q349" s="203"/>
      <c r="R349" s="118"/>
      <c r="S349" s="118"/>
      <c r="T349" s="118"/>
      <c r="U349" s="118"/>
      <c r="V349" s="118"/>
      <c r="W349" s="203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</row>
    <row r="350">
      <c r="A350" s="224"/>
      <c r="B350" s="225"/>
      <c r="C350" s="118"/>
      <c r="D350" s="118"/>
      <c r="E350" s="203"/>
      <c r="F350" s="118"/>
      <c r="G350" s="118"/>
      <c r="H350" s="118"/>
      <c r="I350" s="118"/>
      <c r="J350" s="118"/>
      <c r="K350" s="203"/>
      <c r="L350" s="118"/>
      <c r="M350" s="118"/>
      <c r="N350" s="118"/>
      <c r="O350" s="118"/>
      <c r="P350" s="118"/>
      <c r="Q350" s="203"/>
      <c r="R350" s="118"/>
      <c r="S350" s="118"/>
      <c r="T350" s="118"/>
      <c r="U350" s="118"/>
      <c r="V350" s="118"/>
      <c r="W350" s="203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</row>
    <row r="351">
      <c r="A351" s="224"/>
      <c r="B351" s="225"/>
      <c r="C351" s="118"/>
      <c r="D351" s="118"/>
      <c r="E351" s="203"/>
      <c r="F351" s="118"/>
      <c r="G351" s="118"/>
      <c r="H351" s="118"/>
      <c r="I351" s="118"/>
      <c r="J351" s="118"/>
      <c r="K351" s="203"/>
      <c r="L351" s="118"/>
      <c r="M351" s="118"/>
      <c r="N351" s="118"/>
      <c r="O351" s="118"/>
      <c r="P351" s="118"/>
      <c r="Q351" s="203"/>
      <c r="R351" s="118"/>
      <c r="S351" s="118"/>
      <c r="T351" s="118"/>
      <c r="U351" s="118"/>
      <c r="V351" s="118"/>
      <c r="W351" s="203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</row>
    <row r="352">
      <c r="A352" s="224"/>
      <c r="B352" s="225"/>
      <c r="C352" s="118"/>
      <c r="D352" s="118"/>
      <c r="E352" s="203"/>
      <c r="F352" s="118"/>
      <c r="G352" s="118"/>
      <c r="H352" s="118"/>
      <c r="I352" s="118"/>
      <c r="J352" s="118"/>
      <c r="K352" s="203"/>
      <c r="L352" s="118"/>
      <c r="M352" s="118"/>
      <c r="N352" s="118"/>
      <c r="O352" s="118"/>
      <c r="P352" s="118"/>
      <c r="Q352" s="203"/>
      <c r="R352" s="118"/>
      <c r="S352" s="118"/>
      <c r="T352" s="118"/>
      <c r="U352" s="118"/>
      <c r="V352" s="118"/>
      <c r="W352" s="203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</row>
    <row r="353">
      <c r="A353" s="224"/>
      <c r="B353" s="225"/>
      <c r="C353" s="118"/>
      <c r="D353" s="118"/>
      <c r="E353" s="203"/>
      <c r="F353" s="118"/>
      <c r="G353" s="118"/>
      <c r="H353" s="118"/>
      <c r="I353" s="118"/>
      <c r="J353" s="118"/>
      <c r="K353" s="203"/>
      <c r="L353" s="118"/>
      <c r="M353" s="118"/>
      <c r="N353" s="118"/>
      <c r="O353" s="118"/>
      <c r="P353" s="118"/>
      <c r="Q353" s="203"/>
      <c r="R353" s="118"/>
      <c r="S353" s="118"/>
      <c r="T353" s="118"/>
      <c r="U353" s="118"/>
      <c r="V353" s="118"/>
      <c r="W353" s="203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</row>
    <row r="354">
      <c r="A354" s="224"/>
      <c r="B354" s="225"/>
      <c r="C354" s="118"/>
      <c r="D354" s="118"/>
      <c r="E354" s="203"/>
      <c r="F354" s="118"/>
      <c r="G354" s="118"/>
      <c r="H354" s="118"/>
      <c r="I354" s="118"/>
      <c r="J354" s="118"/>
      <c r="K354" s="203"/>
      <c r="L354" s="118"/>
      <c r="M354" s="118"/>
      <c r="N354" s="118"/>
      <c r="O354" s="118"/>
      <c r="P354" s="118"/>
      <c r="Q354" s="203"/>
      <c r="R354" s="118"/>
      <c r="S354" s="118"/>
      <c r="T354" s="118"/>
      <c r="U354" s="118"/>
      <c r="V354" s="118"/>
      <c r="W354" s="203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</row>
    <row r="355">
      <c r="A355" s="224"/>
      <c r="B355" s="225"/>
      <c r="C355" s="118"/>
      <c r="D355" s="118"/>
      <c r="E355" s="203"/>
      <c r="F355" s="118"/>
      <c r="G355" s="118"/>
      <c r="H355" s="118"/>
      <c r="I355" s="118"/>
      <c r="J355" s="118"/>
      <c r="K355" s="203"/>
      <c r="L355" s="118"/>
      <c r="M355" s="118"/>
      <c r="N355" s="118"/>
      <c r="O355" s="118"/>
      <c r="P355" s="118"/>
      <c r="Q355" s="203"/>
      <c r="R355" s="118"/>
      <c r="S355" s="118"/>
      <c r="T355" s="118"/>
      <c r="U355" s="118"/>
      <c r="V355" s="118"/>
      <c r="W355" s="203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</row>
    <row r="356">
      <c r="A356" s="224"/>
      <c r="B356" s="225"/>
      <c r="C356" s="118"/>
      <c r="D356" s="118"/>
      <c r="E356" s="203"/>
      <c r="F356" s="118"/>
      <c r="G356" s="118"/>
      <c r="H356" s="118"/>
      <c r="I356" s="118"/>
      <c r="J356" s="118"/>
      <c r="K356" s="203"/>
      <c r="L356" s="118"/>
      <c r="M356" s="118"/>
      <c r="N356" s="118"/>
      <c r="O356" s="118"/>
      <c r="P356" s="118"/>
      <c r="Q356" s="203"/>
      <c r="R356" s="118"/>
      <c r="S356" s="118"/>
      <c r="T356" s="118"/>
      <c r="U356" s="118"/>
      <c r="V356" s="118"/>
      <c r="W356" s="203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</row>
    <row r="357">
      <c r="A357" s="224"/>
      <c r="B357" s="225"/>
      <c r="C357" s="118"/>
      <c r="D357" s="118"/>
      <c r="E357" s="203"/>
      <c r="F357" s="118"/>
      <c r="G357" s="118"/>
      <c r="H357" s="118"/>
      <c r="I357" s="118"/>
      <c r="J357" s="118"/>
      <c r="K357" s="203"/>
      <c r="L357" s="118"/>
      <c r="M357" s="118"/>
      <c r="N357" s="118"/>
      <c r="O357" s="118"/>
      <c r="P357" s="118"/>
      <c r="Q357" s="203"/>
      <c r="R357" s="118"/>
      <c r="S357" s="118"/>
      <c r="T357" s="118"/>
      <c r="U357" s="118"/>
      <c r="V357" s="118"/>
      <c r="W357" s="203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</row>
    <row r="358">
      <c r="A358" s="224"/>
      <c r="B358" s="225"/>
      <c r="C358" s="118"/>
      <c r="D358" s="118"/>
      <c r="E358" s="203"/>
      <c r="F358" s="118"/>
      <c r="G358" s="118"/>
      <c r="H358" s="118"/>
      <c r="I358" s="118"/>
      <c r="J358" s="118"/>
      <c r="K358" s="203"/>
      <c r="L358" s="118"/>
      <c r="M358" s="118"/>
      <c r="N358" s="118"/>
      <c r="O358" s="118"/>
      <c r="P358" s="118"/>
      <c r="Q358" s="203"/>
      <c r="R358" s="118"/>
      <c r="S358" s="118"/>
      <c r="T358" s="118"/>
      <c r="U358" s="118"/>
      <c r="V358" s="118"/>
      <c r="W358" s="203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</row>
    <row r="359">
      <c r="A359" s="224"/>
      <c r="B359" s="225"/>
      <c r="C359" s="118"/>
      <c r="D359" s="118"/>
      <c r="E359" s="203"/>
      <c r="F359" s="118"/>
      <c r="G359" s="118"/>
      <c r="H359" s="118"/>
      <c r="I359" s="118"/>
      <c r="J359" s="118"/>
      <c r="K359" s="203"/>
      <c r="L359" s="118"/>
      <c r="M359" s="118"/>
      <c r="N359" s="118"/>
      <c r="O359" s="118"/>
      <c r="P359" s="118"/>
      <c r="Q359" s="203"/>
      <c r="R359" s="118"/>
      <c r="S359" s="118"/>
      <c r="T359" s="118"/>
      <c r="U359" s="118"/>
      <c r="V359" s="118"/>
      <c r="W359" s="203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</row>
    <row r="360">
      <c r="A360" s="224"/>
      <c r="B360" s="225"/>
      <c r="C360" s="118"/>
      <c r="D360" s="118"/>
      <c r="E360" s="203"/>
      <c r="F360" s="118"/>
      <c r="G360" s="118"/>
      <c r="H360" s="118"/>
      <c r="I360" s="118"/>
      <c r="J360" s="118"/>
      <c r="K360" s="203"/>
      <c r="L360" s="118"/>
      <c r="M360" s="118"/>
      <c r="N360" s="118"/>
      <c r="O360" s="118"/>
      <c r="P360" s="118"/>
      <c r="Q360" s="203"/>
      <c r="R360" s="118"/>
      <c r="S360" s="118"/>
      <c r="T360" s="118"/>
      <c r="U360" s="118"/>
      <c r="V360" s="118"/>
      <c r="W360" s="203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</row>
    <row r="361">
      <c r="A361" s="224"/>
      <c r="B361" s="225"/>
      <c r="C361" s="118"/>
      <c r="D361" s="118"/>
      <c r="E361" s="203"/>
      <c r="F361" s="118"/>
      <c r="G361" s="118"/>
      <c r="H361" s="118"/>
      <c r="I361" s="118"/>
      <c r="J361" s="118"/>
      <c r="K361" s="203"/>
      <c r="L361" s="118"/>
      <c r="M361" s="118"/>
      <c r="N361" s="118"/>
      <c r="O361" s="118"/>
      <c r="P361" s="118"/>
      <c r="Q361" s="203"/>
      <c r="R361" s="118"/>
      <c r="S361" s="118"/>
      <c r="T361" s="118"/>
      <c r="U361" s="118"/>
      <c r="V361" s="118"/>
      <c r="W361" s="203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</row>
    <row r="362">
      <c r="A362" s="224"/>
      <c r="B362" s="225"/>
      <c r="C362" s="118"/>
      <c r="D362" s="118"/>
      <c r="E362" s="203"/>
      <c r="F362" s="118"/>
      <c r="G362" s="118"/>
      <c r="H362" s="118"/>
      <c r="I362" s="118"/>
      <c r="J362" s="118"/>
      <c r="K362" s="203"/>
      <c r="L362" s="118"/>
      <c r="M362" s="118"/>
      <c r="N362" s="118"/>
      <c r="O362" s="118"/>
      <c r="P362" s="118"/>
      <c r="Q362" s="203"/>
      <c r="R362" s="118"/>
      <c r="S362" s="118"/>
      <c r="T362" s="118"/>
      <c r="U362" s="118"/>
      <c r="V362" s="118"/>
      <c r="W362" s="203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</row>
    <row r="363">
      <c r="A363" s="224"/>
      <c r="B363" s="225"/>
      <c r="C363" s="118"/>
      <c r="D363" s="118"/>
      <c r="E363" s="203"/>
      <c r="F363" s="118"/>
      <c r="G363" s="118"/>
      <c r="H363" s="118"/>
      <c r="I363" s="118"/>
      <c r="J363" s="118"/>
      <c r="K363" s="203"/>
      <c r="L363" s="118"/>
      <c r="M363" s="118"/>
      <c r="N363" s="118"/>
      <c r="O363" s="118"/>
      <c r="P363" s="118"/>
      <c r="Q363" s="203"/>
      <c r="R363" s="118"/>
      <c r="S363" s="118"/>
      <c r="T363" s="118"/>
      <c r="U363" s="118"/>
      <c r="V363" s="118"/>
      <c r="W363" s="203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</row>
    <row r="364">
      <c r="A364" s="224"/>
      <c r="B364" s="225"/>
      <c r="C364" s="118"/>
      <c r="D364" s="118"/>
      <c r="E364" s="203"/>
      <c r="F364" s="118"/>
      <c r="G364" s="118"/>
      <c r="H364" s="118"/>
      <c r="I364" s="118"/>
      <c r="J364" s="118"/>
      <c r="K364" s="203"/>
      <c r="L364" s="118"/>
      <c r="M364" s="118"/>
      <c r="N364" s="118"/>
      <c r="O364" s="118"/>
      <c r="P364" s="118"/>
      <c r="Q364" s="203"/>
      <c r="R364" s="118"/>
      <c r="S364" s="118"/>
      <c r="T364" s="118"/>
      <c r="U364" s="118"/>
      <c r="V364" s="118"/>
      <c r="W364" s="203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18"/>
      <c r="AS364" s="118"/>
    </row>
    <row r="365">
      <c r="A365" s="224"/>
      <c r="B365" s="225"/>
      <c r="C365" s="118"/>
      <c r="D365" s="118"/>
      <c r="E365" s="203"/>
      <c r="F365" s="118"/>
      <c r="G365" s="118"/>
      <c r="H365" s="118"/>
      <c r="I365" s="118"/>
      <c r="J365" s="118"/>
      <c r="K365" s="203"/>
      <c r="L365" s="118"/>
      <c r="M365" s="118"/>
      <c r="N365" s="118"/>
      <c r="O365" s="118"/>
      <c r="P365" s="118"/>
      <c r="Q365" s="203"/>
      <c r="R365" s="118"/>
      <c r="S365" s="118"/>
      <c r="T365" s="118"/>
      <c r="U365" s="118"/>
      <c r="V365" s="118"/>
      <c r="W365" s="203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  <c r="AP365" s="118"/>
      <c r="AQ365" s="118"/>
      <c r="AR365" s="118"/>
      <c r="AS365" s="118"/>
    </row>
    <row r="366">
      <c r="A366" s="224"/>
      <c r="B366" s="225"/>
      <c r="C366" s="118"/>
      <c r="D366" s="118"/>
      <c r="E366" s="203"/>
      <c r="F366" s="118"/>
      <c r="G366" s="118"/>
      <c r="H366" s="118"/>
      <c r="I366" s="118"/>
      <c r="J366" s="118"/>
      <c r="K366" s="203"/>
      <c r="L366" s="118"/>
      <c r="M366" s="118"/>
      <c r="N366" s="118"/>
      <c r="O366" s="118"/>
      <c r="P366" s="118"/>
      <c r="Q366" s="203"/>
      <c r="R366" s="118"/>
      <c r="S366" s="118"/>
      <c r="T366" s="118"/>
      <c r="U366" s="118"/>
      <c r="V366" s="118"/>
      <c r="W366" s="203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  <c r="AP366" s="118"/>
      <c r="AQ366" s="118"/>
      <c r="AR366" s="118"/>
      <c r="AS366" s="118"/>
    </row>
    <row r="367">
      <c r="A367" s="224"/>
      <c r="B367" s="225"/>
      <c r="C367" s="118"/>
      <c r="D367" s="118"/>
      <c r="E367" s="203"/>
      <c r="F367" s="118"/>
      <c r="G367" s="118"/>
      <c r="H367" s="118"/>
      <c r="I367" s="118"/>
      <c r="J367" s="118"/>
      <c r="K367" s="203"/>
      <c r="L367" s="118"/>
      <c r="M367" s="118"/>
      <c r="N367" s="118"/>
      <c r="O367" s="118"/>
      <c r="P367" s="118"/>
      <c r="Q367" s="203"/>
      <c r="R367" s="118"/>
      <c r="S367" s="118"/>
      <c r="T367" s="118"/>
      <c r="U367" s="118"/>
      <c r="V367" s="118"/>
      <c r="W367" s="203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  <c r="AL367" s="118"/>
      <c r="AM367" s="118"/>
      <c r="AN367" s="118"/>
      <c r="AO367" s="118"/>
      <c r="AP367" s="118"/>
      <c r="AQ367" s="118"/>
      <c r="AR367" s="118"/>
      <c r="AS367" s="118"/>
    </row>
    <row r="368">
      <c r="A368" s="224"/>
      <c r="B368" s="225"/>
      <c r="C368" s="118"/>
      <c r="D368" s="118"/>
      <c r="E368" s="203"/>
      <c r="F368" s="118"/>
      <c r="G368" s="118"/>
      <c r="H368" s="118"/>
      <c r="I368" s="118"/>
      <c r="J368" s="118"/>
      <c r="K368" s="203"/>
      <c r="L368" s="118"/>
      <c r="M368" s="118"/>
      <c r="N368" s="118"/>
      <c r="O368" s="118"/>
      <c r="P368" s="118"/>
      <c r="Q368" s="203"/>
      <c r="R368" s="118"/>
      <c r="S368" s="118"/>
      <c r="T368" s="118"/>
      <c r="U368" s="118"/>
      <c r="V368" s="118"/>
      <c r="W368" s="203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</row>
    <row r="369">
      <c r="A369" s="224"/>
      <c r="B369" s="225"/>
      <c r="C369" s="118"/>
      <c r="D369" s="118"/>
      <c r="E369" s="203"/>
      <c r="F369" s="118"/>
      <c r="G369" s="118"/>
      <c r="H369" s="118"/>
      <c r="I369" s="118"/>
      <c r="J369" s="118"/>
      <c r="K369" s="203"/>
      <c r="L369" s="118"/>
      <c r="M369" s="118"/>
      <c r="N369" s="118"/>
      <c r="O369" s="118"/>
      <c r="P369" s="118"/>
      <c r="Q369" s="203"/>
      <c r="R369" s="118"/>
      <c r="S369" s="118"/>
      <c r="T369" s="118"/>
      <c r="U369" s="118"/>
      <c r="V369" s="118"/>
      <c r="W369" s="203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  <c r="AL369" s="118"/>
      <c r="AM369" s="118"/>
      <c r="AN369" s="118"/>
      <c r="AO369" s="118"/>
      <c r="AP369" s="118"/>
      <c r="AQ369" s="118"/>
      <c r="AR369" s="118"/>
      <c r="AS369" s="118"/>
    </row>
    <row r="370">
      <c r="A370" s="224"/>
      <c r="B370" s="225"/>
      <c r="C370" s="118"/>
      <c r="D370" s="118"/>
      <c r="E370" s="203"/>
      <c r="F370" s="118"/>
      <c r="G370" s="118"/>
      <c r="H370" s="118"/>
      <c r="I370" s="118"/>
      <c r="J370" s="118"/>
      <c r="K370" s="203"/>
      <c r="L370" s="118"/>
      <c r="M370" s="118"/>
      <c r="N370" s="118"/>
      <c r="O370" s="118"/>
      <c r="P370" s="118"/>
      <c r="Q370" s="203"/>
      <c r="R370" s="118"/>
      <c r="S370" s="118"/>
      <c r="T370" s="118"/>
      <c r="U370" s="118"/>
      <c r="V370" s="118"/>
      <c r="W370" s="203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8"/>
    </row>
    <row r="371">
      <c r="A371" s="224"/>
      <c r="B371" s="225"/>
      <c r="C371" s="118"/>
      <c r="D371" s="118"/>
      <c r="E371" s="203"/>
      <c r="F371" s="118"/>
      <c r="G371" s="118"/>
      <c r="H371" s="118"/>
      <c r="I371" s="118"/>
      <c r="J371" s="118"/>
      <c r="K371" s="203"/>
      <c r="L371" s="118"/>
      <c r="M371" s="118"/>
      <c r="N371" s="118"/>
      <c r="O371" s="118"/>
      <c r="P371" s="118"/>
      <c r="Q371" s="203"/>
      <c r="R371" s="118"/>
      <c r="S371" s="118"/>
      <c r="T371" s="118"/>
      <c r="U371" s="118"/>
      <c r="V371" s="118"/>
      <c r="W371" s="203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</row>
    <row r="372">
      <c r="A372" s="224"/>
      <c r="B372" s="225"/>
      <c r="C372" s="118"/>
      <c r="D372" s="118"/>
      <c r="E372" s="203"/>
      <c r="F372" s="118"/>
      <c r="G372" s="118"/>
      <c r="H372" s="118"/>
      <c r="I372" s="118"/>
      <c r="J372" s="118"/>
      <c r="K372" s="203"/>
      <c r="L372" s="118"/>
      <c r="M372" s="118"/>
      <c r="N372" s="118"/>
      <c r="O372" s="118"/>
      <c r="P372" s="118"/>
      <c r="Q372" s="203"/>
      <c r="R372" s="118"/>
      <c r="S372" s="118"/>
      <c r="T372" s="118"/>
      <c r="U372" s="118"/>
      <c r="V372" s="118"/>
      <c r="W372" s="203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8"/>
    </row>
    <row r="373">
      <c r="A373" s="224"/>
      <c r="B373" s="225"/>
      <c r="C373" s="118"/>
      <c r="D373" s="118"/>
      <c r="E373" s="203"/>
      <c r="F373" s="118"/>
      <c r="G373" s="118"/>
      <c r="H373" s="118"/>
      <c r="I373" s="118"/>
      <c r="J373" s="118"/>
      <c r="K373" s="203"/>
      <c r="L373" s="118"/>
      <c r="M373" s="118"/>
      <c r="N373" s="118"/>
      <c r="O373" s="118"/>
      <c r="P373" s="118"/>
      <c r="Q373" s="203"/>
      <c r="R373" s="118"/>
      <c r="S373" s="118"/>
      <c r="T373" s="118"/>
      <c r="U373" s="118"/>
      <c r="V373" s="118"/>
      <c r="W373" s="203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8"/>
    </row>
    <row r="374">
      <c r="A374" s="224"/>
      <c r="B374" s="225"/>
      <c r="C374" s="118"/>
      <c r="D374" s="118"/>
      <c r="E374" s="203"/>
      <c r="F374" s="118"/>
      <c r="G374" s="118"/>
      <c r="H374" s="118"/>
      <c r="I374" s="118"/>
      <c r="J374" s="118"/>
      <c r="K374" s="203"/>
      <c r="L374" s="118"/>
      <c r="M374" s="118"/>
      <c r="N374" s="118"/>
      <c r="O374" s="118"/>
      <c r="P374" s="118"/>
      <c r="Q374" s="203"/>
      <c r="R374" s="118"/>
      <c r="S374" s="118"/>
      <c r="T374" s="118"/>
      <c r="U374" s="118"/>
      <c r="V374" s="118"/>
      <c r="W374" s="203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8"/>
    </row>
    <row r="375">
      <c r="A375" s="224"/>
      <c r="B375" s="225"/>
      <c r="C375" s="118"/>
      <c r="D375" s="118"/>
      <c r="E375" s="203"/>
      <c r="F375" s="118"/>
      <c r="G375" s="118"/>
      <c r="H375" s="118"/>
      <c r="I375" s="118"/>
      <c r="J375" s="118"/>
      <c r="K375" s="203"/>
      <c r="L375" s="118"/>
      <c r="M375" s="118"/>
      <c r="N375" s="118"/>
      <c r="O375" s="118"/>
      <c r="P375" s="118"/>
      <c r="Q375" s="203"/>
      <c r="R375" s="118"/>
      <c r="S375" s="118"/>
      <c r="T375" s="118"/>
      <c r="U375" s="118"/>
      <c r="V375" s="118"/>
      <c r="W375" s="203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</row>
    <row r="376">
      <c r="A376" s="224"/>
      <c r="B376" s="225"/>
      <c r="C376" s="118"/>
      <c r="D376" s="118"/>
      <c r="E376" s="203"/>
      <c r="F376" s="118"/>
      <c r="G376" s="118"/>
      <c r="H376" s="118"/>
      <c r="I376" s="118"/>
      <c r="J376" s="118"/>
      <c r="K376" s="203"/>
      <c r="L376" s="118"/>
      <c r="M376" s="118"/>
      <c r="N376" s="118"/>
      <c r="O376" s="118"/>
      <c r="P376" s="118"/>
      <c r="Q376" s="203"/>
      <c r="R376" s="118"/>
      <c r="S376" s="118"/>
      <c r="T376" s="118"/>
      <c r="U376" s="118"/>
      <c r="V376" s="118"/>
      <c r="W376" s="203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  <c r="AL376" s="118"/>
      <c r="AM376" s="118"/>
      <c r="AN376" s="118"/>
      <c r="AO376" s="118"/>
      <c r="AP376" s="118"/>
      <c r="AQ376" s="118"/>
      <c r="AR376" s="118"/>
      <c r="AS376" s="118"/>
    </row>
    <row r="377">
      <c r="A377" s="224"/>
      <c r="B377" s="225"/>
      <c r="C377" s="118"/>
      <c r="D377" s="118"/>
      <c r="E377" s="203"/>
      <c r="F377" s="118"/>
      <c r="G377" s="118"/>
      <c r="H377" s="118"/>
      <c r="I377" s="118"/>
      <c r="J377" s="118"/>
      <c r="K377" s="203"/>
      <c r="L377" s="118"/>
      <c r="M377" s="118"/>
      <c r="N377" s="118"/>
      <c r="O377" s="118"/>
      <c r="P377" s="118"/>
      <c r="Q377" s="203"/>
      <c r="R377" s="118"/>
      <c r="S377" s="118"/>
      <c r="T377" s="118"/>
      <c r="U377" s="118"/>
      <c r="V377" s="118"/>
      <c r="W377" s="203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  <c r="AL377" s="118"/>
      <c r="AM377" s="118"/>
      <c r="AN377" s="118"/>
      <c r="AO377" s="118"/>
      <c r="AP377" s="118"/>
      <c r="AQ377" s="118"/>
      <c r="AR377" s="118"/>
      <c r="AS377" s="118"/>
    </row>
    <row r="378">
      <c r="A378" s="224"/>
      <c r="B378" s="225"/>
      <c r="C378" s="118"/>
      <c r="D378" s="118"/>
      <c r="E378" s="203"/>
      <c r="F378" s="118"/>
      <c r="G378" s="118"/>
      <c r="H378" s="118"/>
      <c r="I378" s="118"/>
      <c r="J378" s="118"/>
      <c r="K378" s="203"/>
      <c r="L378" s="118"/>
      <c r="M378" s="118"/>
      <c r="N378" s="118"/>
      <c r="O378" s="118"/>
      <c r="P378" s="118"/>
      <c r="Q378" s="203"/>
      <c r="R378" s="118"/>
      <c r="S378" s="118"/>
      <c r="T378" s="118"/>
      <c r="U378" s="118"/>
      <c r="V378" s="118"/>
      <c r="W378" s="203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  <c r="AP378" s="118"/>
      <c r="AQ378" s="118"/>
      <c r="AR378" s="118"/>
      <c r="AS378" s="118"/>
    </row>
    <row r="379">
      <c r="A379" s="224"/>
      <c r="B379" s="225"/>
      <c r="C379" s="118"/>
      <c r="D379" s="118"/>
      <c r="E379" s="203"/>
      <c r="F379" s="118"/>
      <c r="G379" s="118"/>
      <c r="H379" s="118"/>
      <c r="I379" s="118"/>
      <c r="J379" s="118"/>
      <c r="K379" s="203"/>
      <c r="L379" s="118"/>
      <c r="M379" s="118"/>
      <c r="N379" s="118"/>
      <c r="O379" s="118"/>
      <c r="P379" s="118"/>
      <c r="Q379" s="203"/>
      <c r="R379" s="118"/>
      <c r="S379" s="118"/>
      <c r="T379" s="118"/>
      <c r="U379" s="118"/>
      <c r="V379" s="118"/>
      <c r="W379" s="203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  <c r="AP379" s="118"/>
      <c r="AQ379" s="118"/>
      <c r="AR379" s="118"/>
      <c r="AS379" s="118"/>
    </row>
    <row r="380">
      <c r="A380" s="224"/>
      <c r="B380" s="225"/>
      <c r="C380" s="118"/>
      <c r="D380" s="118"/>
      <c r="E380" s="203"/>
      <c r="F380" s="118"/>
      <c r="G380" s="118"/>
      <c r="H380" s="118"/>
      <c r="I380" s="118"/>
      <c r="J380" s="118"/>
      <c r="K380" s="203"/>
      <c r="L380" s="118"/>
      <c r="M380" s="118"/>
      <c r="N380" s="118"/>
      <c r="O380" s="118"/>
      <c r="P380" s="118"/>
      <c r="Q380" s="203"/>
      <c r="R380" s="118"/>
      <c r="S380" s="118"/>
      <c r="T380" s="118"/>
      <c r="U380" s="118"/>
      <c r="V380" s="118"/>
      <c r="W380" s="203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118"/>
      <c r="AQ380" s="118"/>
      <c r="AR380" s="118"/>
      <c r="AS380" s="118"/>
    </row>
    <row r="381">
      <c r="A381" s="224"/>
      <c r="B381" s="225"/>
      <c r="C381" s="118"/>
      <c r="D381" s="118"/>
      <c r="E381" s="203"/>
      <c r="F381" s="118"/>
      <c r="G381" s="118"/>
      <c r="H381" s="118"/>
      <c r="I381" s="118"/>
      <c r="J381" s="118"/>
      <c r="K381" s="203"/>
      <c r="L381" s="118"/>
      <c r="M381" s="118"/>
      <c r="N381" s="118"/>
      <c r="O381" s="118"/>
      <c r="P381" s="118"/>
      <c r="Q381" s="203"/>
      <c r="R381" s="118"/>
      <c r="S381" s="118"/>
      <c r="T381" s="118"/>
      <c r="U381" s="118"/>
      <c r="V381" s="118"/>
      <c r="W381" s="203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/>
      <c r="AO381" s="118"/>
      <c r="AP381" s="118"/>
      <c r="AQ381" s="118"/>
      <c r="AR381" s="118"/>
      <c r="AS381" s="118"/>
    </row>
    <row r="382">
      <c r="A382" s="224"/>
      <c r="B382" s="225"/>
      <c r="C382" s="118"/>
      <c r="D382" s="118"/>
      <c r="E382" s="203"/>
      <c r="F382" s="118"/>
      <c r="G382" s="118"/>
      <c r="H382" s="118"/>
      <c r="I382" s="118"/>
      <c r="J382" s="118"/>
      <c r="K382" s="203"/>
      <c r="L382" s="118"/>
      <c r="M382" s="118"/>
      <c r="N382" s="118"/>
      <c r="O382" s="118"/>
      <c r="P382" s="118"/>
      <c r="Q382" s="203"/>
      <c r="R382" s="118"/>
      <c r="S382" s="118"/>
      <c r="T382" s="118"/>
      <c r="U382" s="118"/>
      <c r="V382" s="118"/>
      <c r="W382" s="203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</row>
    <row r="383">
      <c r="A383" s="224"/>
      <c r="B383" s="225"/>
      <c r="C383" s="118"/>
      <c r="D383" s="118"/>
      <c r="E383" s="203"/>
      <c r="F383" s="118"/>
      <c r="G383" s="118"/>
      <c r="H383" s="118"/>
      <c r="I383" s="118"/>
      <c r="J383" s="118"/>
      <c r="K383" s="203"/>
      <c r="L383" s="118"/>
      <c r="M383" s="118"/>
      <c r="N383" s="118"/>
      <c r="O383" s="118"/>
      <c r="P383" s="118"/>
      <c r="Q383" s="203"/>
      <c r="R383" s="118"/>
      <c r="S383" s="118"/>
      <c r="T383" s="118"/>
      <c r="U383" s="118"/>
      <c r="V383" s="118"/>
      <c r="W383" s="203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</row>
    <row r="384">
      <c r="A384" s="224"/>
      <c r="B384" s="225"/>
      <c r="C384" s="118"/>
      <c r="D384" s="118"/>
      <c r="E384" s="203"/>
      <c r="F384" s="118"/>
      <c r="G384" s="118"/>
      <c r="H384" s="118"/>
      <c r="I384" s="118"/>
      <c r="J384" s="118"/>
      <c r="K384" s="203"/>
      <c r="L384" s="118"/>
      <c r="M384" s="118"/>
      <c r="N384" s="118"/>
      <c r="O384" s="118"/>
      <c r="P384" s="118"/>
      <c r="Q384" s="203"/>
      <c r="R384" s="118"/>
      <c r="S384" s="118"/>
      <c r="T384" s="118"/>
      <c r="U384" s="118"/>
      <c r="V384" s="118"/>
      <c r="W384" s="203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8"/>
    </row>
    <row r="385">
      <c r="A385" s="224"/>
      <c r="B385" s="225"/>
      <c r="C385" s="118"/>
      <c r="D385" s="118"/>
      <c r="E385" s="203"/>
      <c r="F385" s="118"/>
      <c r="G385" s="118"/>
      <c r="H385" s="118"/>
      <c r="I385" s="118"/>
      <c r="J385" s="118"/>
      <c r="K385" s="203"/>
      <c r="L385" s="118"/>
      <c r="M385" s="118"/>
      <c r="N385" s="118"/>
      <c r="O385" s="118"/>
      <c r="P385" s="118"/>
      <c r="Q385" s="203"/>
      <c r="R385" s="118"/>
      <c r="S385" s="118"/>
      <c r="T385" s="118"/>
      <c r="U385" s="118"/>
      <c r="V385" s="118"/>
      <c r="W385" s="203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8"/>
    </row>
    <row r="386">
      <c r="A386" s="224"/>
      <c r="B386" s="225"/>
      <c r="C386" s="118"/>
      <c r="D386" s="118"/>
      <c r="E386" s="203"/>
      <c r="F386" s="118"/>
      <c r="G386" s="118"/>
      <c r="H386" s="118"/>
      <c r="I386" s="118"/>
      <c r="J386" s="118"/>
      <c r="K386" s="203"/>
      <c r="L386" s="118"/>
      <c r="M386" s="118"/>
      <c r="N386" s="118"/>
      <c r="O386" s="118"/>
      <c r="P386" s="118"/>
      <c r="Q386" s="203"/>
      <c r="R386" s="118"/>
      <c r="S386" s="118"/>
      <c r="T386" s="118"/>
      <c r="U386" s="118"/>
      <c r="V386" s="118"/>
      <c r="W386" s="203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8"/>
    </row>
    <row r="387">
      <c r="A387" s="224"/>
      <c r="B387" s="225"/>
      <c r="C387" s="118"/>
      <c r="D387" s="118"/>
      <c r="E387" s="203"/>
      <c r="F387" s="118"/>
      <c r="G387" s="118"/>
      <c r="H387" s="118"/>
      <c r="I387" s="118"/>
      <c r="J387" s="118"/>
      <c r="K387" s="203"/>
      <c r="L387" s="118"/>
      <c r="M387" s="118"/>
      <c r="N387" s="118"/>
      <c r="O387" s="118"/>
      <c r="P387" s="118"/>
      <c r="Q387" s="203"/>
      <c r="R387" s="118"/>
      <c r="S387" s="118"/>
      <c r="T387" s="118"/>
      <c r="U387" s="118"/>
      <c r="V387" s="118"/>
      <c r="W387" s="203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8"/>
    </row>
    <row r="388">
      <c r="A388" s="224"/>
      <c r="B388" s="225"/>
      <c r="C388" s="118"/>
      <c r="D388" s="118"/>
      <c r="E388" s="203"/>
      <c r="F388" s="118"/>
      <c r="G388" s="118"/>
      <c r="H388" s="118"/>
      <c r="I388" s="118"/>
      <c r="J388" s="118"/>
      <c r="K388" s="203"/>
      <c r="L388" s="118"/>
      <c r="M388" s="118"/>
      <c r="N388" s="118"/>
      <c r="O388" s="118"/>
      <c r="P388" s="118"/>
      <c r="Q388" s="203"/>
      <c r="R388" s="118"/>
      <c r="S388" s="118"/>
      <c r="T388" s="118"/>
      <c r="U388" s="118"/>
      <c r="V388" s="118"/>
      <c r="W388" s="203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118"/>
      <c r="AQ388" s="118"/>
      <c r="AR388" s="118"/>
      <c r="AS388" s="118"/>
    </row>
    <row r="389">
      <c r="A389" s="224"/>
      <c r="B389" s="225"/>
      <c r="C389" s="118"/>
      <c r="D389" s="118"/>
      <c r="E389" s="203"/>
      <c r="F389" s="118"/>
      <c r="G389" s="118"/>
      <c r="H389" s="118"/>
      <c r="I389" s="118"/>
      <c r="J389" s="118"/>
      <c r="K389" s="203"/>
      <c r="L389" s="118"/>
      <c r="M389" s="118"/>
      <c r="N389" s="118"/>
      <c r="O389" s="118"/>
      <c r="P389" s="118"/>
      <c r="Q389" s="203"/>
      <c r="R389" s="118"/>
      <c r="S389" s="118"/>
      <c r="T389" s="118"/>
      <c r="U389" s="118"/>
      <c r="V389" s="118"/>
      <c r="W389" s="203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  <c r="AP389" s="118"/>
      <c r="AQ389" s="118"/>
      <c r="AR389" s="118"/>
      <c r="AS389" s="118"/>
    </row>
    <row r="390">
      <c r="A390" s="224"/>
      <c r="B390" s="225"/>
      <c r="C390" s="118"/>
      <c r="D390" s="118"/>
      <c r="E390" s="203"/>
      <c r="F390" s="118"/>
      <c r="G390" s="118"/>
      <c r="H390" s="118"/>
      <c r="I390" s="118"/>
      <c r="J390" s="118"/>
      <c r="K390" s="203"/>
      <c r="L390" s="118"/>
      <c r="M390" s="118"/>
      <c r="N390" s="118"/>
      <c r="O390" s="118"/>
      <c r="P390" s="118"/>
      <c r="Q390" s="203"/>
      <c r="R390" s="118"/>
      <c r="S390" s="118"/>
      <c r="T390" s="118"/>
      <c r="U390" s="118"/>
      <c r="V390" s="118"/>
      <c r="W390" s="203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</row>
    <row r="391">
      <c r="A391" s="224"/>
      <c r="B391" s="225"/>
      <c r="C391" s="118"/>
      <c r="D391" s="118"/>
      <c r="E391" s="203"/>
      <c r="F391" s="118"/>
      <c r="G391" s="118"/>
      <c r="H391" s="118"/>
      <c r="I391" s="118"/>
      <c r="J391" s="118"/>
      <c r="K391" s="203"/>
      <c r="L391" s="118"/>
      <c r="M391" s="118"/>
      <c r="N391" s="118"/>
      <c r="O391" s="118"/>
      <c r="P391" s="118"/>
      <c r="Q391" s="203"/>
      <c r="R391" s="118"/>
      <c r="S391" s="118"/>
      <c r="T391" s="118"/>
      <c r="U391" s="118"/>
      <c r="V391" s="118"/>
      <c r="W391" s="203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118"/>
      <c r="AQ391" s="118"/>
      <c r="AR391" s="118"/>
      <c r="AS391" s="118"/>
    </row>
    <row r="392">
      <c r="A392" s="224"/>
      <c r="B392" s="225"/>
      <c r="C392" s="118"/>
      <c r="D392" s="118"/>
      <c r="E392" s="203"/>
      <c r="F392" s="118"/>
      <c r="G392" s="118"/>
      <c r="H392" s="118"/>
      <c r="I392" s="118"/>
      <c r="J392" s="118"/>
      <c r="K392" s="203"/>
      <c r="L392" s="118"/>
      <c r="M392" s="118"/>
      <c r="N392" s="118"/>
      <c r="O392" s="118"/>
      <c r="P392" s="118"/>
      <c r="Q392" s="203"/>
      <c r="R392" s="118"/>
      <c r="S392" s="118"/>
      <c r="T392" s="118"/>
      <c r="U392" s="118"/>
      <c r="V392" s="118"/>
      <c r="W392" s="203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  <c r="AP392" s="118"/>
      <c r="AQ392" s="118"/>
      <c r="AR392" s="118"/>
      <c r="AS392" s="118"/>
    </row>
    <row r="393">
      <c r="A393" s="224"/>
      <c r="B393" s="225"/>
      <c r="C393" s="118"/>
      <c r="D393" s="118"/>
      <c r="E393" s="203"/>
      <c r="F393" s="118"/>
      <c r="G393" s="118"/>
      <c r="H393" s="118"/>
      <c r="I393" s="118"/>
      <c r="J393" s="118"/>
      <c r="K393" s="203"/>
      <c r="L393" s="118"/>
      <c r="M393" s="118"/>
      <c r="N393" s="118"/>
      <c r="O393" s="118"/>
      <c r="P393" s="118"/>
      <c r="Q393" s="203"/>
      <c r="R393" s="118"/>
      <c r="S393" s="118"/>
      <c r="T393" s="118"/>
      <c r="U393" s="118"/>
      <c r="V393" s="118"/>
      <c r="W393" s="203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  <c r="AL393" s="118"/>
      <c r="AM393" s="118"/>
      <c r="AN393" s="118"/>
      <c r="AO393" s="118"/>
      <c r="AP393" s="118"/>
      <c r="AQ393" s="118"/>
      <c r="AR393" s="118"/>
      <c r="AS393" s="118"/>
    </row>
    <row r="394">
      <c r="A394" s="224"/>
      <c r="B394" s="225"/>
      <c r="C394" s="118"/>
      <c r="D394" s="118"/>
      <c r="E394" s="203"/>
      <c r="F394" s="118"/>
      <c r="G394" s="118"/>
      <c r="H394" s="118"/>
      <c r="I394" s="118"/>
      <c r="J394" s="118"/>
      <c r="K394" s="203"/>
      <c r="L394" s="118"/>
      <c r="M394" s="118"/>
      <c r="N394" s="118"/>
      <c r="O394" s="118"/>
      <c r="P394" s="118"/>
      <c r="Q394" s="203"/>
      <c r="R394" s="118"/>
      <c r="S394" s="118"/>
      <c r="T394" s="118"/>
      <c r="U394" s="118"/>
      <c r="V394" s="118"/>
      <c r="W394" s="203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  <c r="AP394" s="118"/>
      <c r="AQ394" s="118"/>
      <c r="AR394" s="118"/>
      <c r="AS394" s="118"/>
    </row>
    <row r="395">
      <c r="A395" s="224"/>
      <c r="B395" s="225"/>
      <c r="C395" s="118"/>
      <c r="D395" s="118"/>
      <c r="E395" s="203"/>
      <c r="F395" s="118"/>
      <c r="G395" s="118"/>
      <c r="H395" s="118"/>
      <c r="I395" s="118"/>
      <c r="J395" s="118"/>
      <c r="K395" s="203"/>
      <c r="L395" s="118"/>
      <c r="M395" s="118"/>
      <c r="N395" s="118"/>
      <c r="O395" s="118"/>
      <c r="P395" s="118"/>
      <c r="Q395" s="203"/>
      <c r="R395" s="118"/>
      <c r="S395" s="118"/>
      <c r="T395" s="118"/>
      <c r="U395" s="118"/>
      <c r="V395" s="118"/>
      <c r="W395" s="203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  <c r="AP395" s="118"/>
      <c r="AQ395" s="118"/>
      <c r="AR395" s="118"/>
      <c r="AS395" s="118"/>
    </row>
    <row r="396">
      <c r="A396" s="224"/>
      <c r="B396" s="225"/>
      <c r="C396" s="118"/>
      <c r="D396" s="118"/>
      <c r="E396" s="203"/>
      <c r="F396" s="118"/>
      <c r="G396" s="118"/>
      <c r="H396" s="118"/>
      <c r="I396" s="118"/>
      <c r="J396" s="118"/>
      <c r="K396" s="203"/>
      <c r="L396" s="118"/>
      <c r="M396" s="118"/>
      <c r="N396" s="118"/>
      <c r="O396" s="118"/>
      <c r="P396" s="118"/>
      <c r="Q396" s="203"/>
      <c r="R396" s="118"/>
      <c r="S396" s="118"/>
      <c r="T396" s="118"/>
      <c r="U396" s="118"/>
      <c r="V396" s="118"/>
      <c r="W396" s="203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/>
      <c r="AO396" s="118"/>
      <c r="AP396" s="118"/>
      <c r="AQ396" s="118"/>
      <c r="AR396" s="118"/>
      <c r="AS396" s="118"/>
    </row>
    <row r="397">
      <c r="A397" s="224"/>
      <c r="B397" s="225"/>
      <c r="C397" s="118"/>
      <c r="D397" s="118"/>
      <c r="E397" s="203"/>
      <c r="F397" s="118"/>
      <c r="G397" s="118"/>
      <c r="H397" s="118"/>
      <c r="I397" s="118"/>
      <c r="J397" s="118"/>
      <c r="K397" s="203"/>
      <c r="L397" s="118"/>
      <c r="M397" s="118"/>
      <c r="N397" s="118"/>
      <c r="O397" s="118"/>
      <c r="P397" s="118"/>
      <c r="Q397" s="203"/>
      <c r="R397" s="118"/>
      <c r="S397" s="118"/>
      <c r="T397" s="118"/>
      <c r="U397" s="118"/>
      <c r="V397" s="118"/>
      <c r="W397" s="203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  <c r="AL397" s="118"/>
      <c r="AM397" s="118"/>
      <c r="AN397" s="118"/>
      <c r="AO397" s="118"/>
      <c r="AP397" s="118"/>
      <c r="AQ397" s="118"/>
      <c r="AR397" s="118"/>
      <c r="AS397" s="118"/>
    </row>
    <row r="398">
      <c r="A398" s="224"/>
      <c r="B398" s="225"/>
      <c r="C398" s="118"/>
      <c r="D398" s="118"/>
      <c r="E398" s="203"/>
      <c r="F398" s="118"/>
      <c r="G398" s="118"/>
      <c r="H398" s="118"/>
      <c r="I398" s="118"/>
      <c r="J398" s="118"/>
      <c r="K398" s="203"/>
      <c r="L398" s="118"/>
      <c r="M398" s="118"/>
      <c r="N398" s="118"/>
      <c r="O398" s="118"/>
      <c r="P398" s="118"/>
      <c r="Q398" s="203"/>
      <c r="R398" s="118"/>
      <c r="S398" s="118"/>
      <c r="T398" s="118"/>
      <c r="U398" s="118"/>
      <c r="V398" s="118"/>
      <c r="W398" s="203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8"/>
    </row>
    <row r="399">
      <c r="A399" s="224"/>
      <c r="B399" s="225"/>
      <c r="C399" s="118"/>
      <c r="D399" s="118"/>
      <c r="E399" s="203"/>
      <c r="F399" s="118"/>
      <c r="G399" s="118"/>
      <c r="H399" s="118"/>
      <c r="I399" s="118"/>
      <c r="J399" s="118"/>
      <c r="K399" s="203"/>
      <c r="L399" s="118"/>
      <c r="M399" s="118"/>
      <c r="N399" s="118"/>
      <c r="O399" s="118"/>
      <c r="P399" s="118"/>
      <c r="Q399" s="203"/>
      <c r="R399" s="118"/>
      <c r="S399" s="118"/>
      <c r="T399" s="118"/>
      <c r="U399" s="118"/>
      <c r="V399" s="118"/>
      <c r="W399" s="203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118"/>
      <c r="AQ399" s="118"/>
      <c r="AR399" s="118"/>
      <c r="AS399" s="118"/>
    </row>
    <row r="400">
      <c r="A400" s="224"/>
      <c r="B400" s="225"/>
      <c r="C400" s="118"/>
      <c r="D400" s="118"/>
      <c r="E400" s="203"/>
      <c r="F400" s="118"/>
      <c r="G400" s="118"/>
      <c r="H400" s="118"/>
      <c r="I400" s="118"/>
      <c r="J400" s="118"/>
      <c r="K400" s="203"/>
      <c r="L400" s="118"/>
      <c r="M400" s="118"/>
      <c r="N400" s="118"/>
      <c r="O400" s="118"/>
      <c r="P400" s="118"/>
      <c r="Q400" s="203"/>
      <c r="R400" s="118"/>
      <c r="S400" s="118"/>
      <c r="T400" s="118"/>
      <c r="U400" s="118"/>
      <c r="V400" s="118"/>
      <c r="W400" s="203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8"/>
    </row>
    <row r="401">
      <c r="A401" s="224"/>
      <c r="B401" s="225"/>
      <c r="C401" s="118"/>
      <c r="D401" s="118"/>
      <c r="E401" s="203"/>
      <c r="F401" s="118"/>
      <c r="G401" s="118"/>
      <c r="H401" s="118"/>
      <c r="I401" s="118"/>
      <c r="J401" s="118"/>
      <c r="K401" s="203"/>
      <c r="L401" s="118"/>
      <c r="M401" s="118"/>
      <c r="N401" s="118"/>
      <c r="O401" s="118"/>
      <c r="P401" s="118"/>
      <c r="Q401" s="203"/>
      <c r="R401" s="118"/>
      <c r="S401" s="118"/>
      <c r="T401" s="118"/>
      <c r="U401" s="118"/>
      <c r="V401" s="118"/>
      <c r="W401" s="203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8"/>
    </row>
    <row r="402">
      <c r="A402" s="224"/>
      <c r="B402" s="225"/>
      <c r="C402" s="118"/>
      <c r="D402" s="118"/>
      <c r="E402" s="203"/>
      <c r="F402" s="118"/>
      <c r="G402" s="118"/>
      <c r="H402" s="118"/>
      <c r="I402" s="118"/>
      <c r="J402" s="118"/>
      <c r="K402" s="203"/>
      <c r="L402" s="118"/>
      <c r="M402" s="118"/>
      <c r="N402" s="118"/>
      <c r="O402" s="118"/>
      <c r="P402" s="118"/>
      <c r="Q402" s="203"/>
      <c r="R402" s="118"/>
      <c r="S402" s="118"/>
      <c r="T402" s="118"/>
      <c r="U402" s="118"/>
      <c r="V402" s="118"/>
      <c r="W402" s="203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8"/>
    </row>
    <row r="403">
      <c r="A403" s="224"/>
      <c r="B403" s="225"/>
      <c r="C403" s="118"/>
      <c r="D403" s="118"/>
      <c r="E403" s="203"/>
      <c r="F403" s="118"/>
      <c r="G403" s="118"/>
      <c r="H403" s="118"/>
      <c r="I403" s="118"/>
      <c r="J403" s="118"/>
      <c r="K403" s="203"/>
      <c r="L403" s="118"/>
      <c r="M403" s="118"/>
      <c r="N403" s="118"/>
      <c r="O403" s="118"/>
      <c r="P403" s="118"/>
      <c r="Q403" s="203"/>
      <c r="R403" s="118"/>
      <c r="S403" s="118"/>
      <c r="T403" s="118"/>
      <c r="U403" s="118"/>
      <c r="V403" s="118"/>
      <c r="W403" s="203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  <c r="AP403" s="118"/>
      <c r="AQ403" s="118"/>
      <c r="AR403" s="118"/>
      <c r="AS403" s="118"/>
    </row>
    <row r="404">
      <c r="A404" s="224"/>
      <c r="B404" s="225"/>
      <c r="C404" s="118"/>
      <c r="D404" s="118"/>
      <c r="E404" s="203"/>
      <c r="F404" s="118"/>
      <c r="G404" s="118"/>
      <c r="H404" s="118"/>
      <c r="I404" s="118"/>
      <c r="J404" s="118"/>
      <c r="K404" s="203"/>
      <c r="L404" s="118"/>
      <c r="M404" s="118"/>
      <c r="N404" s="118"/>
      <c r="O404" s="118"/>
      <c r="P404" s="118"/>
      <c r="Q404" s="203"/>
      <c r="R404" s="118"/>
      <c r="S404" s="118"/>
      <c r="T404" s="118"/>
      <c r="U404" s="118"/>
      <c r="V404" s="118"/>
      <c r="W404" s="203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  <c r="AP404" s="118"/>
      <c r="AQ404" s="118"/>
      <c r="AR404" s="118"/>
      <c r="AS404" s="118"/>
    </row>
    <row r="405">
      <c r="A405" s="224"/>
      <c r="B405" s="225"/>
      <c r="C405" s="118"/>
      <c r="D405" s="118"/>
      <c r="E405" s="203"/>
      <c r="F405" s="118"/>
      <c r="G405" s="118"/>
      <c r="H405" s="118"/>
      <c r="I405" s="118"/>
      <c r="J405" s="118"/>
      <c r="K405" s="203"/>
      <c r="L405" s="118"/>
      <c r="M405" s="118"/>
      <c r="N405" s="118"/>
      <c r="O405" s="118"/>
      <c r="P405" s="118"/>
      <c r="Q405" s="203"/>
      <c r="R405" s="118"/>
      <c r="S405" s="118"/>
      <c r="T405" s="118"/>
      <c r="U405" s="118"/>
      <c r="V405" s="118"/>
      <c r="W405" s="203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  <c r="AP405" s="118"/>
      <c r="AQ405" s="118"/>
      <c r="AR405" s="118"/>
      <c r="AS405" s="118"/>
    </row>
    <row r="406">
      <c r="A406" s="224"/>
      <c r="B406" s="225"/>
      <c r="C406" s="118"/>
      <c r="D406" s="118"/>
      <c r="E406" s="203"/>
      <c r="F406" s="118"/>
      <c r="G406" s="118"/>
      <c r="H406" s="118"/>
      <c r="I406" s="118"/>
      <c r="J406" s="118"/>
      <c r="K406" s="203"/>
      <c r="L406" s="118"/>
      <c r="M406" s="118"/>
      <c r="N406" s="118"/>
      <c r="O406" s="118"/>
      <c r="P406" s="118"/>
      <c r="Q406" s="203"/>
      <c r="R406" s="118"/>
      <c r="S406" s="118"/>
      <c r="T406" s="118"/>
      <c r="U406" s="118"/>
      <c r="V406" s="118"/>
      <c r="W406" s="203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  <c r="AP406" s="118"/>
      <c r="AQ406" s="118"/>
      <c r="AR406" s="118"/>
      <c r="AS406" s="118"/>
    </row>
    <row r="407">
      <c r="A407" s="224"/>
      <c r="B407" s="225"/>
      <c r="C407" s="118"/>
      <c r="D407" s="118"/>
      <c r="E407" s="203"/>
      <c r="F407" s="118"/>
      <c r="G407" s="118"/>
      <c r="H407" s="118"/>
      <c r="I407" s="118"/>
      <c r="J407" s="118"/>
      <c r="K407" s="203"/>
      <c r="L407" s="118"/>
      <c r="M407" s="118"/>
      <c r="N407" s="118"/>
      <c r="O407" s="118"/>
      <c r="P407" s="118"/>
      <c r="Q407" s="203"/>
      <c r="R407" s="118"/>
      <c r="S407" s="118"/>
      <c r="T407" s="118"/>
      <c r="U407" s="118"/>
      <c r="V407" s="118"/>
      <c r="W407" s="203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</row>
    <row r="408">
      <c r="A408" s="224"/>
      <c r="B408" s="225"/>
      <c r="C408" s="118"/>
      <c r="D408" s="118"/>
      <c r="E408" s="203"/>
      <c r="F408" s="118"/>
      <c r="G408" s="118"/>
      <c r="H408" s="118"/>
      <c r="I408" s="118"/>
      <c r="J408" s="118"/>
      <c r="K408" s="203"/>
      <c r="L408" s="118"/>
      <c r="M408" s="118"/>
      <c r="N408" s="118"/>
      <c r="O408" s="118"/>
      <c r="P408" s="118"/>
      <c r="Q408" s="203"/>
      <c r="R408" s="118"/>
      <c r="S408" s="118"/>
      <c r="T408" s="118"/>
      <c r="U408" s="118"/>
      <c r="V408" s="118"/>
      <c r="W408" s="203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  <c r="AP408" s="118"/>
      <c r="AQ408" s="118"/>
      <c r="AR408" s="118"/>
      <c r="AS408" s="118"/>
    </row>
    <row r="409">
      <c r="A409" s="224"/>
      <c r="B409" s="225"/>
      <c r="C409" s="118"/>
      <c r="D409" s="118"/>
      <c r="E409" s="203"/>
      <c r="F409" s="118"/>
      <c r="G409" s="118"/>
      <c r="H409" s="118"/>
      <c r="I409" s="118"/>
      <c r="J409" s="118"/>
      <c r="K409" s="203"/>
      <c r="L409" s="118"/>
      <c r="M409" s="118"/>
      <c r="N409" s="118"/>
      <c r="O409" s="118"/>
      <c r="P409" s="118"/>
      <c r="Q409" s="203"/>
      <c r="R409" s="118"/>
      <c r="S409" s="118"/>
      <c r="T409" s="118"/>
      <c r="U409" s="118"/>
      <c r="V409" s="118"/>
      <c r="W409" s="203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</row>
    <row r="410">
      <c r="A410" s="224"/>
      <c r="B410" s="225"/>
      <c r="C410" s="118"/>
      <c r="D410" s="118"/>
      <c r="E410" s="203"/>
      <c r="F410" s="118"/>
      <c r="G410" s="118"/>
      <c r="H410" s="118"/>
      <c r="I410" s="118"/>
      <c r="J410" s="118"/>
      <c r="K410" s="203"/>
      <c r="L410" s="118"/>
      <c r="M410" s="118"/>
      <c r="N410" s="118"/>
      <c r="O410" s="118"/>
      <c r="P410" s="118"/>
      <c r="Q410" s="203"/>
      <c r="R410" s="118"/>
      <c r="S410" s="118"/>
      <c r="T410" s="118"/>
      <c r="U410" s="118"/>
      <c r="V410" s="118"/>
      <c r="W410" s="203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  <c r="AP410" s="118"/>
      <c r="AQ410" s="118"/>
      <c r="AR410" s="118"/>
      <c r="AS410" s="118"/>
    </row>
    <row r="411">
      <c r="A411" s="224"/>
      <c r="B411" s="225"/>
      <c r="C411" s="118"/>
      <c r="D411" s="118"/>
      <c r="E411" s="203"/>
      <c r="F411" s="118"/>
      <c r="G411" s="118"/>
      <c r="H411" s="118"/>
      <c r="I411" s="118"/>
      <c r="J411" s="118"/>
      <c r="K411" s="203"/>
      <c r="L411" s="118"/>
      <c r="M411" s="118"/>
      <c r="N411" s="118"/>
      <c r="O411" s="118"/>
      <c r="P411" s="118"/>
      <c r="Q411" s="203"/>
      <c r="R411" s="118"/>
      <c r="S411" s="118"/>
      <c r="T411" s="118"/>
      <c r="U411" s="118"/>
      <c r="V411" s="118"/>
      <c r="W411" s="203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</row>
    <row r="412">
      <c r="A412" s="224"/>
      <c r="B412" s="225"/>
      <c r="C412" s="118"/>
      <c r="D412" s="118"/>
      <c r="E412" s="203"/>
      <c r="F412" s="118"/>
      <c r="G412" s="118"/>
      <c r="H412" s="118"/>
      <c r="I412" s="118"/>
      <c r="J412" s="118"/>
      <c r="K412" s="203"/>
      <c r="L412" s="118"/>
      <c r="M412" s="118"/>
      <c r="N412" s="118"/>
      <c r="O412" s="118"/>
      <c r="P412" s="118"/>
      <c r="Q412" s="203"/>
      <c r="R412" s="118"/>
      <c r="S412" s="118"/>
      <c r="T412" s="118"/>
      <c r="U412" s="118"/>
      <c r="V412" s="118"/>
      <c r="W412" s="203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</row>
    <row r="413">
      <c r="A413" s="224"/>
      <c r="B413" s="225"/>
      <c r="C413" s="118"/>
      <c r="D413" s="118"/>
      <c r="E413" s="203"/>
      <c r="F413" s="118"/>
      <c r="G413" s="118"/>
      <c r="H413" s="118"/>
      <c r="I413" s="118"/>
      <c r="J413" s="118"/>
      <c r="K413" s="203"/>
      <c r="L413" s="118"/>
      <c r="M413" s="118"/>
      <c r="N413" s="118"/>
      <c r="O413" s="118"/>
      <c r="P413" s="118"/>
      <c r="Q413" s="203"/>
      <c r="R413" s="118"/>
      <c r="S413" s="118"/>
      <c r="T413" s="118"/>
      <c r="U413" s="118"/>
      <c r="V413" s="118"/>
      <c r="W413" s="203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  <c r="AP413" s="118"/>
      <c r="AQ413" s="118"/>
      <c r="AR413" s="118"/>
      <c r="AS413" s="118"/>
    </row>
    <row r="414">
      <c r="A414" s="224"/>
      <c r="B414" s="225"/>
      <c r="C414" s="118"/>
      <c r="D414" s="118"/>
      <c r="E414" s="203"/>
      <c r="F414" s="118"/>
      <c r="G414" s="118"/>
      <c r="H414" s="118"/>
      <c r="I414" s="118"/>
      <c r="J414" s="118"/>
      <c r="K414" s="203"/>
      <c r="L414" s="118"/>
      <c r="M414" s="118"/>
      <c r="N414" s="118"/>
      <c r="O414" s="118"/>
      <c r="P414" s="118"/>
      <c r="Q414" s="203"/>
      <c r="R414" s="118"/>
      <c r="S414" s="118"/>
      <c r="T414" s="118"/>
      <c r="U414" s="118"/>
      <c r="V414" s="118"/>
      <c r="W414" s="203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</row>
    <row r="415">
      <c r="A415" s="224"/>
      <c r="B415" s="225"/>
      <c r="C415" s="118"/>
      <c r="D415" s="118"/>
      <c r="E415" s="203"/>
      <c r="F415" s="118"/>
      <c r="G415" s="118"/>
      <c r="H415" s="118"/>
      <c r="I415" s="118"/>
      <c r="J415" s="118"/>
      <c r="K415" s="203"/>
      <c r="L415" s="118"/>
      <c r="M415" s="118"/>
      <c r="N415" s="118"/>
      <c r="O415" s="118"/>
      <c r="P415" s="118"/>
      <c r="Q415" s="203"/>
      <c r="R415" s="118"/>
      <c r="S415" s="118"/>
      <c r="T415" s="118"/>
      <c r="U415" s="118"/>
      <c r="V415" s="118"/>
      <c r="W415" s="203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  <c r="AP415" s="118"/>
      <c r="AQ415" s="118"/>
      <c r="AR415" s="118"/>
      <c r="AS415" s="118"/>
    </row>
    <row r="416">
      <c r="A416" s="224"/>
      <c r="B416" s="225"/>
      <c r="C416" s="118"/>
      <c r="D416" s="118"/>
      <c r="E416" s="203"/>
      <c r="F416" s="118"/>
      <c r="G416" s="118"/>
      <c r="H416" s="118"/>
      <c r="I416" s="118"/>
      <c r="J416" s="118"/>
      <c r="K416" s="203"/>
      <c r="L416" s="118"/>
      <c r="M416" s="118"/>
      <c r="N416" s="118"/>
      <c r="O416" s="118"/>
      <c r="P416" s="118"/>
      <c r="Q416" s="203"/>
      <c r="R416" s="118"/>
      <c r="S416" s="118"/>
      <c r="T416" s="118"/>
      <c r="U416" s="118"/>
      <c r="V416" s="118"/>
      <c r="W416" s="203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</row>
    <row r="417">
      <c r="A417" s="224"/>
      <c r="B417" s="225"/>
      <c r="C417" s="118"/>
      <c r="D417" s="118"/>
      <c r="E417" s="203"/>
      <c r="F417" s="118"/>
      <c r="G417" s="118"/>
      <c r="H417" s="118"/>
      <c r="I417" s="118"/>
      <c r="J417" s="118"/>
      <c r="K417" s="203"/>
      <c r="L417" s="118"/>
      <c r="M417" s="118"/>
      <c r="N417" s="118"/>
      <c r="O417" s="118"/>
      <c r="P417" s="118"/>
      <c r="Q417" s="203"/>
      <c r="R417" s="118"/>
      <c r="S417" s="118"/>
      <c r="T417" s="118"/>
      <c r="U417" s="118"/>
      <c r="V417" s="118"/>
      <c r="W417" s="203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</row>
    <row r="418">
      <c r="A418" s="224"/>
      <c r="B418" s="225"/>
      <c r="C418" s="118"/>
      <c r="D418" s="118"/>
      <c r="E418" s="203"/>
      <c r="F418" s="118"/>
      <c r="G418" s="118"/>
      <c r="H418" s="118"/>
      <c r="I418" s="118"/>
      <c r="J418" s="118"/>
      <c r="K418" s="203"/>
      <c r="L418" s="118"/>
      <c r="M418" s="118"/>
      <c r="N418" s="118"/>
      <c r="O418" s="118"/>
      <c r="P418" s="118"/>
      <c r="Q418" s="203"/>
      <c r="R418" s="118"/>
      <c r="S418" s="118"/>
      <c r="T418" s="118"/>
      <c r="U418" s="118"/>
      <c r="V418" s="118"/>
      <c r="W418" s="203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</row>
    <row r="419">
      <c r="A419" s="224"/>
      <c r="B419" s="225"/>
      <c r="C419" s="118"/>
      <c r="D419" s="118"/>
      <c r="E419" s="203"/>
      <c r="F419" s="118"/>
      <c r="G419" s="118"/>
      <c r="H419" s="118"/>
      <c r="I419" s="118"/>
      <c r="J419" s="118"/>
      <c r="K419" s="203"/>
      <c r="L419" s="118"/>
      <c r="M419" s="118"/>
      <c r="N419" s="118"/>
      <c r="O419" s="118"/>
      <c r="P419" s="118"/>
      <c r="Q419" s="203"/>
      <c r="R419" s="118"/>
      <c r="S419" s="118"/>
      <c r="T419" s="118"/>
      <c r="U419" s="118"/>
      <c r="V419" s="118"/>
      <c r="W419" s="203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</row>
    <row r="420">
      <c r="A420" s="224"/>
      <c r="B420" s="225"/>
      <c r="C420" s="118"/>
      <c r="D420" s="118"/>
      <c r="E420" s="203"/>
      <c r="F420" s="118"/>
      <c r="G420" s="118"/>
      <c r="H420" s="118"/>
      <c r="I420" s="118"/>
      <c r="J420" s="118"/>
      <c r="K420" s="203"/>
      <c r="L420" s="118"/>
      <c r="M420" s="118"/>
      <c r="N420" s="118"/>
      <c r="O420" s="118"/>
      <c r="P420" s="118"/>
      <c r="Q420" s="203"/>
      <c r="R420" s="118"/>
      <c r="S420" s="118"/>
      <c r="T420" s="118"/>
      <c r="U420" s="118"/>
      <c r="V420" s="118"/>
      <c r="W420" s="203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</row>
    <row r="421">
      <c r="A421" s="224"/>
      <c r="B421" s="225"/>
      <c r="C421" s="118"/>
      <c r="D421" s="118"/>
      <c r="E421" s="203"/>
      <c r="F421" s="118"/>
      <c r="G421" s="118"/>
      <c r="H421" s="118"/>
      <c r="I421" s="118"/>
      <c r="J421" s="118"/>
      <c r="K421" s="203"/>
      <c r="L421" s="118"/>
      <c r="M421" s="118"/>
      <c r="N421" s="118"/>
      <c r="O421" s="118"/>
      <c r="P421" s="118"/>
      <c r="Q421" s="203"/>
      <c r="R421" s="118"/>
      <c r="S421" s="118"/>
      <c r="T421" s="118"/>
      <c r="U421" s="118"/>
      <c r="V421" s="118"/>
      <c r="W421" s="203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  <c r="AP421" s="118"/>
      <c r="AQ421" s="118"/>
      <c r="AR421" s="118"/>
      <c r="AS421" s="118"/>
    </row>
    <row r="422">
      <c r="A422" s="224"/>
      <c r="B422" s="225"/>
      <c r="C422" s="118"/>
      <c r="D422" s="118"/>
      <c r="E422" s="203"/>
      <c r="F422" s="118"/>
      <c r="G422" s="118"/>
      <c r="H422" s="118"/>
      <c r="I422" s="118"/>
      <c r="J422" s="118"/>
      <c r="K422" s="203"/>
      <c r="L422" s="118"/>
      <c r="M422" s="118"/>
      <c r="N422" s="118"/>
      <c r="O422" s="118"/>
      <c r="P422" s="118"/>
      <c r="Q422" s="203"/>
      <c r="R422" s="118"/>
      <c r="S422" s="118"/>
      <c r="T422" s="118"/>
      <c r="U422" s="118"/>
      <c r="V422" s="118"/>
      <c r="W422" s="203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</row>
    <row r="423">
      <c r="A423" s="224"/>
      <c r="B423" s="225"/>
      <c r="C423" s="118"/>
      <c r="D423" s="118"/>
      <c r="E423" s="203"/>
      <c r="F423" s="118"/>
      <c r="G423" s="118"/>
      <c r="H423" s="118"/>
      <c r="I423" s="118"/>
      <c r="J423" s="118"/>
      <c r="K423" s="203"/>
      <c r="L423" s="118"/>
      <c r="M423" s="118"/>
      <c r="N423" s="118"/>
      <c r="O423" s="118"/>
      <c r="P423" s="118"/>
      <c r="Q423" s="203"/>
      <c r="R423" s="118"/>
      <c r="S423" s="118"/>
      <c r="T423" s="118"/>
      <c r="U423" s="118"/>
      <c r="V423" s="118"/>
      <c r="W423" s="203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</row>
    <row r="424">
      <c r="A424" s="224"/>
      <c r="B424" s="225"/>
      <c r="C424" s="118"/>
      <c r="D424" s="118"/>
      <c r="E424" s="203"/>
      <c r="F424" s="118"/>
      <c r="G424" s="118"/>
      <c r="H424" s="118"/>
      <c r="I424" s="118"/>
      <c r="J424" s="118"/>
      <c r="K424" s="203"/>
      <c r="L424" s="118"/>
      <c r="M424" s="118"/>
      <c r="N424" s="118"/>
      <c r="O424" s="118"/>
      <c r="P424" s="118"/>
      <c r="Q424" s="203"/>
      <c r="R424" s="118"/>
      <c r="S424" s="118"/>
      <c r="T424" s="118"/>
      <c r="U424" s="118"/>
      <c r="V424" s="118"/>
      <c r="W424" s="203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</row>
    <row r="425">
      <c r="A425" s="224"/>
      <c r="B425" s="225"/>
      <c r="C425" s="118"/>
      <c r="D425" s="118"/>
      <c r="E425" s="203"/>
      <c r="F425" s="118"/>
      <c r="G425" s="118"/>
      <c r="H425" s="118"/>
      <c r="I425" s="118"/>
      <c r="J425" s="118"/>
      <c r="K425" s="203"/>
      <c r="L425" s="118"/>
      <c r="M425" s="118"/>
      <c r="N425" s="118"/>
      <c r="O425" s="118"/>
      <c r="P425" s="118"/>
      <c r="Q425" s="203"/>
      <c r="R425" s="118"/>
      <c r="S425" s="118"/>
      <c r="T425" s="118"/>
      <c r="U425" s="118"/>
      <c r="V425" s="118"/>
      <c r="W425" s="203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</row>
    <row r="426">
      <c r="A426" s="224"/>
      <c r="B426" s="225"/>
      <c r="C426" s="118"/>
      <c r="D426" s="118"/>
      <c r="E426" s="203"/>
      <c r="F426" s="118"/>
      <c r="G426" s="118"/>
      <c r="H426" s="118"/>
      <c r="I426" s="118"/>
      <c r="J426" s="118"/>
      <c r="K426" s="203"/>
      <c r="L426" s="118"/>
      <c r="M426" s="118"/>
      <c r="N426" s="118"/>
      <c r="O426" s="118"/>
      <c r="P426" s="118"/>
      <c r="Q426" s="203"/>
      <c r="R426" s="118"/>
      <c r="S426" s="118"/>
      <c r="T426" s="118"/>
      <c r="U426" s="118"/>
      <c r="V426" s="118"/>
      <c r="W426" s="203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</row>
    <row r="427">
      <c r="A427" s="224"/>
      <c r="B427" s="225"/>
      <c r="C427" s="118"/>
      <c r="D427" s="118"/>
      <c r="E427" s="203"/>
      <c r="F427" s="118"/>
      <c r="G427" s="118"/>
      <c r="H427" s="118"/>
      <c r="I427" s="118"/>
      <c r="J427" s="118"/>
      <c r="K427" s="203"/>
      <c r="L427" s="118"/>
      <c r="M427" s="118"/>
      <c r="N427" s="118"/>
      <c r="O427" s="118"/>
      <c r="P427" s="118"/>
      <c r="Q427" s="203"/>
      <c r="R427" s="118"/>
      <c r="S427" s="118"/>
      <c r="T427" s="118"/>
      <c r="U427" s="118"/>
      <c r="V427" s="118"/>
      <c r="W427" s="203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</row>
    <row r="428">
      <c r="A428" s="224"/>
      <c r="B428" s="225"/>
      <c r="C428" s="118"/>
      <c r="D428" s="118"/>
      <c r="E428" s="203"/>
      <c r="F428" s="118"/>
      <c r="G428" s="118"/>
      <c r="H428" s="118"/>
      <c r="I428" s="118"/>
      <c r="J428" s="118"/>
      <c r="K428" s="203"/>
      <c r="L428" s="118"/>
      <c r="M428" s="118"/>
      <c r="N428" s="118"/>
      <c r="O428" s="118"/>
      <c r="P428" s="118"/>
      <c r="Q428" s="203"/>
      <c r="R428" s="118"/>
      <c r="S428" s="118"/>
      <c r="T428" s="118"/>
      <c r="U428" s="118"/>
      <c r="V428" s="118"/>
      <c r="W428" s="203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</row>
    <row r="429">
      <c r="A429" s="224"/>
      <c r="B429" s="225"/>
      <c r="C429" s="118"/>
      <c r="D429" s="118"/>
      <c r="E429" s="203"/>
      <c r="F429" s="118"/>
      <c r="G429" s="118"/>
      <c r="H429" s="118"/>
      <c r="I429" s="118"/>
      <c r="J429" s="118"/>
      <c r="K429" s="203"/>
      <c r="L429" s="118"/>
      <c r="M429" s="118"/>
      <c r="N429" s="118"/>
      <c r="O429" s="118"/>
      <c r="P429" s="118"/>
      <c r="Q429" s="203"/>
      <c r="R429" s="118"/>
      <c r="S429" s="118"/>
      <c r="T429" s="118"/>
      <c r="U429" s="118"/>
      <c r="V429" s="118"/>
      <c r="W429" s="203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8"/>
    </row>
    <row r="430">
      <c r="A430" s="224"/>
      <c r="B430" s="225"/>
      <c r="C430" s="118"/>
      <c r="D430" s="118"/>
      <c r="E430" s="203"/>
      <c r="F430" s="118"/>
      <c r="G430" s="118"/>
      <c r="H430" s="118"/>
      <c r="I430" s="118"/>
      <c r="J430" s="118"/>
      <c r="K430" s="203"/>
      <c r="L430" s="118"/>
      <c r="M430" s="118"/>
      <c r="N430" s="118"/>
      <c r="O430" s="118"/>
      <c r="P430" s="118"/>
      <c r="Q430" s="203"/>
      <c r="R430" s="118"/>
      <c r="S430" s="118"/>
      <c r="T430" s="118"/>
      <c r="U430" s="118"/>
      <c r="V430" s="118"/>
      <c r="W430" s="203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</row>
    <row r="431">
      <c r="A431" s="224"/>
      <c r="B431" s="225"/>
      <c r="C431" s="118"/>
      <c r="D431" s="118"/>
      <c r="E431" s="203"/>
      <c r="F431" s="118"/>
      <c r="G431" s="118"/>
      <c r="H431" s="118"/>
      <c r="I431" s="118"/>
      <c r="J431" s="118"/>
      <c r="K431" s="203"/>
      <c r="L431" s="118"/>
      <c r="M431" s="118"/>
      <c r="N431" s="118"/>
      <c r="O431" s="118"/>
      <c r="P431" s="118"/>
      <c r="Q431" s="203"/>
      <c r="R431" s="118"/>
      <c r="S431" s="118"/>
      <c r="T431" s="118"/>
      <c r="U431" s="118"/>
      <c r="V431" s="118"/>
      <c r="W431" s="203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  <c r="AP431" s="118"/>
      <c r="AQ431" s="118"/>
      <c r="AR431" s="118"/>
      <c r="AS431" s="118"/>
    </row>
    <row r="432">
      <c r="A432" s="224"/>
      <c r="B432" s="225"/>
      <c r="C432" s="118"/>
      <c r="D432" s="118"/>
      <c r="E432" s="203"/>
      <c r="F432" s="118"/>
      <c r="G432" s="118"/>
      <c r="H432" s="118"/>
      <c r="I432" s="118"/>
      <c r="J432" s="118"/>
      <c r="K432" s="203"/>
      <c r="L432" s="118"/>
      <c r="M432" s="118"/>
      <c r="N432" s="118"/>
      <c r="O432" s="118"/>
      <c r="P432" s="118"/>
      <c r="Q432" s="203"/>
      <c r="R432" s="118"/>
      <c r="S432" s="118"/>
      <c r="T432" s="118"/>
      <c r="U432" s="118"/>
      <c r="V432" s="118"/>
      <c r="W432" s="203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  <c r="AP432" s="118"/>
      <c r="AQ432" s="118"/>
      <c r="AR432" s="118"/>
      <c r="AS432" s="118"/>
    </row>
    <row r="433">
      <c r="A433" s="224"/>
      <c r="B433" s="225"/>
      <c r="C433" s="118"/>
      <c r="D433" s="118"/>
      <c r="E433" s="203"/>
      <c r="F433" s="118"/>
      <c r="G433" s="118"/>
      <c r="H433" s="118"/>
      <c r="I433" s="118"/>
      <c r="J433" s="118"/>
      <c r="K433" s="203"/>
      <c r="L433" s="118"/>
      <c r="M433" s="118"/>
      <c r="N433" s="118"/>
      <c r="O433" s="118"/>
      <c r="P433" s="118"/>
      <c r="Q433" s="203"/>
      <c r="R433" s="118"/>
      <c r="S433" s="118"/>
      <c r="T433" s="118"/>
      <c r="U433" s="118"/>
      <c r="V433" s="118"/>
      <c r="W433" s="203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  <c r="AP433" s="118"/>
      <c r="AQ433" s="118"/>
      <c r="AR433" s="118"/>
      <c r="AS433" s="118"/>
    </row>
    <row r="434">
      <c r="A434" s="224"/>
      <c r="B434" s="225"/>
      <c r="C434" s="118"/>
      <c r="D434" s="118"/>
      <c r="E434" s="203"/>
      <c r="F434" s="118"/>
      <c r="G434" s="118"/>
      <c r="H434" s="118"/>
      <c r="I434" s="118"/>
      <c r="J434" s="118"/>
      <c r="K434" s="203"/>
      <c r="L434" s="118"/>
      <c r="M434" s="118"/>
      <c r="N434" s="118"/>
      <c r="O434" s="118"/>
      <c r="P434" s="118"/>
      <c r="Q434" s="203"/>
      <c r="R434" s="118"/>
      <c r="S434" s="118"/>
      <c r="T434" s="118"/>
      <c r="U434" s="118"/>
      <c r="V434" s="118"/>
      <c r="W434" s="203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  <c r="AP434" s="118"/>
      <c r="AQ434" s="118"/>
      <c r="AR434" s="118"/>
      <c r="AS434" s="118"/>
    </row>
    <row r="435">
      <c r="A435" s="224"/>
      <c r="B435" s="225"/>
      <c r="C435" s="118"/>
      <c r="D435" s="118"/>
      <c r="E435" s="203"/>
      <c r="F435" s="118"/>
      <c r="G435" s="118"/>
      <c r="H435" s="118"/>
      <c r="I435" s="118"/>
      <c r="J435" s="118"/>
      <c r="K435" s="203"/>
      <c r="L435" s="118"/>
      <c r="M435" s="118"/>
      <c r="N435" s="118"/>
      <c r="O435" s="118"/>
      <c r="P435" s="118"/>
      <c r="Q435" s="203"/>
      <c r="R435" s="118"/>
      <c r="S435" s="118"/>
      <c r="T435" s="118"/>
      <c r="U435" s="118"/>
      <c r="V435" s="118"/>
      <c r="W435" s="203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</row>
    <row r="436">
      <c r="A436" s="224"/>
      <c r="B436" s="225"/>
      <c r="C436" s="118"/>
      <c r="D436" s="118"/>
      <c r="E436" s="203"/>
      <c r="F436" s="118"/>
      <c r="G436" s="118"/>
      <c r="H436" s="118"/>
      <c r="I436" s="118"/>
      <c r="J436" s="118"/>
      <c r="K436" s="203"/>
      <c r="L436" s="118"/>
      <c r="M436" s="118"/>
      <c r="N436" s="118"/>
      <c r="O436" s="118"/>
      <c r="P436" s="118"/>
      <c r="Q436" s="203"/>
      <c r="R436" s="118"/>
      <c r="S436" s="118"/>
      <c r="T436" s="118"/>
      <c r="U436" s="118"/>
      <c r="V436" s="118"/>
      <c r="W436" s="203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  <c r="AP436" s="118"/>
      <c r="AQ436" s="118"/>
      <c r="AR436" s="118"/>
      <c r="AS436" s="118"/>
    </row>
    <row r="437">
      <c r="A437" s="224"/>
      <c r="B437" s="225"/>
      <c r="C437" s="118"/>
      <c r="D437" s="118"/>
      <c r="E437" s="203"/>
      <c r="F437" s="118"/>
      <c r="G437" s="118"/>
      <c r="H437" s="118"/>
      <c r="I437" s="118"/>
      <c r="J437" s="118"/>
      <c r="K437" s="203"/>
      <c r="L437" s="118"/>
      <c r="M437" s="118"/>
      <c r="N437" s="118"/>
      <c r="O437" s="118"/>
      <c r="P437" s="118"/>
      <c r="Q437" s="203"/>
      <c r="R437" s="118"/>
      <c r="S437" s="118"/>
      <c r="T437" s="118"/>
      <c r="U437" s="118"/>
      <c r="V437" s="118"/>
      <c r="W437" s="203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</row>
    <row r="438">
      <c r="A438" s="224"/>
      <c r="B438" s="225"/>
      <c r="C438" s="118"/>
      <c r="D438" s="118"/>
      <c r="E438" s="203"/>
      <c r="F438" s="118"/>
      <c r="G438" s="118"/>
      <c r="H438" s="118"/>
      <c r="I438" s="118"/>
      <c r="J438" s="118"/>
      <c r="K438" s="203"/>
      <c r="L438" s="118"/>
      <c r="M438" s="118"/>
      <c r="N438" s="118"/>
      <c r="O438" s="118"/>
      <c r="P438" s="118"/>
      <c r="Q438" s="203"/>
      <c r="R438" s="118"/>
      <c r="S438" s="118"/>
      <c r="T438" s="118"/>
      <c r="U438" s="118"/>
      <c r="V438" s="118"/>
      <c r="W438" s="203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  <c r="AP438" s="118"/>
      <c r="AQ438" s="118"/>
      <c r="AR438" s="118"/>
      <c r="AS438" s="118"/>
    </row>
    <row r="439">
      <c r="A439" s="224"/>
      <c r="B439" s="225"/>
      <c r="C439" s="118"/>
      <c r="D439" s="118"/>
      <c r="E439" s="203"/>
      <c r="F439" s="118"/>
      <c r="G439" s="118"/>
      <c r="H439" s="118"/>
      <c r="I439" s="118"/>
      <c r="J439" s="118"/>
      <c r="K439" s="203"/>
      <c r="L439" s="118"/>
      <c r="M439" s="118"/>
      <c r="N439" s="118"/>
      <c r="O439" s="118"/>
      <c r="P439" s="118"/>
      <c r="Q439" s="203"/>
      <c r="R439" s="118"/>
      <c r="S439" s="118"/>
      <c r="T439" s="118"/>
      <c r="U439" s="118"/>
      <c r="V439" s="118"/>
      <c r="W439" s="203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  <c r="AP439" s="118"/>
      <c r="AQ439" s="118"/>
      <c r="AR439" s="118"/>
      <c r="AS439" s="118"/>
    </row>
    <row r="440">
      <c r="A440" s="224"/>
      <c r="B440" s="225"/>
      <c r="C440" s="118"/>
      <c r="D440" s="118"/>
      <c r="E440" s="203"/>
      <c r="F440" s="118"/>
      <c r="G440" s="118"/>
      <c r="H440" s="118"/>
      <c r="I440" s="118"/>
      <c r="J440" s="118"/>
      <c r="K440" s="203"/>
      <c r="L440" s="118"/>
      <c r="M440" s="118"/>
      <c r="N440" s="118"/>
      <c r="O440" s="118"/>
      <c r="P440" s="118"/>
      <c r="Q440" s="203"/>
      <c r="R440" s="118"/>
      <c r="S440" s="118"/>
      <c r="T440" s="118"/>
      <c r="U440" s="118"/>
      <c r="V440" s="118"/>
      <c r="W440" s="203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</row>
    <row r="441">
      <c r="A441" s="224"/>
      <c r="B441" s="225"/>
      <c r="C441" s="118"/>
      <c r="D441" s="118"/>
      <c r="E441" s="203"/>
      <c r="F441" s="118"/>
      <c r="G441" s="118"/>
      <c r="H441" s="118"/>
      <c r="I441" s="118"/>
      <c r="J441" s="118"/>
      <c r="K441" s="203"/>
      <c r="L441" s="118"/>
      <c r="M441" s="118"/>
      <c r="N441" s="118"/>
      <c r="O441" s="118"/>
      <c r="P441" s="118"/>
      <c r="Q441" s="203"/>
      <c r="R441" s="118"/>
      <c r="S441" s="118"/>
      <c r="T441" s="118"/>
      <c r="U441" s="118"/>
      <c r="V441" s="118"/>
      <c r="W441" s="203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  <c r="AP441" s="118"/>
      <c r="AQ441" s="118"/>
      <c r="AR441" s="118"/>
      <c r="AS441" s="118"/>
    </row>
    <row r="442">
      <c r="A442" s="224"/>
      <c r="B442" s="225"/>
      <c r="C442" s="118"/>
      <c r="D442" s="118"/>
      <c r="E442" s="203"/>
      <c r="F442" s="118"/>
      <c r="G442" s="118"/>
      <c r="H442" s="118"/>
      <c r="I442" s="118"/>
      <c r="J442" s="118"/>
      <c r="K442" s="203"/>
      <c r="L442" s="118"/>
      <c r="M442" s="118"/>
      <c r="N442" s="118"/>
      <c r="O442" s="118"/>
      <c r="P442" s="118"/>
      <c r="Q442" s="203"/>
      <c r="R442" s="118"/>
      <c r="S442" s="118"/>
      <c r="T442" s="118"/>
      <c r="U442" s="118"/>
      <c r="V442" s="118"/>
      <c r="W442" s="203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</row>
    <row r="443">
      <c r="A443" s="224"/>
      <c r="B443" s="225"/>
      <c r="C443" s="118"/>
      <c r="D443" s="118"/>
      <c r="E443" s="203"/>
      <c r="F443" s="118"/>
      <c r="G443" s="118"/>
      <c r="H443" s="118"/>
      <c r="I443" s="118"/>
      <c r="J443" s="118"/>
      <c r="K443" s="203"/>
      <c r="L443" s="118"/>
      <c r="M443" s="118"/>
      <c r="N443" s="118"/>
      <c r="O443" s="118"/>
      <c r="P443" s="118"/>
      <c r="Q443" s="203"/>
      <c r="R443" s="118"/>
      <c r="S443" s="118"/>
      <c r="T443" s="118"/>
      <c r="U443" s="118"/>
      <c r="V443" s="118"/>
      <c r="W443" s="203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8"/>
    </row>
    <row r="444">
      <c r="A444" s="224"/>
      <c r="B444" s="225"/>
      <c r="C444" s="118"/>
      <c r="D444" s="118"/>
      <c r="E444" s="203"/>
      <c r="F444" s="118"/>
      <c r="G444" s="118"/>
      <c r="H444" s="118"/>
      <c r="I444" s="118"/>
      <c r="J444" s="118"/>
      <c r="K444" s="203"/>
      <c r="L444" s="118"/>
      <c r="M444" s="118"/>
      <c r="N444" s="118"/>
      <c r="O444" s="118"/>
      <c r="P444" s="118"/>
      <c r="Q444" s="203"/>
      <c r="R444" s="118"/>
      <c r="S444" s="118"/>
      <c r="T444" s="118"/>
      <c r="U444" s="118"/>
      <c r="V444" s="118"/>
      <c r="W444" s="203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  <c r="AP444" s="118"/>
      <c r="AQ444" s="118"/>
      <c r="AR444" s="118"/>
      <c r="AS444" s="118"/>
    </row>
    <row r="445">
      <c r="A445" s="224"/>
      <c r="B445" s="225"/>
      <c r="C445" s="118"/>
      <c r="D445" s="118"/>
      <c r="E445" s="203"/>
      <c r="F445" s="118"/>
      <c r="G445" s="118"/>
      <c r="H445" s="118"/>
      <c r="I445" s="118"/>
      <c r="J445" s="118"/>
      <c r="K445" s="203"/>
      <c r="L445" s="118"/>
      <c r="M445" s="118"/>
      <c r="N445" s="118"/>
      <c r="O445" s="118"/>
      <c r="P445" s="118"/>
      <c r="Q445" s="203"/>
      <c r="R445" s="118"/>
      <c r="S445" s="118"/>
      <c r="T445" s="118"/>
      <c r="U445" s="118"/>
      <c r="V445" s="118"/>
      <c r="W445" s="203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  <c r="AP445" s="118"/>
      <c r="AQ445" s="118"/>
      <c r="AR445" s="118"/>
      <c r="AS445" s="118"/>
    </row>
    <row r="446">
      <c r="A446" s="224"/>
      <c r="B446" s="225"/>
      <c r="C446" s="118"/>
      <c r="D446" s="118"/>
      <c r="E446" s="203"/>
      <c r="F446" s="118"/>
      <c r="G446" s="118"/>
      <c r="H446" s="118"/>
      <c r="I446" s="118"/>
      <c r="J446" s="118"/>
      <c r="K446" s="203"/>
      <c r="L446" s="118"/>
      <c r="M446" s="118"/>
      <c r="N446" s="118"/>
      <c r="O446" s="118"/>
      <c r="P446" s="118"/>
      <c r="Q446" s="203"/>
      <c r="R446" s="118"/>
      <c r="S446" s="118"/>
      <c r="T446" s="118"/>
      <c r="U446" s="118"/>
      <c r="V446" s="118"/>
      <c r="W446" s="203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  <c r="AP446" s="118"/>
      <c r="AQ446" s="118"/>
      <c r="AR446" s="118"/>
      <c r="AS446" s="118"/>
    </row>
    <row r="447">
      <c r="A447" s="224"/>
      <c r="B447" s="225"/>
      <c r="C447" s="118"/>
      <c r="D447" s="118"/>
      <c r="E447" s="203"/>
      <c r="F447" s="118"/>
      <c r="G447" s="118"/>
      <c r="H447" s="118"/>
      <c r="I447" s="118"/>
      <c r="J447" s="118"/>
      <c r="K447" s="203"/>
      <c r="L447" s="118"/>
      <c r="M447" s="118"/>
      <c r="N447" s="118"/>
      <c r="O447" s="118"/>
      <c r="P447" s="118"/>
      <c r="Q447" s="203"/>
      <c r="R447" s="118"/>
      <c r="S447" s="118"/>
      <c r="T447" s="118"/>
      <c r="U447" s="118"/>
      <c r="V447" s="118"/>
      <c r="W447" s="203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  <c r="AL447" s="118"/>
      <c r="AM447" s="118"/>
      <c r="AN447" s="118"/>
      <c r="AO447" s="118"/>
      <c r="AP447" s="118"/>
      <c r="AQ447" s="118"/>
      <c r="AR447" s="118"/>
      <c r="AS447" s="118"/>
    </row>
    <row r="448">
      <c r="A448" s="224"/>
      <c r="B448" s="225"/>
      <c r="C448" s="118"/>
      <c r="D448" s="118"/>
      <c r="E448" s="203"/>
      <c r="F448" s="118"/>
      <c r="G448" s="118"/>
      <c r="H448" s="118"/>
      <c r="I448" s="118"/>
      <c r="J448" s="118"/>
      <c r="K448" s="203"/>
      <c r="L448" s="118"/>
      <c r="M448" s="118"/>
      <c r="N448" s="118"/>
      <c r="O448" s="118"/>
      <c r="P448" s="118"/>
      <c r="Q448" s="203"/>
      <c r="R448" s="118"/>
      <c r="S448" s="118"/>
      <c r="T448" s="118"/>
      <c r="U448" s="118"/>
      <c r="V448" s="118"/>
      <c r="W448" s="203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118"/>
      <c r="AQ448" s="118"/>
      <c r="AR448" s="118"/>
      <c r="AS448" s="118"/>
    </row>
    <row r="449">
      <c r="A449" s="224"/>
      <c r="B449" s="225"/>
      <c r="C449" s="118"/>
      <c r="D449" s="118"/>
      <c r="E449" s="203"/>
      <c r="F449" s="118"/>
      <c r="G449" s="118"/>
      <c r="H449" s="118"/>
      <c r="I449" s="118"/>
      <c r="J449" s="118"/>
      <c r="K449" s="203"/>
      <c r="L449" s="118"/>
      <c r="M449" s="118"/>
      <c r="N449" s="118"/>
      <c r="O449" s="118"/>
      <c r="P449" s="118"/>
      <c r="Q449" s="203"/>
      <c r="R449" s="118"/>
      <c r="S449" s="118"/>
      <c r="T449" s="118"/>
      <c r="U449" s="118"/>
      <c r="V449" s="118"/>
      <c r="W449" s="203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  <c r="AP449" s="118"/>
      <c r="AQ449" s="118"/>
      <c r="AR449" s="118"/>
      <c r="AS449" s="118"/>
    </row>
    <row r="450">
      <c r="A450" s="224"/>
      <c r="B450" s="225"/>
      <c r="C450" s="118"/>
      <c r="D450" s="118"/>
      <c r="E450" s="203"/>
      <c r="F450" s="118"/>
      <c r="G450" s="118"/>
      <c r="H450" s="118"/>
      <c r="I450" s="118"/>
      <c r="J450" s="118"/>
      <c r="K450" s="203"/>
      <c r="L450" s="118"/>
      <c r="M450" s="118"/>
      <c r="N450" s="118"/>
      <c r="O450" s="118"/>
      <c r="P450" s="118"/>
      <c r="Q450" s="203"/>
      <c r="R450" s="118"/>
      <c r="S450" s="118"/>
      <c r="T450" s="118"/>
      <c r="U450" s="118"/>
      <c r="V450" s="118"/>
      <c r="W450" s="203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  <c r="AP450" s="118"/>
      <c r="AQ450" s="118"/>
      <c r="AR450" s="118"/>
      <c r="AS450" s="118"/>
    </row>
    <row r="451">
      <c r="A451" s="224"/>
      <c r="B451" s="225"/>
      <c r="C451" s="118"/>
      <c r="D451" s="118"/>
      <c r="E451" s="203"/>
      <c r="F451" s="118"/>
      <c r="G451" s="118"/>
      <c r="H451" s="118"/>
      <c r="I451" s="118"/>
      <c r="J451" s="118"/>
      <c r="K451" s="203"/>
      <c r="L451" s="118"/>
      <c r="M451" s="118"/>
      <c r="N451" s="118"/>
      <c r="O451" s="118"/>
      <c r="P451" s="118"/>
      <c r="Q451" s="203"/>
      <c r="R451" s="118"/>
      <c r="S451" s="118"/>
      <c r="T451" s="118"/>
      <c r="U451" s="118"/>
      <c r="V451" s="118"/>
      <c r="W451" s="203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  <c r="AL451" s="118"/>
      <c r="AM451" s="118"/>
      <c r="AN451" s="118"/>
      <c r="AO451" s="118"/>
      <c r="AP451" s="118"/>
      <c r="AQ451" s="118"/>
      <c r="AR451" s="118"/>
      <c r="AS451" s="118"/>
    </row>
    <row r="452">
      <c r="A452" s="224"/>
      <c r="B452" s="225"/>
      <c r="C452" s="118"/>
      <c r="D452" s="118"/>
      <c r="E452" s="203"/>
      <c r="F452" s="118"/>
      <c r="G452" s="118"/>
      <c r="H452" s="118"/>
      <c r="I452" s="118"/>
      <c r="J452" s="118"/>
      <c r="K452" s="203"/>
      <c r="L452" s="118"/>
      <c r="M452" s="118"/>
      <c r="N452" s="118"/>
      <c r="O452" s="118"/>
      <c r="P452" s="118"/>
      <c r="Q452" s="203"/>
      <c r="R452" s="118"/>
      <c r="S452" s="118"/>
      <c r="T452" s="118"/>
      <c r="U452" s="118"/>
      <c r="V452" s="118"/>
      <c r="W452" s="203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/>
      <c r="AO452" s="118"/>
      <c r="AP452" s="118"/>
      <c r="AQ452" s="118"/>
      <c r="AR452" s="118"/>
      <c r="AS452" s="118"/>
    </row>
    <row r="453">
      <c r="A453" s="224"/>
      <c r="B453" s="225"/>
      <c r="C453" s="118"/>
      <c r="D453" s="118"/>
      <c r="E453" s="203"/>
      <c r="F453" s="118"/>
      <c r="G453" s="118"/>
      <c r="H453" s="118"/>
      <c r="I453" s="118"/>
      <c r="J453" s="118"/>
      <c r="K453" s="203"/>
      <c r="L453" s="118"/>
      <c r="M453" s="118"/>
      <c r="N453" s="118"/>
      <c r="O453" s="118"/>
      <c r="P453" s="118"/>
      <c r="Q453" s="203"/>
      <c r="R453" s="118"/>
      <c r="S453" s="118"/>
      <c r="T453" s="118"/>
      <c r="U453" s="118"/>
      <c r="V453" s="118"/>
      <c r="W453" s="203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  <c r="AL453" s="118"/>
      <c r="AM453" s="118"/>
      <c r="AN453" s="118"/>
      <c r="AO453" s="118"/>
      <c r="AP453" s="118"/>
      <c r="AQ453" s="118"/>
      <c r="AR453" s="118"/>
      <c r="AS453" s="118"/>
    </row>
    <row r="454">
      <c r="A454" s="224"/>
      <c r="B454" s="225"/>
      <c r="C454" s="118"/>
      <c r="D454" s="118"/>
      <c r="E454" s="203"/>
      <c r="F454" s="118"/>
      <c r="G454" s="118"/>
      <c r="H454" s="118"/>
      <c r="I454" s="118"/>
      <c r="J454" s="118"/>
      <c r="K454" s="203"/>
      <c r="L454" s="118"/>
      <c r="M454" s="118"/>
      <c r="N454" s="118"/>
      <c r="O454" s="118"/>
      <c r="P454" s="118"/>
      <c r="Q454" s="203"/>
      <c r="R454" s="118"/>
      <c r="S454" s="118"/>
      <c r="T454" s="118"/>
      <c r="U454" s="118"/>
      <c r="V454" s="118"/>
      <c r="W454" s="203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  <c r="AL454" s="118"/>
      <c r="AM454" s="118"/>
      <c r="AN454" s="118"/>
      <c r="AO454" s="118"/>
      <c r="AP454" s="118"/>
      <c r="AQ454" s="118"/>
      <c r="AR454" s="118"/>
      <c r="AS454" s="118"/>
    </row>
    <row r="455">
      <c r="A455" s="224"/>
      <c r="B455" s="225"/>
      <c r="C455" s="118"/>
      <c r="D455" s="118"/>
      <c r="E455" s="203"/>
      <c r="F455" s="118"/>
      <c r="G455" s="118"/>
      <c r="H455" s="118"/>
      <c r="I455" s="118"/>
      <c r="J455" s="118"/>
      <c r="K455" s="203"/>
      <c r="L455" s="118"/>
      <c r="M455" s="118"/>
      <c r="N455" s="118"/>
      <c r="O455" s="118"/>
      <c r="P455" s="118"/>
      <c r="Q455" s="203"/>
      <c r="R455" s="118"/>
      <c r="S455" s="118"/>
      <c r="T455" s="118"/>
      <c r="U455" s="118"/>
      <c r="V455" s="118"/>
      <c r="W455" s="203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  <c r="AP455" s="118"/>
      <c r="AQ455" s="118"/>
      <c r="AR455" s="118"/>
      <c r="AS455" s="118"/>
    </row>
    <row r="456">
      <c r="A456" s="224"/>
      <c r="B456" s="225"/>
      <c r="C456" s="118"/>
      <c r="D456" s="118"/>
      <c r="E456" s="203"/>
      <c r="F456" s="118"/>
      <c r="G456" s="118"/>
      <c r="H456" s="118"/>
      <c r="I456" s="118"/>
      <c r="J456" s="118"/>
      <c r="K456" s="203"/>
      <c r="L456" s="118"/>
      <c r="M456" s="118"/>
      <c r="N456" s="118"/>
      <c r="O456" s="118"/>
      <c r="P456" s="118"/>
      <c r="Q456" s="203"/>
      <c r="R456" s="118"/>
      <c r="S456" s="118"/>
      <c r="T456" s="118"/>
      <c r="U456" s="118"/>
      <c r="V456" s="118"/>
      <c r="W456" s="203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  <c r="AL456" s="118"/>
      <c r="AM456" s="118"/>
      <c r="AN456" s="118"/>
      <c r="AO456" s="118"/>
      <c r="AP456" s="118"/>
      <c r="AQ456" s="118"/>
      <c r="AR456" s="118"/>
      <c r="AS456" s="118"/>
    </row>
    <row r="457">
      <c r="A457" s="224"/>
      <c r="B457" s="225"/>
      <c r="C457" s="118"/>
      <c r="D457" s="118"/>
      <c r="E457" s="203"/>
      <c r="F457" s="118"/>
      <c r="G457" s="118"/>
      <c r="H457" s="118"/>
      <c r="I457" s="118"/>
      <c r="J457" s="118"/>
      <c r="K457" s="203"/>
      <c r="L457" s="118"/>
      <c r="M457" s="118"/>
      <c r="N457" s="118"/>
      <c r="O457" s="118"/>
      <c r="P457" s="118"/>
      <c r="Q457" s="203"/>
      <c r="R457" s="118"/>
      <c r="S457" s="118"/>
      <c r="T457" s="118"/>
      <c r="U457" s="118"/>
      <c r="V457" s="118"/>
      <c r="W457" s="203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  <c r="AL457" s="118"/>
      <c r="AM457" s="118"/>
      <c r="AN457" s="118"/>
      <c r="AO457" s="118"/>
      <c r="AP457" s="118"/>
      <c r="AQ457" s="118"/>
      <c r="AR457" s="118"/>
      <c r="AS457" s="118"/>
    </row>
    <row r="458">
      <c r="A458" s="224"/>
      <c r="B458" s="225"/>
      <c r="C458" s="118"/>
      <c r="D458" s="118"/>
      <c r="E458" s="203"/>
      <c r="F458" s="118"/>
      <c r="G458" s="118"/>
      <c r="H458" s="118"/>
      <c r="I458" s="118"/>
      <c r="J458" s="118"/>
      <c r="K458" s="203"/>
      <c r="L458" s="118"/>
      <c r="M458" s="118"/>
      <c r="N458" s="118"/>
      <c r="O458" s="118"/>
      <c r="P458" s="118"/>
      <c r="Q458" s="203"/>
      <c r="R458" s="118"/>
      <c r="S458" s="118"/>
      <c r="T458" s="118"/>
      <c r="U458" s="118"/>
      <c r="V458" s="118"/>
      <c r="W458" s="203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  <c r="AL458" s="118"/>
      <c r="AM458" s="118"/>
      <c r="AN458" s="118"/>
      <c r="AO458" s="118"/>
      <c r="AP458" s="118"/>
      <c r="AQ458" s="118"/>
      <c r="AR458" s="118"/>
      <c r="AS458" s="118"/>
    </row>
    <row r="459">
      <c r="A459" s="224"/>
      <c r="B459" s="225"/>
      <c r="C459" s="118"/>
      <c r="D459" s="118"/>
      <c r="E459" s="203"/>
      <c r="F459" s="118"/>
      <c r="G459" s="118"/>
      <c r="H459" s="118"/>
      <c r="I459" s="118"/>
      <c r="J459" s="118"/>
      <c r="K459" s="203"/>
      <c r="L459" s="118"/>
      <c r="M459" s="118"/>
      <c r="N459" s="118"/>
      <c r="O459" s="118"/>
      <c r="P459" s="118"/>
      <c r="Q459" s="203"/>
      <c r="R459" s="118"/>
      <c r="S459" s="118"/>
      <c r="T459" s="118"/>
      <c r="U459" s="118"/>
      <c r="V459" s="118"/>
      <c r="W459" s="203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  <c r="AL459" s="118"/>
      <c r="AM459" s="118"/>
      <c r="AN459" s="118"/>
      <c r="AO459" s="118"/>
      <c r="AP459" s="118"/>
      <c r="AQ459" s="118"/>
      <c r="AR459" s="118"/>
      <c r="AS459" s="118"/>
    </row>
    <row r="460">
      <c r="A460" s="224"/>
      <c r="B460" s="225"/>
      <c r="C460" s="118"/>
      <c r="D460" s="118"/>
      <c r="E460" s="203"/>
      <c r="F460" s="118"/>
      <c r="G460" s="118"/>
      <c r="H460" s="118"/>
      <c r="I460" s="118"/>
      <c r="J460" s="118"/>
      <c r="K460" s="203"/>
      <c r="L460" s="118"/>
      <c r="M460" s="118"/>
      <c r="N460" s="118"/>
      <c r="O460" s="118"/>
      <c r="P460" s="118"/>
      <c r="Q460" s="203"/>
      <c r="R460" s="118"/>
      <c r="S460" s="118"/>
      <c r="T460" s="118"/>
      <c r="U460" s="118"/>
      <c r="V460" s="118"/>
      <c r="W460" s="203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  <c r="AP460" s="118"/>
      <c r="AQ460" s="118"/>
      <c r="AR460" s="118"/>
      <c r="AS460" s="118"/>
    </row>
    <row r="461">
      <c r="A461" s="224"/>
      <c r="B461" s="225"/>
      <c r="C461" s="118"/>
      <c r="D461" s="118"/>
      <c r="E461" s="203"/>
      <c r="F461" s="118"/>
      <c r="G461" s="118"/>
      <c r="H461" s="118"/>
      <c r="I461" s="118"/>
      <c r="J461" s="118"/>
      <c r="K461" s="203"/>
      <c r="L461" s="118"/>
      <c r="M461" s="118"/>
      <c r="N461" s="118"/>
      <c r="O461" s="118"/>
      <c r="P461" s="118"/>
      <c r="Q461" s="203"/>
      <c r="R461" s="118"/>
      <c r="S461" s="118"/>
      <c r="T461" s="118"/>
      <c r="U461" s="118"/>
      <c r="V461" s="118"/>
      <c r="W461" s="203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  <c r="AL461" s="118"/>
      <c r="AM461" s="118"/>
      <c r="AN461" s="118"/>
      <c r="AO461" s="118"/>
      <c r="AP461" s="118"/>
      <c r="AQ461" s="118"/>
      <c r="AR461" s="118"/>
      <c r="AS461" s="118"/>
    </row>
    <row r="462">
      <c r="A462" s="224"/>
      <c r="B462" s="225"/>
      <c r="C462" s="118"/>
      <c r="D462" s="118"/>
      <c r="E462" s="203"/>
      <c r="F462" s="118"/>
      <c r="G462" s="118"/>
      <c r="H462" s="118"/>
      <c r="I462" s="118"/>
      <c r="J462" s="118"/>
      <c r="K462" s="203"/>
      <c r="L462" s="118"/>
      <c r="M462" s="118"/>
      <c r="N462" s="118"/>
      <c r="O462" s="118"/>
      <c r="P462" s="118"/>
      <c r="Q462" s="203"/>
      <c r="R462" s="118"/>
      <c r="S462" s="118"/>
      <c r="T462" s="118"/>
      <c r="U462" s="118"/>
      <c r="V462" s="118"/>
      <c r="W462" s="203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  <c r="AL462" s="118"/>
      <c r="AM462" s="118"/>
      <c r="AN462" s="118"/>
      <c r="AO462" s="118"/>
      <c r="AP462" s="118"/>
      <c r="AQ462" s="118"/>
      <c r="AR462" s="118"/>
      <c r="AS462" s="118"/>
    </row>
    <row r="463">
      <c r="A463" s="224"/>
      <c r="B463" s="225"/>
      <c r="C463" s="118"/>
      <c r="D463" s="118"/>
      <c r="E463" s="203"/>
      <c r="F463" s="118"/>
      <c r="G463" s="118"/>
      <c r="H463" s="118"/>
      <c r="I463" s="118"/>
      <c r="J463" s="118"/>
      <c r="K463" s="203"/>
      <c r="L463" s="118"/>
      <c r="M463" s="118"/>
      <c r="N463" s="118"/>
      <c r="O463" s="118"/>
      <c r="P463" s="118"/>
      <c r="Q463" s="203"/>
      <c r="R463" s="118"/>
      <c r="S463" s="118"/>
      <c r="T463" s="118"/>
      <c r="U463" s="118"/>
      <c r="V463" s="118"/>
      <c r="W463" s="203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  <c r="AL463" s="118"/>
      <c r="AM463" s="118"/>
      <c r="AN463" s="118"/>
      <c r="AO463" s="118"/>
      <c r="AP463" s="118"/>
      <c r="AQ463" s="118"/>
      <c r="AR463" s="118"/>
      <c r="AS463" s="118"/>
    </row>
    <row r="464">
      <c r="A464" s="224"/>
      <c r="B464" s="225"/>
      <c r="C464" s="118"/>
      <c r="D464" s="118"/>
      <c r="E464" s="203"/>
      <c r="F464" s="118"/>
      <c r="G464" s="118"/>
      <c r="H464" s="118"/>
      <c r="I464" s="118"/>
      <c r="J464" s="118"/>
      <c r="K464" s="203"/>
      <c r="L464" s="118"/>
      <c r="M464" s="118"/>
      <c r="N464" s="118"/>
      <c r="O464" s="118"/>
      <c r="P464" s="118"/>
      <c r="Q464" s="203"/>
      <c r="R464" s="118"/>
      <c r="S464" s="118"/>
      <c r="T464" s="118"/>
      <c r="U464" s="118"/>
      <c r="V464" s="118"/>
      <c r="W464" s="203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  <c r="AL464" s="118"/>
      <c r="AM464" s="118"/>
      <c r="AN464" s="118"/>
      <c r="AO464" s="118"/>
      <c r="AP464" s="118"/>
      <c r="AQ464" s="118"/>
      <c r="AR464" s="118"/>
      <c r="AS464" s="118"/>
    </row>
    <row r="465">
      <c r="A465" s="224"/>
      <c r="B465" s="225"/>
      <c r="C465" s="118"/>
      <c r="D465" s="118"/>
      <c r="E465" s="203"/>
      <c r="F465" s="118"/>
      <c r="G465" s="118"/>
      <c r="H465" s="118"/>
      <c r="I465" s="118"/>
      <c r="J465" s="118"/>
      <c r="K465" s="203"/>
      <c r="L465" s="118"/>
      <c r="M465" s="118"/>
      <c r="N465" s="118"/>
      <c r="O465" s="118"/>
      <c r="P465" s="118"/>
      <c r="Q465" s="203"/>
      <c r="R465" s="118"/>
      <c r="S465" s="118"/>
      <c r="T465" s="118"/>
      <c r="U465" s="118"/>
      <c r="V465" s="118"/>
      <c r="W465" s="203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  <c r="AP465" s="118"/>
      <c r="AQ465" s="118"/>
      <c r="AR465" s="118"/>
      <c r="AS465" s="118"/>
    </row>
    <row r="466">
      <c r="A466" s="224"/>
      <c r="B466" s="225"/>
      <c r="C466" s="118"/>
      <c r="D466" s="118"/>
      <c r="E466" s="203"/>
      <c r="F466" s="118"/>
      <c r="G466" s="118"/>
      <c r="H466" s="118"/>
      <c r="I466" s="118"/>
      <c r="J466" s="118"/>
      <c r="K466" s="203"/>
      <c r="L466" s="118"/>
      <c r="M466" s="118"/>
      <c r="N466" s="118"/>
      <c r="O466" s="118"/>
      <c r="P466" s="118"/>
      <c r="Q466" s="203"/>
      <c r="R466" s="118"/>
      <c r="S466" s="118"/>
      <c r="T466" s="118"/>
      <c r="U466" s="118"/>
      <c r="V466" s="118"/>
      <c r="W466" s="203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  <c r="AL466" s="118"/>
      <c r="AM466" s="118"/>
      <c r="AN466" s="118"/>
      <c r="AO466" s="118"/>
      <c r="AP466" s="118"/>
      <c r="AQ466" s="118"/>
      <c r="AR466" s="118"/>
      <c r="AS466" s="118"/>
    </row>
    <row r="467">
      <c r="A467" s="224"/>
      <c r="B467" s="225"/>
      <c r="C467" s="118"/>
      <c r="D467" s="118"/>
      <c r="E467" s="203"/>
      <c r="F467" s="118"/>
      <c r="G467" s="118"/>
      <c r="H467" s="118"/>
      <c r="I467" s="118"/>
      <c r="J467" s="118"/>
      <c r="K467" s="203"/>
      <c r="L467" s="118"/>
      <c r="M467" s="118"/>
      <c r="N467" s="118"/>
      <c r="O467" s="118"/>
      <c r="P467" s="118"/>
      <c r="Q467" s="203"/>
      <c r="R467" s="118"/>
      <c r="S467" s="118"/>
      <c r="T467" s="118"/>
      <c r="U467" s="118"/>
      <c r="V467" s="118"/>
      <c r="W467" s="203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  <c r="AL467" s="118"/>
      <c r="AM467" s="118"/>
      <c r="AN467" s="118"/>
      <c r="AO467" s="118"/>
      <c r="AP467" s="118"/>
      <c r="AQ467" s="118"/>
      <c r="AR467" s="118"/>
      <c r="AS467" s="118"/>
    </row>
    <row r="468">
      <c r="A468" s="224"/>
      <c r="B468" s="225"/>
      <c r="C468" s="118"/>
      <c r="D468" s="118"/>
      <c r="E468" s="203"/>
      <c r="F468" s="118"/>
      <c r="G468" s="118"/>
      <c r="H468" s="118"/>
      <c r="I468" s="118"/>
      <c r="J468" s="118"/>
      <c r="K468" s="203"/>
      <c r="L468" s="118"/>
      <c r="M468" s="118"/>
      <c r="N468" s="118"/>
      <c r="O468" s="118"/>
      <c r="P468" s="118"/>
      <c r="Q468" s="203"/>
      <c r="R468" s="118"/>
      <c r="S468" s="118"/>
      <c r="T468" s="118"/>
      <c r="U468" s="118"/>
      <c r="V468" s="118"/>
      <c r="W468" s="203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8"/>
    </row>
    <row r="469">
      <c r="A469" s="224"/>
      <c r="B469" s="225"/>
      <c r="C469" s="118"/>
      <c r="D469" s="118"/>
      <c r="E469" s="203"/>
      <c r="F469" s="118"/>
      <c r="G469" s="118"/>
      <c r="H469" s="118"/>
      <c r="I469" s="118"/>
      <c r="J469" s="118"/>
      <c r="K469" s="203"/>
      <c r="L469" s="118"/>
      <c r="M469" s="118"/>
      <c r="N469" s="118"/>
      <c r="O469" s="118"/>
      <c r="P469" s="118"/>
      <c r="Q469" s="203"/>
      <c r="R469" s="118"/>
      <c r="S469" s="118"/>
      <c r="T469" s="118"/>
      <c r="U469" s="118"/>
      <c r="V469" s="118"/>
      <c r="W469" s="203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8"/>
    </row>
    <row r="470">
      <c r="A470" s="224"/>
      <c r="B470" s="225"/>
      <c r="C470" s="118"/>
      <c r="D470" s="118"/>
      <c r="E470" s="203"/>
      <c r="F470" s="118"/>
      <c r="G470" s="118"/>
      <c r="H470" s="118"/>
      <c r="I470" s="118"/>
      <c r="J470" s="118"/>
      <c r="K470" s="203"/>
      <c r="L470" s="118"/>
      <c r="M470" s="118"/>
      <c r="N470" s="118"/>
      <c r="O470" s="118"/>
      <c r="P470" s="118"/>
      <c r="Q470" s="203"/>
      <c r="R470" s="118"/>
      <c r="S470" s="118"/>
      <c r="T470" s="118"/>
      <c r="U470" s="118"/>
      <c r="V470" s="118"/>
      <c r="W470" s="203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8"/>
    </row>
    <row r="471">
      <c r="A471" s="224"/>
      <c r="B471" s="225"/>
      <c r="C471" s="118"/>
      <c r="D471" s="118"/>
      <c r="E471" s="203"/>
      <c r="F471" s="118"/>
      <c r="G471" s="118"/>
      <c r="H471" s="118"/>
      <c r="I471" s="118"/>
      <c r="J471" s="118"/>
      <c r="K471" s="203"/>
      <c r="L471" s="118"/>
      <c r="M471" s="118"/>
      <c r="N471" s="118"/>
      <c r="O471" s="118"/>
      <c r="P471" s="118"/>
      <c r="Q471" s="203"/>
      <c r="R471" s="118"/>
      <c r="S471" s="118"/>
      <c r="T471" s="118"/>
      <c r="U471" s="118"/>
      <c r="V471" s="118"/>
      <c r="W471" s="203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8"/>
    </row>
    <row r="472">
      <c r="A472" s="224"/>
      <c r="B472" s="225"/>
      <c r="C472" s="118"/>
      <c r="D472" s="118"/>
      <c r="E472" s="203"/>
      <c r="F472" s="118"/>
      <c r="G472" s="118"/>
      <c r="H472" s="118"/>
      <c r="I472" s="118"/>
      <c r="J472" s="118"/>
      <c r="K472" s="203"/>
      <c r="L472" s="118"/>
      <c r="M472" s="118"/>
      <c r="N472" s="118"/>
      <c r="O472" s="118"/>
      <c r="P472" s="118"/>
      <c r="Q472" s="203"/>
      <c r="R472" s="118"/>
      <c r="S472" s="118"/>
      <c r="T472" s="118"/>
      <c r="U472" s="118"/>
      <c r="V472" s="118"/>
      <c r="W472" s="203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8"/>
    </row>
    <row r="473">
      <c r="A473" s="224"/>
      <c r="B473" s="225"/>
      <c r="C473" s="118"/>
      <c r="D473" s="118"/>
      <c r="E473" s="203"/>
      <c r="F473" s="118"/>
      <c r="G473" s="118"/>
      <c r="H473" s="118"/>
      <c r="I473" s="118"/>
      <c r="J473" s="118"/>
      <c r="K473" s="203"/>
      <c r="L473" s="118"/>
      <c r="M473" s="118"/>
      <c r="N473" s="118"/>
      <c r="O473" s="118"/>
      <c r="P473" s="118"/>
      <c r="Q473" s="203"/>
      <c r="R473" s="118"/>
      <c r="S473" s="118"/>
      <c r="T473" s="118"/>
      <c r="U473" s="118"/>
      <c r="V473" s="118"/>
      <c r="W473" s="203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  <c r="AL473" s="118"/>
      <c r="AM473" s="118"/>
      <c r="AN473" s="118"/>
      <c r="AO473" s="118"/>
      <c r="AP473" s="118"/>
      <c r="AQ473" s="118"/>
      <c r="AR473" s="118"/>
      <c r="AS473" s="118"/>
    </row>
    <row r="474">
      <c r="A474" s="224"/>
      <c r="B474" s="225"/>
      <c r="C474" s="118"/>
      <c r="D474" s="118"/>
      <c r="E474" s="203"/>
      <c r="F474" s="118"/>
      <c r="G474" s="118"/>
      <c r="H474" s="118"/>
      <c r="I474" s="118"/>
      <c r="J474" s="118"/>
      <c r="K474" s="203"/>
      <c r="L474" s="118"/>
      <c r="M474" s="118"/>
      <c r="N474" s="118"/>
      <c r="O474" s="118"/>
      <c r="P474" s="118"/>
      <c r="Q474" s="203"/>
      <c r="R474" s="118"/>
      <c r="S474" s="118"/>
      <c r="T474" s="118"/>
      <c r="U474" s="118"/>
      <c r="V474" s="118"/>
      <c r="W474" s="203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  <c r="AP474" s="118"/>
      <c r="AQ474" s="118"/>
      <c r="AR474" s="118"/>
      <c r="AS474" s="118"/>
    </row>
    <row r="475">
      <c r="A475" s="224"/>
      <c r="B475" s="225"/>
      <c r="C475" s="118"/>
      <c r="D475" s="118"/>
      <c r="E475" s="203"/>
      <c r="F475" s="118"/>
      <c r="G475" s="118"/>
      <c r="H475" s="118"/>
      <c r="I475" s="118"/>
      <c r="J475" s="118"/>
      <c r="K475" s="203"/>
      <c r="L475" s="118"/>
      <c r="M475" s="118"/>
      <c r="N475" s="118"/>
      <c r="O475" s="118"/>
      <c r="P475" s="118"/>
      <c r="Q475" s="203"/>
      <c r="R475" s="118"/>
      <c r="S475" s="118"/>
      <c r="T475" s="118"/>
      <c r="U475" s="118"/>
      <c r="V475" s="118"/>
      <c r="W475" s="203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  <c r="AL475" s="118"/>
      <c r="AM475" s="118"/>
      <c r="AN475" s="118"/>
      <c r="AO475" s="118"/>
      <c r="AP475" s="118"/>
      <c r="AQ475" s="118"/>
      <c r="AR475" s="118"/>
      <c r="AS475" s="118"/>
    </row>
    <row r="476">
      <c r="A476" s="224"/>
      <c r="B476" s="225"/>
      <c r="C476" s="118"/>
      <c r="D476" s="118"/>
      <c r="E476" s="203"/>
      <c r="F476" s="118"/>
      <c r="G476" s="118"/>
      <c r="H476" s="118"/>
      <c r="I476" s="118"/>
      <c r="J476" s="118"/>
      <c r="K476" s="203"/>
      <c r="L476" s="118"/>
      <c r="M476" s="118"/>
      <c r="N476" s="118"/>
      <c r="O476" s="118"/>
      <c r="P476" s="118"/>
      <c r="Q476" s="203"/>
      <c r="R476" s="118"/>
      <c r="S476" s="118"/>
      <c r="T476" s="118"/>
      <c r="U476" s="118"/>
      <c r="V476" s="118"/>
      <c r="W476" s="203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  <c r="AL476" s="118"/>
      <c r="AM476" s="118"/>
      <c r="AN476" s="118"/>
      <c r="AO476" s="118"/>
      <c r="AP476" s="118"/>
      <c r="AQ476" s="118"/>
      <c r="AR476" s="118"/>
      <c r="AS476" s="118"/>
    </row>
    <row r="477">
      <c r="A477" s="224"/>
      <c r="B477" s="225"/>
      <c r="C477" s="118"/>
      <c r="D477" s="118"/>
      <c r="E477" s="203"/>
      <c r="F477" s="118"/>
      <c r="G477" s="118"/>
      <c r="H477" s="118"/>
      <c r="I477" s="118"/>
      <c r="J477" s="118"/>
      <c r="K477" s="203"/>
      <c r="L477" s="118"/>
      <c r="M477" s="118"/>
      <c r="N477" s="118"/>
      <c r="O477" s="118"/>
      <c r="P477" s="118"/>
      <c r="Q477" s="203"/>
      <c r="R477" s="118"/>
      <c r="S477" s="118"/>
      <c r="T477" s="118"/>
      <c r="U477" s="118"/>
      <c r="V477" s="118"/>
      <c r="W477" s="203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  <c r="AP477" s="118"/>
      <c r="AQ477" s="118"/>
      <c r="AR477" s="118"/>
      <c r="AS477" s="118"/>
    </row>
    <row r="478">
      <c r="A478" s="224"/>
      <c r="B478" s="225"/>
      <c r="C478" s="118"/>
      <c r="D478" s="118"/>
      <c r="E478" s="203"/>
      <c r="F478" s="118"/>
      <c r="G478" s="118"/>
      <c r="H478" s="118"/>
      <c r="I478" s="118"/>
      <c r="J478" s="118"/>
      <c r="K478" s="203"/>
      <c r="L478" s="118"/>
      <c r="M478" s="118"/>
      <c r="N478" s="118"/>
      <c r="O478" s="118"/>
      <c r="P478" s="118"/>
      <c r="Q478" s="203"/>
      <c r="R478" s="118"/>
      <c r="S478" s="118"/>
      <c r="T478" s="118"/>
      <c r="U478" s="118"/>
      <c r="V478" s="118"/>
      <c r="W478" s="203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  <c r="AL478" s="118"/>
      <c r="AM478" s="118"/>
      <c r="AN478" s="118"/>
      <c r="AO478" s="118"/>
      <c r="AP478" s="118"/>
      <c r="AQ478" s="118"/>
      <c r="AR478" s="118"/>
      <c r="AS478" s="118"/>
    </row>
    <row r="479">
      <c r="A479" s="224"/>
      <c r="B479" s="225"/>
      <c r="C479" s="118"/>
      <c r="D479" s="118"/>
      <c r="E479" s="203"/>
      <c r="F479" s="118"/>
      <c r="G479" s="118"/>
      <c r="H479" s="118"/>
      <c r="I479" s="118"/>
      <c r="J479" s="118"/>
      <c r="K479" s="203"/>
      <c r="L479" s="118"/>
      <c r="M479" s="118"/>
      <c r="N479" s="118"/>
      <c r="O479" s="118"/>
      <c r="P479" s="118"/>
      <c r="Q479" s="203"/>
      <c r="R479" s="118"/>
      <c r="S479" s="118"/>
      <c r="T479" s="118"/>
      <c r="U479" s="118"/>
      <c r="V479" s="118"/>
      <c r="W479" s="203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  <c r="AP479" s="118"/>
      <c r="AQ479" s="118"/>
      <c r="AR479" s="118"/>
      <c r="AS479" s="118"/>
    </row>
    <row r="480">
      <c r="A480" s="224"/>
      <c r="B480" s="225"/>
      <c r="C480" s="118"/>
      <c r="D480" s="118"/>
      <c r="E480" s="203"/>
      <c r="F480" s="118"/>
      <c r="G480" s="118"/>
      <c r="H480" s="118"/>
      <c r="I480" s="118"/>
      <c r="J480" s="118"/>
      <c r="K480" s="203"/>
      <c r="L480" s="118"/>
      <c r="M480" s="118"/>
      <c r="N480" s="118"/>
      <c r="O480" s="118"/>
      <c r="P480" s="118"/>
      <c r="Q480" s="203"/>
      <c r="R480" s="118"/>
      <c r="S480" s="118"/>
      <c r="T480" s="118"/>
      <c r="U480" s="118"/>
      <c r="V480" s="118"/>
      <c r="W480" s="203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  <c r="AP480" s="118"/>
      <c r="AQ480" s="118"/>
      <c r="AR480" s="118"/>
      <c r="AS480" s="118"/>
    </row>
    <row r="481">
      <c r="A481" s="224"/>
      <c r="B481" s="225"/>
      <c r="C481" s="118"/>
      <c r="D481" s="118"/>
      <c r="E481" s="203"/>
      <c r="F481" s="118"/>
      <c r="G481" s="118"/>
      <c r="H481" s="118"/>
      <c r="I481" s="118"/>
      <c r="J481" s="118"/>
      <c r="K481" s="203"/>
      <c r="L481" s="118"/>
      <c r="M481" s="118"/>
      <c r="N481" s="118"/>
      <c r="O481" s="118"/>
      <c r="P481" s="118"/>
      <c r="Q481" s="203"/>
      <c r="R481" s="118"/>
      <c r="S481" s="118"/>
      <c r="T481" s="118"/>
      <c r="U481" s="118"/>
      <c r="V481" s="118"/>
      <c r="W481" s="203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  <c r="AL481" s="118"/>
      <c r="AM481" s="118"/>
      <c r="AN481" s="118"/>
      <c r="AO481" s="118"/>
      <c r="AP481" s="118"/>
      <c r="AQ481" s="118"/>
      <c r="AR481" s="118"/>
      <c r="AS481" s="118"/>
    </row>
    <row r="482">
      <c r="A482" s="224"/>
      <c r="B482" s="225"/>
      <c r="C482" s="118"/>
      <c r="D482" s="118"/>
      <c r="E482" s="203"/>
      <c r="F482" s="118"/>
      <c r="G482" s="118"/>
      <c r="H482" s="118"/>
      <c r="I482" s="118"/>
      <c r="J482" s="118"/>
      <c r="K482" s="203"/>
      <c r="L482" s="118"/>
      <c r="M482" s="118"/>
      <c r="N482" s="118"/>
      <c r="O482" s="118"/>
      <c r="P482" s="118"/>
      <c r="Q482" s="203"/>
      <c r="R482" s="118"/>
      <c r="S482" s="118"/>
      <c r="T482" s="118"/>
      <c r="U482" s="118"/>
      <c r="V482" s="118"/>
      <c r="W482" s="203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8"/>
    </row>
    <row r="483">
      <c r="A483" s="224"/>
      <c r="B483" s="225"/>
      <c r="C483" s="118"/>
      <c r="D483" s="118"/>
      <c r="E483" s="203"/>
      <c r="F483" s="118"/>
      <c r="G483" s="118"/>
      <c r="H483" s="118"/>
      <c r="I483" s="118"/>
      <c r="J483" s="118"/>
      <c r="K483" s="203"/>
      <c r="L483" s="118"/>
      <c r="M483" s="118"/>
      <c r="N483" s="118"/>
      <c r="O483" s="118"/>
      <c r="P483" s="118"/>
      <c r="Q483" s="203"/>
      <c r="R483" s="118"/>
      <c r="S483" s="118"/>
      <c r="T483" s="118"/>
      <c r="U483" s="118"/>
      <c r="V483" s="118"/>
      <c r="W483" s="203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118"/>
      <c r="AQ483" s="118"/>
      <c r="AR483" s="118"/>
      <c r="AS483" s="118"/>
    </row>
    <row r="484">
      <c r="A484" s="224"/>
      <c r="B484" s="225"/>
      <c r="C484" s="118"/>
      <c r="D484" s="118"/>
      <c r="E484" s="203"/>
      <c r="F484" s="118"/>
      <c r="G484" s="118"/>
      <c r="H484" s="118"/>
      <c r="I484" s="118"/>
      <c r="J484" s="118"/>
      <c r="K484" s="203"/>
      <c r="L484" s="118"/>
      <c r="M484" s="118"/>
      <c r="N484" s="118"/>
      <c r="O484" s="118"/>
      <c r="P484" s="118"/>
      <c r="Q484" s="203"/>
      <c r="R484" s="118"/>
      <c r="S484" s="118"/>
      <c r="T484" s="118"/>
      <c r="U484" s="118"/>
      <c r="V484" s="118"/>
      <c r="W484" s="203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118"/>
      <c r="AQ484" s="118"/>
      <c r="AR484" s="118"/>
      <c r="AS484" s="118"/>
    </row>
    <row r="485">
      <c r="A485" s="224"/>
      <c r="B485" s="225"/>
      <c r="C485" s="118"/>
      <c r="D485" s="118"/>
      <c r="E485" s="203"/>
      <c r="F485" s="118"/>
      <c r="G485" s="118"/>
      <c r="H485" s="118"/>
      <c r="I485" s="118"/>
      <c r="J485" s="118"/>
      <c r="K485" s="203"/>
      <c r="L485" s="118"/>
      <c r="M485" s="118"/>
      <c r="N485" s="118"/>
      <c r="O485" s="118"/>
      <c r="P485" s="118"/>
      <c r="Q485" s="203"/>
      <c r="R485" s="118"/>
      <c r="S485" s="118"/>
      <c r="T485" s="118"/>
      <c r="U485" s="118"/>
      <c r="V485" s="118"/>
      <c r="W485" s="203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118"/>
      <c r="AQ485" s="118"/>
      <c r="AR485" s="118"/>
      <c r="AS485" s="118"/>
    </row>
    <row r="486">
      <c r="A486" s="224"/>
      <c r="B486" s="225"/>
      <c r="C486" s="118"/>
      <c r="D486" s="118"/>
      <c r="E486" s="203"/>
      <c r="F486" s="118"/>
      <c r="G486" s="118"/>
      <c r="H486" s="118"/>
      <c r="I486" s="118"/>
      <c r="J486" s="118"/>
      <c r="K486" s="203"/>
      <c r="L486" s="118"/>
      <c r="M486" s="118"/>
      <c r="N486" s="118"/>
      <c r="O486" s="118"/>
      <c r="P486" s="118"/>
      <c r="Q486" s="203"/>
      <c r="R486" s="118"/>
      <c r="S486" s="118"/>
      <c r="T486" s="118"/>
      <c r="U486" s="118"/>
      <c r="V486" s="118"/>
      <c r="W486" s="203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8"/>
    </row>
    <row r="487">
      <c r="A487" s="224"/>
      <c r="B487" s="225"/>
      <c r="C487" s="118"/>
      <c r="D487" s="118"/>
      <c r="E487" s="203"/>
      <c r="F487" s="118"/>
      <c r="G487" s="118"/>
      <c r="H487" s="118"/>
      <c r="I487" s="118"/>
      <c r="J487" s="118"/>
      <c r="K487" s="203"/>
      <c r="L487" s="118"/>
      <c r="M487" s="118"/>
      <c r="N487" s="118"/>
      <c r="O487" s="118"/>
      <c r="P487" s="118"/>
      <c r="Q487" s="203"/>
      <c r="R487" s="118"/>
      <c r="S487" s="118"/>
      <c r="T487" s="118"/>
      <c r="U487" s="118"/>
      <c r="V487" s="118"/>
      <c r="W487" s="203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  <c r="AP487" s="118"/>
      <c r="AQ487" s="118"/>
      <c r="AR487" s="118"/>
      <c r="AS487" s="118"/>
    </row>
    <row r="488">
      <c r="A488" s="224"/>
      <c r="B488" s="225"/>
      <c r="C488" s="118"/>
      <c r="D488" s="118"/>
      <c r="E488" s="203"/>
      <c r="F488" s="118"/>
      <c r="G488" s="118"/>
      <c r="H488" s="118"/>
      <c r="I488" s="118"/>
      <c r="J488" s="118"/>
      <c r="K488" s="203"/>
      <c r="L488" s="118"/>
      <c r="M488" s="118"/>
      <c r="N488" s="118"/>
      <c r="O488" s="118"/>
      <c r="P488" s="118"/>
      <c r="Q488" s="203"/>
      <c r="R488" s="118"/>
      <c r="S488" s="118"/>
      <c r="T488" s="118"/>
      <c r="U488" s="118"/>
      <c r="V488" s="118"/>
      <c r="W488" s="203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  <c r="AP488" s="118"/>
      <c r="AQ488" s="118"/>
      <c r="AR488" s="118"/>
      <c r="AS488" s="118"/>
    </row>
    <row r="489">
      <c r="A489" s="224"/>
      <c r="B489" s="225"/>
      <c r="C489" s="118"/>
      <c r="D489" s="118"/>
      <c r="E489" s="203"/>
      <c r="F489" s="118"/>
      <c r="G489" s="118"/>
      <c r="H489" s="118"/>
      <c r="I489" s="118"/>
      <c r="J489" s="118"/>
      <c r="K489" s="203"/>
      <c r="L489" s="118"/>
      <c r="M489" s="118"/>
      <c r="N489" s="118"/>
      <c r="O489" s="118"/>
      <c r="P489" s="118"/>
      <c r="Q489" s="203"/>
      <c r="R489" s="118"/>
      <c r="S489" s="118"/>
      <c r="T489" s="118"/>
      <c r="U489" s="118"/>
      <c r="V489" s="118"/>
      <c r="W489" s="203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8"/>
      <c r="AP489" s="118"/>
      <c r="AQ489" s="118"/>
      <c r="AR489" s="118"/>
      <c r="AS489" s="118"/>
    </row>
    <row r="490">
      <c r="A490" s="224"/>
      <c r="B490" s="225"/>
      <c r="C490" s="118"/>
      <c r="D490" s="118"/>
      <c r="E490" s="203"/>
      <c r="F490" s="118"/>
      <c r="G490" s="118"/>
      <c r="H490" s="118"/>
      <c r="I490" s="118"/>
      <c r="J490" s="118"/>
      <c r="K490" s="203"/>
      <c r="L490" s="118"/>
      <c r="M490" s="118"/>
      <c r="N490" s="118"/>
      <c r="O490" s="118"/>
      <c r="P490" s="118"/>
      <c r="Q490" s="203"/>
      <c r="R490" s="118"/>
      <c r="S490" s="118"/>
      <c r="T490" s="118"/>
      <c r="U490" s="118"/>
      <c r="V490" s="118"/>
      <c r="W490" s="203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  <c r="AL490" s="118"/>
      <c r="AM490" s="118"/>
      <c r="AN490" s="118"/>
      <c r="AO490" s="118"/>
      <c r="AP490" s="118"/>
      <c r="AQ490" s="118"/>
      <c r="AR490" s="118"/>
      <c r="AS490" s="118"/>
    </row>
    <row r="491">
      <c r="A491" s="224"/>
      <c r="B491" s="225"/>
      <c r="C491" s="118"/>
      <c r="D491" s="118"/>
      <c r="E491" s="203"/>
      <c r="F491" s="118"/>
      <c r="G491" s="118"/>
      <c r="H491" s="118"/>
      <c r="I491" s="118"/>
      <c r="J491" s="118"/>
      <c r="K491" s="203"/>
      <c r="L491" s="118"/>
      <c r="M491" s="118"/>
      <c r="N491" s="118"/>
      <c r="O491" s="118"/>
      <c r="P491" s="118"/>
      <c r="Q491" s="203"/>
      <c r="R491" s="118"/>
      <c r="S491" s="118"/>
      <c r="T491" s="118"/>
      <c r="U491" s="118"/>
      <c r="V491" s="118"/>
      <c r="W491" s="203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  <c r="AL491" s="118"/>
      <c r="AM491" s="118"/>
      <c r="AN491" s="118"/>
      <c r="AO491" s="118"/>
      <c r="AP491" s="118"/>
      <c r="AQ491" s="118"/>
      <c r="AR491" s="118"/>
      <c r="AS491" s="118"/>
    </row>
    <row r="492">
      <c r="A492" s="224"/>
      <c r="B492" s="225"/>
      <c r="C492" s="118"/>
      <c r="D492" s="118"/>
      <c r="E492" s="203"/>
      <c r="F492" s="118"/>
      <c r="G492" s="118"/>
      <c r="H492" s="118"/>
      <c r="I492" s="118"/>
      <c r="J492" s="118"/>
      <c r="K492" s="203"/>
      <c r="L492" s="118"/>
      <c r="M492" s="118"/>
      <c r="N492" s="118"/>
      <c r="O492" s="118"/>
      <c r="P492" s="118"/>
      <c r="Q492" s="203"/>
      <c r="R492" s="118"/>
      <c r="S492" s="118"/>
      <c r="T492" s="118"/>
      <c r="U492" s="118"/>
      <c r="V492" s="118"/>
      <c r="W492" s="203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8"/>
      <c r="AP492" s="118"/>
      <c r="AQ492" s="118"/>
      <c r="AR492" s="118"/>
      <c r="AS492" s="118"/>
    </row>
    <row r="493">
      <c r="A493" s="224"/>
      <c r="B493" s="225"/>
      <c r="C493" s="118"/>
      <c r="D493" s="118"/>
      <c r="E493" s="203"/>
      <c r="F493" s="118"/>
      <c r="G493" s="118"/>
      <c r="H493" s="118"/>
      <c r="I493" s="118"/>
      <c r="J493" s="118"/>
      <c r="K493" s="203"/>
      <c r="L493" s="118"/>
      <c r="M493" s="118"/>
      <c r="N493" s="118"/>
      <c r="O493" s="118"/>
      <c r="P493" s="118"/>
      <c r="Q493" s="203"/>
      <c r="R493" s="118"/>
      <c r="S493" s="118"/>
      <c r="T493" s="118"/>
      <c r="U493" s="118"/>
      <c r="V493" s="118"/>
      <c r="W493" s="203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8"/>
      <c r="AP493" s="118"/>
      <c r="AQ493" s="118"/>
      <c r="AR493" s="118"/>
      <c r="AS493" s="118"/>
    </row>
    <row r="494">
      <c r="A494" s="224"/>
      <c r="B494" s="225"/>
      <c r="C494" s="118"/>
      <c r="D494" s="118"/>
      <c r="E494" s="203"/>
      <c r="F494" s="118"/>
      <c r="G494" s="118"/>
      <c r="H494" s="118"/>
      <c r="I494" s="118"/>
      <c r="J494" s="118"/>
      <c r="K494" s="203"/>
      <c r="L494" s="118"/>
      <c r="M494" s="118"/>
      <c r="N494" s="118"/>
      <c r="O494" s="118"/>
      <c r="P494" s="118"/>
      <c r="Q494" s="203"/>
      <c r="R494" s="118"/>
      <c r="S494" s="118"/>
      <c r="T494" s="118"/>
      <c r="U494" s="118"/>
      <c r="V494" s="118"/>
      <c r="W494" s="203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8"/>
      <c r="AP494" s="118"/>
      <c r="AQ494" s="118"/>
      <c r="AR494" s="118"/>
      <c r="AS494" s="118"/>
    </row>
    <row r="495">
      <c r="A495" s="224"/>
      <c r="B495" s="225"/>
      <c r="C495" s="118"/>
      <c r="D495" s="118"/>
      <c r="E495" s="203"/>
      <c r="F495" s="118"/>
      <c r="G495" s="118"/>
      <c r="H495" s="118"/>
      <c r="I495" s="118"/>
      <c r="J495" s="118"/>
      <c r="K495" s="203"/>
      <c r="L495" s="118"/>
      <c r="M495" s="118"/>
      <c r="N495" s="118"/>
      <c r="O495" s="118"/>
      <c r="P495" s="118"/>
      <c r="Q495" s="203"/>
      <c r="R495" s="118"/>
      <c r="S495" s="118"/>
      <c r="T495" s="118"/>
      <c r="U495" s="118"/>
      <c r="V495" s="118"/>
      <c r="W495" s="203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8"/>
      <c r="AP495" s="118"/>
      <c r="AQ495" s="118"/>
      <c r="AR495" s="118"/>
      <c r="AS495" s="118"/>
    </row>
    <row r="496">
      <c r="A496" s="224"/>
      <c r="B496" s="225"/>
      <c r="C496" s="118"/>
      <c r="D496" s="118"/>
      <c r="E496" s="203"/>
      <c r="F496" s="118"/>
      <c r="G496" s="118"/>
      <c r="H496" s="118"/>
      <c r="I496" s="118"/>
      <c r="J496" s="118"/>
      <c r="K496" s="203"/>
      <c r="L496" s="118"/>
      <c r="M496" s="118"/>
      <c r="N496" s="118"/>
      <c r="O496" s="118"/>
      <c r="P496" s="118"/>
      <c r="Q496" s="203"/>
      <c r="R496" s="118"/>
      <c r="S496" s="118"/>
      <c r="T496" s="118"/>
      <c r="U496" s="118"/>
      <c r="V496" s="118"/>
      <c r="W496" s="203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8"/>
    </row>
    <row r="497">
      <c r="A497" s="224"/>
      <c r="B497" s="225"/>
      <c r="C497" s="118"/>
      <c r="D497" s="118"/>
      <c r="E497" s="203"/>
      <c r="F497" s="118"/>
      <c r="G497" s="118"/>
      <c r="H497" s="118"/>
      <c r="I497" s="118"/>
      <c r="J497" s="118"/>
      <c r="K497" s="203"/>
      <c r="L497" s="118"/>
      <c r="M497" s="118"/>
      <c r="N497" s="118"/>
      <c r="O497" s="118"/>
      <c r="P497" s="118"/>
      <c r="Q497" s="203"/>
      <c r="R497" s="118"/>
      <c r="S497" s="118"/>
      <c r="T497" s="118"/>
      <c r="U497" s="118"/>
      <c r="V497" s="118"/>
      <c r="W497" s="203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8"/>
    </row>
    <row r="498">
      <c r="A498" s="224"/>
      <c r="B498" s="225"/>
      <c r="C498" s="118"/>
      <c r="D498" s="118"/>
      <c r="E498" s="203"/>
      <c r="F498" s="118"/>
      <c r="G498" s="118"/>
      <c r="H498" s="118"/>
      <c r="I498" s="118"/>
      <c r="J498" s="118"/>
      <c r="K498" s="203"/>
      <c r="L498" s="118"/>
      <c r="M498" s="118"/>
      <c r="N498" s="118"/>
      <c r="O498" s="118"/>
      <c r="P498" s="118"/>
      <c r="Q498" s="203"/>
      <c r="R498" s="118"/>
      <c r="S498" s="118"/>
      <c r="T498" s="118"/>
      <c r="U498" s="118"/>
      <c r="V498" s="118"/>
      <c r="W498" s="203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8"/>
    </row>
    <row r="499">
      <c r="A499" s="224"/>
      <c r="B499" s="225"/>
      <c r="C499" s="118"/>
      <c r="D499" s="118"/>
      <c r="E499" s="203"/>
      <c r="F499" s="118"/>
      <c r="G499" s="118"/>
      <c r="H499" s="118"/>
      <c r="I499" s="118"/>
      <c r="J499" s="118"/>
      <c r="K499" s="203"/>
      <c r="L499" s="118"/>
      <c r="M499" s="118"/>
      <c r="N499" s="118"/>
      <c r="O499" s="118"/>
      <c r="P499" s="118"/>
      <c r="Q499" s="203"/>
      <c r="R499" s="118"/>
      <c r="S499" s="118"/>
      <c r="T499" s="118"/>
      <c r="U499" s="118"/>
      <c r="V499" s="118"/>
      <c r="W499" s="203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8"/>
    </row>
    <row r="500">
      <c r="A500" s="224"/>
      <c r="B500" s="225"/>
      <c r="C500" s="118"/>
      <c r="D500" s="118"/>
      <c r="E500" s="203"/>
      <c r="F500" s="118"/>
      <c r="G500" s="118"/>
      <c r="H500" s="118"/>
      <c r="I500" s="118"/>
      <c r="J500" s="118"/>
      <c r="K500" s="203"/>
      <c r="L500" s="118"/>
      <c r="M500" s="118"/>
      <c r="N500" s="118"/>
      <c r="O500" s="118"/>
      <c r="P500" s="118"/>
      <c r="Q500" s="203"/>
      <c r="R500" s="118"/>
      <c r="S500" s="118"/>
      <c r="T500" s="118"/>
      <c r="U500" s="118"/>
      <c r="V500" s="118"/>
      <c r="W500" s="203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8"/>
    </row>
    <row r="501">
      <c r="A501" s="224"/>
      <c r="B501" s="225"/>
      <c r="C501" s="118"/>
      <c r="D501" s="118"/>
      <c r="E501" s="203"/>
      <c r="F501" s="118"/>
      <c r="G501" s="118"/>
      <c r="H501" s="118"/>
      <c r="I501" s="118"/>
      <c r="J501" s="118"/>
      <c r="K501" s="203"/>
      <c r="L501" s="118"/>
      <c r="M501" s="118"/>
      <c r="N501" s="118"/>
      <c r="O501" s="118"/>
      <c r="P501" s="118"/>
      <c r="Q501" s="203"/>
      <c r="R501" s="118"/>
      <c r="S501" s="118"/>
      <c r="T501" s="118"/>
      <c r="U501" s="118"/>
      <c r="V501" s="118"/>
      <c r="W501" s="203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</row>
    <row r="502">
      <c r="A502" s="224"/>
      <c r="B502" s="225"/>
      <c r="C502" s="118"/>
      <c r="D502" s="118"/>
      <c r="E502" s="203"/>
      <c r="F502" s="118"/>
      <c r="G502" s="118"/>
      <c r="H502" s="118"/>
      <c r="I502" s="118"/>
      <c r="J502" s="118"/>
      <c r="K502" s="203"/>
      <c r="L502" s="118"/>
      <c r="M502" s="118"/>
      <c r="N502" s="118"/>
      <c r="O502" s="118"/>
      <c r="P502" s="118"/>
      <c r="Q502" s="203"/>
      <c r="R502" s="118"/>
      <c r="S502" s="118"/>
      <c r="T502" s="118"/>
      <c r="U502" s="118"/>
      <c r="V502" s="118"/>
      <c r="W502" s="203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  <c r="AP502" s="118"/>
      <c r="AQ502" s="118"/>
      <c r="AR502" s="118"/>
      <c r="AS502" s="118"/>
    </row>
    <row r="503">
      <c r="A503" s="224"/>
      <c r="B503" s="225"/>
      <c r="C503" s="118"/>
      <c r="D503" s="118"/>
      <c r="E503" s="203"/>
      <c r="F503" s="118"/>
      <c r="G503" s="118"/>
      <c r="H503" s="118"/>
      <c r="I503" s="118"/>
      <c r="J503" s="118"/>
      <c r="K503" s="203"/>
      <c r="L503" s="118"/>
      <c r="M503" s="118"/>
      <c r="N503" s="118"/>
      <c r="O503" s="118"/>
      <c r="P503" s="118"/>
      <c r="Q503" s="203"/>
      <c r="R503" s="118"/>
      <c r="S503" s="118"/>
      <c r="T503" s="118"/>
      <c r="U503" s="118"/>
      <c r="V503" s="118"/>
      <c r="W503" s="203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</row>
    <row r="504">
      <c r="A504" s="224"/>
      <c r="B504" s="225"/>
      <c r="C504" s="118"/>
      <c r="D504" s="118"/>
      <c r="E504" s="203"/>
      <c r="F504" s="118"/>
      <c r="G504" s="118"/>
      <c r="H504" s="118"/>
      <c r="I504" s="118"/>
      <c r="J504" s="118"/>
      <c r="K504" s="203"/>
      <c r="L504" s="118"/>
      <c r="M504" s="118"/>
      <c r="N504" s="118"/>
      <c r="O504" s="118"/>
      <c r="P504" s="118"/>
      <c r="Q504" s="203"/>
      <c r="R504" s="118"/>
      <c r="S504" s="118"/>
      <c r="T504" s="118"/>
      <c r="U504" s="118"/>
      <c r="V504" s="118"/>
      <c r="W504" s="203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  <c r="AL504" s="118"/>
      <c r="AM504" s="118"/>
      <c r="AN504" s="118"/>
      <c r="AO504" s="118"/>
      <c r="AP504" s="118"/>
      <c r="AQ504" s="118"/>
      <c r="AR504" s="118"/>
      <c r="AS504" s="118"/>
    </row>
    <row r="505">
      <c r="A505" s="224"/>
      <c r="B505" s="225"/>
      <c r="C505" s="118"/>
      <c r="D505" s="118"/>
      <c r="E505" s="203"/>
      <c r="F505" s="118"/>
      <c r="G505" s="118"/>
      <c r="H505" s="118"/>
      <c r="I505" s="118"/>
      <c r="J505" s="118"/>
      <c r="K505" s="203"/>
      <c r="L505" s="118"/>
      <c r="M505" s="118"/>
      <c r="N505" s="118"/>
      <c r="O505" s="118"/>
      <c r="P505" s="118"/>
      <c r="Q505" s="203"/>
      <c r="R505" s="118"/>
      <c r="S505" s="118"/>
      <c r="T505" s="118"/>
      <c r="U505" s="118"/>
      <c r="V505" s="118"/>
      <c r="W505" s="203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  <c r="AP505" s="118"/>
      <c r="AQ505" s="118"/>
      <c r="AR505" s="118"/>
      <c r="AS505" s="118"/>
    </row>
    <row r="506">
      <c r="A506" s="224"/>
      <c r="B506" s="225"/>
      <c r="C506" s="118"/>
      <c r="D506" s="118"/>
      <c r="E506" s="203"/>
      <c r="F506" s="118"/>
      <c r="G506" s="118"/>
      <c r="H506" s="118"/>
      <c r="I506" s="118"/>
      <c r="J506" s="118"/>
      <c r="K506" s="203"/>
      <c r="L506" s="118"/>
      <c r="M506" s="118"/>
      <c r="N506" s="118"/>
      <c r="O506" s="118"/>
      <c r="P506" s="118"/>
      <c r="Q506" s="203"/>
      <c r="R506" s="118"/>
      <c r="S506" s="118"/>
      <c r="T506" s="118"/>
      <c r="U506" s="118"/>
      <c r="V506" s="118"/>
      <c r="W506" s="203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  <c r="AL506" s="118"/>
      <c r="AM506" s="118"/>
      <c r="AN506" s="118"/>
      <c r="AO506" s="118"/>
      <c r="AP506" s="118"/>
      <c r="AQ506" s="118"/>
      <c r="AR506" s="118"/>
      <c r="AS506" s="118"/>
    </row>
    <row r="507">
      <c r="A507" s="224"/>
      <c r="B507" s="225"/>
      <c r="C507" s="118"/>
      <c r="D507" s="118"/>
      <c r="E507" s="203"/>
      <c r="F507" s="118"/>
      <c r="G507" s="118"/>
      <c r="H507" s="118"/>
      <c r="I507" s="118"/>
      <c r="J507" s="118"/>
      <c r="K507" s="203"/>
      <c r="L507" s="118"/>
      <c r="M507" s="118"/>
      <c r="N507" s="118"/>
      <c r="O507" s="118"/>
      <c r="P507" s="118"/>
      <c r="Q507" s="203"/>
      <c r="R507" s="118"/>
      <c r="S507" s="118"/>
      <c r="T507" s="118"/>
      <c r="U507" s="118"/>
      <c r="V507" s="118"/>
      <c r="W507" s="203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  <c r="AL507" s="118"/>
      <c r="AM507" s="118"/>
      <c r="AN507" s="118"/>
      <c r="AO507" s="118"/>
      <c r="AP507" s="118"/>
      <c r="AQ507" s="118"/>
      <c r="AR507" s="118"/>
      <c r="AS507" s="118"/>
    </row>
    <row r="508">
      <c r="A508" s="224"/>
      <c r="B508" s="225"/>
      <c r="C508" s="118"/>
      <c r="D508" s="118"/>
      <c r="E508" s="203"/>
      <c r="F508" s="118"/>
      <c r="G508" s="118"/>
      <c r="H508" s="118"/>
      <c r="I508" s="118"/>
      <c r="J508" s="118"/>
      <c r="K508" s="203"/>
      <c r="L508" s="118"/>
      <c r="M508" s="118"/>
      <c r="N508" s="118"/>
      <c r="O508" s="118"/>
      <c r="P508" s="118"/>
      <c r="Q508" s="203"/>
      <c r="R508" s="118"/>
      <c r="S508" s="118"/>
      <c r="T508" s="118"/>
      <c r="U508" s="118"/>
      <c r="V508" s="118"/>
      <c r="W508" s="203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  <c r="AL508" s="118"/>
      <c r="AM508" s="118"/>
      <c r="AN508" s="118"/>
      <c r="AO508" s="118"/>
      <c r="AP508" s="118"/>
      <c r="AQ508" s="118"/>
      <c r="AR508" s="118"/>
      <c r="AS508" s="118"/>
    </row>
    <row r="509">
      <c r="A509" s="224"/>
      <c r="B509" s="225"/>
      <c r="C509" s="118"/>
      <c r="D509" s="118"/>
      <c r="E509" s="203"/>
      <c r="F509" s="118"/>
      <c r="G509" s="118"/>
      <c r="H509" s="118"/>
      <c r="I509" s="118"/>
      <c r="J509" s="118"/>
      <c r="K509" s="203"/>
      <c r="L509" s="118"/>
      <c r="M509" s="118"/>
      <c r="N509" s="118"/>
      <c r="O509" s="118"/>
      <c r="P509" s="118"/>
      <c r="Q509" s="203"/>
      <c r="R509" s="118"/>
      <c r="S509" s="118"/>
      <c r="T509" s="118"/>
      <c r="U509" s="118"/>
      <c r="V509" s="118"/>
      <c r="W509" s="203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  <c r="AP509" s="118"/>
      <c r="AQ509" s="118"/>
      <c r="AR509" s="118"/>
      <c r="AS509" s="118"/>
    </row>
    <row r="510">
      <c r="A510" s="224"/>
      <c r="B510" s="225"/>
      <c r="C510" s="118"/>
      <c r="D510" s="118"/>
      <c r="E510" s="203"/>
      <c r="F510" s="118"/>
      <c r="G510" s="118"/>
      <c r="H510" s="118"/>
      <c r="I510" s="118"/>
      <c r="J510" s="118"/>
      <c r="K510" s="203"/>
      <c r="L510" s="118"/>
      <c r="M510" s="118"/>
      <c r="N510" s="118"/>
      <c r="O510" s="118"/>
      <c r="P510" s="118"/>
      <c r="Q510" s="203"/>
      <c r="R510" s="118"/>
      <c r="S510" s="118"/>
      <c r="T510" s="118"/>
      <c r="U510" s="118"/>
      <c r="V510" s="118"/>
      <c r="W510" s="203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  <c r="AL510" s="118"/>
      <c r="AM510" s="118"/>
      <c r="AN510" s="118"/>
      <c r="AO510" s="118"/>
      <c r="AP510" s="118"/>
      <c r="AQ510" s="118"/>
      <c r="AR510" s="118"/>
      <c r="AS510" s="118"/>
    </row>
    <row r="511">
      <c r="A511" s="224"/>
      <c r="B511" s="225"/>
      <c r="C511" s="118"/>
      <c r="D511" s="118"/>
      <c r="E511" s="203"/>
      <c r="F511" s="118"/>
      <c r="G511" s="118"/>
      <c r="H511" s="118"/>
      <c r="I511" s="118"/>
      <c r="J511" s="118"/>
      <c r="K511" s="203"/>
      <c r="L511" s="118"/>
      <c r="M511" s="118"/>
      <c r="N511" s="118"/>
      <c r="O511" s="118"/>
      <c r="P511" s="118"/>
      <c r="Q511" s="203"/>
      <c r="R511" s="118"/>
      <c r="S511" s="118"/>
      <c r="T511" s="118"/>
      <c r="U511" s="118"/>
      <c r="V511" s="118"/>
      <c r="W511" s="203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  <c r="AL511" s="118"/>
      <c r="AM511" s="118"/>
      <c r="AN511" s="118"/>
      <c r="AO511" s="118"/>
      <c r="AP511" s="118"/>
      <c r="AQ511" s="118"/>
      <c r="AR511" s="118"/>
      <c r="AS511" s="118"/>
    </row>
    <row r="512">
      <c r="A512" s="224"/>
      <c r="B512" s="225"/>
      <c r="C512" s="118"/>
      <c r="D512" s="118"/>
      <c r="E512" s="203"/>
      <c r="F512" s="118"/>
      <c r="G512" s="118"/>
      <c r="H512" s="118"/>
      <c r="I512" s="118"/>
      <c r="J512" s="118"/>
      <c r="K512" s="203"/>
      <c r="L512" s="118"/>
      <c r="M512" s="118"/>
      <c r="N512" s="118"/>
      <c r="O512" s="118"/>
      <c r="P512" s="118"/>
      <c r="Q512" s="203"/>
      <c r="R512" s="118"/>
      <c r="S512" s="118"/>
      <c r="T512" s="118"/>
      <c r="U512" s="118"/>
      <c r="V512" s="118"/>
      <c r="W512" s="203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  <c r="AL512" s="118"/>
      <c r="AM512" s="118"/>
      <c r="AN512" s="118"/>
      <c r="AO512" s="118"/>
      <c r="AP512" s="118"/>
      <c r="AQ512" s="118"/>
      <c r="AR512" s="118"/>
      <c r="AS512" s="118"/>
    </row>
    <row r="513">
      <c r="A513" s="224"/>
      <c r="B513" s="225"/>
      <c r="C513" s="118"/>
      <c r="D513" s="118"/>
      <c r="E513" s="203"/>
      <c r="F513" s="118"/>
      <c r="G513" s="118"/>
      <c r="H513" s="118"/>
      <c r="I513" s="118"/>
      <c r="J513" s="118"/>
      <c r="K513" s="203"/>
      <c r="L513" s="118"/>
      <c r="M513" s="118"/>
      <c r="N513" s="118"/>
      <c r="O513" s="118"/>
      <c r="P513" s="118"/>
      <c r="Q513" s="203"/>
      <c r="R513" s="118"/>
      <c r="S513" s="118"/>
      <c r="T513" s="118"/>
      <c r="U513" s="118"/>
      <c r="V513" s="118"/>
      <c r="W513" s="203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  <c r="AL513" s="118"/>
      <c r="AM513" s="118"/>
      <c r="AN513" s="118"/>
      <c r="AO513" s="118"/>
      <c r="AP513" s="118"/>
      <c r="AQ513" s="118"/>
      <c r="AR513" s="118"/>
      <c r="AS513" s="118"/>
    </row>
    <row r="514">
      <c r="A514" s="224"/>
      <c r="B514" s="225"/>
      <c r="C514" s="118"/>
      <c r="D514" s="118"/>
      <c r="E514" s="203"/>
      <c r="F514" s="118"/>
      <c r="G514" s="118"/>
      <c r="H514" s="118"/>
      <c r="I514" s="118"/>
      <c r="J514" s="118"/>
      <c r="K514" s="203"/>
      <c r="L514" s="118"/>
      <c r="M514" s="118"/>
      <c r="N514" s="118"/>
      <c r="O514" s="118"/>
      <c r="P514" s="118"/>
      <c r="Q514" s="203"/>
      <c r="R514" s="118"/>
      <c r="S514" s="118"/>
      <c r="T514" s="118"/>
      <c r="U514" s="118"/>
      <c r="V514" s="118"/>
      <c r="W514" s="203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  <c r="AL514" s="118"/>
      <c r="AM514" s="118"/>
      <c r="AN514" s="118"/>
      <c r="AO514" s="118"/>
      <c r="AP514" s="118"/>
      <c r="AQ514" s="118"/>
      <c r="AR514" s="118"/>
      <c r="AS514" s="118"/>
    </row>
    <row r="515">
      <c r="A515" s="224"/>
      <c r="B515" s="225"/>
      <c r="C515" s="118"/>
      <c r="D515" s="118"/>
      <c r="E515" s="203"/>
      <c r="F515" s="118"/>
      <c r="G515" s="118"/>
      <c r="H515" s="118"/>
      <c r="I515" s="118"/>
      <c r="J515" s="118"/>
      <c r="K515" s="203"/>
      <c r="L515" s="118"/>
      <c r="M515" s="118"/>
      <c r="N515" s="118"/>
      <c r="O515" s="118"/>
      <c r="P515" s="118"/>
      <c r="Q515" s="203"/>
      <c r="R515" s="118"/>
      <c r="S515" s="118"/>
      <c r="T515" s="118"/>
      <c r="U515" s="118"/>
      <c r="V515" s="118"/>
      <c r="W515" s="203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  <c r="AL515" s="118"/>
      <c r="AM515" s="118"/>
      <c r="AN515" s="118"/>
      <c r="AO515" s="118"/>
      <c r="AP515" s="118"/>
      <c r="AQ515" s="118"/>
      <c r="AR515" s="118"/>
      <c r="AS515" s="118"/>
    </row>
    <row r="516">
      <c r="A516" s="224"/>
      <c r="B516" s="225"/>
      <c r="C516" s="118"/>
      <c r="D516" s="118"/>
      <c r="E516" s="203"/>
      <c r="F516" s="118"/>
      <c r="G516" s="118"/>
      <c r="H516" s="118"/>
      <c r="I516" s="118"/>
      <c r="J516" s="118"/>
      <c r="K516" s="203"/>
      <c r="L516" s="118"/>
      <c r="M516" s="118"/>
      <c r="N516" s="118"/>
      <c r="O516" s="118"/>
      <c r="P516" s="118"/>
      <c r="Q516" s="203"/>
      <c r="R516" s="118"/>
      <c r="S516" s="118"/>
      <c r="T516" s="118"/>
      <c r="U516" s="118"/>
      <c r="V516" s="118"/>
      <c r="W516" s="203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</row>
    <row r="517">
      <c r="A517" s="224"/>
      <c r="B517" s="225"/>
      <c r="C517" s="118"/>
      <c r="D517" s="118"/>
      <c r="E517" s="203"/>
      <c r="F517" s="118"/>
      <c r="G517" s="118"/>
      <c r="H517" s="118"/>
      <c r="I517" s="118"/>
      <c r="J517" s="118"/>
      <c r="K517" s="203"/>
      <c r="L517" s="118"/>
      <c r="M517" s="118"/>
      <c r="N517" s="118"/>
      <c r="O517" s="118"/>
      <c r="P517" s="118"/>
      <c r="Q517" s="203"/>
      <c r="R517" s="118"/>
      <c r="S517" s="118"/>
      <c r="T517" s="118"/>
      <c r="U517" s="118"/>
      <c r="V517" s="118"/>
      <c r="W517" s="203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  <c r="AL517" s="118"/>
      <c r="AM517" s="118"/>
      <c r="AN517" s="118"/>
      <c r="AO517" s="118"/>
      <c r="AP517" s="118"/>
      <c r="AQ517" s="118"/>
      <c r="AR517" s="118"/>
      <c r="AS517" s="118"/>
    </row>
    <row r="518">
      <c r="A518" s="224"/>
      <c r="B518" s="225"/>
      <c r="C518" s="118"/>
      <c r="D518" s="118"/>
      <c r="E518" s="203"/>
      <c r="F518" s="118"/>
      <c r="G518" s="118"/>
      <c r="H518" s="118"/>
      <c r="I518" s="118"/>
      <c r="J518" s="118"/>
      <c r="K518" s="203"/>
      <c r="L518" s="118"/>
      <c r="M518" s="118"/>
      <c r="N518" s="118"/>
      <c r="O518" s="118"/>
      <c r="P518" s="118"/>
      <c r="Q518" s="203"/>
      <c r="R518" s="118"/>
      <c r="S518" s="118"/>
      <c r="T518" s="118"/>
      <c r="U518" s="118"/>
      <c r="V518" s="118"/>
      <c r="W518" s="203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</row>
    <row r="519">
      <c r="A519" s="224"/>
      <c r="B519" s="225"/>
      <c r="C519" s="118"/>
      <c r="D519" s="118"/>
      <c r="E519" s="203"/>
      <c r="F519" s="118"/>
      <c r="G519" s="118"/>
      <c r="H519" s="118"/>
      <c r="I519" s="118"/>
      <c r="J519" s="118"/>
      <c r="K519" s="203"/>
      <c r="L519" s="118"/>
      <c r="M519" s="118"/>
      <c r="N519" s="118"/>
      <c r="O519" s="118"/>
      <c r="P519" s="118"/>
      <c r="Q519" s="203"/>
      <c r="R519" s="118"/>
      <c r="S519" s="118"/>
      <c r="T519" s="118"/>
      <c r="U519" s="118"/>
      <c r="V519" s="118"/>
      <c r="W519" s="203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  <c r="AL519" s="118"/>
      <c r="AM519" s="118"/>
      <c r="AN519" s="118"/>
      <c r="AO519" s="118"/>
      <c r="AP519" s="118"/>
      <c r="AQ519" s="118"/>
      <c r="AR519" s="118"/>
      <c r="AS519" s="118"/>
    </row>
    <row r="520">
      <c r="A520" s="224"/>
      <c r="B520" s="225"/>
      <c r="C520" s="118"/>
      <c r="D520" s="118"/>
      <c r="E520" s="203"/>
      <c r="F520" s="118"/>
      <c r="G520" s="118"/>
      <c r="H520" s="118"/>
      <c r="I520" s="118"/>
      <c r="J520" s="118"/>
      <c r="K520" s="203"/>
      <c r="L520" s="118"/>
      <c r="M520" s="118"/>
      <c r="N520" s="118"/>
      <c r="O520" s="118"/>
      <c r="P520" s="118"/>
      <c r="Q520" s="203"/>
      <c r="R520" s="118"/>
      <c r="S520" s="118"/>
      <c r="T520" s="118"/>
      <c r="U520" s="118"/>
      <c r="V520" s="118"/>
      <c r="W520" s="203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  <c r="AP520" s="118"/>
      <c r="AQ520" s="118"/>
      <c r="AR520" s="118"/>
      <c r="AS520" s="118"/>
    </row>
    <row r="521">
      <c r="A521" s="224"/>
      <c r="B521" s="225"/>
      <c r="C521" s="118"/>
      <c r="D521" s="118"/>
      <c r="E521" s="203"/>
      <c r="F521" s="118"/>
      <c r="G521" s="118"/>
      <c r="H521" s="118"/>
      <c r="I521" s="118"/>
      <c r="J521" s="118"/>
      <c r="K521" s="203"/>
      <c r="L521" s="118"/>
      <c r="M521" s="118"/>
      <c r="N521" s="118"/>
      <c r="O521" s="118"/>
      <c r="P521" s="118"/>
      <c r="Q521" s="203"/>
      <c r="R521" s="118"/>
      <c r="S521" s="118"/>
      <c r="T521" s="118"/>
      <c r="U521" s="118"/>
      <c r="V521" s="118"/>
      <c r="W521" s="203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  <c r="AP521" s="118"/>
      <c r="AQ521" s="118"/>
      <c r="AR521" s="118"/>
      <c r="AS521" s="118"/>
    </row>
    <row r="522">
      <c r="A522" s="224"/>
      <c r="B522" s="225"/>
      <c r="C522" s="118"/>
      <c r="D522" s="118"/>
      <c r="E522" s="203"/>
      <c r="F522" s="118"/>
      <c r="G522" s="118"/>
      <c r="H522" s="118"/>
      <c r="I522" s="118"/>
      <c r="J522" s="118"/>
      <c r="K522" s="203"/>
      <c r="L522" s="118"/>
      <c r="M522" s="118"/>
      <c r="N522" s="118"/>
      <c r="O522" s="118"/>
      <c r="P522" s="118"/>
      <c r="Q522" s="203"/>
      <c r="R522" s="118"/>
      <c r="S522" s="118"/>
      <c r="T522" s="118"/>
      <c r="U522" s="118"/>
      <c r="V522" s="118"/>
      <c r="W522" s="203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</row>
    <row r="523">
      <c r="A523" s="224"/>
      <c r="B523" s="225"/>
      <c r="C523" s="118"/>
      <c r="D523" s="118"/>
      <c r="E523" s="203"/>
      <c r="F523" s="118"/>
      <c r="G523" s="118"/>
      <c r="H523" s="118"/>
      <c r="I523" s="118"/>
      <c r="J523" s="118"/>
      <c r="K523" s="203"/>
      <c r="L523" s="118"/>
      <c r="M523" s="118"/>
      <c r="N523" s="118"/>
      <c r="O523" s="118"/>
      <c r="P523" s="118"/>
      <c r="Q523" s="203"/>
      <c r="R523" s="118"/>
      <c r="S523" s="118"/>
      <c r="T523" s="118"/>
      <c r="U523" s="118"/>
      <c r="V523" s="118"/>
      <c r="W523" s="203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  <c r="AP523" s="118"/>
      <c r="AQ523" s="118"/>
      <c r="AR523" s="118"/>
      <c r="AS523" s="118"/>
    </row>
    <row r="524">
      <c r="A524" s="224"/>
      <c r="B524" s="225"/>
      <c r="C524" s="118"/>
      <c r="D524" s="118"/>
      <c r="E524" s="203"/>
      <c r="F524" s="118"/>
      <c r="G524" s="118"/>
      <c r="H524" s="118"/>
      <c r="I524" s="118"/>
      <c r="J524" s="118"/>
      <c r="K524" s="203"/>
      <c r="L524" s="118"/>
      <c r="M524" s="118"/>
      <c r="N524" s="118"/>
      <c r="O524" s="118"/>
      <c r="P524" s="118"/>
      <c r="Q524" s="203"/>
      <c r="R524" s="118"/>
      <c r="S524" s="118"/>
      <c r="T524" s="118"/>
      <c r="U524" s="118"/>
      <c r="V524" s="118"/>
      <c r="W524" s="203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  <c r="AL524" s="118"/>
      <c r="AM524" s="118"/>
      <c r="AN524" s="118"/>
      <c r="AO524" s="118"/>
      <c r="AP524" s="118"/>
      <c r="AQ524" s="118"/>
      <c r="AR524" s="118"/>
      <c r="AS524" s="118"/>
    </row>
    <row r="525">
      <c r="A525" s="224"/>
      <c r="B525" s="225"/>
      <c r="C525" s="118"/>
      <c r="D525" s="118"/>
      <c r="E525" s="203"/>
      <c r="F525" s="118"/>
      <c r="G525" s="118"/>
      <c r="H525" s="118"/>
      <c r="I525" s="118"/>
      <c r="J525" s="118"/>
      <c r="K525" s="203"/>
      <c r="L525" s="118"/>
      <c r="M525" s="118"/>
      <c r="N525" s="118"/>
      <c r="O525" s="118"/>
      <c r="P525" s="118"/>
      <c r="Q525" s="203"/>
      <c r="R525" s="118"/>
      <c r="S525" s="118"/>
      <c r="T525" s="118"/>
      <c r="U525" s="118"/>
      <c r="V525" s="118"/>
      <c r="W525" s="203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  <c r="AL525" s="118"/>
      <c r="AM525" s="118"/>
      <c r="AN525" s="118"/>
      <c r="AO525" s="118"/>
      <c r="AP525" s="118"/>
      <c r="AQ525" s="118"/>
      <c r="AR525" s="118"/>
      <c r="AS525" s="118"/>
    </row>
    <row r="526">
      <c r="A526" s="224"/>
      <c r="B526" s="225"/>
      <c r="C526" s="118"/>
      <c r="D526" s="118"/>
      <c r="E526" s="203"/>
      <c r="F526" s="118"/>
      <c r="G526" s="118"/>
      <c r="H526" s="118"/>
      <c r="I526" s="118"/>
      <c r="J526" s="118"/>
      <c r="K526" s="203"/>
      <c r="L526" s="118"/>
      <c r="M526" s="118"/>
      <c r="N526" s="118"/>
      <c r="O526" s="118"/>
      <c r="P526" s="118"/>
      <c r="Q526" s="203"/>
      <c r="R526" s="118"/>
      <c r="S526" s="118"/>
      <c r="T526" s="118"/>
      <c r="U526" s="118"/>
      <c r="V526" s="118"/>
      <c r="W526" s="203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  <c r="AL526" s="118"/>
      <c r="AM526" s="118"/>
      <c r="AN526" s="118"/>
      <c r="AO526" s="118"/>
      <c r="AP526" s="118"/>
      <c r="AQ526" s="118"/>
      <c r="AR526" s="118"/>
      <c r="AS526" s="118"/>
    </row>
    <row r="527">
      <c r="A527" s="224"/>
      <c r="B527" s="225"/>
      <c r="C527" s="118"/>
      <c r="D527" s="118"/>
      <c r="E527" s="203"/>
      <c r="F527" s="118"/>
      <c r="G527" s="118"/>
      <c r="H527" s="118"/>
      <c r="I527" s="118"/>
      <c r="J527" s="118"/>
      <c r="K527" s="203"/>
      <c r="L527" s="118"/>
      <c r="M527" s="118"/>
      <c r="N527" s="118"/>
      <c r="O527" s="118"/>
      <c r="P527" s="118"/>
      <c r="Q527" s="203"/>
      <c r="R527" s="118"/>
      <c r="S527" s="118"/>
      <c r="T527" s="118"/>
      <c r="U527" s="118"/>
      <c r="V527" s="118"/>
      <c r="W527" s="203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</row>
    <row r="528">
      <c r="A528" s="224"/>
      <c r="B528" s="225"/>
      <c r="C528" s="118"/>
      <c r="D528" s="118"/>
      <c r="E528" s="203"/>
      <c r="F528" s="118"/>
      <c r="G528" s="118"/>
      <c r="H528" s="118"/>
      <c r="I528" s="118"/>
      <c r="J528" s="118"/>
      <c r="K528" s="203"/>
      <c r="L528" s="118"/>
      <c r="M528" s="118"/>
      <c r="N528" s="118"/>
      <c r="O528" s="118"/>
      <c r="P528" s="118"/>
      <c r="Q528" s="203"/>
      <c r="R528" s="118"/>
      <c r="S528" s="118"/>
      <c r="T528" s="118"/>
      <c r="U528" s="118"/>
      <c r="V528" s="118"/>
      <c r="W528" s="203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  <c r="AL528" s="118"/>
      <c r="AM528" s="118"/>
      <c r="AN528" s="118"/>
      <c r="AO528" s="118"/>
      <c r="AP528" s="118"/>
      <c r="AQ528" s="118"/>
      <c r="AR528" s="118"/>
      <c r="AS528" s="118"/>
    </row>
    <row r="529">
      <c r="A529" s="224"/>
      <c r="B529" s="225"/>
      <c r="C529" s="118"/>
      <c r="D529" s="118"/>
      <c r="E529" s="203"/>
      <c r="F529" s="118"/>
      <c r="G529" s="118"/>
      <c r="H529" s="118"/>
      <c r="I529" s="118"/>
      <c r="J529" s="118"/>
      <c r="K529" s="203"/>
      <c r="L529" s="118"/>
      <c r="M529" s="118"/>
      <c r="N529" s="118"/>
      <c r="O529" s="118"/>
      <c r="P529" s="118"/>
      <c r="Q529" s="203"/>
      <c r="R529" s="118"/>
      <c r="S529" s="118"/>
      <c r="T529" s="118"/>
      <c r="U529" s="118"/>
      <c r="V529" s="118"/>
      <c r="W529" s="203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</row>
    <row r="530">
      <c r="A530" s="224"/>
      <c r="B530" s="225"/>
      <c r="C530" s="118"/>
      <c r="D530" s="118"/>
      <c r="E530" s="203"/>
      <c r="F530" s="118"/>
      <c r="G530" s="118"/>
      <c r="H530" s="118"/>
      <c r="I530" s="118"/>
      <c r="J530" s="118"/>
      <c r="K530" s="203"/>
      <c r="L530" s="118"/>
      <c r="M530" s="118"/>
      <c r="N530" s="118"/>
      <c r="O530" s="118"/>
      <c r="P530" s="118"/>
      <c r="Q530" s="203"/>
      <c r="R530" s="118"/>
      <c r="S530" s="118"/>
      <c r="T530" s="118"/>
      <c r="U530" s="118"/>
      <c r="V530" s="118"/>
      <c r="W530" s="203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  <c r="AL530" s="118"/>
      <c r="AM530" s="118"/>
      <c r="AN530" s="118"/>
      <c r="AO530" s="118"/>
      <c r="AP530" s="118"/>
      <c r="AQ530" s="118"/>
      <c r="AR530" s="118"/>
      <c r="AS530" s="118"/>
    </row>
    <row r="531">
      <c r="A531" s="224"/>
      <c r="B531" s="225"/>
      <c r="C531" s="118"/>
      <c r="D531" s="118"/>
      <c r="E531" s="203"/>
      <c r="F531" s="118"/>
      <c r="G531" s="118"/>
      <c r="H531" s="118"/>
      <c r="I531" s="118"/>
      <c r="J531" s="118"/>
      <c r="K531" s="203"/>
      <c r="L531" s="118"/>
      <c r="M531" s="118"/>
      <c r="N531" s="118"/>
      <c r="O531" s="118"/>
      <c r="P531" s="118"/>
      <c r="Q531" s="203"/>
      <c r="R531" s="118"/>
      <c r="S531" s="118"/>
      <c r="T531" s="118"/>
      <c r="U531" s="118"/>
      <c r="V531" s="118"/>
      <c r="W531" s="203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  <c r="AL531" s="118"/>
      <c r="AM531" s="118"/>
      <c r="AN531" s="118"/>
      <c r="AO531" s="118"/>
      <c r="AP531" s="118"/>
      <c r="AQ531" s="118"/>
      <c r="AR531" s="118"/>
      <c r="AS531" s="118"/>
    </row>
    <row r="532">
      <c r="A532" s="224"/>
      <c r="B532" s="225"/>
      <c r="C532" s="118"/>
      <c r="D532" s="118"/>
      <c r="E532" s="203"/>
      <c r="F532" s="118"/>
      <c r="G532" s="118"/>
      <c r="H532" s="118"/>
      <c r="I532" s="118"/>
      <c r="J532" s="118"/>
      <c r="K532" s="203"/>
      <c r="L532" s="118"/>
      <c r="M532" s="118"/>
      <c r="N532" s="118"/>
      <c r="O532" s="118"/>
      <c r="P532" s="118"/>
      <c r="Q532" s="203"/>
      <c r="R532" s="118"/>
      <c r="S532" s="118"/>
      <c r="T532" s="118"/>
      <c r="U532" s="118"/>
      <c r="V532" s="118"/>
      <c r="W532" s="203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  <c r="AP532" s="118"/>
      <c r="AQ532" s="118"/>
      <c r="AR532" s="118"/>
      <c r="AS532" s="118"/>
    </row>
    <row r="533">
      <c r="A533" s="224"/>
      <c r="B533" s="225"/>
      <c r="C533" s="118"/>
      <c r="D533" s="118"/>
      <c r="E533" s="203"/>
      <c r="F533" s="118"/>
      <c r="G533" s="118"/>
      <c r="H533" s="118"/>
      <c r="I533" s="118"/>
      <c r="J533" s="118"/>
      <c r="K533" s="203"/>
      <c r="L533" s="118"/>
      <c r="M533" s="118"/>
      <c r="N533" s="118"/>
      <c r="O533" s="118"/>
      <c r="P533" s="118"/>
      <c r="Q533" s="203"/>
      <c r="R533" s="118"/>
      <c r="S533" s="118"/>
      <c r="T533" s="118"/>
      <c r="U533" s="118"/>
      <c r="V533" s="118"/>
      <c r="W533" s="203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  <c r="AL533" s="118"/>
      <c r="AM533" s="118"/>
      <c r="AN533" s="118"/>
      <c r="AO533" s="118"/>
      <c r="AP533" s="118"/>
      <c r="AQ533" s="118"/>
      <c r="AR533" s="118"/>
      <c r="AS533" s="118"/>
    </row>
    <row r="534">
      <c r="A534" s="224"/>
      <c r="B534" s="225"/>
      <c r="C534" s="118"/>
      <c r="D534" s="118"/>
      <c r="E534" s="203"/>
      <c r="F534" s="118"/>
      <c r="G534" s="118"/>
      <c r="H534" s="118"/>
      <c r="I534" s="118"/>
      <c r="J534" s="118"/>
      <c r="K534" s="203"/>
      <c r="L534" s="118"/>
      <c r="M534" s="118"/>
      <c r="N534" s="118"/>
      <c r="O534" s="118"/>
      <c r="P534" s="118"/>
      <c r="Q534" s="203"/>
      <c r="R534" s="118"/>
      <c r="S534" s="118"/>
      <c r="T534" s="118"/>
      <c r="U534" s="118"/>
      <c r="V534" s="118"/>
      <c r="W534" s="203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  <c r="AL534" s="118"/>
      <c r="AM534" s="118"/>
      <c r="AN534" s="118"/>
      <c r="AO534" s="118"/>
      <c r="AP534" s="118"/>
      <c r="AQ534" s="118"/>
      <c r="AR534" s="118"/>
      <c r="AS534" s="118"/>
    </row>
    <row r="535">
      <c r="A535" s="224"/>
      <c r="B535" s="225"/>
      <c r="C535" s="118"/>
      <c r="D535" s="118"/>
      <c r="E535" s="203"/>
      <c r="F535" s="118"/>
      <c r="G535" s="118"/>
      <c r="H535" s="118"/>
      <c r="I535" s="118"/>
      <c r="J535" s="118"/>
      <c r="K535" s="203"/>
      <c r="L535" s="118"/>
      <c r="M535" s="118"/>
      <c r="N535" s="118"/>
      <c r="O535" s="118"/>
      <c r="P535" s="118"/>
      <c r="Q535" s="203"/>
      <c r="R535" s="118"/>
      <c r="S535" s="118"/>
      <c r="T535" s="118"/>
      <c r="U535" s="118"/>
      <c r="V535" s="118"/>
      <c r="W535" s="203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  <c r="AL535" s="118"/>
      <c r="AM535" s="118"/>
      <c r="AN535" s="118"/>
      <c r="AO535" s="118"/>
      <c r="AP535" s="118"/>
      <c r="AQ535" s="118"/>
      <c r="AR535" s="118"/>
      <c r="AS535" s="118"/>
    </row>
    <row r="536">
      <c r="A536" s="224"/>
      <c r="B536" s="225"/>
      <c r="C536" s="118"/>
      <c r="D536" s="118"/>
      <c r="E536" s="203"/>
      <c r="F536" s="118"/>
      <c r="G536" s="118"/>
      <c r="H536" s="118"/>
      <c r="I536" s="118"/>
      <c r="J536" s="118"/>
      <c r="K536" s="203"/>
      <c r="L536" s="118"/>
      <c r="M536" s="118"/>
      <c r="N536" s="118"/>
      <c r="O536" s="118"/>
      <c r="P536" s="118"/>
      <c r="Q536" s="203"/>
      <c r="R536" s="118"/>
      <c r="S536" s="118"/>
      <c r="T536" s="118"/>
      <c r="U536" s="118"/>
      <c r="V536" s="118"/>
      <c r="W536" s="203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  <c r="AL536" s="118"/>
      <c r="AM536" s="118"/>
      <c r="AN536" s="118"/>
      <c r="AO536" s="118"/>
      <c r="AP536" s="118"/>
      <c r="AQ536" s="118"/>
      <c r="AR536" s="118"/>
      <c r="AS536" s="118"/>
    </row>
    <row r="537">
      <c r="A537" s="224"/>
      <c r="B537" s="225"/>
      <c r="C537" s="118"/>
      <c r="D537" s="118"/>
      <c r="E537" s="203"/>
      <c r="F537" s="118"/>
      <c r="G537" s="118"/>
      <c r="H537" s="118"/>
      <c r="I537" s="118"/>
      <c r="J537" s="118"/>
      <c r="K537" s="203"/>
      <c r="L537" s="118"/>
      <c r="M537" s="118"/>
      <c r="N537" s="118"/>
      <c r="O537" s="118"/>
      <c r="P537" s="118"/>
      <c r="Q537" s="203"/>
      <c r="R537" s="118"/>
      <c r="S537" s="118"/>
      <c r="T537" s="118"/>
      <c r="U537" s="118"/>
      <c r="V537" s="118"/>
      <c r="W537" s="203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  <c r="AP537" s="118"/>
      <c r="AQ537" s="118"/>
      <c r="AR537" s="118"/>
      <c r="AS537" s="118"/>
    </row>
    <row r="538">
      <c r="A538" s="224"/>
      <c r="B538" s="225"/>
      <c r="C538" s="118"/>
      <c r="D538" s="118"/>
      <c r="E538" s="203"/>
      <c r="F538" s="118"/>
      <c r="G538" s="118"/>
      <c r="H538" s="118"/>
      <c r="I538" s="118"/>
      <c r="J538" s="118"/>
      <c r="K538" s="203"/>
      <c r="L538" s="118"/>
      <c r="M538" s="118"/>
      <c r="N538" s="118"/>
      <c r="O538" s="118"/>
      <c r="P538" s="118"/>
      <c r="Q538" s="203"/>
      <c r="R538" s="118"/>
      <c r="S538" s="118"/>
      <c r="T538" s="118"/>
      <c r="U538" s="118"/>
      <c r="V538" s="118"/>
      <c r="W538" s="203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  <c r="AL538" s="118"/>
      <c r="AM538" s="118"/>
      <c r="AN538" s="118"/>
      <c r="AO538" s="118"/>
      <c r="AP538" s="118"/>
      <c r="AQ538" s="118"/>
      <c r="AR538" s="118"/>
      <c r="AS538" s="118"/>
    </row>
    <row r="539">
      <c r="A539" s="224"/>
      <c r="B539" s="225"/>
      <c r="C539" s="118"/>
      <c r="D539" s="118"/>
      <c r="E539" s="203"/>
      <c r="F539" s="118"/>
      <c r="G539" s="118"/>
      <c r="H539" s="118"/>
      <c r="I539" s="118"/>
      <c r="J539" s="118"/>
      <c r="K539" s="203"/>
      <c r="L539" s="118"/>
      <c r="M539" s="118"/>
      <c r="N539" s="118"/>
      <c r="O539" s="118"/>
      <c r="P539" s="118"/>
      <c r="Q539" s="203"/>
      <c r="R539" s="118"/>
      <c r="S539" s="118"/>
      <c r="T539" s="118"/>
      <c r="U539" s="118"/>
      <c r="V539" s="118"/>
      <c r="W539" s="203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  <c r="AL539" s="118"/>
      <c r="AM539" s="118"/>
      <c r="AN539" s="118"/>
      <c r="AO539" s="118"/>
      <c r="AP539" s="118"/>
      <c r="AQ539" s="118"/>
      <c r="AR539" s="118"/>
      <c r="AS539" s="118"/>
    </row>
    <row r="540">
      <c r="A540" s="224"/>
      <c r="B540" s="225"/>
      <c r="C540" s="118"/>
      <c r="D540" s="118"/>
      <c r="E540" s="203"/>
      <c r="F540" s="118"/>
      <c r="G540" s="118"/>
      <c r="H540" s="118"/>
      <c r="I540" s="118"/>
      <c r="J540" s="118"/>
      <c r="K540" s="203"/>
      <c r="L540" s="118"/>
      <c r="M540" s="118"/>
      <c r="N540" s="118"/>
      <c r="O540" s="118"/>
      <c r="P540" s="118"/>
      <c r="Q540" s="203"/>
      <c r="R540" s="118"/>
      <c r="S540" s="118"/>
      <c r="T540" s="118"/>
      <c r="U540" s="118"/>
      <c r="V540" s="118"/>
      <c r="W540" s="203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8"/>
      <c r="AS540" s="118"/>
    </row>
    <row r="541">
      <c r="A541" s="224"/>
      <c r="B541" s="225"/>
      <c r="C541" s="118"/>
      <c r="D541" s="118"/>
      <c r="E541" s="203"/>
      <c r="F541" s="118"/>
      <c r="G541" s="118"/>
      <c r="H541" s="118"/>
      <c r="I541" s="118"/>
      <c r="J541" s="118"/>
      <c r="K541" s="203"/>
      <c r="L541" s="118"/>
      <c r="M541" s="118"/>
      <c r="N541" s="118"/>
      <c r="O541" s="118"/>
      <c r="P541" s="118"/>
      <c r="Q541" s="203"/>
      <c r="R541" s="118"/>
      <c r="S541" s="118"/>
      <c r="T541" s="118"/>
      <c r="U541" s="118"/>
      <c r="V541" s="118"/>
      <c r="W541" s="203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  <c r="AP541" s="118"/>
      <c r="AQ541" s="118"/>
      <c r="AR541" s="118"/>
      <c r="AS541" s="118"/>
    </row>
    <row r="542">
      <c r="A542" s="224"/>
      <c r="B542" s="225"/>
      <c r="C542" s="118"/>
      <c r="D542" s="118"/>
      <c r="E542" s="203"/>
      <c r="F542" s="118"/>
      <c r="G542" s="118"/>
      <c r="H542" s="118"/>
      <c r="I542" s="118"/>
      <c r="J542" s="118"/>
      <c r="K542" s="203"/>
      <c r="L542" s="118"/>
      <c r="M542" s="118"/>
      <c r="N542" s="118"/>
      <c r="O542" s="118"/>
      <c r="P542" s="118"/>
      <c r="Q542" s="203"/>
      <c r="R542" s="118"/>
      <c r="S542" s="118"/>
      <c r="T542" s="118"/>
      <c r="U542" s="118"/>
      <c r="V542" s="118"/>
      <c r="W542" s="203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  <c r="AL542" s="118"/>
      <c r="AM542" s="118"/>
      <c r="AN542" s="118"/>
      <c r="AO542" s="118"/>
      <c r="AP542" s="118"/>
      <c r="AQ542" s="118"/>
      <c r="AR542" s="118"/>
      <c r="AS542" s="118"/>
    </row>
    <row r="543">
      <c r="A543" s="224"/>
      <c r="B543" s="225"/>
      <c r="C543" s="118"/>
      <c r="D543" s="118"/>
      <c r="E543" s="203"/>
      <c r="F543" s="118"/>
      <c r="G543" s="118"/>
      <c r="H543" s="118"/>
      <c r="I543" s="118"/>
      <c r="J543" s="118"/>
      <c r="K543" s="203"/>
      <c r="L543" s="118"/>
      <c r="M543" s="118"/>
      <c r="N543" s="118"/>
      <c r="O543" s="118"/>
      <c r="P543" s="118"/>
      <c r="Q543" s="203"/>
      <c r="R543" s="118"/>
      <c r="S543" s="118"/>
      <c r="T543" s="118"/>
      <c r="U543" s="118"/>
      <c r="V543" s="118"/>
      <c r="W543" s="203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  <c r="AP543" s="118"/>
      <c r="AQ543" s="118"/>
      <c r="AR543" s="118"/>
      <c r="AS543" s="118"/>
    </row>
    <row r="544">
      <c r="A544" s="224"/>
      <c r="B544" s="225"/>
      <c r="C544" s="118"/>
      <c r="D544" s="118"/>
      <c r="E544" s="203"/>
      <c r="F544" s="118"/>
      <c r="G544" s="118"/>
      <c r="H544" s="118"/>
      <c r="I544" s="118"/>
      <c r="J544" s="118"/>
      <c r="K544" s="203"/>
      <c r="L544" s="118"/>
      <c r="M544" s="118"/>
      <c r="N544" s="118"/>
      <c r="O544" s="118"/>
      <c r="P544" s="118"/>
      <c r="Q544" s="203"/>
      <c r="R544" s="118"/>
      <c r="S544" s="118"/>
      <c r="T544" s="118"/>
      <c r="U544" s="118"/>
      <c r="V544" s="118"/>
      <c r="W544" s="203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  <c r="AL544" s="118"/>
      <c r="AM544" s="118"/>
      <c r="AN544" s="118"/>
      <c r="AO544" s="118"/>
      <c r="AP544" s="118"/>
      <c r="AQ544" s="118"/>
      <c r="AR544" s="118"/>
      <c r="AS544" s="118"/>
    </row>
    <row r="545">
      <c r="A545" s="224"/>
      <c r="B545" s="225"/>
      <c r="C545" s="118"/>
      <c r="D545" s="118"/>
      <c r="E545" s="203"/>
      <c r="F545" s="118"/>
      <c r="G545" s="118"/>
      <c r="H545" s="118"/>
      <c r="I545" s="118"/>
      <c r="J545" s="118"/>
      <c r="K545" s="203"/>
      <c r="L545" s="118"/>
      <c r="M545" s="118"/>
      <c r="N545" s="118"/>
      <c r="O545" s="118"/>
      <c r="P545" s="118"/>
      <c r="Q545" s="203"/>
      <c r="R545" s="118"/>
      <c r="S545" s="118"/>
      <c r="T545" s="118"/>
      <c r="U545" s="118"/>
      <c r="V545" s="118"/>
      <c r="W545" s="203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  <c r="AL545" s="118"/>
      <c r="AM545" s="118"/>
      <c r="AN545" s="118"/>
      <c r="AO545" s="118"/>
      <c r="AP545" s="118"/>
      <c r="AQ545" s="118"/>
      <c r="AR545" s="118"/>
      <c r="AS545" s="118"/>
    </row>
    <row r="546">
      <c r="A546" s="224"/>
      <c r="B546" s="225"/>
      <c r="C546" s="118"/>
      <c r="D546" s="118"/>
      <c r="E546" s="203"/>
      <c r="F546" s="118"/>
      <c r="G546" s="118"/>
      <c r="H546" s="118"/>
      <c r="I546" s="118"/>
      <c r="J546" s="118"/>
      <c r="K546" s="203"/>
      <c r="L546" s="118"/>
      <c r="M546" s="118"/>
      <c r="N546" s="118"/>
      <c r="O546" s="118"/>
      <c r="P546" s="118"/>
      <c r="Q546" s="203"/>
      <c r="R546" s="118"/>
      <c r="S546" s="118"/>
      <c r="T546" s="118"/>
      <c r="U546" s="118"/>
      <c r="V546" s="118"/>
      <c r="W546" s="203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  <c r="AL546" s="118"/>
      <c r="AM546" s="118"/>
      <c r="AN546" s="118"/>
      <c r="AO546" s="118"/>
      <c r="AP546" s="118"/>
      <c r="AQ546" s="118"/>
      <c r="AR546" s="118"/>
      <c r="AS546" s="118"/>
    </row>
    <row r="547">
      <c r="A547" s="224"/>
      <c r="B547" s="225"/>
      <c r="C547" s="118"/>
      <c r="D547" s="118"/>
      <c r="E547" s="203"/>
      <c r="F547" s="118"/>
      <c r="G547" s="118"/>
      <c r="H547" s="118"/>
      <c r="I547" s="118"/>
      <c r="J547" s="118"/>
      <c r="K547" s="203"/>
      <c r="L547" s="118"/>
      <c r="M547" s="118"/>
      <c r="N547" s="118"/>
      <c r="O547" s="118"/>
      <c r="P547" s="118"/>
      <c r="Q547" s="203"/>
      <c r="R547" s="118"/>
      <c r="S547" s="118"/>
      <c r="T547" s="118"/>
      <c r="U547" s="118"/>
      <c r="V547" s="118"/>
      <c r="W547" s="203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  <c r="AL547" s="118"/>
      <c r="AM547" s="118"/>
      <c r="AN547" s="118"/>
      <c r="AO547" s="118"/>
      <c r="AP547" s="118"/>
      <c r="AQ547" s="118"/>
      <c r="AR547" s="118"/>
      <c r="AS547" s="118"/>
    </row>
    <row r="548">
      <c r="A548" s="224"/>
      <c r="B548" s="225"/>
      <c r="C548" s="118"/>
      <c r="D548" s="118"/>
      <c r="E548" s="203"/>
      <c r="F548" s="118"/>
      <c r="G548" s="118"/>
      <c r="H548" s="118"/>
      <c r="I548" s="118"/>
      <c r="J548" s="118"/>
      <c r="K548" s="203"/>
      <c r="L548" s="118"/>
      <c r="M548" s="118"/>
      <c r="N548" s="118"/>
      <c r="O548" s="118"/>
      <c r="P548" s="118"/>
      <c r="Q548" s="203"/>
      <c r="R548" s="118"/>
      <c r="S548" s="118"/>
      <c r="T548" s="118"/>
      <c r="U548" s="118"/>
      <c r="V548" s="118"/>
      <c r="W548" s="203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  <c r="AP548" s="118"/>
      <c r="AQ548" s="118"/>
      <c r="AR548" s="118"/>
      <c r="AS548" s="118"/>
    </row>
    <row r="549">
      <c r="A549" s="224"/>
      <c r="B549" s="225"/>
      <c r="C549" s="118"/>
      <c r="D549" s="118"/>
      <c r="E549" s="203"/>
      <c r="F549" s="118"/>
      <c r="G549" s="118"/>
      <c r="H549" s="118"/>
      <c r="I549" s="118"/>
      <c r="J549" s="118"/>
      <c r="K549" s="203"/>
      <c r="L549" s="118"/>
      <c r="M549" s="118"/>
      <c r="N549" s="118"/>
      <c r="O549" s="118"/>
      <c r="P549" s="118"/>
      <c r="Q549" s="203"/>
      <c r="R549" s="118"/>
      <c r="S549" s="118"/>
      <c r="T549" s="118"/>
      <c r="U549" s="118"/>
      <c r="V549" s="118"/>
      <c r="W549" s="203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  <c r="AP549" s="118"/>
      <c r="AQ549" s="118"/>
      <c r="AR549" s="118"/>
      <c r="AS549" s="118"/>
    </row>
    <row r="550">
      <c r="A550" s="224"/>
      <c r="B550" s="225"/>
      <c r="C550" s="118"/>
      <c r="D550" s="118"/>
      <c r="E550" s="203"/>
      <c r="F550" s="118"/>
      <c r="G550" s="118"/>
      <c r="H550" s="118"/>
      <c r="I550" s="118"/>
      <c r="J550" s="118"/>
      <c r="K550" s="203"/>
      <c r="L550" s="118"/>
      <c r="M550" s="118"/>
      <c r="N550" s="118"/>
      <c r="O550" s="118"/>
      <c r="P550" s="118"/>
      <c r="Q550" s="203"/>
      <c r="R550" s="118"/>
      <c r="S550" s="118"/>
      <c r="T550" s="118"/>
      <c r="U550" s="118"/>
      <c r="V550" s="118"/>
      <c r="W550" s="203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  <c r="AL550" s="118"/>
      <c r="AM550" s="118"/>
      <c r="AN550" s="118"/>
      <c r="AO550" s="118"/>
      <c r="AP550" s="118"/>
      <c r="AQ550" s="118"/>
      <c r="AR550" s="118"/>
      <c r="AS550" s="118"/>
    </row>
    <row r="551">
      <c r="A551" s="224"/>
      <c r="B551" s="225"/>
      <c r="C551" s="118"/>
      <c r="D551" s="118"/>
      <c r="E551" s="203"/>
      <c r="F551" s="118"/>
      <c r="G551" s="118"/>
      <c r="H551" s="118"/>
      <c r="I551" s="118"/>
      <c r="J551" s="118"/>
      <c r="K551" s="203"/>
      <c r="L551" s="118"/>
      <c r="M551" s="118"/>
      <c r="N551" s="118"/>
      <c r="O551" s="118"/>
      <c r="P551" s="118"/>
      <c r="Q551" s="203"/>
      <c r="R551" s="118"/>
      <c r="S551" s="118"/>
      <c r="T551" s="118"/>
      <c r="U551" s="118"/>
      <c r="V551" s="118"/>
      <c r="W551" s="203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  <c r="AL551" s="118"/>
      <c r="AM551" s="118"/>
      <c r="AN551" s="118"/>
      <c r="AO551" s="118"/>
      <c r="AP551" s="118"/>
      <c r="AQ551" s="118"/>
      <c r="AR551" s="118"/>
      <c r="AS551" s="118"/>
    </row>
    <row r="552">
      <c r="A552" s="224"/>
      <c r="B552" s="225"/>
      <c r="C552" s="118"/>
      <c r="D552" s="118"/>
      <c r="E552" s="203"/>
      <c r="F552" s="118"/>
      <c r="G552" s="118"/>
      <c r="H552" s="118"/>
      <c r="I552" s="118"/>
      <c r="J552" s="118"/>
      <c r="K552" s="203"/>
      <c r="L552" s="118"/>
      <c r="M552" s="118"/>
      <c r="N552" s="118"/>
      <c r="O552" s="118"/>
      <c r="P552" s="118"/>
      <c r="Q552" s="203"/>
      <c r="R552" s="118"/>
      <c r="S552" s="118"/>
      <c r="T552" s="118"/>
      <c r="U552" s="118"/>
      <c r="V552" s="118"/>
      <c r="W552" s="203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8"/>
    </row>
    <row r="553">
      <c r="A553" s="224"/>
      <c r="B553" s="225"/>
      <c r="C553" s="118"/>
      <c r="D553" s="118"/>
      <c r="E553" s="203"/>
      <c r="F553" s="118"/>
      <c r="G553" s="118"/>
      <c r="H553" s="118"/>
      <c r="I553" s="118"/>
      <c r="J553" s="118"/>
      <c r="K553" s="203"/>
      <c r="L553" s="118"/>
      <c r="M553" s="118"/>
      <c r="N553" s="118"/>
      <c r="O553" s="118"/>
      <c r="P553" s="118"/>
      <c r="Q553" s="203"/>
      <c r="R553" s="118"/>
      <c r="S553" s="118"/>
      <c r="T553" s="118"/>
      <c r="U553" s="118"/>
      <c r="V553" s="118"/>
      <c r="W553" s="203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8"/>
    </row>
    <row r="554">
      <c r="A554" s="224"/>
      <c r="B554" s="225"/>
      <c r="C554" s="118"/>
      <c r="D554" s="118"/>
      <c r="E554" s="203"/>
      <c r="F554" s="118"/>
      <c r="G554" s="118"/>
      <c r="H554" s="118"/>
      <c r="I554" s="118"/>
      <c r="J554" s="118"/>
      <c r="K554" s="203"/>
      <c r="L554" s="118"/>
      <c r="M554" s="118"/>
      <c r="N554" s="118"/>
      <c r="O554" s="118"/>
      <c r="P554" s="118"/>
      <c r="Q554" s="203"/>
      <c r="R554" s="118"/>
      <c r="S554" s="118"/>
      <c r="T554" s="118"/>
      <c r="U554" s="118"/>
      <c r="V554" s="118"/>
      <c r="W554" s="203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8"/>
    </row>
    <row r="555">
      <c r="A555" s="224"/>
      <c r="B555" s="225"/>
      <c r="C555" s="118"/>
      <c r="D555" s="118"/>
      <c r="E555" s="203"/>
      <c r="F555" s="118"/>
      <c r="G555" s="118"/>
      <c r="H555" s="118"/>
      <c r="I555" s="118"/>
      <c r="J555" s="118"/>
      <c r="K555" s="203"/>
      <c r="L555" s="118"/>
      <c r="M555" s="118"/>
      <c r="N555" s="118"/>
      <c r="O555" s="118"/>
      <c r="P555" s="118"/>
      <c r="Q555" s="203"/>
      <c r="R555" s="118"/>
      <c r="S555" s="118"/>
      <c r="T555" s="118"/>
      <c r="U555" s="118"/>
      <c r="V555" s="118"/>
      <c r="W555" s="203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8"/>
    </row>
    <row r="556">
      <c r="A556" s="224"/>
      <c r="B556" s="225"/>
      <c r="C556" s="118"/>
      <c r="D556" s="118"/>
      <c r="E556" s="203"/>
      <c r="F556" s="118"/>
      <c r="G556" s="118"/>
      <c r="H556" s="118"/>
      <c r="I556" s="118"/>
      <c r="J556" s="118"/>
      <c r="K556" s="203"/>
      <c r="L556" s="118"/>
      <c r="M556" s="118"/>
      <c r="N556" s="118"/>
      <c r="O556" s="118"/>
      <c r="P556" s="118"/>
      <c r="Q556" s="203"/>
      <c r="R556" s="118"/>
      <c r="S556" s="118"/>
      <c r="T556" s="118"/>
      <c r="U556" s="118"/>
      <c r="V556" s="118"/>
      <c r="W556" s="203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8"/>
    </row>
    <row r="557">
      <c r="A557" s="224"/>
      <c r="B557" s="225"/>
      <c r="C557" s="118"/>
      <c r="D557" s="118"/>
      <c r="E557" s="203"/>
      <c r="F557" s="118"/>
      <c r="G557" s="118"/>
      <c r="H557" s="118"/>
      <c r="I557" s="118"/>
      <c r="J557" s="118"/>
      <c r="K557" s="203"/>
      <c r="L557" s="118"/>
      <c r="M557" s="118"/>
      <c r="N557" s="118"/>
      <c r="O557" s="118"/>
      <c r="P557" s="118"/>
      <c r="Q557" s="203"/>
      <c r="R557" s="118"/>
      <c r="S557" s="118"/>
      <c r="T557" s="118"/>
      <c r="U557" s="118"/>
      <c r="V557" s="118"/>
      <c r="W557" s="203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</row>
    <row r="558">
      <c r="A558" s="224"/>
      <c r="B558" s="225"/>
      <c r="C558" s="118"/>
      <c r="D558" s="118"/>
      <c r="E558" s="203"/>
      <c r="F558" s="118"/>
      <c r="G558" s="118"/>
      <c r="H558" s="118"/>
      <c r="I558" s="118"/>
      <c r="J558" s="118"/>
      <c r="K558" s="203"/>
      <c r="L558" s="118"/>
      <c r="M558" s="118"/>
      <c r="N558" s="118"/>
      <c r="O558" s="118"/>
      <c r="P558" s="118"/>
      <c r="Q558" s="203"/>
      <c r="R558" s="118"/>
      <c r="S558" s="118"/>
      <c r="T558" s="118"/>
      <c r="U558" s="118"/>
      <c r="V558" s="118"/>
      <c r="W558" s="203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  <c r="AP558" s="118"/>
      <c r="AQ558" s="118"/>
      <c r="AR558" s="118"/>
      <c r="AS558" s="118"/>
    </row>
    <row r="559">
      <c r="A559" s="224"/>
      <c r="B559" s="225"/>
      <c r="C559" s="118"/>
      <c r="D559" s="118"/>
      <c r="E559" s="203"/>
      <c r="F559" s="118"/>
      <c r="G559" s="118"/>
      <c r="H559" s="118"/>
      <c r="I559" s="118"/>
      <c r="J559" s="118"/>
      <c r="K559" s="203"/>
      <c r="L559" s="118"/>
      <c r="M559" s="118"/>
      <c r="N559" s="118"/>
      <c r="O559" s="118"/>
      <c r="P559" s="118"/>
      <c r="Q559" s="203"/>
      <c r="R559" s="118"/>
      <c r="S559" s="118"/>
      <c r="T559" s="118"/>
      <c r="U559" s="118"/>
      <c r="V559" s="118"/>
      <c r="W559" s="203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  <c r="AL559" s="118"/>
      <c r="AM559" s="118"/>
      <c r="AN559" s="118"/>
      <c r="AO559" s="118"/>
      <c r="AP559" s="118"/>
      <c r="AQ559" s="118"/>
      <c r="AR559" s="118"/>
      <c r="AS559" s="118"/>
    </row>
    <row r="560">
      <c r="A560" s="224"/>
      <c r="B560" s="225"/>
      <c r="C560" s="118"/>
      <c r="D560" s="118"/>
      <c r="E560" s="203"/>
      <c r="F560" s="118"/>
      <c r="G560" s="118"/>
      <c r="H560" s="118"/>
      <c r="I560" s="118"/>
      <c r="J560" s="118"/>
      <c r="K560" s="203"/>
      <c r="L560" s="118"/>
      <c r="M560" s="118"/>
      <c r="N560" s="118"/>
      <c r="O560" s="118"/>
      <c r="P560" s="118"/>
      <c r="Q560" s="203"/>
      <c r="R560" s="118"/>
      <c r="S560" s="118"/>
      <c r="T560" s="118"/>
      <c r="U560" s="118"/>
      <c r="V560" s="118"/>
      <c r="W560" s="203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  <c r="AL560" s="118"/>
      <c r="AM560" s="118"/>
      <c r="AN560" s="118"/>
      <c r="AO560" s="118"/>
      <c r="AP560" s="118"/>
      <c r="AQ560" s="118"/>
      <c r="AR560" s="118"/>
      <c r="AS560" s="118"/>
    </row>
    <row r="561">
      <c r="A561" s="224"/>
      <c r="B561" s="225"/>
      <c r="C561" s="118"/>
      <c r="D561" s="118"/>
      <c r="E561" s="203"/>
      <c r="F561" s="118"/>
      <c r="G561" s="118"/>
      <c r="H561" s="118"/>
      <c r="I561" s="118"/>
      <c r="J561" s="118"/>
      <c r="K561" s="203"/>
      <c r="L561" s="118"/>
      <c r="M561" s="118"/>
      <c r="N561" s="118"/>
      <c r="O561" s="118"/>
      <c r="P561" s="118"/>
      <c r="Q561" s="203"/>
      <c r="R561" s="118"/>
      <c r="S561" s="118"/>
      <c r="T561" s="118"/>
      <c r="U561" s="118"/>
      <c r="V561" s="118"/>
      <c r="W561" s="203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  <c r="AL561" s="118"/>
      <c r="AM561" s="118"/>
      <c r="AN561" s="118"/>
      <c r="AO561" s="118"/>
      <c r="AP561" s="118"/>
      <c r="AQ561" s="118"/>
      <c r="AR561" s="118"/>
      <c r="AS561" s="118"/>
    </row>
    <row r="562">
      <c r="A562" s="224"/>
      <c r="B562" s="225"/>
      <c r="C562" s="118"/>
      <c r="D562" s="118"/>
      <c r="E562" s="203"/>
      <c r="F562" s="118"/>
      <c r="G562" s="118"/>
      <c r="H562" s="118"/>
      <c r="I562" s="118"/>
      <c r="J562" s="118"/>
      <c r="K562" s="203"/>
      <c r="L562" s="118"/>
      <c r="M562" s="118"/>
      <c r="N562" s="118"/>
      <c r="O562" s="118"/>
      <c r="P562" s="118"/>
      <c r="Q562" s="203"/>
      <c r="R562" s="118"/>
      <c r="S562" s="118"/>
      <c r="T562" s="118"/>
      <c r="U562" s="118"/>
      <c r="V562" s="118"/>
      <c r="W562" s="203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  <c r="AL562" s="118"/>
      <c r="AM562" s="118"/>
      <c r="AN562" s="118"/>
      <c r="AO562" s="118"/>
      <c r="AP562" s="118"/>
      <c r="AQ562" s="118"/>
      <c r="AR562" s="118"/>
      <c r="AS562" s="118"/>
    </row>
    <row r="563">
      <c r="A563" s="224"/>
      <c r="B563" s="225"/>
      <c r="C563" s="118"/>
      <c r="D563" s="118"/>
      <c r="E563" s="203"/>
      <c r="F563" s="118"/>
      <c r="G563" s="118"/>
      <c r="H563" s="118"/>
      <c r="I563" s="118"/>
      <c r="J563" s="118"/>
      <c r="K563" s="203"/>
      <c r="L563" s="118"/>
      <c r="M563" s="118"/>
      <c r="N563" s="118"/>
      <c r="O563" s="118"/>
      <c r="P563" s="118"/>
      <c r="Q563" s="203"/>
      <c r="R563" s="118"/>
      <c r="S563" s="118"/>
      <c r="T563" s="118"/>
      <c r="U563" s="118"/>
      <c r="V563" s="118"/>
      <c r="W563" s="203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  <c r="AL563" s="118"/>
      <c r="AM563" s="118"/>
      <c r="AN563" s="118"/>
      <c r="AO563" s="118"/>
      <c r="AP563" s="118"/>
      <c r="AQ563" s="118"/>
      <c r="AR563" s="118"/>
      <c r="AS563" s="118"/>
    </row>
    <row r="564">
      <c r="A564" s="224"/>
      <c r="B564" s="225"/>
      <c r="C564" s="118"/>
      <c r="D564" s="118"/>
      <c r="E564" s="203"/>
      <c r="F564" s="118"/>
      <c r="G564" s="118"/>
      <c r="H564" s="118"/>
      <c r="I564" s="118"/>
      <c r="J564" s="118"/>
      <c r="K564" s="203"/>
      <c r="L564" s="118"/>
      <c r="M564" s="118"/>
      <c r="N564" s="118"/>
      <c r="O564" s="118"/>
      <c r="P564" s="118"/>
      <c r="Q564" s="203"/>
      <c r="R564" s="118"/>
      <c r="S564" s="118"/>
      <c r="T564" s="118"/>
      <c r="U564" s="118"/>
      <c r="V564" s="118"/>
      <c r="W564" s="203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  <c r="AL564" s="118"/>
      <c r="AM564" s="118"/>
      <c r="AN564" s="118"/>
      <c r="AO564" s="118"/>
      <c r="AP564" s="118"/>
      <c r="AQ564" s="118"/>
      <c r="AR564" s="118"/>
      <c r="AS564" s="118"/>
    </row>
    <row r="565">
      <c r="A565" s="224"/>
      <c r="B565" s="225"/>
      <c r="C565" s="118"/>
      <c r="D565" s="118"/>
      <c r="E565" s="203"/>
      <c r="F565" s="118"/>
      <c r="G565" s="118"/>
      <c r="H565" s="118"/>
      <c r="I565" s="118"/>
      <c r="J565" s="118"/>
      <c r="K565" s="203"/>
      <c r="L565" s="118"/>
      <c r="M565" s="118"/>
      <c r="N565" s="118"/>
      <c r="O565" s="118"/>
      <c r="P565" s="118"/>
      <c r="Q565" s="203"/>
      <c r="R565" s="118"/>
      <c r="S565" s="118"/>
      <c r="T565" s="118"/>
      <c r="U565" s="118"/>
      <c r="V565" s="118"/>
      <c r="W565" s="203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  <c r="AL565" s="118"/>
      <c r="AM565" s="118"/>
      <c r="AN565" s="118"/>
      <c r="AO565" s="118"/>
      <c r="AP565" s="118"/>
      <c r="AQ565" s="118"/>
      <c r="AR565" s="118"/>
      <c r="AS565" s="118"/>
    </row>
    <row r="566">
      <c r="A566" s="224"/>
      <c r="B566" s="225"/>
      <c r="C566" s="118"/>
      <c r="D566" s="118"/>
      <c r="E566" s="203"/>
      <c r="F566" s="118"/>
      <c r="G566" s="118"/>
      <c r="H566" s="118"/>
      <c r="I566" s="118"/>
      <c r="J566" s="118"/>
      <c r="K566" s="203"/>
      <c r="L566" s="118"/>
      <c r="M566" s="118"/>
      <c r="N566" s="118"/>
      <c r="O566" s="118"/>
      <c r="P566" s="118"/>
      <c r="Q566" s="203"/>
      <c r="R566" s="118"/>
      <c r="S566" s="118"/>
      <c r="T566" s="118"/>
      <c r="U566" s="118"/>
      <c r="V566" s="118"/>
      <c r="W566" s="203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  <c r="AL566" s="118"/>
      <c r="AM566" s="118"/>
      <c r="AN566" s="118"/>
      <c r="AO566" s="118"/>
      <c r="AP566" s="118"/>
      <c r="AQ566" s="118"/>
      <c r="AR566" s="118"/>
      <c r="AS566" s="118"/>
    </row>
    <row r="567">
      <c r="A567" s="224"/>
      <c r="B567" s="225"/>
      <c r="C567" s="118"/>
      <c r="D567" s="118"/>
      <c r="E567" s="203"/>
      <c r="F567" s="118"/>
      <c r="G567" s="118"/>
      <c r="H567" s="118"/>
      <c r="I567" s="118"/>
      <c r="J567" s="118"/>
      <c r="K567" s="203"/>
      <c r="L567" s="118"/>
      <c r="M567" s="118"/>
      <c r="N567" s="118"/>
      <c r="O567" s="118"/>
      <c r="P567" s="118"/>
      <c r="Q567" s="203"/>
      <c r="R567" s="118"/>
      <c r="S567" s="118"/>
      <c r="T567" s="118"/>
      <c r="U567" s="118"/>
      <c r="V567" s="118"/>
      <c r="W567" s="203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  <c r="AP567" s="118"/>
      <c r="AQ567" s="118"/>
      <c r="AR567" s="118"/>
      <c r="AS567" s="118"/>
    </row>
    <row r="568">
      <c r="A568" s="224"/>
      <c r="B568" s="225"/>
      <c r="C568" s="118"/>
      <c r="D568" s="118"/>
      <c r="E568" s="203"/>
      <c r="F568" s="118"/>
      <c r="G568" s="118"/>
      <c r="H568" s="118"/>
      <c r="I568" s="118"/>
      <c r="J568" s="118"/>
      <c r="K568" s="203"/>
      <c r="L568" s="118"/>
      <c r="M568" s="118"/>
      <c r="N568" s="118"/>
      <c r="O568" s="118"/>
      <c r="P568" s="118"/>
      <c r="Q568" s="203"/>
      <c r="R568" s="118"/>
      <c r="S568" s="118"/>
      <c r="T568" s="118"/>
      <c r="U568" s="118"/>
      <c r="V568" s="118"/>
      <c r="W568" s="203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  <c r="AL568" s="118"/>
      <c r="AM568" s="118"/>
      <c r="AN568" s="118"/>
      <c r="AO568" s="118"/>
      <c r="AP568" s="118"/>
      <c r="AQ568" s="118"/>
      <c r="AR568" s="118"/>
      <c r="AS568" s="118"/>
    </row>
    <row r="569">
      <c r="A569" s="224"/>
      <c r="B569" s="225"/>
      <c r="C569" s="118"/>
      <c r="D569" s="118"/>
      <c r="E569" s="203"/>
      <c r="F569" s="118"/>
      <c r="G569" s="118"/>
      <c r="H569" s="118"/>
      <c r="I569" s="118"/>
      <c r="J569" s="118"/>
      <c r="K569" s="203"/>
      <c r="L569" s="118"/>
      <c r="M569" s="118"/>
      <c r="N569" s="118"/>
      <c r="O569" s="118"/>
      <c r="P569" s="118"/>
      <c r="Q569" s="203"/>
      <c r="R569" s="118"/>
      <c r="S569" s="118"/>
      <c r="T569" s="118"/>
      <c r="U569" s="118"/>
      <c r="V569" s="118"/>
      <c r="W569" s="203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  <c r="AL569" s="118"/>
      <c r="AM569" s="118"/>
      <c r="AN569" s="118"/>
      <c r="AO569" s="118"/>
      <c r="AP569" s="118"/>
      <c r="AQ569" s="118"/>
      <c r="AR569" s="118"/>
      <c r="AS569" s="118"/>
    </row>
    <row r="570">
      <c r="A570" s="224"/>
      <c r="B570" s="225"/>
      <c r="C570" s="118"/>
      <c r="D570" s="118"/>
      <c r="E570" s="203"/>
      <c r="F570" s="118"/>
      <c r="G570" s="118"/>
      <c r="H570" s="118"/>
      <c r="I570" s="118"/>
      <c r="J570" s="118"/>
      <c r="K570" s="203"/>
      <c r="L570" s="118"/>
      <c r="M570" s="118"/>
      <c r="N570" s="118"/>
      <c r="O570" s="118"/>
      <c r="P570" s="118"/>
      <c r="Q570" s="203"/>
      <c r="R570" s="118"/>
      <c r="S570" s="118"/>
      <c r="T570" s="118"/>
      <c r="U570" s="118"/>
      <c r="V570" s="118"/>
      <c r="W570" s="203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  <c r="AL570" s="118"/>
      <c r="AM570" s="118"/>
      <c r="AN570" s="118"/>
      <c r="AO570" s="118"/>
      <c r="AP570" s="118"/>
      <c r="AQ570" s="118"/>
      <c r="AR570" s="118"/>
      <c r="AS570" s="118"/>
    </row>
    <row r="571">
      <c r="A571" s="224"/>
      <c r="B571" s="225"/>
      <c r="C571" s="118"/>
      <c r="D571" s="118"/>
      <c r="E571" s="203"/>
      <c r="F571" s="118"/>
      <c r="G571" s="118"/>
      <c r="H571" s="118"/>
      <c r="I571" s="118"/>
      <c r="J571" s="118"/>
      <c r="K571" s="203"/>
      <c r="L571" s="118"/>
      <c r="M571" s="118"/>
      <c r="N571" s="118"/>
      <c r="O571" s="118"/>
      <c r="P571" s="118"/>
      <c r="Q571" s="203"/>
      <c r="R571" s="118"/>
      <c r="S571" s="118"/>
      <c r="T571" s="118"/>
      <c r="U571" s="118"/>
      <c r="V571" s="118"/>
      <c r="W571" s="203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  <c r="AL571" s="118"/>
      <c r="AM571" s="118"/>
      <c r="AN571" s="118"/>
      <c r="AO571" s="118"/>
      <c r="AP571" s="118"/>
      <c r="AQ571" s="118"/>
      <c r="AR571" s="118"/>
      <c r="AS571" s="118"/>
    </row>
    <row r="572">
      <c r="A572" s="224"/>
      <c r="B572" s="225"/>
      <c r="C572" s="118"/>
      <c r="D572" s="118"/>
      <c r="E572" s="203"/>
      <c r="F572" s="118"/>
      <c r="G572" s="118"/>
      <c r="H572" s="118"/>
      <c r="I572" s="118"/>
      <c r="J572" s="118"/>
      <c r="K572" s="203"/>
      <c r="L572" s="118"/>
      <c r="M572" s="118"/>
      <c r="N572" s="118"/>
      <c r="O572" s="118"/>
      <c r="P572" s="118"/>
      <c r="Q572" s="203"/>
      <c r="R572" s="118"/>
      <c r="S572" s="118"/>
      <c r="T572" s="118"/>
      <c r="U572" s="118"/>
      <c r="V572" s="118"/>
      <c r="W572" s="203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  <c r="AL572" s="118"/>
      <c r="AM572" s="118"/>
      <c r="AN572" s="118"/>
      <c r="AO572" s="118"/>
      <c r="AP572" s="118"/>
      <c r="AQ572" s="118"/>
      <c r="AR572" s="118"/>
      <c r="AS572" s="118"/>
    </row>
    <row r="573">
      <c r="A573" s="224"/>
      <c r="B573" s="225"/>
      <c r="C573" s="118"/>
      <c r="D573" s="118"/>
      <c r="E573" s="203"/>
      <c r="F573" s="118"/>
      <c r="G573" s="118"/>
      <c r="H573" s="118"/>
      <c r="I573" s="118"/>
      <c r="J573" s="118"/>
      <c r="K573" s="203"/>
      <c r="L573" s="118"/>
      <c r="M573" s="118"/>
      <c r="N573" s="118"/>
      <c r="O573" s="118"/>
      <c r="P573" s="118"/>
      <c r="Q573" s="203"/>
      <c r="R573" s="118"/>
      <c r="S573" s="118"/>
      <c r="T573" s="118"/>
      <c r="U573" s="118"/>
      <c r="V573" s="118"/>
      <c r="W573" s="203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  <c r="AL573" s="118"/>
      <c r="AM573" s="118"/>
      <c r="AN573" s="118"/>
      <c r="AO573" s="118"/>
      <c r="AP573" s="118"/>
      <c r="AQ573" s="118"/>
      <c r="AR573" s="118"/>
      <c r="AS573" s="118"/>
    </row>
    <row r="574">
      <c r="A574" s="224"/>
      <c r="B574" s="225"/>
      <c r="C574" s="118"/>
      <c r="D574" s="118"/>
      <c r="E574" s="203"/>
      <c r="F574" s="118"/>
      <c r="G574" s="118"/>
      <c r="H574" s="118"/>
      <c r="I574" s="118"/>
      <c r="J574" s="118"/>
      <c r="K574" s="203"/>
      <c r="L574" s="118"/>
      <c r="M574" s="118"/>
      <c r="N574" s="118"/>
      <c r="O574" s="118"/>
      <c r="P574" s="118"/>
      <c r="Q574" s="203"/>
      <c r="R574" s="118"/>
      <c r="S574" s="118"/>
      <c r="T574" s="118"/>
      <c r="U574" s="118"/>
      <c r="V574" s="118"/>
      <c r="W574" s="203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  <c r="AL574" s="118"/>
      <c r="AM574" s="118"/>
      <c r="AN574" s="118"/>
      <c r="AO574" s="118"/>
      <c r="AP574" s="118"/>
      <c r="AQ574" s="118"/>
      <c r="AR574" s="118"/>
      <c r="AS574" s="118"/>
    </row>
    <row r="575">
      <c r="A575" s="224"/>
      <c r="B575" s="225"/>
      <c r="C575" s="118"/>
      <c r="D575" s="118"/>
      <c r="E575" s="203"/>
      <c r="F575" s="118"/>
      <c r="G575" s="118"/>
      <c r="H575" s="118"/>
      <c r="I575" s="118"/>
      <c r="J575" s="118"/>
      <c r="K575" s="203"/>
      <c r="L575" s="118"/>
      <c r="M575" s="118"/>
      <c r="N575" s="118"/>
      <c r="O575" s="118"/>
      <c r="P575" s="118"/>
      <c r="Q575" s="203"/>
      <c r="R575" s="118"/>
      <c r="S575" s="118"/>
      <c r="T575" s="118"/>
      <c r="U575" s="118"/>
      <c r="V575" s="118"/>
      <c r="W575" s="203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  <c r="AH575" s="118"/>
      <c r="AI575" s="118"/>
      <c r="AJ575" s="118"/>
      <c r="AK575" s="118"/>
      <c r="AL575" s="118"/>
      <c r="AM575" s="118"/>
      <c r="AN575" s="118"/>
      <c r="AO575" s="118"/>
      <c r="AP575" s="118"/>
      <c r="AQ575" s="118"/>
      <c r="AR575" s="118"/>
      <c r="AS575" s="118"/>
    </row>
    <row r="576">
      <c r="A576" s="224"/>
      <c r="B576" s="225"/>
      <c r="C576" s="118"/>
      <c r="D576" s="118"/>
      <c r="E576" s="203"/>
      <c r="F576" s="118"/>
      <c r="G576" s="118"/>
      <c r="H576" s="118"/>
      <c r="I576" s="118"/>
      <c r="J576" s="118"/>
      <c r="K576" s="203"/>
      <c r="L576" s="118"/>
      <c r="M576" s="118"/>
      <c r="N576" s="118"/>
      <c r="O576" s="118"/>
      <c r="P576" s="118"/>
      <c r="Q576" s="203"/>
      <c r="R576" s="118"/>
      <c r="S576" s="118"/>
      <c r="T576" s="118"/>
      <c r="U576" s="118"/>
      <c r="V576" s="118"/>
      <c r="W576" s="203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8"/>
      <c r="AI576" s="118"/>
      <c r="AJ576" s="118"/>
      <c r="AK576" s="118"/>
      <c r="AL576" s="118"/>
      <c r="AM576" s="118"/>
      <c r="AN576" s="118"/>
      <c r="AO576" s="118"/>
      <c r="AP576" s="118"/>
      <c r="AQ576" s="118"/>
      <c r="AR576" s="118"/>
      <c r="AS576" s="118"/>
    </row>
    <row r="577">
      <c r="A577" s="224"/>
      <c r="B577" s="225"/>
      <c r="C577" s="118"/>
      <c r="D577" s="118"/>
      <c r="E577" s="203"/>
      <c r="F577" s="118"/>
      <c r="G577" s="118"/>
      <c r="H577" s="118"/>
      <c r="I577" s="118"/>
      <c r="J577" s="118"/>
      <c r="K577" s="203"/>
      <c r="L577" s="118"/>
      <c r="M577" s="118"/>
      <c r="N577" s="118"/>
      <c r="O577" s="118"/>
      <c r="P577" s="118"/>
      <c r="Q577" s="203"/>
      <c r="R577" s="118"/>
      <c r="S577" s="118"/>
      <c r="T577" s="118"/>
      <c r="U577" s="118"/>
      <c r="V577" s="118"/>
      <c r="W577" s="203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  <c r="AH577" s="118"/>
      <c r="AI577" s="118"/>
      <c r="AJ577" s="118"/>
      <c r="AK577" s="118"/>
      <c r="AL577" s="118"/>
      <c r="AM577" s="118"/>
      <c r="AN577" s="118"/>
      <c r="AO577" s="118"/>
      <c r="AP577" s="118"/>
      <c r="AQ577" s="118"/>
      <c r="AR577" s="118"/>
      <c r="AS577" s="118"/>
    </row>
    <row r="578">
      <c r="A578" s="224"/>
      <c r="B578" s="225"/>
      <c r="C578" s="118"/>
      <c r="D578" s="118"/>
      <c r="E578" s="203"/>
      <c r="F578" s="118"/>
      <c r="G578" s="118"/>
      <c r="H578" s="118"/>
      <c r="I578" s="118"/>
      <c r="J578" s="118"/>
      <c r="K578" s="203"/>
      <c r="L578" s="118"/>
      <c r="M578" s="118"/>
      <c r="N578" s="118"/>
      <c r="O578" s="118"/>
      <c r="P578" s="118"/>
      <c r="Q578" s="203"/>
      <c r="R578" s="118"/>
      <c r="S578" s="118"/>
      <c r="T578" s="118"/>
      <c r="U578" s="118"/>
      <c r="V578" s="118"/>
      <c r="W578" s="203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  <c r="AH578" s="118"/>
      <c r="AI578" s="118"/>
      <c r="AJ578" s="118"/>
      <c r="AK578" s="118"/>
      <c r="AL578" s="118"/>
      <c r="AM578" s="118"/>
      <c r="AN578" s="118"/>
      <c r="AO578" s="118"/>
      <c r="AP578" s="118"/>
      <c r="AQ578" s="118"/>
      <c r="AR578" s="118"/>
      <c r="AS578" s="118"/>
    </row>
    <row r="579">
      <c r="A579" s="224"/>
      <c r="B579" s="225"/>
      <c r="C579" s="118"/>
      <c r="D579" s="118"/>
      <c r="E579" s="203"/>
      <c r="F579" s="118"/>
      <c r="G579" s="118"/>
      <c r="H579" s="118"/>
      <c r="I579" s="118"/>
      <c r="J579" s="118"/>
      <c r="K579" s="203"/>
      <c r="L579" s="118"/>
      <c r="M579" s="118"/>
      <c r="N579" s="118"/>
      <c r="O579" s="118"/>
      <c r="P579" s="118"/>
      <c r="Q579" s="203"/>
      <c r="R579" s="118"/>
      <c r="S579" s="118"/>
      <c r="T579" s="118"/>
      <c r="U579" s="118"/>
      <c r="V579" s="118"/>
      <c r="W579" s="203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  <c r="AL579" s="118"/>
      <c r="AM579" s="118"/>
      <c r="AN579" s="118"/>
      <c r="AO579" s="118"/>
      <c r="AP579" s="118"/>
      <c r="AQ579" s="118"/>
      <c r="AR579" s="118"/>
      <c r="AS579" s="118"/>
    </row>
    <row r="580">
      <c r="A580" s="224"/>
      <c r="B580" s="225"/>
      <c r="C580" s="118"/>
      <c r="D580" s="118"/>
      <c r="E580" s="203"/>
      <c r="F580" s="118"/>
      <c r="G580" s="118"/>
      <c r="H580" s="118"/>
      <c r="I580" s="118"/>
      <c r="J580" s="118"/>
      <c r="K580" s="203"/>
      <c r="L580" s="118"/>
      <c r="M580" s="118"/>
      <c r="N580" s="118"/>
      <c r="O580" s="118"/>
      <c r="P580" s="118"/>
      <c r="Q580" s="203"/>
      <c r="R580" s="118"/>
      <c r="S580" s="118"/>
      <c r="T580" s="118"/>
      <c r="U580" s="118"/>
      <c r="V580" s="118"/>
      <c r="W580" s="203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  <c r="AH580" s="118"/>
      <c r="AI580" s="118"/>
      <c r="AJ580" s="118"/>
      <c r="AK580" s="118"/>
      <c r="AL580" s="118"/>
      <c r="AM580" s="118"/>
      <c r="AN580" s="118"/>
      <c r="AO580" s="118"/>
      <c r="AP580" s="118"/>
      <c r="AQ580" s="118"/>
      <c r="AR580" s="118"/>
      <c r="AS580" s="118"/>
    </row>
    <row r="581">
      <c r="A581" s="224"/>
      <c r="B581" s="225"/>
      <c r="C581" s="118"/>
      <c r="D581" s="118"/>
      <c r="E581" s="203"/>
      <c r="F581" s="118"/>
      <c r="G581" s="118"/>
      <c r="H581" s="118"/>
      <c r="I581" s="118"/>
      <c r="J581" s="118"/>
      <c r="K581" s="203"/>
      <c r="L581" s="118"/>
      <c r="M581" s="118"/>
      <c r="N581" s="118"/>
      <c r="O581" s="118"/>
      <c r="P581" s="118"/>
      <c r="Q581" s="203"/>
      <c r="R581" s="118"/>
      <c r="S581" s="118"/>
      <c r="T581" s="118"/>
      <c r="U581" s="118"/>
      <c r="V581" s="118"/>
      <c r="W581" s="203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  <c r="AH581" s="118"/>
      <c r="AI581" s="118"/>
      <c r="AJ581" s="118"/>
      <c r="AK581" s="118"/>
      <c r="AL581" s="118"/>
      <c r="AM581" s="118"/>
      <c r="AN581" s="118"/>
      <c r="AO581" s="118"/>
      <c r="AP581" s="118"/>
      <c r="AQ581" s="118"/>
      <c r="AR581" s="118"/>
      <c r="AS581" s="118"/>
    </row>
    <row r="582">
      <c r="A582" s="224"/>
      <c r="B582" s="225"/>
      <c r="C582" s="118"/>
      <c r="D582" s="118"/>
      <c r="E582" s="203"/>
      <c r="F582" s="118"/>
      <c r="G582" s="118"/>
      <c r="H582" s="118"/>
      <c r="I582" s="118"/>
      <c r="J582" s="118"/>
      <c r="K582" s="203"/>
      <c r="L582" s="118"/>
      <c r="M582" s="118"/>
      <c r="N582" s="118"/>
      <c r="O582" s="118"/>
      <c r="P582" s="118"/>
      <c r="Q582" s="203"/>
      <c r="R582" s="118"/>
      <c r="S582" s="118"/>
      <c r="T582" s="118"/>
      <c r="U582" s="118"/>
      <c r="V582" s="118"/>
      <c r="W582" s="203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  <c r="AL582" s="118"/>
      <c r="AM582" s="118"/>
      <c r="AN582" s="118"/>
      <c r="AO582" s="118"/>
      <c r="AP582" s="118"/>
      <c r="AQ582" s="118"/>
      <c r="AR582" s="118"/>
      <c r="AS582" s="118"/>
    </row>
    <row r="583">
      <c r="A583" s="224"/>
      <c r="B583" s="225"/>
      <c r="C583" s="118"/>
      <c r="D583" s="118"/>
      <c r="E583" s="203"/>
      <c r="F583" s="118"/>
      <c r="G583" s="118"/>
      <c r="H583" s="118"/>
      <c r="I583" s="118"/>
      <c r="J583" s="118"/>
      <c r="K583" s="203"/>
      <c r="L583" s="118"/>
      <c r="M583" s="118"/>
      <c r="N583" s="118"/>
      <c r="O583" s="118"/>
      <c r="P583" s="118"/>
      <c r="Q583" s="203"/>
      <c r="R583" s="118"/>
      <c r="S583" s="118"/>
      <c r="T583" s="118"/>
      <c r="U583" s="118"/>
      <c r="V583" s="118"/>
      <c r="W583" s="203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  <c r="AL583" s="118"/>
      <c r="AM583" s="118"/>
      <c r="AN583" s="118"/>
      <c r="AO583" s="118"/>
      <c r="AP583" s="118"/>
      <c r="AQ583" s="118"/>
      <c r="AR583" s="118"/>
      <c r="AS583" s="118"/>
    </row>
    <row r="584">
      <c r="A584" s="224"/>
      <c r="B584" s="225"/>
      <c r="C584" s="118"/>
      <c r="D584" s="118"/>
      <c r="E584" s="203"/>
      <c r="F584" s="118"/>
      <c r="G584" s="118"/>
      <c r="H584" s="118"/>
      <c r="I584" s="118"/>
      <c r="J584" s="118"/>
      <c r="K584" s="203"/>
      <c r="L584" s="118"/>
      <c r="M584" s="118"/>
      <c r="N584" s="118"/>
      <c r="O584" s="118"/>
      <c r="P584" s="118"/>
      <c r="Q584" s="203"/>
      <c r="R584" s="118"/>
      <c r="S584" s="118"/>
      <c r="T584" s="118"/>
      <c r="U584" s="118"/>
      <c r="V584" s="118"/>
      <c r="W584" s="203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  <c r="AL584" s="118"/>
      <c r="AM584" s="118"/>
      <c r="AN584" s="118"/>
      <c r="AO584" s="118"/>
      <c r="AP584" s="118"/>
      <c r="AQ584" s="118"/>
      <c r="AR584" s="118"/>
      <c r="AS584" s="118"/>
    </row>
    <row r="585">
      <c r="A585" s="224"/>
      <c r="B585" s="225"/>
      <c r="C585" s="118"/>
      <c r="D585" s="118"/>
      <c r="E585" s="203"/>
      <c r="F585" s="118"/>
      <c r="G585" s="118"/>
      <c r="H585" s="118"/>
      <c r="I585" s="118"/>
      <c r="J585" s="118"/>
      <c r="K585" s="203"/>
      <c r="L585" s="118"/>
      <c r="M585" s="118"/>
      <c r="N585" s="118"/>
      <c r="O585" s="118"/>
      <c r="P585" s="118"/>
      <c r="Q585" s="203"/>
      <c r="R585" s="118"/>
      <c r="S585" s="118"/>
      <c r="T585" s="118"/>
      <c r="U585" s="118"/>
      <c r="V585" s="118"/>
      <c r="W585" s="203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  <c r="AL585" s="118"/>
      <c r="AM585" s="118"/>
      <c r="AN585" s="118"/>
      <c r="AO585" s="118"/>
      <c r="AP585" s="118"/>
      <c r="AQ585" s="118"/>
      <c r="AR585" s="118"/>
      <c r="AS585" s="118"/>
    </row>
    <row r="586">
      <c r="A586" s="224"/>
      <c r="B586" s="225"/>
      <c r="C586" s="118"/>
      <c r="D586" s="118"/>
      <c r="E586" s="203"/>
      <c r="F586" s="118"/>
      <c r="G586" s="118"/>
      <c r="H586" s="118"/>
      <c r="I586" s="118"/>
      <c r="J586" s="118"/>
      <c r="K586" s="203"/>
      <c r="L586" s="118"/>
      <c r="M586" s="118"/>
      <c r="N586" s="118"/>
      <c r="O586" s="118"/>
      <c r="P586" s="118"/>
      <c r="Q586" s="203"/>
      <c r="R586" s="118"/>
      <c r="S586" s="118"/>
      <c r="T586" s="118"/>
      <c r="U586" s="118"/>
      <c r="V586" s="118"/>
      <c r="W586" s="203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  <c r="AL586" s="118"/>
      <c r="AM586" s="118"/>
      <c r="AN586" s="118"/>
      <c r="AO586" s="118"/>
      <c r="AP586" s="118"/>
      <c r="AQ586" s="118"/>
      <c r="AR586" s="118"/>
      <c r="AS586" s="118"/>
    </row>
    <row r="587">
      <c r="A587" s="224"/>
      <c r="B587" s="225"/>
      <c r="C587" s="118"/>
      <c r="D587" s="118"/>
      <c r="E587" s="203"/>
      <c r="F587" s="118"/>
      <c r="G587" s="118"/>
      <c r="H587" s="118"/>
      <c r="I587" s="118"/>
      <c r="J587" s="118"/>
      <c r="K587" s="203"/>
      <c r="L587" s="118"/>
      <c r="M587" s="118"/>
      <c r="N587" s="118"/>
      <c r="O587" s="118"/>
      <c r="P587" s="118"/>
      <c r="Q587" s="203"/>
      <c r="R587" s="118"/>
      <c r="S587" s="118"/>
      <c r="T587" s="118"/>
      <c r="U587" s="118"/>
      <c r="V587" s="118"/>
      <c r="W587" s="203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  <c r="AL587" s="118"/>
      <c r="AM587" s="118"/>
      <c r="AN587" s="118"/>
      <c r="AO587" s="118"/>
      <c r="AP587" s="118"/>
      <c r="AQ587" s="118"/>
      <c r="AR587" s="118"/>
      <c r="AS587" s="118"/>
    </row>
    <row r="588">
      <c r="A588" s="224"/>
      <c r="B588" s="225"/>
      <c r="C588" s="118"/>
      <c r="D588" s="118"/>
      <c r="E588" s="203"/>
      <c r="F588" s="118"/>
      <c r="G588" s="118"/>
      <c r="H588" s="118"/>
      <c r="I588" s="118"/>
      <c r="J588" s="118"/>
      <c r="K588" s="203"/>
      <c r="L588" s="118"/>
      <c r="M588" s="118"/>
      <c r="N588" s="118"/>
      <c r="O588" s="118"/>
      <c r="P588" s="118"/>
      <c r="Q588" s="203"/>
      <c r="R588" s="118"/>
      <c r="S588" s="118"/>
      <c r="T588" s="118"/>
      <c r="U588" s="118"/>
      <c r="V588" s="118"/>
      <c r="W588" s="203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  <c r="AP588" s="118"/>
      <c r="AQ588" s="118"/>
      <c r="AR588" s="118"/>
      <c r="AS588" s="118"/>
    </row>
    <row r="589">
      <c r="A589" s="224"/>
      <c r="B589" s="225"/>
      <c r="C589" s="118"/>
      <c r="D589" s="118"/>
      <c r="E589" s="203"/>
      <c r="F589" s="118"/>
      <c r="G589" s="118"/>
      <c r="H589" s="118"/>
      <c r="I589" s="118"/>
      <c r="J589" s="118"/>
      <c r="K589" s="203"/>
      <c r="L589" s="118"/>
      <c r="M589" s="118"/>
      <c r="N589" s="118"/>
      <c r="O589" s="118"/>
      <c r="P589" s="118"/>
      <c r="Q589" s="203"/>
      <c r="R589" s="118"/>
      <c r="S589" s="118"/>
      <c r="T589" s="118"/>
      <c r="U589" s="118"/>
      <c r="V589" s="118"/>
      <c r="W589" s="203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  <c r="AL589" s="118"/>
      <c r="AM589" s="118"/>
      <c r="AN589" s="118"/>
      <c r="AO589" s="118"/>
      <c r="AP589" s="118"/>
      <c r="AQ589" s="118"/>
      <c r="AR589" s="118"/>
      <c r="AS589" s="118"/>
    </row>
    <row r="590">
      <c r="A590" s="224"/>
      <c r="B590" s="225"/>
      <c r="C590" s="118"/>
      <c r="D590" s="118"/>
      <c r="E590" s="203"/>
      <c r="F590" s="118"/>
      <c r="G590" s="118"/>
      <c r="H590" s="118"/>
      <c r="I590" s="118"/>
      <c r="J590" s="118"/>
      <c r="K590" s="203"/>
      <c r="L590" s="118"/>
      <c r="M590" s="118"/>
      <c r="N590" s="118"/>
      <c r="O590" s="118"/>
      <c r="P590" s="118"/>
      <c r="Q590" s="203"/>
      <c r="R590" s="118"/>
      <c r="S590" s="118"/>
      <c r="T590" s="118"/>
      <c r="U590" s="118"/>
      <c r="V590" s="118"/>
      <c r="W590" s="203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</row>
    <row r="591">
      <c r="A591" s="224"/>
      <c r="B591" s="225"/>
      <c r="C591" s="118"/>
      <c r="D591" s="118"/>
      <c r="E591" s="203"/>
      <c r="F591" s="118"/>
      <c r="G591" s="118"/>
      <c r="H591" s="118"/>
      <c r="I591" s="118"/>
      <c r="J591" s="118"/>
      <c r="K591" s="203"/>
      <c r="L591" s="118"/>
      <c r="M591" s="118"/>
      <c r="N591" s="118"/>
      <c r="O591" s="118"/>
      <c r="P591" s="118"/>
      <c r="Q591" s="203"/>
      <c r="R591" s="118"/>
      <c r="S591" s="118"/>
      <c r="T591" s="118"/>
      <c r="U591" s="118"/>
      <c r="V591" s="118"/>
      <c r="W591" s="203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  <c r="AL591" s="118"/>
      <c r="AM591" s="118"/>
      <c r="AN591" s="118"/>
      <c r="AO591" s="118"/>
      <c r="AP591" s="118"/>
      <c r="AQ591" s="118"/>
      <c r="AR591" s="118"/>
      <c r="AS591" s="118"/>
    </row>
    <row r="592">
      <c r="A592" s="224"/>
      <c r="B592" s="225"/>
      <c r="C592" s="118"/>
      <c r="D592" s="118"/>
      <c r="E592" s="203"/>
      <c r="F592" s="118"/>
      <c r="G592" s="118"/>
      <c r="H592" s="118"/>
      <c r="I592" s="118"/>
      <c r="J592" s="118"/>
      <c r="K592" s="203"/>
      <c r="L592" s="118"/>
      <c r="M592" s="118"/>
      <c r="N592" s="118"/>
      <c r="O592" s="118"/>
      <c r="P592" s="118"/>
      <c r="Q592" s="203"/>
      <c r="R592" s="118"/>
      <c r="S592" s="118"/>
      <c r="T592" s="118"/>
      <c r="U592" s="118"/>
      <c r="V592" s="118"/>
      <c r="W592" s="203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  <c r="AL592" s="118"/>
      <c r="AM592" s="118"/>
      <c r="AN592" s="118"/>
      <c r="AO592" s="118"/>
      <c r="AP592" s="118"/>
      <c r="AQ592" s="118"/>
      <c r="AR592" s="118"/>
      <c r="AS592" s="118"/>
    </row>
    <row r="593">
      <c r="A593" s="224"/>
      <c r="B593" s="225"/>
      <c r="C593" s="118"/>
      <c r="D593" s="118"/>
      <c r="E593" s="203"/>
      <c r="F593" s="118"/>
      <c r="G593" s="118"/>
      <c r="H593" s="118"/>
      <c r="I593" s="118"/>
      <c r="J593" s="118"/>
      <c r="K593" s="203"/>
      <c r="L593" s="118"/>
      <c r="M593" s="118"/>
      <c r="N593" s="118"/>
      <c r="O593" s="118"/>
      <c r="P593" s="118"/>
      <c r="Q593" s="203"/>
      <c r="R593" s="118"/>
      <c r="S593" s="118"/>
      <c r="T593" s="118"/>
      <c r="U593" s="118"/>
      <c r="V593" s="118"/>
      <c r="W593" s="203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  <c r="AL593" s="118"/>
      <c r="AM593" s="118"/>
      <c r="AN593" s="118"/>
      <c r="AO593" s="118"/>
      <c r="AP593" s="118"/>
      <c r="AQ593" s="118"/>
      <c r="AR593" s="118"/>
      <c r="AS593" s="118"/>
    </row>
    <row r="594">
      <c r="A594" s="224"/>
      <c r="B594" s="225"/>
      <c r="C594" s="118"/>
      <c r="D594" s="118"/>
      <c r="E594" s="203"/>
      <c r="F594" s="118"/>
      <c r="G594" s="118"/>
      <c r="H594" s="118"/>
      <c r="I594" s="118"/>
      <c r="J594" s="118"/>
      <c r="K594" s="203"/>
      <c r="L594" s="118"/>
      <c r="M594" s="118"/>
      <c r="N594" s="118"/>
      <c r="O594" s="118"/>
      <c r="P594" s="118"/>
      <c r="Q594" s="203"/>
      <c r="R594" s="118"/>
      <c r="S594" s="118"/>
      <c r="T594" s="118"/>
      <c r="U594" s="118"/>
      <c r="V594" s="118"/>
      <c r="W594" s="203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  <c r="AL594" s="118"/>
      <c r="AM594" s="118"/>
      <c r="AN594" s="118"/>
      <c r="AO594" s="118"/>
      <c r="AP594" s="118"/>
      <c r="AQ594" s="118"/>
      <c r="AR594" s="118"/>
      <c r="AS594" s="118"/>
    </row>
    <row r="595">
      <c r="A595" s="224"/>
      <c r="B595" s="225"/>
      <c r="C595" s="118"/>
      <c r="D595" s="118"/>
      <c r="E595" s="203"/>
      <c r="F595" s="118"/>
      <c r="G595" s="118"/>
      <c r="H595" s="118"/>
      <c r="I595" s="118"/>
      <c r="J595" s="118"/>
      <c r="K595" s="203"/>
      <c r="L595" s="118"/>
      <c r="M595" s="118"/>
      <c r="N595" s="118"/>
      <c r="O595" s="118"/>
      <c r="P595" s="118"/>
      <c r="Q595" s="203"/>
      <c r="R595" s="118"/>
      <c r="S595" s="118"/>
      <c r="T595" s="118"/>
      <c r="U595" s="118"/>
      <c r="V595" s="118"/>
      <c r="W595" s="203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  <c r="AL595" s="118"/>
      <c r="AM595" s="118"/>
      <c r="AN595" s="118"/>
      <c r="AO595" s="118"/>
      <c r="AP595" s="118"/>
      <c r="AQ595" s="118"/>
      <c r="AR595" s="118"/>
      <c r="AS595" s="118"/>
    </row>
    <row r="596">
      <c r="A596" s="224"/>
      <c r="B596" s="225"/>
      <c r="C596" s="118"/>
      <c r="D596" s="118"/>
      <c r="E596" s="203"/>
      <c r="F596" s="118"/>
      <c r="G596" s="118"/>
      <c r="H596" s="118"/>
      <c r="I596" s="118"/>
      <c r="J596" s="118"/>
      <c r="K596" s="203"/>
      <c r="L596" s="118"/>
      <c r="M596" s="118"/>
      <c r="N596" s="118"/>
      <c r="O596" s="118"/>
      <c r="P596" s="118"/>
      <c r="Q596" s="203"/>
      <c r="R596" s="118"/>
      <c r="S596" s="118"/>
      <c r="T596" s="118"/>
      <c r="U596" s="118"/>
      <c r="V596" s="118"/>
      <c r="W596" s="203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  <c r="AL596" s="118"/>
      <c r="AM596" s="118"/>
      <c r="AN596" s="118"/>
      <c r="AO596" s="118"/>
      <c r="AP596" s="118"/>
      <c r="AQ596" s="118"/>
      <c r="AR596" s="118"/>
      <c r="AS596" s="118"/>
    </row>
    <row r="597">
      <c r="A597" s="224"/>
      <c r="B597" s="225"/>
      <c r="C597" s="118"/>
      <c r="D597" s="118"/>
      <c r="E597" s="203"/>
      <c r="F597" s="118"/>
      <c r="G597" s="118"/>
      <c r="H597" s="118"/>
      <c r="I597" s="118"/>
      <c r="J597" s="118"/>
      <c r="K597" s="203"/>
      <c r="L597" s="118"/>
      <c r="M597" s="118"/>
      <c r="N597" s="118"/>
      <c r="O597" s="118"/>
      <c r="P597" s="118"/>
      <c r="Q597" s="203"/>
      <c r="R597" s="118"/>
      <c r="S597" s="118"/>
      <c r="T597" s="118"/>
      <c r="U597" s="118"/>
      <c r="V597" s="118"/>
      <c r="W597" s="203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  <c r="AL597" s="118"/>
      <c r="AM597" s="118"/>
      <c r="AN597" s="118"/>
      <c r="AO597" s="118"/>
      <c r="AP597" s="118"/>
      <c r="AQ597" s="118"/>
      <c r="AR597" s="118"/>
      <c r="AS597" s="118"/>
    </row>
    <row r="598">
      <c r="A598" s="224"/>
      <c r="B598" s="225"/>
      <c r="C598" s="118"/>
      <c r="D598" s="118"/>
      <c r="E598" s="203"/>
      <c r="F598" s="118"/>
      <c r="G598" s="118"/>
      <c r="H598" s="118"/>
      <c r="I598" s="118"/>
      <c r="J598" s="118"/>
      <c r="K598" s="203"/>
      <c r="L598" s="118"/>
      <c r="M598" s="118"/>
      <c r="N598" s="118"/>
      <c r="O598" s="118"/>
      <c r="P598" s="118"/>
      <c r="Q598" s="203"/>
      <c r="R598" s="118"/>
      <c r="S598" s="118"/>
      <c r="T598" s="118"/>
      <c r="U598" s="118"/>
      <c r="V598" s="118"/>
      <c r="W598" s="203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  <c r="AL598" s="118"/>
      <c r="AM598" s="118"/>
      <c r="AN598" s="118"/>
      <c r="AO598" s="118"/>
      <c r="AP598" s="118"/>
      <c r="AQ598" s="118"/>
      <c r="AR598" s="118"/>
      <c r="AS598" s="118"/>
    </row>
    <row r="599">
      <c r="A599" s="224"/>
      <c r="B599" s="225"/>
      <c r="C599" s="118"/>
      <c r="D599" s="118"/>
      <c r="E599" s="203"/>
      <c r="F599" s="118"/>
      <c r="G599" s="118"/>
      <c r="H599" s="118"/>
      <c r="I599" s="118"/>
      <c r="J599" s="118"/>
      <c r="K599" s="203"/>
      <c r="L599" s="118"/>
      <c r="M599" s="118"/>
      <c r="N599" s="118"/>
      <c r="O599" s="118"/>
      <c r="P599" s="118"/>
      <c r="Q599" s="203"/>
      <c r="R599" s="118"/>
      <c r="S599" s="118"/>
      <c r="T599" s="118"/>
      <c r="U599" s="118"/>
      <c r="V599" s="118"/>
      <c r="W599" s="203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  <c r="AL599" s="118"/>
      <c r="AM599" s="118"/>
      <c r="AN599" s="118"/>
      <c r="AO599" s="118"/>
      <c r="AP599" s="118"/>
      <c r="AQ599" s="118"/>
      <c r="AR599" s="118"/>
      <c r="AS599" s="118"/>
    </row>
    <row r="600">
      <c r="A600" s="224"/>
      <c r="B600" s="225"/>
      <c r="C600" s="118"/>
      <c r="D600" s="118"/>
      <c r="E600" s="203"/>
      <c r="F600" s="118"/>
      <c r="G600" s="118"/>
      <c r="H600" s="118"/>
      <c r="I600" s="118"/>
      <c r="J600" s="118"/>
      <c r="K600" s="203"/>
      <c r="L600" s="118"/>
      <c r="M600" s="118"/>
      <c r="N600" s="118"/>
      <c r="O600" s="118"/>
      <c r="P600" s="118"/>
      <c r="Q600" s="203"/>
      <c r="R600" s="118"/>
      <c r="S600" s="118"/>
      <c r="T600" s="118"/>
      <c r="U600" s="118"/>
      <c r="V600" s="118"/>
      <c r="W600" s="203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  <c r="AL600" s="118"/>
      <c r="AM600" s="118"/>
      <c r="AN600" s="118"/>
      <c r="AO600" s="118"/>
      <c r="AP600" s="118"/>
      <c r="AQ600" s="118"/>
      <c r="AR600" s="118"/>
      <c r="AS600" s="118"/>
    </row>
    <row r="601">
      <c r="A601" s="224"/>
      <c r="B601" s="225"/>
      <c r="C601" s="118"/>
      <c r="D601" s="118"/>
      <c r="E601" s="203"/>
      <c r="F601" s="118"/>
      <c r="G601" s="118"/>
      <c r="H601" s="118"/>
      <c r="I601" s="118"/>
      <c r="J601" s="118"/>
      <c r="K601" s="203"/>
      <c r="L601" s="118"/>
      <c r="M601" s="118"/>
      <c r="N601" s="118"/>
      <c r="O601" s="118"/>
      <c r="P601" s="118"/>
      <c r="Q601" s="203"/>
      <c r="R601" s="118"/>
      <c r="S601" s="118"/>
      <c r="T601" s="118"/>
      <c r="U601" s="118"/>
      <c r="V601" s="118"/>
      <c r="W601" s="203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  <c r="AL601" s="118"/>
      <c r="AM601" s="118"/>
      <c r="AN601" s="118"/>
      <c r="AO601" s="118"/>
      <c r="AP601" s="118"/>
      <c r="AQ601" s="118"/>
      <c r="AR601" s="118"/>
      <c r="AS601" s="118"/>
    </row>
    <row r="602">
      <c r="A602" s="224"/>
      <c r="B602" s="225"/>
      <c r="C602" s="118"/>
      <c r="D602" s="118"/>
      <c r="E602" s="203"/>
      <c r="F602" s="118"/>
      <c r="G602" s="118"/>
      <c r="H602" s="118"/>
      <c r="I602" s="118"/>
      <c r="J602" s="118"/>
      <c r="K602" s="203"/>
      <c r="L602" s="118"/>
      <c r="M602" s="118"/>
      <c r="N602" s="118"/>
      <c r="O602" s="118"/>
      <c r="P602" s="118"/>
      <c r="Q602" s="203"/>
      <c r="R602" s="118"/>
      <c r="S602" s="118"/>
      <c r="T602" s="118"/>
      <c r="U602" s="118"/>
      <c r="V602" s="118"/>
      <c r="W602" s="203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  <c r="AL602" s="118"/>
      <c r="AM602" s="118"/>
      <c r="AN602" s="118"/>
      <c r="AO602" s="118"/>
      <c r="AP602" s="118"/>
      <c r="AQ602" s="118"/>
      <c r="AR602" s="118"/>
      <c r="AS602" s="118"/>
    </row>
    <row r="603">
      <c r="A603" s="224"/>
      <c r="B603" s="225"/>
      <c r="C603" s="118"/>
      <c r="D603" s="118"/>
      <c r="E603" s="203"/>
      <c r="F603" s="118"/>
      <c r="G603" s="118"/>
      <c r="H603" s="118"/>
      <c r="I603" s="118"/>
      <c r="J603" s="118"/>
      <c r="K603" s="203"/>
      <c r="L603" s="118"/>
      <c r="M603" s="118"/>
      <c r="N603" s="118"/>
      <c r="O603" s="118"/>
      <c r="P603" s="118"/>
      <c r="Q603" s="203"/>
      <c r="R603" s="118"/>
      <c r="S603" s="118"/>
      <c r="T603" s="118"/>
      <c r="U603" s="118"/>
      <c r="V603" s="118"/>
      <c r="W603" s="203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  <c r="AL603" s="118"/>
      <c r="AM603" s="118"/>
      <c r="AN603" s="118"/>
      <c r="AO603" s="118"/>
      <c r="AP603" s="118"/>
      <c r="AQ603" s="118"/>
      <c r="AR603" s="118"/>
      <c r="AS603" s="118"/>
    </row>
    <row r="604">
      <c r="A604" s="224"/>
      <c r="B604" s="225"/>
      <c r="C604" s="118"/>
      <c r="D604" s="118"/>
      <c r="E604" s="203"/>
      <c r="F604" s="118"/>
      <c r="G604" s="118"/>
      <c r="H604" s="118"/>
      <c r="I604" s="118"/>
      <c r="J604" s="118"/>
      <c r="K604" s="203"/>
      <c r="L604" s="118"/>
      <c r="M604" s="118"/>
      <c r="N604" s="118"/>
      <c r="O604" s="118"/>
      <c r="P604" s="118"/>
      <c r="Q604" s="203"/>
      <c r="R604" s="118"/>
      <c r="S604" s="118"/>
      <c r="T604" s="118"/>
      <c r="U604" s="118"/>
      <c r="V604" s="118"/>
      <c r="W604" s="203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  <c r="AL604" s="118"/>
      <c r="AM604" s="118"/>
      <c r="AN604" s="118"/>
      <c r="AO604" s="118"/>
      <c r="AP604" s="118"/>
      <c r="AQ604" s="118"/>
      <c r="AR604" s="118"/>
      <c r="AS604" s="118"/>
    </row>
    <row r="605">
      <c r="A605" s="224"/>
      <c r="B605" s="225"/>
      <c r="C605" s="118"/>
      <c r="D605" s="118"/>
      <c r="E605" s="203"/>
      <c r="F605" s="118"/>
      <c r="G605" s="118"/>
      <c r="H605" s="118"/>
      <c r="I605" s="118"/>
      <c r="J605" s="118"/>
      <c r="K605" s="203"/>
      <c r="L605" s="118"/>
      <c r="M605" s="118"/>
      <c r="N605" s="118"/>
      <c r="O605" s="118"/>
      <c r="P605" s="118"/>
      <c r="Q605" s="203"/>
      <c r="R605" s="118"/>
      <c r="S605" s="118"/>
      <c r="T605" s="118"/>
      <c r="U605" s="118"/>
      <c r="V605" s="118"/>
      <c r="W605" s="203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  <c r="AL605" s="118"/>
      <c r="AM605" s="118"/>
      <c r="AN605" s="118"/>
      <c r="AO605" s="118"/>
      <c r="AP605" s="118"/>
      <c r="AQ605" s="118"/>
      <c r="AR605" s="118"/>
      <c r="AS605" s="118"/>
    </row>
    <row r="606">
      <c r="A606" s="224"/>
      <c r="B606" s="225"/>
      <c r="C606" s="118"/>
      <c r="D606" s="118"/>
      <c r="E606" s="203"/>
      <c r="F606" s="118"/>
      <c r="G606" s="118"/>
      <c r="H606" s="118"/>
      <c r="I606" s="118"/>
      <c r="J606" s="118"/>
      <c r="K606" s="203"/>
      <c r="L606" s="118"/>
      <c r="M606" s="118"/>
      <c r="N606" s="118"/>
      <c r="O606" s="118"/>
      <c r="P606" s="118"/>
      <c r="Q606" s="203"/>
      <c r="R606" s="118"/>
      <c r="S606" s="118"/>
      <c r="T606" s="118"/>
      <c r="U606" s="118"/>
      <c r="V606" s="118"/>
      <c r="W606" s="203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  <c r="AL606" s="118"/>
      <c r="AM606" s="118"/>
      <c r="AN606" s="118"/>
      <c r="AO606" s="118"/>
      <c r="AP606" s="118"/>
      <c r="AQ606" s="118"/>
      <c r="AR606" s="118"/>
      <c r="AS606" s="118"/>
    </row>
    <row r="607">
      <c r="A607" s="224"/>
      <c r="B607" s="225"/>
      <c r="C607" s="118"/>
      <c r="D607" s="118"/>
      <c r="E607" s="203"/>
      <c r="F607" s="118"/>
      <c r="G607" s="118"/>
      <c r="H607" s="118"/>
      <c r="I607" s="118"/>
      <c r="J607" s="118"/>
      <c r="K607" s="203"/>
      <c r="L607" s="118"/>
      <c r="M607" s="118"/>
      <c r="N607" s="118"/>
      <c r="O607" s="118"/>
      <c r="P607" s="118"/>
      <c r="Q607" s="203"/>
      <c r="R607" s="118"/>
      <c r="S607" s="118"/>
      <c r="T607" s="118"/>
      <c r="U607" s="118"/>
      <c r="V607" s="118"/>
      <c r="W607" s="203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  <c r="AL607" s="118"/>
      <c r="AM607" s="118"/>
      <c r="AN607" s="118"/>
      <c r="AO607" s="118"/>
      <c r="AP607" s="118"/>
      <c r="AQ607" s="118"/>
      <c r="AR607" s="118"/>
      <c r="AS607" s="118"/>
    </row>
    <row r="608">
      <c r="A608" s="224"/>
      <c r="B608" s="225"/>
      <c r="C608" s="118"/>
      <c r="D608" s="118"/>
      <c r="E608" s="203"/>
      <c r="F608" s="118"/>
      <c r="G608" s="118"/>
      <c r="H608" s="118"/>
      <c r="I608" s="118"/>
      <c r="J608" s="118"/>
      <c r="K608" s="203"/>
      <c r="L608" s="118"/>
      <c r="M608" s="118"/>
      <c r="N608" s="118"/>
      <c r="O608" s="118"/>
      <c r="P608" s="118"/>
      <c r="Q608" s="203"/>
      <c r="R608" s="118"/>
      <c r="S608" s="118"/>
      <c r="T608" s="118"/>
      <c r="U608" s="118"/>
      <c r="V608" s="118"/>
      <c r="W608" s="203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  <c r="AL608" s="118"/>
      <c r="AM608" s="118"/>
      <c r="AN608" s="118"/>
      <c r="AO608" s="118"/>
      <c r="AP608" s="118"/>
      <c r="AQ608" s="118"/>
      <c r="AR608" s="118"/>
      <c r="AS608" s="118"/>
    </row>
    <row r="609">
      <c r="A609" s="224"/>
      <c r="B609" s="225"/>
      <c r="C609" s="118"/>
      <c r="D609" s="118"/>
      <c r="E609" s="203"/>
      <c r="F609" s="118"/>
      <c r="G609" s="118"/>
      <c r="H609" s="118"/>
      <c r="I609" s="118"/>
      <c r="J609" s="118"/>
      <c r="K609" s="203"/>
      <c r="L609" s="118"/>
      <c r="M609" s="118"/>
      <c r="N609" s="118"/>
      <c r="O609" s="118"/>
      <c r="P609" s="118"/>
      <c r="Q609" s="203"/>
      <c r="R609" s="118"/>
      <c r="S609" s="118"/>
      <c r="T609" s="118"/>
      <c r="U609" s="118"/>
      <c r="V609" s="118"/>
      <c r="W609" s="203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</row>
    <row r="610">
      <c r="A610" s="224"/>
      <c r="B610" s="225"/>
      <c r="C610" s="118"/>
      <c r="D610" s="118"/>
      <c r="E610" s="203"/>
      <c r="F610" s="118"/>
      <c r="G610" s="118"/>
      <c r="H610" s="118"/>
      <c r="I610" s="118"/>
      <c r="J610" s="118"/>
      <c r="K610" s="203"/>
      <c r="L610" s="118"/>
      <c r="M610" s="118"/>
      <c r="N610" s="118"/>
      <c r="O610" s="118"/>
      <c r="P610" s="118"/>
      <c r="Q610" s="203"/>
      <c r="R610" s="118"/>
      <c r="S610" s="118"/>
      <c r="T610" s="118"/>
      <c r="U610" s="118"/>
      <c r="V610" s="118"/>
      <c r="W610" s="203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  <c r="AL610" s="118"/>
      <c r="AM610" s="118"/>
      <c r="AN610" s="118"/>
      <c r="AO610" s="118"/>
      <c r="AP610" s="118"/>
      <c r="AQ610" s="118"/>
      <c r="AR610" s="118"/>
      <c r="AS610" s="118"/>
    </row>
    <row r="611">
      <c r="A611" s="224"/>
      <c r="B611" s="225"/>
      <c r="C611" s="118"/>
      <c r="D611" s="118"/>
      <c r="E611" s="203"/>
      <c r="F611" s="118"/>
      <c r="G611" s="118"/>
      <c r="H611" s="118"/>
      <c r="I611" s="118"/>
      <c r="J611" s="118"/>
      <c r="K611" s="203"/>
      <c r="L611" s="118"/>
      <c r="M611" s="118"/>
      <c r="N611" s="118"/>
      <c r="O611" s="118"/>
      <c r="P611" s="118"/>
      <c r="Q611" s="203"/>
      <c r="R611" s="118"/>
      <c r="S611" s="118"/>
      <c r="T611" s="118"/>
      <c r="U611" s="118"/>
      <c r="V611" s="118"/>
      <c r="W611" s="203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  <c r="AL611" s="118"/>
      <c r="AM611" s="118"/>
      <c r="AN611" s="118"/>
      <c r="AO611" s="118"/>
      <c r="AP611" s="118"/>
      <c r="AQ611" s="118"/>
      <c r="AR611" s="118"/>
      <c r="AS611" s="118"/>
    </row>
    <row r="612">
      <c r="A612" s="224"/>
      <c r="B612" s="225"/>
      <c r="C612" s="118"/>
      <c r="D612" s="118"/>
      <c r="E612" s="203"/>
      <c r="F612" s="118"/>
      <c r="G612" s="118"/>
      <c r="H612" s="118"/>
      <c r="I612" s="118"/>
      <c r="J612" s="118"/>
      <c r="K612" s="203"/>
      <c r="L612" s="118"/>
      <c r="M612" s="118"/>
      <c r="N612" s="118"/>
      <c r="O612" s="118"/>
      <c r="P612" s="118"/>
      <c r="Q612" s="203"/>
      <c r="R612" s="118"/>
      <c r="S612" s="118"/>
      <c r="T612" s="118"/>
      <c r="U612" s="118"/>
      <c r="V612" s="118"/>
      <c r="W612" s="203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  <c r="AL612" s="118"/>
      <c r="AM612" s="118"/>
      <c r="AN612" s="118"/>
      <c r="AO612" s="118"/>
      <c r="AP612" s="118"/>
      <c r="AQ612" s="118"/>
      <c r="AR612" s="118"/>
      <c r="AS612" s="118"/>
    </row>
    <row r="613">
      <c r="A613" s="224"/>
      <c r="B613" s="225"/>
      <c r="C613" s="118"/>
      <c r="D613" s="118"/>
      <c r="E613" s="203"/>
      <c r="F613" s="118"/>
      <c r="G613" s="118"/>
      <c r="H613" s="118"/>
      <c r="I613" s="118"/>
      <c r="J613" s="118"/>
      <c r="K613" s="203"/>
      <c r="L613" s="118"/>
      <c r="M613" s="118"/>
      <c r="N613" s="118"/>
      <c r="O613" s="118"/>
      <c r="P613" s="118"/>
      <c r="Q613" s="203"/>
      <c r="R613" s="118"/>
      <c r="S613" s="118"/>
      <c r="T613" s="118"/>
      <c r="U613" s="118"/>
      <c r="V613" s="118"/>
      <c r="W613" s="203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  <c r="AL613" s="118"/>
      <c r="AM613" s="118"/>
      <c r="AN613" s="118"/>
      <c r="AO613" s="118"/>
      <c r="AP613" s="118"/>
      <c r="AQ613" s="118"/>
      <c r="AR613" s="118"/>
      <c r="AS613" s="118"/>
    </row>
    <row r="614">
      <c r="A614" s="224"/>
      <c r="B614" s="225"/>
      <c r="C614" s="118"/>
      <c r="D614" s="118"/>
      <c r="E614" s="203"/>
      <c r="F614" s="118"/>
      <c r="G614" s="118"/>
      <c r="H614" s="118"/>
      <c r="I614" s="118"/>
      <c r="J614" s="118"/>
      <c r="K614" s="203"/>
      <c r="L614" s="118"/>
      <c r="M614" s="118"/>
      <c r="N614" s="118"/>
      <c r="O614" s="118"/>
      <c r="P614" s="118"/>
      <c r="Q614" s="203"/>
      <c r="R614" s="118"/>
      <c r="S614" s="118"/>
      <c r="T614" s="118"/>
      <c r="U614" s="118"/>
      <c r="V614" s="118"/>
      <c r="W614" s="203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  <c r="AL614" s="118"/>
      <c r="AM614" s="118"/>
      <c r="AN614" s="118"/>
      <c r="AO614" s="118"/>
      <c r="AP614" s="118"/>
      <c r="AQ614" s="118"/>
      <c r="AR614" s="118"/>
      <c r="AS614" s="118"/>
    </row>
    <row r="615">
      <c r="A615" s="224"/>
      <c r="B615" s="225"/>
      <c r="C615" s="118"/>
      <c r="D615" s="118"/>
      <c r="E615" s="203"/>
      <c r="F615" s="118"/>
      <c r="G615" s="118"/>
      <c r="H615" s="118"/>
      <c r="I615" s="118"/>
      <c r="J615" s="118"/>
      <c r="K615" s="203"/>
      <c r="L615" s="118"/>
      <c r="M615" s="118"/>
      <c r="N615" s="118"/>
      <c r="O615" s="118"/>
      <c r="P615" s="118"/>
      <c r="Q615" s="203"/>
      <c r="R615" s="118"/>
      <c r="S615" s="118"/>
      <c r="T615" s="118"/>
      <c r="U615" s="118"/>
      <c r="V615" s="118"/>
      <c r="W615" s="203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  <c r="AL615" s="118"/>
      <c r="AM615" s="118"/>
      <c r="AN615" s="118"/>
      <c r="AO615" s="118"/>
      <c r="AP615" s="118"/>
      <c r="AQ615" s="118"/>
      <c r="AR615" s="118"/>
      <c r="AS615" s="118"/>
    </row>
    <row r="616">
      <c r="A616" s="224"/>
      <c r="B616" s="225"/>
      <c r="C616" s="118"/>
      <c r="D616" s="118"/>
      <c r="E616" s="203"/>
      <c r="F616" s="118"/>
      <c r="G616" s="118"/>
      <c r="H616" s="118"/>
      <c r="I616" s="118"/>
      <c r="J616" s="118"/>
      <c r="K616" s="203"/>
      <c r="L616" s="118"/>
      <c r="M616" s="118"/>
      <c r="N616" s="118"/>
      <c r="O616" s="118"/>
      <c r="P616" s="118"/>
      <c r="Q616" s="203"/>
      <c r="R616" s="118"/>
      <c r="S616" s="118"/>
      <c r="T616" s="118"/>
      <c r="U616" s="118"/>
      <c r="V616" s="118"/>
      <c r="W616" s="203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  <c r="AL616" s="118"/>
      <c r="AM616" s="118"/>
      <c r="AN616" s="118"/>
      <c r="AO616" s="118"/>
      <c r="AP616" s="118"/>
      <c r="AQ616" s="118"/>
      <c r="AR616" s="118"/>
      <c r="AS616" s="118"/>
    </row>
    <row r="617">
      <c r="A617" s="224"/>
      <c r="B617" s="225"/>
      <c r="C617" s="118"/>
      <c r="D617" s="118"/>
      <c r="E617" s="203"/>
      <c r="F617" s="118"/>
      <c r="G617" s="118"/>
      <c r="H617" s="118"/>
      <c r="I617" s="118"/>
      <c r="J617" s="118"/>
      <c r="K617" s="203"/>
      <c r="L617" s="118"/>
      <c r="M617" s="118"/>
      <c r="N617" s="118"/>
      <c r="O617" s="118"/>
      <c r="P617" s="118"/>
      <c r="Q617" s="203"/>
      <c r="R617" s="118"/>
      <c r="S617" s="118"/>
      <c r="T617" s="118"/>
      <c r="U617" s="118"/>
      <c r="V617" s="118"/>
      <c r="W617" s="203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  <c r="AL617" s="118"/>
      <c r="AM617" s="118"/>
      <c r="AN617" s="118"/>
      <c r="AO617" s="118"/>
      <c r="AP617" s="118"/>
      <c r="AQ617" s="118"/>
      <c r="AR617" s="118"/>
      <c r="AS617" s="118"/>
    </row>
    <row r="618">
      <c r="A618" s="224"/>
      <c r="B618" s="225"/>
      <c r="C618" s="118"/>
      <c r="D618" s="118"/>
      <c r="E618" s="203"/>
      <c r="F618" s="118"/>
      <c r="G618" s="118"/>
      <c r="H618" s="118"/>
      <c r="I618" s="118"/>
      <c r="J618" s="118"/>
      <c r="K618" s="203"/>
      <c r="L618" s="118"/>
      <c r="M618" s="118"/>
      <c r="N618" s="118"/>
      <c r="O618" s="118"/>
      <c r="P618" s="118"/>
      <c r="Q618" s="203"/>
      <c r="R618" s="118"/>
      <c r="S618" s="118"/>
      <c r="T618" s="118"/>
      <c r="U618" s="118"/>
      <c r="V618" s="118"/>
      <c r="W618" s="203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  <c r="AP618" s="118"/>
      <c r="AQ618" s="118"/>
      <c r="AR618" s="118"/>
      <c r="AS618" s="118"/>
    </row>
    <row r="619">
      <c r="A619" s="224"/>
      <c r="B619" s="225"/>
      <c r="C619" s="118"/>
      <c r="D619" s="118"/>
      <c r="E619" s="203"/>
      <c r="F619" s="118"/>
      <c r="G619" s="118"/>
      <c r="H619" s="118"/>
      <c r="I619" s="118"/>
      <c r="J619" s="118"/>
      <c r="K619" s="203"/>
      <c r="L619" s="118"/>
      <c r="M619" s="118"/>
      <c r="N619" s="118"/>
      <c r="O619" s="118"/>
      <c r="P619" s="118"/>
      <c r="Q619" s="203"/>
      <c r="R619" s="118"/>
      <c r="S619" s="118"/>
      <c r="T619" s="118"/>
      <c r="U619" s="118"/>
      <c r="V619" s="118"/>
      <c r="W619" s="203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  <c r="AL619" s="118"/>
      <c r="AM619" s="118"/>
      <c r="AN619" s="118"/>
      <c r="AO619" s="118"/>
      <c r="AP619" s="118"/>
      <c r="AQ619" s="118"/>
      <c r="AR619" s="118"/>
      <c r="AS619" s="118"/>
    </row>
    <row r="620">
      <c r="A620" s="224"/>
      <c r="B620" s="225"/>
      <c r="C620" s="118"/>
      <c r="D620" s="118"/>
      <c r="E620" s="203"/>
      <c r="F620" s="118"/>
      <c r="G620" s="118"/>
      <c r="H620" s="118"/>
      <c r="I620" s="118"/>
      <c r="J620" s="118"/>
      <c r="K620" s="203"/>
      <c r="L620" s="118"/>
      <c r="M620" s="118"/>
      <c r="N620" s="118"/>
      <c r="O620" s="118"/>
      <c r="P620" s="118"/>
      <c r="Q620" s="203"/>
      <c r="R620" s="118"/>
      <c r="S620" s="118"/>
      <c r="T620" s="118"/>
      <c r="U620" s="118"/>
      <c r="V620" s="118"/>
      <c r="W620" s="203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</row>
    <row r="621">
      <c r="A621" s="224"/>
      <c r="B621" s="225"/>
      <c r="C621" s="118"/>
      <c r="D621" s="118"/>
      <c r="E621" s="203"/>
      <c r="F621" s="118"/>
      <c r="G621" s="118"/>
      <c r="H621" s="118"/>
      <c r="I621" s="118"/>
      <c r="J621" s="118"/>
      <c r="K621" s="203"/>
      <c r="L621" s="118"/>
      <c r="M621" s="118"/>
      <c r="N621" s="118"/>
      <c r="O621" s="118"/>
      <c r="P621" s="118"/>
      <c r="Q621" s="203"/>
      <c r="R621" s="118"/>
      <c r="S621" s="118"/>
      <c r="T621" s="118"/>
      <c r="U621" s="118"/>
      <c r="V621" s="118"/>
      <c r="W621" s="203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  <c r="AL621" s="118"/>
      <c r="AM621" s="118"/>
      <c r="AN621" s="118"/>
      <c r="AO621" s="118"/>
      <c r="AP621" s="118"/>
      <c r="AQ621" s="118"/>
      <c r="AR621" s="118"/>
      <c r="AS621" s="118"/>
    </row>
    <row r="622">
      <c r="A622" s="224"/>
      <c r="B622" s="225"/>
      <c r="C622" s="118"/>
      <c r="D622" s="118"/>
      <c r="E622" s="203"/>
      <c r="F622" s="118"/>
      <c r="G622" s="118"/>
      <c r="H622" s="118"/>
      <c r="I622" s="118"/>
      <c r="J622" s="118"/>
      <c r="K622" s="203"/>
      <c r="L622" s="118"/>
      <c r="M622" s="118"/>
      <c r="N622" s="118"/>
      <c r="O622" s="118"/>
      <c r="P622" s="118"/>
      <c r="Q622" s="203"/>
      <c r="R622" s="118"/>
      <c r="S622" s="118"/>
      <c r="T622" s="118"/>
      <c r="U622" s="118"/>
      <c r="V622" s="118"/>
      <c r="W622" s="203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8"/>
    </row>
    <row r="623">
      <c r="A623" s="224"/>
      <c r="B623" s="225"/>
      <c r="C623" s="118"/>
      <c r="D623" s="118"/>
      <c r="E623" s="203"/>
      <c r="F623" s="118"/>
      <c r="G623" s="118"/>
      <c r="H623" s="118"/>
      <c r="I623" s="118"/>
      <c r="J623" s="118"/>
      <c r="K623" s="203"/>
      <c r="L623" s="118"/>
      <c r="M623" s="118"/>
      <c r="N623" s="118"/>
      <c r="O623" s="118"/>
      <c r="P623" s="118"/>
      <c r="Q623" s="203"/>
      <c r="R623" s="118"/>
      <c r="S623" s="118"/>
      <c r="T623" s="118"/>
      <c r="U623" s="118"/>
      <c r="V623" s="118"/>
      <c r="W623" s="203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8"/>
    </row>
    <row r="624">
      <c r="A624" s="224"/>
      <c r="B624" s="225"/>
      <c r="C624" s="118"/>
      <c r="D624" s="118"/>
      <c r="E624" s="203"/>
      <c r="F624" s="118"/>
      <c r="G624" s="118"/>
      <c r="H624" s="118"/>
      <c r="I624" s="118"/>
      <c r="J624" s="118"/>
      <c r="K624" s="203"/>
      <c r="L624" s="118"/>
      <c r="M624" s="118"/>
      <c r="N624" s="118"/>
      <c r="O624" s="118"/>
      <c r="P624" s="118"/>
      <c r="Q624" s="203"/>
      <c r="R624" s="118"/>
      <c r="S624" s="118"/>
      <c r="T624" s="118"/>
      <c r="U624" s="118"/>
      <c r="V624" s="118"/>
      <c r="W624" s="203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8"/>
    </row>
    <row r="625">
      <c r="A625" s="224"/>
      <c r="B625" s="225"/>
      <c r="C625" s="118"/>
      <c r="D625" s="118"/>
      <c r="E625" s="203"/>
      <c r="F625" s="118"/>
      <c r="G625" s="118"/>
      <c r="H625" s="118"/>
      <c r="I625" s="118"/>
      <c r="J625" s="118"/>
      <c r="K625" s="203"/>
      <c r="L625" s="118"/>
      <c r="M625" s="118"/>
      <c r="N625" s="118"/>
      <c r="O625" s="118"/>
      <c r="P625" s="118"/>
      <c r="Q625" s="203"/>
      <c r="R625" s="118"/>
      <c r="S625" s="118"/>
      <c r="T625" s="118"/>
      <c r="U625" s="118"/>
      <c r="V625" s="118"/>
      <c r="W625" s="203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8"/>
    </row>
    <row r="626">
      <c r="A626" s="224"/>
      <c r="B626" s="225"/>
      <c r="C626" s="118"/>
      <c r="D626" s="118"/>
      <c r="E626" s="203"/>
      <c r="F626" s="118"/>
      <c r="G626" s="118"/>
      <c r="H626" s="118"/>
      <c r="I626" s="118"/>
      <c r="J626" s="118"/>
      <c r="K626" s="203"/>
      <c r="L626" s="118"/>
      <c r="M626" s="118"/>
      <c r="N626" s="118"/>
      <c r="O626" s="118"/>
      <c r="P626" s="118"/>
      <c r="Q626" s="203"/>
      <c r="R626" s="118"/>
      <c r="S626" s="118"/>
      <c r="T626" s="118"/>
      <c r="U626" s="118"/>
      <c r="V626" s="118"/>
      <c r="W626" s="203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8"/>
    </row>
    <row r="627">
      <c r="A627" s="224"/>
      <c r="B627" s="225"/>
      <c r="C627" s="118"/>
      <c r="D627" s="118"/>
      <c r="E627" s="203"/>
      <c r="F627" s="118"/>
      <c r="G627" s="118"/>
      <c r="H627" s="118"/>
      <c r="I627" s="118"/>
      <c r="J627" s="118"/>
      <c r="K627" s="203"/>
      <c r="L627" s="118"/>
      <c r="M627" s="118"/>
      <c r="N627" s="118"/>
      <c r="O627" s="118"/>
      <c r="P627" s="118"/>
      <c r="Q627" s="203"/>
      <c r="R627" s="118"/>
      <c r="S627" s="118"/>
      <c r="T627" s="118"/>
      <c r="U627" s="118"/>
      <c r="V627" s="118"/>
      <c r="W627" s="203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  <c r="AL627" s="118"/>
      <c r="AM627" s="118"/>
      <c r="AN627" s="118"/>
      <c r="AO627" s="118"/>
      <c r="AP627" s="118"/>
      <c r="AQ627" s="118"/>
      <c r="AR627" s="118"/>
      <c r="AS627" s="118"/>
    </row>
    <row r="628">
      <c r="A628" s="224"/>
      <c r="B628" s="225"/>
      <c r="C628" s="118"/>
      <c r="D628" s="118"/>
      <c r="E628" s="203"/>
      <c r="F628" s="118"/>
      <c r="G628" s="118"/>
      <c r="H628" s="118"/>
      <c r="I628" s="118"/>
      <c r="J628" s="118"/>
      <c r="K628" s="203"/>
      <c r="L628" s="118"/>
      <c r="M628" s="118"/>
      <c r="N628" s="118"/>
      <c r="O628" s="118"/>
      <c r="P628" s="118"/>
      <c r="Q628" s="203"/>
      <c r="R628" s="118"/>
      <c r="S628" s="118"/>
      <c r="T628" s="118"/>
      <c r="U628" s="118"/>
      <c r="V628" s="118"/>
      <c r="W628" s="203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  <c r="AL628" s="118"/>
      <c r="AM628" s="118"/>
      <c r="AN628" s="118"/>
      <c r="AO628" s="118"/>
      <c r="AP628" s="118"/>
      <c r="AQ628" s="118"/>
      <c r="AR628" s="118"/>
      <c r="AS628" s="118"/>
    </row>
    <row r="629">
      <c r="A629" s="224"/>
      <c r="B629" s="225"/>
      <c r="C629" s="118"/>
      <c r="D629" s="118"/>
      <c r="E629" s="203"/>
      <c r="F629" s="118"/>
      <c r="G629" s="118"/>
      <c r="H629" s="118"/>
      <c r="I629" s="118"/>
      <c r="J629" s="118"/>
      <c r="K629" s="203"/>
      <c r="L629" s="118"/>
      <c r="M629" s="118"/>
      <c r="N629" s="118"/>
      <c r="O629" s="118"/>
      <c r="P629" s="118"/>
      <c r="Q629" s="203"/>
      <c r="R629" s="118"/>
      <c r="S629" s="118"/>
      <c r="T629" s="118"/>
      <c r="U629" s="118"/>
      <c r="V629" s="118"/>
      <c r="W629" s="203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  <c r="AP629" s="118"/>
      <c r="AQ629" s="118"/>
      <c r="AR629" s="118"/>
      <c r="AS629" s="118"/>
    </row>
    <row r="630">
      <c r="A630" s="224"/>
      <c r="B630" s="225"/>
      <c r="C630" s="118"/>
      <c r="D630" s="118"/>
      <c r="E630" s="203"/>
      <c r="F630" s="118"/>
      <c r="G630" s="118"/>
      <c r="H630" s="118"/>
      <c r="I630" s="118"/>
      <c r="J630" s="118"/>
      <c r="K630" s="203"/>
      <c r="L630" s="118"/>
      <c r="M630" s="118"/>
      <c r="N630" s="118"/>
      <c r="O630" s="118"/>
      <c r="P630" s="118"/>
      <c r="Q630" s="203"/>
      <c r="R630" s="118"/>
      <c r="S630" s="118"/>
      <c r="T630" s="118"/>
      <c r="U630" s="118"/>
      <c r="V630" s="118"/>
      <c r="W630" s="203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  <c r="AL630" s="118"/>
      <c r="AM630" s="118"/>
      <c r="AN630" s="118"/>
      <c r="AO630" s="118"/>
      <c r="AP630" s="118"/>
      <c r="AQ630" s="118"/>
      <c r="AR630" s="118"/>
      <c r="AS630" s="118"/>
    </row>
    <row r="631">
      <c r="A631" s="224"/>
      <c r="B631" s="225"/>
      <c r="C631" s="118"/>
      <c r="D631" s="118"/>
      <c r="E631" s="203"/>
      <c r="F631" s="118"/>
      <c r="G631" s="118"/>
      <c r="H631" s="118"/>
      <c r="I631" s="118"/>
      <c r="J631" s="118"/>
      <c r="K631" s="203"/>
      <c r="L631" s="118"/>
      <c r="M631" s="118"/>
      <c r="N631" s="118"/>
      <c r="O631" s="118"/>
      <c r="P631" s="118"/>
      <c r="Q631" s="203"/>
      <c r="R631" s="118"/>
      <c r="S631" s="118"/>
      <c r="T631" s="118"/>
      <c r="U631" s="118"/>
      <c r="V631" s="118"/>
      <c r="W631" s="203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  <c r="AP631" s="118"/>
      <c r="AQ631" s="118"/>
      <c r="AR631" s="118"/>
      <c r="AS631" s="118"/>
    </row>
    <row r="632">
      <c r="A632" s="224"/>
      <c r="B632" s="225"/>
      <c r="C632" s="118"/>
      <c r="D632" s="118"/>
      <c r="E632" s="203"/>
      <c r="F632" s="118"/>
      <c r="G632" s="118"/>
      <c r="H632" s="118"/>
      <c r="I632" s="118"/>
      <c r="J632" s="118"/>
      <c r="K632" s="203"/>
      <c r="L632" s="118"/>
      <c r="M632" s="118"/>
      <c r="N632" s="118"/>
      <c r="O632" s="118"/>
      <c r="P632" s="118"/>
      <c r="Q632" s="203"/>
      <c r="R632" s="118"/>
      <c r="S632" s="118"/>
      <c r="T632" s="118"/>
      <c r="U632" s="118"/>
      <c r="V632" s="118"/>
      <c r="W632" s="203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  <c r="AL632" s="118"/>
      <c r="AM632" s="118"/>
      <c r="AN632" s="118"/>
      <c r="AO632" s="118"/>
      <c r="AP632" s="118"/>
      <c r="AQ632" s="118"/>
      <c r="AR632" s="118"/>
      <c r="AS632" s="118"/>
    </row>
    <row r="633">
      <c r="A633" s="224"/>
      <c r="B633" s="225"/>
      <c r="C633" s="118"/>
      <c r="D633" s="118"/>
      <c r="E633" s="203"/>
      <c r="F633" s="118"/>
      <c r="G633" s="118"/>
      <c r="H633" s="118"/>
      <c r="I633" s="118"/>
      <c r="J633" s="118"/>
      <c r="K633" s="203"/>
      <c r="L633" s="118"/>
      <c r="M633" s="118"/>
      <c r="N633" s="118"/>
      <c r="O633" s="118"/>
      <c r="P633" s="118"/>
      <c r="Q633" s="203"/>
      <c r="R633" s="118"/>
      <c r="S633" s="118"/>
      <c r="T633" s="118"/>
      <c r="U633" s="118"/>
      <c r="V633" s="118"/>
      <c r="W633" s="203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  <c r="AL633" s="118"/>
      <c r="AM633" s="118"/>
      <c r="AN633" s="118"/>
      <c r="AO633" s="118"/>
      <c r="AP633" s="118"/>
      <c r="AQ633" s="118"/>
      <c r="AR633" s="118"/>
      <c r="AS633" s="118"/>
    </row>
    <row r="634">
      <c r="A634" s="224"/>
      <c r="B634" s="225"/>
      <c r="C634" s="118"/>
      <c r="D634" s="118"/>
      <c r="E634" s="203"/>
      <c r="F634" s="118"/>
      <c r="G634" s="118"/>
      <c r="H634" s="118"/>
      <c r="I634" s="118"/>
      <c r="J634" s="118"/>
      <c r="K634" s="203"/>
      <c r="L634" s="118"/>
      <c r="M634" s="118"/>
      <c r="N634" s="118"/>
      <c r="O634" s="118"/>
      <c r="P634" s="118"/>
      <c r="Q634" s="203"/>
      <c r="R634" s="118"/>
      <c r="S634" s="118"/>
      <c r="T634" s="118"/>
      <c r="U634" s="118"/>
      <c r="V634" s="118"/>
      <c r="W634" s="203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  <c r="AL634" s="118"/>
      <c r="AM634" s="118"/>
      <c r="AN634" s="118"/>
      <c r="AO634" s="118"/>
      <c r="AP634" s="118"/>
      <c r="AQ634" s="118"/>
      <c r="AR634" s="118"/>
      <c r="AS634" s="118"/>
    </row>
    <row r="635">
      <c r="A635" s="224"/>
      <c r="B635" s="225"/>
      <c r="C635" s="118"/>
      <c r="D635" s="118"/>
      <c r="E635" s="203"/>
      <c r="F635" s="118"/>
      <c r="G635" s="118"/>
      <c r="H635" s="118"/>
      <c r="I635" s="118"/>
      <c r="J635" s="118"/>
      <c r="K635" s="203"/>
      <c r="L635" s="118"/>
      <c r="M635" s="118"/>
      <c r="N635" s="118"/>
      <c r="O635" s="118"/>
      <c r="P635" s="118"/>
      <c r="Q635" s="203"/>
      <c r="R635" s="118"/>
      <c r="S635" s="118"/>
      <c r="T635" s="118"/>
      <c r="U635" s="118"/>
      <c r="V635" s="118"/>
      <c r="W635" s="203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  <c r="AL635" s="118"/>
      <c r="AM635" s="118"/>
      <c r="AN635" s="118"/>
      <c r="AO635" s="118"/>
      <c r="AP635" s="118"/>
      <c r="AQ635" s="118"/>
      <c r="AR635" s="118"/>
      <c r="AS635" s="118"/>
    </row>
    <row r="636">
      <c r="A636" s="224"/>
      <c r="B636" s="225"/>
      <c r="C636" s="118"/>
      <c r="D636" s="118"/>
      <c r="E636" s="203"/>
      <c r="F636" s="118"/>
      <c r="G636" s="118"/>
      <c r="H636" s="118"/>
      <c r="I636" s="118"/>
      <c r="J636" s="118"/>
      <c r="K636" s="203"/>
      <c r="L636" s="118"/>
      <c r="M636" s="118"/>
      <c r="N636" s="118"/>
      <c r="O636" s="118"/>
      <c r="P636" s="118"/>
      <c r="Q636" s="203"/>
      <c r="R636" s="118"/>
      <c r="S636" s="118"/>
      <c r="T636" s="118"/>
      <c r="U636" s="118"/>
      <c r="V636" s="118"/>
      <c r="W636" s="203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8"/>
    </row>
    <row r="637">
      <c r="A637" s="224"/>
      <c r="B637" s="225"/>
      <c r="C637" s="118"/>
      <c r="D637" s="118"/>
      <c r="E637" s="203"/>
      <c r="F637" s="118"/>
      <c r="G637" s="118"/>
      <c r="H637" s="118"/>
      <c r="I637" s="118"/>
      <c r="J637" s="118"/>
      <c r="K637" s="203"/>
      <c r="L637" s="118"/>
      <c r="M637" s="118"/>
      <c r="N637" s="118"/>
      <c r="O637" s="118"/>
      <c r="P637" s="118"/>
      <c r="Q637" s="203"/>
      <c r="R637" s="118"/>
      <c r="S637" s="118"/>
      <c r="T637" s="118"/>
      <c r="U637" s="118"/>
      <c r="V637" s="118"/>
      <c r="W637" s="203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8"/>
    </row>
    <row r="638">
      <c r="A638" s="224"/>
      <c r="B638" s="225"/>
      <c r="C638" s="118"/>
      <c r="D638" s="118"/>
      <c r="E638" s="203"/>
      <c r="F638" s="118"/>
      <c r="G638" s="118"/>
      <c r="H638" s="118"/>
      <c r="I638" s="118"/>
      <c r="J638" s="118"/>
      <c r="K638" s="203"/>
      <c r="L638" s="118"/>
      <c r="M638" s="118"/>
      <c r="N638" s="118"/>
      <c r="O638" s="118"/>
      <c r="P638" s="118"/>
      <c r="Q638" s="203"/>
      <c r="R638" s="118"/>
      <c r="S638" s="118"/>
      <c r="T638" s="118"/>
      <c r="U638" s="118"/>
      <c r="V638" s="118"/>
      <c r="W638" s="203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8"/>
    </row>
    <row r="639">
      <c r="A639" s="224"/>
      <c r="B639" s="225"/>
      <c r="C639" s="118"/>
      <c r="D639" s="118"/>
      <c r="E639" s="203"/>
      <c r="F639" s="118"/>
      <c r="G639" s="118"/>
      <c r="H639" s="118"/>
      <c r="I639" s="118"/>
      <c r="J639" s="118"/>
      <c r="K639" s="203"/>
      <c r="L639" s="118"/>
      <c r="M639" s="118"/>
      <c r="N639" s="118"/>
      <c r="O639" s="118"/>
      <c r="P639" s="118"/>
      <c r="Q639" s="203"/>
      <c r="R639" s="118"/>
      <c r="S639" s="118"/>
      <c r="T639" s="118"/>
      <c r="U639" s="118"/>
      <c r="V639" s="118"/>
      <c r="W639" s="203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8"/>
    </row>
    <row r="640">
      <c r="A640" s="224"/>
      <c r="B640" s="225"/>
      <c r="C640" s="118"/>
      <c r="D640" s="118"/>
      <c r="E640" s="203"/>
      <c r="F640" s="118"/>
      <c r="G640" s="118"/>
      <c r="H640" s="118"/>
      <c r="I640" s="118"/>
      <c r="J640" s="118"/>
      <c r="K640" s="203"/>
      <c r="L640" s="118"/>
      <c r="M640" s="118"/>
      <c r="N640" s="118"/>
      <c r="O640" s="118"/>
      <c r="P640" s="118"/>
      <c r="Q640" s="203"/>
      <c r="R640" s="118"/>
      <c r="S640" s="118"/>
      <c r="T640" s="118"/>
      <c r="U640" s="118"/>
      <c r="V640" s="118"/>
      <c r="W640" s="203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8"/>
    </row>
    <row r="641">
      <c r="A641" s="224"/>
      <c r="B641" s="225"/>
      <c r="C641" s="118"/>
      <c r="D641" s="118"/>
      <c r="E641" s="203"/>
      <c r="F641" s="118"/>
      <c r="G641" s="118"/>
      <c r="H641" s="118"/>
      <c r="I641" s="118"/>
      <c r="J641" s="118"/>
      <c r="K641" s="203"/>
      <c r="L641" s="118"/>
      <c r="M641" s="118"/>
      <c r="N641" s="118"/>
      <c r="O641" s="118"/>
      <c r="P641" s="118"/>
      <c r="Q641" s="203"/>
      <c r="R641" s="118"/>
      <c r="S641" s="118"/>
      <c r="T641" s="118"/>
      <c r="U641" s="118"/>
      <c r="V641" s="118"/>
      <c r="W641" s="203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  <c r="AL641" s="118"/>
      <c r="AM641" s="118"/>
      <c r="AN641" s="118"/>
      <c r="AO641" s="118"/>
      <c r="AP641" s="118"/>
      <c r="AQ641" s="118"/>
      <c r="AR641" s="118"/>
      <c r="AS641" s="118"/>
    </row>
    <row r="642">
      <c r="A642" s="224"/>
      <c r="B642" s="225"/>
      <c r="C642" s="118"/>
      <c r="D642" s="118"/>
      <c r="E642" s="203"/>
      <c r="F642" s="118"/>
      <c r="G642" s="118"/>
      <c r="H642" s="118"/>
      <c r="I642" s="118"/>
      <c r="J642" s="118"/>
      <c r="K642" s="203"/>
      <c r="L642" s="118"/>
      <c r="M642" s="118"/>
      <c r="N642" s="118"/>
      <c r="O642" s="118"/>
      <c r="P642" s="118"/>
      <c r="Q642" s="203"/>
      <c r="R642" s="118"/>
      <c r="S642" s="118"/>
      <c r="T642" s="118"/>
      <c r="U642" s="118"/>
      <c r="V642" s="118"/>
      <c r="W642" s="203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  <c r="AL642" s="118"/>
      <c r="AM642" s="118"/>
      <c r="AN642" s="118"/>
      <c r="AO642" s="118"/>
      <c r="AP642" s="118"/>
      <c r="AQ642" s="118"/>
      <c r="AR642" s="118"/>
      <c r="AS642" s="118"/>
    </row>
    <row r="643">
      <c r="A643" s="224"/>
      <c r="B643" s="225"/>
      <c r="C643" s="118"/>
      <c r="D643" s="118"/>
      <c r="E643" s="203"/>
      <c r="F643" s="118"/>
      <c r="G643" s="118"/>
      <c r="H643" s="118"/>
      <c r="I643" s="118"/>
      <c r="J643" s="118"/>
      <c r="K643" s="203"/>
      <c r="L643" s="118"/>
      <c r="M643" s="118"/>
      <c r="N643" s="118"/>
      <c r="O643" s="118"/>
      <c r="P643" s="118"/>
      <c r="Q643" s="203"/>
      <c r="R643" s="118"/>
      <c r="S643" s="118"/>
      <c r="T643" s="118"/>
      <c r="U643" s="118"/>
      <c r="V643" s="118"/>
      <c r="W643" s="203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  <c r="AL643" s="118"/>
      <c r="AM643" s="118"/>
      <c r="AN643" s="118"/>
      <c r="AO643" s="118"/>
      <c r="AP643" s="118"/>
      <c r="AQ643" s="118"/>
      <c r="AR643" s="118"/>
      <c r="AS643" s="118"/>
    </row>
    <row r="644">
      <c r="A644" s="224"/>
      <c r="B644" s="225"/>
      <c r="C644" s="118"/>
      <c r="D644" s="118"/>
      <c r="E644" s="203"/>
      <c r="F644" s="118"/>
      <c r="G644" s="118"/>
      <c r="H644" s="118"/>
      <c r="I644" s="118"/>
      <c r="J644" s="118"/>
      <c r="K644" s="203"/>
      <c r="L644" s="118"/>
      <c r="M644" s="118"/>
      <c r="N644" s="118"/>
      <c r="O644" s="118"/>
      <c r="P644" s="118"/>
      <c r="Q644" s="203"/>
      <c r="R644" s="118"/>
      <c r="S644" s="118"/>
      <c r="T644" s="118"/>
      <c r="U644" s="118"/>
      <c r="V644" s="118"/>
      <c r="W644" s="203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  <c r="AL644" s="118"/>
      <c r="AM644" s="118"/>
      <c r="AN644" s="118"/>
      <c r="AO644" s="118"/>
      <c r="AP644" s="118"/>
      <c r="AQ644" s="118"/>
      <c r="AR644" s="118"/>
      <c r="AS644" s="118"/>
    </row>
    <row r="645">
      <c r="A645" s="224"/>
      <c r="B645" s="225"/>
      <c r="C645" s="118"/>
      <c r="D645" s="118"/>
      <c r="E645" s="203"/>
      <c r="F645" s="118"/>
      <c r="G645" s="118"/>
      <c r="H645" s="118"/>
      <c r="I645" s="118"/>
      <c r="J645" s="118"/>
      <c r="K645" s="203"/>
      <c r="L645" s="118"/>
      <c r="M645" s="118"/>
      <c r="N645" s="118"/>
      <c r="O645" s="118"/>
      <c r="P645" s="118"/>
      <c r="Q645" s="203"/>
      <c r="R645" s="118"/>
      <c r="S645" s="118"/>
      <c r="T645" s="118"/>
      <c r="U645" s="118"/>
      <c r="V645" s="118"/>
      <c r="W645" s="203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  <c r="AL645" s="118"/>
      <c r="AM645" s="118"/>
      <c r="AN645" s="118"/>
      <c r="AO645" s="118"/>
      <c r="AP645" s="118"/>
      <c r="AQ645" s="118"/>
      <c r="AR645" s="118"/>
      <c r="AS645" s="118"/>
    </row>
    <row r="646">
      <c r="A646" s="224"/>
      <c r="B646" s="225"/>
      <c r="C646" s="118"/>
      <c r="D646" s="118"/>
      <c r="E646" s="203"/>
      <c r="F646" s="118"/>
      <c r="G646" s="118"/>
      <c r="H646" s="118"/>
      <c r="I646" s="118"/>
      <c r="J646" s="118"/>
      <c r="K646" s="203"/>
      <c r="L646" s="118"/>
      <c r="M646" s="118"/>
      <c r="N646" s="118"/>
      <c r="O646" s="118"/>
      <c r="P646" s="118"/>
      <c r="Q646" s="203"/>
      <c r="R646" s="118"/>
      <c r="S646" s="118"/>
      <c r="T646" s="118"/>
      <c r="U646" s="118"/>
      <c r="V646" s="118"/>
      <c r="W646" s="203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  <c r="AL646" s="118"/>
      <c r="AM646" s="118"/>
      <c r="AN646" s="118"/>
      <c r="AO646" s="118"/>
      <c r="AP646" s="118"/>
      <c r="AQ646" s="118"/>
      <c r="AR646" s="118"/>
      <c r="AS646" s="118"/>
    </row>
    <row r="647">
      <c r="A647" s="224"/>
      <c r="B647" s="225"/>
      <c r="C647" s="118"/>
      <c r="D647" s="118"/>
      <c r="E647" s="203"/>
      <c r="F647" s="118"/>
      <c r="G647" s="118"/>
      <c r="H647" s="118"/>
      <c r="I647" s="118"/>
      <c r="J647" s="118"/>
      <c r="K647" s="203"/>
      <c r="L647" s="118"/>
      <c r="M647" s="118"/>
      <c r="N647" s="118"/>
      <c r="O647" s="118"/>
      <c r="P647" s="118"/>
      <c r="Q647" s="203"/>
      <c r="R647" s="118"/>
      <c r="S647" s="118"/>
      <c r="T647" s="118"/>
      <c r="U647" s="118"/>
      <c r="V647" s="118"/>
      <c r="W647" s="203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  <c r="AL647" s="118"/>
      <c r="AM647" s="118"/>
      <c r="AN647" s="118"/>
      <c r="AO647" s="118"/>
      <c r="AP647" s="118"/>
      <c r="AQ647" s="118"/>
      <c r="AR647" s="118"/>
      <c r="AS647" s="118"/>
    </row>
    <row r="648">
      <c r="A648" s="224"/>
      <c r="B648" s="225"/>
      <c r="C648" s="118"/>
      <c r="D648" s="118"/>
      <c r="E648" s="203"/>
      <c r="F648" s="118"/>
      <c r="G648" s="118"/>
      <c r="H648" s="118"/>
      <c r="I648" s="118"/>
      <c r="J648" s="118"/>
      <c r="K648" s="203"/>
      <c r="L648" s="118"/>
      <c r="M648" s="118"/>
      <c r="N648" s="118"/>
      <c r="O648" s="118"/>
      <c r="P648" s="118"/>
      <c r="Q648" s="203"/>
      <c r="R648" s="118"/>
      <c r="S648" s="118"/>
      <c r="T648" s="118"/>
      <c r="U648" s="118"/>
      <c r="V648" s="118"/>
      <c r="W648" s="203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  <c r="AL648" s="118"/>
      <c r="AM648" s="118"/>
      <c r="AN648" s="118"/>
      <c r="AO648" s="118"/>
      <c r="AP648" s="118"/>
      <c r="AQ648" s="118"/>
      <c r="AR648" s="118"/>
      <c r="AS648" s="118"/>
    </row>
    <row r="649">
      <c r="A649" s="224"/>
      <c r="B649" s="225"/>
      <c r="C649" s="118"/>
      <c r="D649" s="118"/>
      <c r="E649" s="203"/>
      <c r="F649" s="118"/>
      <c r="G649" s="118"/>
      <c r="H649" s="118"/>
      <c r="I649" s="118"/>
      <c r="J649" s="118"/>
      <c r="K649" s="203"/>
      <c r="L649" s="118"/>
      <c r="M649" s="118"/>
      <c r="N649" s="118"/>
      <c r="O649" s="118"/>
      <c r="P649" s="118"/>
      <c r="Q649" s="203"/>
      <c r="R649" s="118"/>
      <c r="S649" s="118"/>
      <c r="T649" s="118"/>
      <c r="U649" s="118"/>
      <c r="V649" s="118"/>
      <c r="W649" s="203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  <c r="AL649" s="118"/>
      <c r="AM649" s="118"/>
      <c r="AN649" s="118"/>
      <c r="AO649" s="118"/>
      <c r="AP649" s="118"/>
      <c r="AQ649" s="118"/>
      <c r="AR649" s="118"/>
      <c r="AS649" s="118"/>
    </row>
    <row r="650">
      <c r="A650" s="224"/>
      <c r="B650" s="225"/>
      <c r="C650" s="118"/>
      <c r="D650" s="118"/>
      <c r="E650" s="203"/>
      <c r="F650" s="118"/>
      <c r="G650" s="118"/>
      <c r="H650" s="118"/>
      <c r="I650" s="118"/>
      <c r="J650" s="118"/>
      <c r="K650" s="203"/>
      <c r="L650" s="118"/>
      <c r="M650" s="118"/>
      <c r="N650" s="118"/>
      <c r="O650" s="118"/>
      <c r="P650" s="118"/>
      <c r="Q650" s="203"/>
      <c r="R650" s="118"/>
      <c r="S650" s="118"/>
      <c r="T650" s="118"/>
      <c r="U650" s="118"/>
      <c r="V650" s="118"/>
      <c r="W650" s="203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  <c r="AL650" s="118"/>
      <c r="AM650" s="118"/>
      <c r="AN650" s="118"/>
      <c r="AO650" s="118"/>
      <c r="AP650" s="118"/>
      <c r="AQ650" s="118"/>
      <c r="AR650" s="118"/>
      <c r="AS650" s="118"/>
    </row>
    <row r="651">
      <c r="A651" s="224"/>
      <c r="B651" s="225"/>
      <c r="C651" s="118"/>
      <c r="D651" s="118"/>
      <c r="E651" s="203"/>
      <c r="F651" s="118"/>
      <c r="G651" s="118"/>
      <c r="H651" s="118"/>
      <c r="I651" s="118"/>
      <c r="J651" s="118"/>
      <c r="K651" s="203"/>
      <c r="L651" s="118"/>
      <c r="M651" s="118"/>
      <c r="N651" s="118"/>
      <c r="O651" s="118"/>
      <c r="P651" s="118"/>
      <c r="Q651" s="203"/>
      <c r="R651" s="118"/>
      <c r="S651" s="118"/>
      <c r="T651" s="118"/>
      <c r="U651" s="118"/>
      <c r="V651" s="118"/>
      <c r="W651" s="203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  <c r="AL651" s="118"/>
      <c r="AM651" s="118"/>
      <c r="AN651" s="118"/>
      <c r="AO651" s="118"/>
      <c r="AP651" s="118"/>
      <c r="AQ651" s="118"/>
      <c r="AR651" s="118"/>
      <c r="AS651" s="118"/>
    </row>
    <row r="652">
      <c r="A652" s="224"/>
      <c r="B652" s="225"/>
      <c r="C652" s="118"/>
      <c r="D652" s="118"/>
      <c r="E652" s="203"/>
      <c r="F652" s="118"/>
      <c r="G652" s="118"/>
      <c r="H652" s="118"/>
      <c r="I652" s="118"/>
      <c r="J652" s="118"/>
      <c r="K652" s="203"/>
      <c r="L652" s="118"/>
      <c r="M652" s="118"/>
      <c r="N652" s="118"/>
      <c r="O652" s="118"/>
      <c r="P652" s="118"/>
      <c r="Q652" s="203"/>
      <c r="R652" s="118"/>
      <c r="S652" s="118"/>
      <c r="T652" s="118"/>
      <c r="U652" s="118"/>
      <c r="V652" s="118"/>
      <c r="W652" s="203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  <c r="AL652" s="118"/>
      <c r="AM652" s="118"/>
      <c r="AN652" s="118"/>
      <c r="AO652" s="118"/>
      <c r="AP652" s="118"/>
      <c r="AQ652" s="118"/>
      <c r="AR652" s="118"/>
      <c r="AS652" s="118"/>
    </row>
    <row r="653">
      <c r="A653" s="224"/>
      <c r="B653" s="225"/>
      <c r="C653" s="118"/>
      <c r="D653" s="118"/>
      <c r="E653" s="203"/>
      <c r="F653" s="118"/>
      <c r="G653" s="118"/>
      <c r="H653" s="118"/>
      <c r="I653" s="118"/>
      <c r="J653" s="118"/>
      <c r="K653" s="203"/>
      <c r="L653" s="118"/>
      <c r="M653" s="118"/>
      <c r="N653" s="118"/>
      <c r="O653" s="118"/>
      <c r="P653" s="118"/>
      <c r="Q653" s="203"/>
      <c r="R653" s="118"/>
      <c r="S653" s="118"/>
      <c r="T653" s="118"/>
      <c r="U653" s="118"/>
      <c r="V653" s="118"/>
      <c r="W653" s="203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  <c r="AL653" s="118"/>
      <c r="AM653" s="118"/>
      <c r="AN653" s="118"/>
      <c r="AO653" s="118"/>
      <c r="AP653" s="118"/>
      <c r="AQ653" s="118"/>
      <c r="AR653" s="118"/>
      <c r="AS653" s="118"/>
    </row>
    <row r="654">
      <c r="A654" s="224"/>
      <c r="B654" s="225"/>
      <c r="C654" s="118"/>
      <c r="D654" s="118"/>
      <c r="E654" s="203"/>
      <c r="F654" s="118"/>
      <c r="G654" s="118"/>
      <c r="H654" s="118"/>
      <c r="I654" s="118"/>
      <c r="J654" s="118"/>
      <c r="K654" s="203"/>
      <c r="L654" s="118"/>
      <c r="M654" s="118"/>
      <c r="N654" s="118"/>
      <c r="O654" s="118"/>
      <c r="P654" s="118"/>
      <c r="Q654" s="203"/>
      <c r="R654" s="118"/>
      <c r="S654" s="118"/>
      <c r="T654" s="118"/>
      <c r="U654" s="118"/>
      <c r="V654" s="118"/>
      <c r="W654" s="203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  <c r="AL654" s="118"/>
      <c r="AM654" s="118"/>
      <c r="AN654" s="118"/>
      <c r="AO654" s="118"/>
      <c r="AP654" s="118"/>
      <c r="AQ654" s="118"/>
      <c r="AR654" s="118"/>
      <c r="AS654" s="118"/>
    </row>
    <row r="655">
      <c r="A655" s="224"/>
      <c r="B655" s="225"/>
      <c r="C655" s="118"/>
      <c r="D655" s="118"/>
      <c r="E655" s="203"/>
      <c r="F655" s="118"/>
      <c r="G655" s="118"/>
      <c r="H655" s="118"/>
      <c r="I655" s="118"/>
      <c r="J655" s="118"/>
      <c r="K655" s="203"/>
      <c r="L655" s="118"/>
      <c r="M655" s="118"/>
      <c r="N655" s="118"/>
      <c r="O655" s="118"/>
      <c r="P655" s="118"/>
      <c r="Q655" s="203"/>
      <c r="R655" s="118"/>
      <c r="S655" s="118"/>
      <c r="T655" s="118"/>
      <c r="U655" s="118"/>
      <c r="V655" s="118"/>
      <c r="W655" s="203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  <c r="AL655" s="118"/>
      <c r="AM655" s="118"/>
      <c r="AN655" s="118"/>
      <c r="AO655" s="118"/>
      <c r="AP655" s="118"/>
      <c r="AQ655" s="118"/>
      <c r="AR655" s="118"/>
      <c r="AS655" s="118"/>
    </row>
    <row r="656">
      <c r="A656" s="224"/>
      <c r="B656" s="225"/>
      <c r="C656" s="118"/>
      <c r="D656" s="118"/>
      <c r="E656" s="203"/>
      <c r="F656" s="118"/>
      <c r="G656" s="118"/>
      <c r="H656" s="118"/>
      <c r="I656" s="118"/>
      <c r="J656" s="118"/>
      <c r="K656" s="203"/>
      <c r="L656" s="118"/>
      <c r="M656" s="118"/>
      <c r="N656" s="118"/>
      <c r="O656" s="118"/>
      <c r="P656" s="118"/>
      <c r="Q656" s="203"/>
      <c r="R656" s="118"/>
      <c r="S656" s="118"/>
      <c r="T656" s="118"/>
      <c r="U656" s="118"/>
      <c r="V656" s="118"/>
      <c r="W656" s="203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  <c r="AL656" s="118"/>
      <c r="AM656" s="118"/>
      <c r="AN656" s="118"/>
      <c r="AO656" s="118"/>
      <c r="AP656" s="118"/>
      <c r="AQ656" s="118"/>
      <c r="AR656" s="118"/>
      <c r="AS656" s="118"/>
    </row>
    <row r="657">
      <c r="A657" s="224"/>
      <c r="B657" s="225"/>
      <c r="C657" s="118"/>
      <c r="D657" s="118"/>
      <c r="E657" s="203"/>
      <c r="F657" s="118"/>
      <c r="G657" s="118"/>
      <c r="H657" s="118"/>
      <c r="I657" s="118"/>
      <c r="J657" s="118"/>
      <c r="K657" s="203"/>
      <c r="L657" s="118"/>
      <c r="M657" s="118"/>
      <c r="N657" s="118"/>
      <c r="O657" s="118"/>
      <c r="P657" s="118"/>
      <c r="Q657" s="203"/>
      <c r="R657" s="118"/>
      <c r="S657" s="118"/>
      <c r="T657" s="118"/>
      <c r="U657" s="118"/>
      <c r="V657" s="118"/>
      <c r="W657" s="203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  <c r="AL657" s="118"/>
      <c r="AM657" s="118"/>
      <c r="AN657" s="118"/>
      <c r="AO657" s="118"/>
      <c r="AP657" s="118"/>
      <c r="AQ657" s="118"/>
      <c r="AR657" s="118"/>
      <c r="AS657" s="118"/>
    </row>
    <row r="658">
      <c r="A658" s="224"/>
      <c r="B658" s="225"/>
      <c r="C658" s="118"/>
      <c r="D658" s="118"/>
      <c r="E658" s="203"/>
      <c r="F658" s="118"/>
      <c r="G658" s="118"/>
      <c r="H658" s="118"/>
      <c r="I658" s="118"/>
      <c r="J658" s="118"/>
      <c r="K658" s="203"/>
      <c r="L658" s="118"/>
      <c r="M658" s="118"/>
      <c r="N658" s="118"/>
      <c r="O658" s="118"/>
      <c r="P658" s="118"/>
      <c r="Q658" s="203"/>
      <c r="R658" s="118"/>
      <c r="S658" s="118"/>
      <c r="T658" s="118"/>
      <c r="U658" s="118"/>
      <c r="V658" s="118"/>
      <c r="W658" s="203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  <c r="AL658" s="118"/>
      <c r="AM658" s="118"/>
      <c r="AN658" s="118"/>
      <c r="AO658" s="118"/>
      <c r="AP658" s="118"/>
      <c r="AQ658" s="118"/>
      <c r="AR658" s="118"/>
      <c r="AS658" s="118"/>
    </row>
    <row r="659">
      <c r="A659" s="224"/>
      <c r="B659" s="225"/>
      <c r="C659" s="118"/>
      <c r="D659" s="118"/>
      <c r="E659" s="203"/>
      <c r="F659" s="118"/>
      <c r="G659" s="118"/>
      <c r="H659" s="118"/>
      <c r="I659" s="118"/>
      <c r="J659" s="118"/>
      <c r="K659" s="203"/>
      <c r="L659" s="118"/>
      <c r="M659" s="118"/>
      <c r="N659" s="118"/>
      <c r="O659" s="118"/>
      <c r="P659" s="118"/>
      <c r="Q659" s="203"/>
      <c r="R659" s="118"/>
      <c r="S659" s="118"/>
      <c r="T659" s="118"/>
      <c r="U659" s="118"/>
      <c r="V659" s="118"/>
      <c r="W659" s="203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  <c r="AL659" s="118"/>
      <c r="AM659" s="118"/>
      <c r="AN659" s="118"/>
      <c r="AO659" s="118"/>
      <c r="AP659" s="118"/>
      <c r="AQ659" s="118"/>
      <c r="AR659" s="118"/>
      <c r="AS659" s="118"/>
    </row>
    <row r="660">
      <c r="A660" s="224"/>
      <c r="B660" s="225"/>
      <c r="C660" s="118"/>
      <c r="D660" s="118"/>
      <c r="E660" s="203"/>
      <c r="F660" s="118"/>
      <c r="G660" s="118"/>
      <c r="H660" s="118"/>
      <c r="I660" s="118"/>
      <c r="J660" s="118"/>
      <c r="K660" s="203"/>
      <c r="L660" s="118"/>
      <c r="M660" s="118"/>
      <c r="N660" s="118"/>
      <c r="O660" s="118"/>
      <c r="P660" s="118"/>
      <c r="Q660" s="203"/>
      <c r="R660" s="118"/>
      <c r="S660" s="118"/>
      <c r="T660" s="118"/>
      <c r="U660" s="118"/>
      <c r="V660" s="118"/>
      <c r="W660" s="203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  <c r="AL660" s="118"/>
      <c r="AM660" s="118"/>
      <c r="AN660" s="118"/>
      <c r="AO660" s="118"/>
      <c r="AP660" s="118"/>
      <c r="AQ660" s="118"/>
      <c r="AR660" s="118"/>
      <c r="AS660" s="118"/>
    </row>
    <row r="661">
      <c r="A661" s="224"/>
      <c r="B661" s="225"/>
      <c r="C661" s="118"/>
      <c r="D661" s="118"/>
      <c r="E661" s="203"/>
      <c r="F661" s="118"/>
      <c r="G661" s="118"/>
      <c r="H661" s="118"/>
      <c r="I661" s="118"/>
      <c r="J661" s="118"/>
      <c r="K661" s="203"/>
      <c r="L661" s="118"/>
      <c r="M661" s="118"/>
      <c r="N661" s="118"/>
      <c r="O661" s="118"/>
      <c r="P661" s="118"/>
      <c r="Q661" s="203"/>
      <c r="R661" s="118"/>
      <c r="S661" s="118"/>
      <c r="T661" s="118"/>
      <c r="U661" s="118"/>
      <c r="V661" s="118"/>
      <c r="W661" s="203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  <c r="AL661" s="118"/>
      <c r="AM661" s="118"/>
      <c r="AN661" s="118"/>
      <c r="AO661" s="118"/>
      <c r="AP661" s="118"/>
      <c r="AQ661" s="118"/>
      <c r="AR661" s="118"/>
      <c r="AS661" s="118"/>
    </row>
    <row r="662">
      <c r="A662" s="224"/>
      <c r="B662" s="225"/>
      <c r="C662" s="118"/>
      <c r="D662" s="118"/>
      <c r="E662" s="203"/>
      <c r="F662" s="118"/>
      <c r="G662" s="118"/>
      <c r="H662" s="118"/>
      <c r="I662" s="118"/>
      <c r="J662" s="118"/>
      <c r="K662" s="203"/>
      <c r="L662" s="118"/>
      <c r="M662" s="118"/>
      <c r="N662" s="118"/>
      <c r="O662" s="118"/>
      <c r="P662" s="118"/>
      <c r="Q662" s="203"/>
      <c r="R662" s="118"/>
      <c r="S662" s="118"/>
      <c r="T662" s="118"/>
      <c r="U662" s="118"/>
      <c r="V662" s="118"/>
      <c r="W662" s="203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  <c r="AL662" s="118"/>
      <c r="AM662" s="118"/>
      <c r="AN662" s="118"/>
      <c r="AO662" s="118"/>
      <c r="AP662" s="118"/>
      <c r="AQ662" s="118"/>
      <c r="AR662" s="118"/>
      <c r="AS662" s="118"/>
    </row>
    <row r="663">
      <c r="A663" s="224"/>
      <c r="B663" s="225"/>
      <c r="C663" s="118"/>
      <c r="D663" s="118"/>
      <c r="E663" s="203"/>
      <c r="F663" s="118"/>
      <c r="G663" s="118"/>
      <c r="H663" s="118"/>
      <c r="I663" s="118"/>
      <c r="J663" s="118"/>
      <c r="K663" s="203"/>
      <c r="L663" s="118"/>
      <c r="M663" s="118"/>
      <c r="N663" s="118"/>
      <c r="O663" s="118"/>
      <c r="P663" s="118"/>
      <c r="Q663" s="203"/>
      <c r="R663" s="118"/>
      <c r="S663" s="118"/>
      <c r="T663" s="118"/>
      <c r="U663" s="118"/>
      <c r="V663" s="118"/>
      <c r="W663" s="203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  <c r="AL663" s="118"/>
      <c r="AM663" s="118"/>
      <c r="AN663" s="118"/>
      <c r="AO663" s="118"/>
      <c r="AP663" s="118"/>
      <c r="AQ663" s="118"/>
      <c r="AR663" s="118"/>
      <c r="AS663" s="118"/>
    </row>
    <row r="664">
      <c r="A664" s="224"/>
      <c r="B664" s="225"/>
      <c r="C664" s="118"/>
      <c r="D664" s="118"/>
      <c r="E664" s="203"/>
      <c r="F664" s="118"/>
      <c r="G664" s="118"/>
      <c r="H664" s="118"/>
      <c r="I664" s="118"/>
      <c r="J664" s="118"/>
      <c r="K664" s="203"/>
      <c r="L664" s="118"/>
      <c r="M664" s="118"/>
      <c r="N664" s="118"/>
      <c r="O664" s="118"/>
      <c r="P664" s="118"/>
      <c r="Q664" s="203"/>
      <c r="R664" s="118"/>
      <c r="S664" s="118"/>
      <c r="T664" s="118"/>
      <c r="U664" s="118"/>
      <c r="V664" s="118"/>
      <c r="W664" s="203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8"/>
    </row>
    <row r="665">
      <c r="A665" s="224"/>
      <c r="B665" s="225"/>
      <c r="C665" s="118"/>
      <c r="D665" s="118"/>
      <c r="E665" s="203"/>
      <c r="F665" s="118"/>
      <c r="G665" s="118"/>
      <c r="H665" s="118"/>
      <c r="I665" s="118"/>
      <c r="J665" s="118"/>
      <c r="K665" s="203"/>
      <c r="L665" s="118"/>
      <c r="M665" s="118"/>
      <c r="N665" s="118"/>
      <c r="O665" s="118"/>
      <c r="P665" s="118"/>
      <c r="Q665" s="203"/>
      <c r="R665" s="118"/>
      <c r="S665" s="118"/>
      <c r="T665" s="118"/>
      <c r="U665" s="118"/>
      <c r="V665" s="118"/>
      <c r="W665" s="203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8"/>
    </row>
    <row r="666">
      <c r="A666" s="224"/>
      <c r="B666" s="225"/>
      <c r="C666" s="118"/>
      <c r="D666" s="118"/>
      <c r="E666" s="203"/>
      <c r="F666" s="118"/>
      <c r="G666" s="118"/>
      <c r="H666" s="118"/>
      <c r="I666" s="118"/>
      <c r="J666" s="118"/>
      <c r="K666" s="203"/>
      <c r="L666" s="118"/>
      <c r="M666" s="118"/>
      <c r="N666" s="118"/>
      <c r="O666" s="118"/>
      <c r="P666" s="118"/>
      <c r="Q666" s="203"/>
      <c r="R666" s="118"/>
      <c r="S666" s="118"/>
      <c r="T666" s="118"/>
      <c r="U666" s="118"/>
      <c r="V666" s="118"/>
      <c r="W666" s="203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8"/>
    </row>
    <row r="667">
      <c r="A667" s="224"/>
      <c r="B667" s="225"/>
      <c r="C667" s="118"/>
      <c r="D667" s="118"/>
      <c r="E667" s="203"/>
      <c r="F667" s="118"/>
      <c r="G667" s="118"/>
      <c r="H667" s="118"/>
      <c r="I667" s="118"/>
      <c r="J667" s="118"/>
      <c r="K667" s="203"/>
      <c r="L667" s="118"/>
      <c r="M667" s="118"/>
      <c r="N667" s="118"/>
      <c r="O667" s="118"/>
      <c r="P667" s="118"/>
      <c r="Q667" s="203"/>
      <c r="R667" s="118"/>
      <c r="S667" s="118"/>
      <c r="T667" s="118"/>
      <c r="U667" s="118"/>
      <c r="V667" s="118"/>
      <c r="W667" s="203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8"/>
    </row>
    <row r="668">
      <c r="A668" s="224"/>
      <c r="B668" s="225"/>
      <c r="C668" s="118"/>
      <c r="D668" s="118"/>
      <c r="E668" s="203"/>
      <c r="F668" s="118"/>
      <c r="G668" s="118"/>
      <c r="H668" s="118"/>
      <c r="I668" s="118"/>
      <c r="J668" s="118"/>
      <c r="K668" s="203"/>
      <c r="L668" s="118"/>
      <c r="M668" s="118"/>
      <c r="N668" s="118"/>
      <c r="O668" s="118"/>
      <c r="P668" s="118"/>
      <c r="Q668" s="203"/>
      <c r="R668" s="118"/>
      <c r="S668" s="118"/>
      <c r="T668" s="118"/>
      <c r="U668" s="118"/>
      <c r="V668" s="118"/>
      <c r="W668" s="203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8"/>
    </row>
    <row r="669">
      <c r="A669" s="224"/>
      <c r="B669" s="225"/>
      <c r="C669" s="118"/>
      <c r="D669" s="118"/>
      <c r="E669" s="203"/>
      <c r="F669" s="118"/>
      <c r="G669" s="118"/>
      <c r="H669" s="118"/>
      <c r="I669" s="118"/>
      <c r="J669" s="118"/>
      <c r="K669" s="203"/>
      <c r="L669" s="118"/>
      <c r="M669" s="118"/>
      <c r="N669" s="118"/>
      <c r="O669" s="118"/>
      <c r="P669" s="118"/>
      <c r="Q669" s="203"/>
      <c r="R669" s="118"/>
      <c r="S669" s="118"/>
      <c r="T669" s="118"/>
      <c r="U669" s="118"/>
      <c r="V669" s="118"/>
      <c r="W669" s="203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  <c r="AL669" s="118"/>
      <c r="AM669" s="118"/>
      <c r="AN669" s="118"/>
      <c r="AO669" s="118"/>
      <c r="AP669" s="118"/>
      <c r="AQ669" s="118"/>
      <c r="AR669" s="118"/>
      <c r="AS669" s="118"/>
    </row>
    <row r="670">
      <c r="A670" s="224"/>
      <c r="B670" s="225"/>
      <c r="C670" s="118"/>
      <c r="D670" s="118"/>
      <c r="E670" s="203"/>
      <c r="F670" s="118"/>
      <c r="G670" s="118"/>
      <c r="H670" s="118"/>
      <c r="I670" s="118"/>
      <c r="J670" s="118"/>
      <c r="K670" s="203"/>
      <c r="L670" s="118"/>
      <c r="M670" s="118"/>
      <c r="N670" s="118"/>
      <c r="O670" s="118"/>
      <c r="P670" s="118"/>
      <c r="Q670" s="203"/>
      <c r="R670" s="118"/>
      <c r="S670" s="118"/>
      <c r="T670" s="118"/>
      <c r="U670" s="118"/>
      <c r="V670" s="118"/>
      <c r="W670" s="203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  <c r="AL670" s="118"/>
      <c r="AM670" s="118"/>
      <c r="AN670" s="118"/>
      <c r="AO670" s="118"/>
      <c r="AP670" s="118"/>
      <c r="AQ670" s="118"/>
      <c r="AR670" s="118"/>
      <c r="AS670" s="118"/>
    </row>
    <row r="671">
      <c r="A671" s="224"/>
      <c r="B671" s="225"/>
      <c r="C671" s="118"/>
      <c r="D671" s="118"/>
      <c r="E671" s="203"/>
      <c r="F671" s="118"/>
      <c r="G671" s="118"/>
      <c r="H671" s="118"/>
      <c r="I671" s="118"/>
      <c r="J671" s="118"/>
      <c r="K671" s="203"/>
      <c r="L671" s="118"/>
      <c r="M671" s="118"/>
      <c r="N671" s="118"/>
      <c r="O671" s="118"/>
      <c r="P671" s="118"/>
      <c r="Q671" s="203"/>
      <c r="R671" s="118"/>
      <c r="S671" s="118"/>
      <c r="T671" s="118"/>
      <c r="U671" s="118"/>
      <c r="V671" s="118"/>
      <c r="W671" s="203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  <c r="AL671" s="118"/>
      <c r="AM671" s="118"/>
      <c r="AN671" s="118"/>
      <c r="AO671" s="118"/>
      <c r="AP671" s="118"/>
      <c r="AQ671" s="118"/>
      <c r="AR671" s="118"/>
      <c r="AS671" s="118"/>
    </row>
    <row r="672">
      <c r="A672" s="224"/>
      <c r="B672" s="225"/>
      <c r="C672" s="118"/>
      <c r="D672" s="118"/>
      <c r="E672" s="203"/>
      <c r="F672" s="118"/>
      <c r="G672" s="118"/>
      <c r="H672" s="118"/>
      <c r="I672" s="118"/>
      <c r="J672" s="118"/>
      <c r="K672" s="203"/>
      <c r="L672" s="118"/>
      <c r="M672" s="118"/>
      <c r="N672" s="118"/>
      <c r="O672" s="118"/>
      <c r="P672" s="118"/>
      <c r="Q672" s="203"/>
      <c r="R672" s="118"/>
      <c r="S672" s="118"/>
      <c r="T672" s="118"/>
      <c r="U672" s="118"/>
      <c r="V672" s="118"/>
      <c r="W672" s="203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  <c r="AL672" s="118"/>
      <c r="AM672" s="118"/>
      <c r="AN672" s="118"/>
      <c r="AO672" s="118"/>
      <c r="AP672" s="118"/>
      <c r="AQ672" s="118"/>
      <c r="AR672" s="118"/>
      <c r="AS672" s="118"/>
    </row>
    <row r="673">
      <c r="A673" s="224"/>
      <c r="B673" s="225"/>
      <c r="C673" s="118"/>
      <c r="D673" s="118"/>
      <c r="E673" s="203"/>
      <c r="F673" s="118"/>
      <c r="G673" s="118"/>
      <c r="H673" s="118"/>
      <c r="I673" s="118"/>
      <c r="J673" s="118"/>
      <c r="K673" s="203"/>
      <c r="L673" s="118"/>
      <c r="M673" s="118"/>
      <c r="N673" s="118"/>
      <c r="O673" s="118"/>
      <c r="P673" s="118"/>
      <c r="Q673" s="203"/>
      <c r="R673" s="118"/>
      <c r="S673" s="118"/>
      <c r="T673" s="118"/>
      <c r="U673" s="118"/>
      <c r="V673" s="118"/>
      <c r="W673" s="203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  <c r="AL673" s="118"/>
      <c r="AM673" s="118"/>
      <c r="AN673" s="118"/>
      <c r="AO673" s="118"/>
      <c r="AP673" s="118"/>
      <c r="AQ673" s="118"/>
      <c r="AR673" s="118"/>
      <c r="AS673" s="118"/>
    </row>
    <row r="674">
      <c r="A674" s="224"/>
      <c r="B674" s="225"/>
      <c r="C674" s="118"/>
      <c r="D674" s="118"/>
      <c r="E674" s="203"/>
      <c r="F674" s="118"/>
      <c r="G674" s="118"/>
      <c r="H674" s="118"/>
      <c r="I674" s="118"/>
      <c r="J674" s="118"/>
      <c r="K674" s="203"/>
      <c r="L674" s="118"/>
      <c r="M674" s="118"/>
      <c r="N674" s="118"/>
      <c r="O674" s="118"/>
      <c r="P674" s="118"/>
      <c r="Q674" s="203"/>
      <c r="R674" s="118"/>
      <c r="S674" s="118"/>
      <c r="T674" s="118"/>
      <c r="U674" s="118"/>
      <c r="V674" s="118"/>
      <c r="W674" s="203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  <c r="AL674" s="118"/>
      <c r="AM674" s="118"/>
      <c r="AN674" s="118"/>
      <c r="AO674" s="118"/>
      <c r="AP674" s="118"/>
      <c r="AQ674" s="118"/>
      <c r="AR674" s="118"/>
      <c r="AS674" s="118"/>
    </row>
    <row r="675">
      <c r="A675" s="224"/>
      <c r="B675" s="225"/>
      <c r="C675" s="118"/>
      <c r="D675" s="118"/>
      <c r="E675" s="203"/>
      <c r="F675" s="118"/>
      <c r="G675" s="118"/>
      <c r="H675" s="118"/>
      <c r="I675" s="118"/>
      <c r="J675" s="118"/>
      <c r="K675" s="203"/>
      <c r="L675" s="118"/>
      <c r="M675" s="118"/>
      <c r="N675" s="118"/>
      <c r="O675" s="118"/>
      <c r="P675" s="118"/>
      <c r="Q675" s="203"/>
      <c r="R675" s="118"/>
      <c r="S675" s="118"/>
      <c r="T675" s="118"/>
      <c r="U675" s="118"/>
      <c r="V675" s="118"/>
      <c r="W675" s="203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  <c r="AL675" s="118"/>
      <c r="AM675" s="118"/>
      <c r="AN675" s="118"/>
      <c r="AO675" s="118"/>
      <c r="AP675" s="118"/>
      <c r="AQ675" s="118"/>
      <c r="AR675" s="118"/>
      <c r="AS675" s="118"/>
    </row>
    <row r="676">
      <c r="A676" s="224"/>
      <c r="B676" s="225"/>
      <c r="C676" s="118"/>
      <c r="D676" s="118"/>
      <c r="E676" s="203"/>
      <c r="F676" s="118"/>
      <c r="G676" s="118"/>
      <c r="H676" s="118"/>
      <c r="I676" s="118"/>
      <c r="J676" s="118"/>
      <c r="K676" s="203"/>
      <c r="L676" s="118"/>
      <c r="M676" s="118"/>
      <c r="N676" s="118"/>
      <c r="O676" s="118"/>
      <c r="P676" s="118"/>
      <c r="Q676" s="203"/>
      <c r="R676" s="118"/>
      <c r="S676" s="118"/>
      <c r="T676" s="118"/>
      <c r="U676" s="118"/>
      <c r="V676" s="118"/>
      <c r="W676" s="203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  <c r="AL676" s="118"/>
      <c r="AM676" s="118"/>
      <c r="AN676" s="118"/>
      <c r="AO676" s="118"/>
      <c r="AP676" s="118"/>
      <c r="AQ676" s="118"/>
      <c r="AR676" s="118"/>
      <c r="AS676" s="118"/>
    </row>
    <row r="677">
      <c r="A677" s="224"/>
      <c r="B677" s="225"/>
      <c r="C677" s="118"/>
      <c r="D677" s="118"/>
      <c r="E677" s="203"/>
      <c r="F677" s="118"/>
      <c r="G677" s="118"/>
      <c r="H677" s="118"/>
      <c r="I677" s="118"/>
      <c r="J677" s="118"/>
      <c r="K677" s="203"/>
      <c r="L677" s="118"/>
      <c r="M677" s="118"/>
      <c r="N677" s="118"/>
      <c r="O677" s="118"/>
      <c r="P677" s="118"/>
      <c r="Q677" s="203"/>
      <c r="R677" s="118"/>
      <c r="S677" s="118"/>
      <c r="T677" s="118"/>
      <c r="U677" s="118"/>
      <c r="V677" s="118"/>
      <c r="W677" s="203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  <c r="AL677" s="118"/>
      <c r="AM677" s="118"/>
      <c r="AN677" s="118"/>
      <c r="AO677" s="118"/>
      <c r="AP677" s="118"/>
      <c r="AQ677" s="118"/>
      <c r="AR677" s="118"/>
      <c r="AS677" s="118"/>
    </row>
    <row r="678">
      <c r="A678" s="224"/>
      <c r="B678" s="225"/>
      <c r="C678" s="118"/>
      <c r="D678" s="118"/>
      <c r="E678" s="203"/>
      <c r="F678" s="118"/>
      <c r="G678" s="118"/>
      <c r="H678" s="118"/>
      <c r="I678" s="118"/>
      <c r="J678" s="118"/>
      <c r="K678" s="203"/>
      <c r="L678" s="118"/>
      <c r="M678" s="118"/>
      <c r="N678" s="118"/>
      <c r="O678" s="118"/>
      <c r="P678" s="118"/>
      <c r="Q678" s="203"/>
      <c r="R678" s="118"/>
      <c r="S678" s="118"/>
      <c r="T678" s="118"/>
      <c r="U678" s="118"/>
      <c r="V678" s="118"/>
      <c r="W678" s="203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8"/>
    </row>
    <row r="679">
      <c r="A679" s="224"/>
      <c r="B679" s="225"/>
      <c r="C679" s="118"/>
      <c r="D679" s="118"/>
      <c r="E679" s="203"/>
      <c r="F679" s="118"/>
      <c r="G679" s="118"/>
      <c r="H679" s="118"/>
      <c r="I679" s="118"/>
      <c r="J679" s="118"/>
      <c r="K679" s="203"/>
      <c r="L679" s="118"/>
      <c r="M679" s="118"/>
      <c r="N679" s="118"/>
      <c r="O679" s="118"/>
      <c r="P679" s="118"/>
      <c r="Q679" s="203"/>
      <c r="R679" s="118"/>
      <c r="S679" s="118"/>
      <c r="T679" s="118"/>
      <c r="U679" s="118"/>
      <c r="V679" s="118"/>
      <c r="W679" s="203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8"/>
    </row>
    <row r="680">
      <c r="A680" s="224"/>
      <c r="B680" s="225"/>
      <c r="C680" s="118"/>
      <c r="D680" s="118"/>
      <c r="E680" s="203"/>
      <c r="F680" s="118"/>
      <c r="G680" s="118"/>
      <c r="H680" s="118"/>
      <c r="I680" s="118"/>
      <c r="J680" s="118"/>
      <c r="K680" s="203"/>
      <c r="L680" s="118"/>
      <c r="M680" s="118"/>
      <c r="N680" s="118"/>
      <c r="O680" s="118"/>
      <c r="P680" s="118"/>
      <c r="Q680" s="203"/>
      <c r="R680" s="118"/>
      <c r="S680" s="118"/>
      <c r="T680" s="118"/>
      <c r="U680" s="118"/>
      <c r="V680" s="118"/>
      <c r="W680" s="203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8"/>
    </row>
    <row r="681">
      <c r="A681" s="224"/>
      <c r="B681" s="225"/>
      <c r="C681" s="118"/>
      <c r="D681" s="118"/>
      <c r="E681" s="203"/>
      <c r="F681" s="118"/>
      <c r="G681" s="118"/>
      <c r="H681" s="118"/>
      <c r="I681" s="118"/>
      <c r="J681" s="118"/>
      <c r="K681" s="203"/>
      <c r="L681" s="118"/>
      <c r="M681" s="118"/>
      <c r="N681" s="118"/>
      <c r="O681" s="118"/>
      <c r="P681" s="118"/>
      <c r="Q681" s="203"/>
      <c r="R681" s="118"/>
      <c r="S681" s="118"/>
      <c r="T681" s="118"/>
      <c r="U681" s="118"/>
      <c r="V681" s="118"/>
      <c r="W681" s="203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8"/>
    </row>
    <row r="682">
      <c r="A682" s="224"/>
      <c r="B682" s="225"/>
      <c r="C682" s="118"/>
      <c r="D682" s="118"/>
      <c r="E682" s="203"/>
      <c r="F682" s="118"/>
      <c r="G682" s="118"/>
      <c r="H682" s="118"/>
      <c r="I682" s="118"/>
      <c r="J682" s="118"/>
      <c r="K682" s="203"/>
      <c r="L682" s="118"/>
      <c r="M682" s="118"/>
      <c r="N682" s="118"/>
      <c r="O682" s="118"/>
      <c r="P682" s="118"/>
      <c r="Q682" s="203"/>
      <c r="R682" s="118"/>
      <c r="S682" s="118"/>
      <c r="T682" s="118"/>
      <c r="U682" s="118"/>
      <c r="V682" s="118"/>
      <c r="W682" s="203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8"/>
    </row>
    <row r="683">
      <c r="A683" s="224"/>
      <c r="B683" s="225"/>
      <c r="C683" s="118"/>
      <c r="D683" s="118"/>
      <c r="E683" s="203"/>
      <c r="F683" s="118"/>
      <c r="G683" s="118"/>
      <c r="H683" s="118"/>
      <c r="I683" s="118"/>
      <c r="J683" s="118"/>
      <c r="K683" s="203"/>
      <c r="L683" s="118"/>
      <c r="M683" s="118"/>
      <c r="N683" s="118"/>
      <c r="O683" s="118"/>
      <c r="P683" s="118"/>
      <c r="Q683" s="203"/>
      <c r="R683" s="118"/>
      <c r="S683" s="118"/>
      <c r="T683" s="118"/>
      <c r="U683" s="118"/>
      <c r="V683" s="118"/>
      <c r="W683" s="203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  <c r="AL683" s="118"/>
      <c r="AM683" s="118"/>
      <c r="AN683" s="118"/>
      <c r="AO683" s="118"/>
      <c r="AP683" s="118"/>
      <c r="AQ683" s="118"/>
      <c r="AR683" s="118"/>
      <c r="AS683" s="118"/>
    </row>
    <row r="684">
      <c r="A684" s="224"/>
      <c r="B684" s="225"/>
      <c r="C684" s="118"/>
      <c r="D684" s="118"/>
      <c r="E684" s="203"/>
      <c r="F684" s="118"/>
      <c r="G684" s="118"/>
      <c r="H684" s="118"/>
      <c r="I684" s="118"/>
      <c r="J684" s="118"/>
      <c r="K684" s="203"/>
      <c r="L684" s="118"/>
      <c r="M684" s="118"/>
      <c r="N684" s="118"/>
      <c r="O684" s="118"/>
      <c r="P684" s="118"/>
      <c r="Q684" s="203"/>
      <c r="R684" s="118"/>
      <c r="S684" s="118"/>
      <c r="T684" s="118"/>
      <c r="U684" s="118"/>
      <c r="V684" s="118"/>
      <c r="W684" s="203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  <c r="AP684" s="118"/>
      <c r="AQ684" s="118"/>
      <c r="AR684" s="118"/>
      <c r="AS684" s="118"/>
    </row>
    <row r="685">
      <c r="A685" s="224"/>
      <c r="B685" s="225"/>
      <c r="C685" s="118"/>
      <c r="D685" s="118"/>
      <c r="E685" s="203"/>
      <c r="F685" s="118"/>
      <c r="G685" s="118"/>
      <c r="H685" s="118"/>
      <c r="I685" s="118"/>
      <c r="J685" s="118"/>
      <c r="K685" s="203"/>
      <c r="L685" s="118"/>
      <c r="M685" s="118"/>
      <c r="N685" s="118"/>
      <c r="O685" s="118"/>
      <c r="P685" s="118"/>
      <c r="Q685" s="203"/>
      <c r="R685" s="118"/>
      <c r="S685" s="118"/>
      <c r="T685" s="118"/>
      <c r="U685" s="118"/>
      <c r="V685" s="118"/>
      <c r="W685" s="203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</row>
    <row r="686">
      <c r="A686" s="224"/>
      <c r="B686" s="225"/>
      <c r="C686" s="118"/>
      <c r="D686" s="118"/>
      <c r="E686" s="203"/>
      <c r="F686" s="118"/>
      <c r="G686" s="118"/>
      <c r="H686" s="118"/>
      <c r="I686" s="118"/>
      <c r="J686" s="118"/>
      <c r="K686" s="203"/>
      <c r="L686" s="118"/>
      <c r="M686" s="118"/>
      <c r="N686" s="118"/>
      <c r="O686" s="118"/>
      <c r="P686" s="118"/>
      <c r="Q686" s="203"/>
      <c r="R686" s="118"/>
      <c r="S686" s="118"/>
      <c r="T686" s="118"/>
      <c r="U686" s="118"/>
      <c r="V686" s="118"/>
      <c r="W686" s="203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  <c r="AL686" s="118"/>
      <c r="AM686" s="118"/>
      <c r="AN686" s="118"/>
      <c r="AO686" s="118"/>
      <c r="AP686" s="118"/>
      <c r="AQ686" s="118"/>
      <c r="AR686" s="118"/>
      <c r="AS686" s="118"/>
    </row>
    <row r="687">
      <c r="A687" s="224"/>
      <c r="B687" s="225"/>
      <c r="C687" s="118"/>
      <c r="D687" s="118"/>
      <c r="E687" s="203"/>
      <c r="F687" s="118"/>
      <c r="G687" s="118"/>
      <c r="H687" s="118"/>
      <c r="I687" s="118"/>
      <c r="J687" s="118"/>
      <c r="K687" s="203"/>
      <c r="L687" s="118"/>
      <c r="M687" s="118"/>
      <c r="N687" s="118"/>
      <c r="O687" s="118"/>
      <c r="P687" s="118"/>
      <c r="Q687" s="203"/>
      <c r="R687" s="118"/>
      <c r="S687" s="118"/>
      <c r="T687" s="118"/>
      <c r="U687" s="118"/>
      <c r="V687" s="118"/>
      <c r="W687" s="203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  <c r="AL687" s="118"/>
      <c r="AM687" s="118"/>
      <c r="AN687" s="118"/>
      <c r="AO687" s="118"/>
      <c r="AP687" s="118"/>
      <c r="AQ687" s="118"/>
      <c r="AR687" s="118"/>
      <c r="AS687" s="118"/>
    </row>
    <row r="688">
      <c r="A688" s="224"/>
      <c r="B688" s="225"/>
      <c r="C688" s="118"/>
      <c r="D688" s="118"/>
      <c r="E688" s="203"/>
      <c r="F688" s="118"/>
      <c r="G688" s="118"/>
      <c r="H688" s="118"/>
      <c r="I688" s="118"/>
      <c r="J688" s="118"/>
      <c r="K688" s="203"/>
      <c r="L688" s="118"/>
      <c r="M688" s="118"/>
      <c r="N688" s="118"/>
      <c r="O688" s="118"/>
      <c r="P688" s="118"/>
      <c r="Q688" s="203"/>
      <c r="R688" s="118"/>
      <c r="S688" s="118"/>
      <c r="T688" s="118"/>
      <c r="U688" s="118"/>
      <c r="V688" s="118"/>
      <c r="W688" s="203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  <c r="AL688" s="118"/>
      <c r="AM688" s="118"/>
      <c r="AN688" s="118"/>
      <c r="AO688" s="118"/>
      <c r="AP688" s="118"/>
      <c r="AQ688" s="118"/>
      <c r="AR688" s="118"/>
      <c r="AS688" s="118"/>
    </row>
    <row r="689">
      <c r="A689" s="224"/>
      <c r="B689" s="225"/>
      <c r="C689" s="118"/>
      <c r="D689" s="118"/>
      <c r="E689" s="203"/>
      <c r="F689" s="118"/>
      <c r="G689" s="118"/>
      <c r="H689" s="118"/>
      <c r="I689" s="118"/>
      <c r="J689" s="118"/>
      <c r="K689" s="203"/>
      <c r="L689" s="118"/>
      <c r="M689" s="118"/>
      <c r="N689" s="118"/>
      <c r="O689" s="118"/>
      <c r="P689" s="118"/>
      <c r="Q689" s="203"/>
      <c r="R689" s="118"/>
      <c r="S689" s="118"/>
      <c r="T689" s="118"/>
      <c r="U689" s="118"/>
      <c r="V689" s="118"/>
      <c r="W689" s="203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  <c r="AL689" s="118"/>
      <c r="AM689" s="118"/>
      <c r="AN689" s="118"/>
      <c r="AO689" s="118"/>
      <c r="AP689" s="118"/>
      <c r="AQ689" s="118"/>
      <c r="AR689" s="118"/>
      <c r="AS689" s="118"/>
    </row>
    <row r="690">
      <c r="A690" s="224"/>
      <c r="B690" s="225"/>
      <c r="C690" s="118"/>
      <c r="D690" s="118"/>
      <c r="E690" s="203"/>
      <c r="F690" s="118"/>
      <c r="G690" s="118"/>
      <c r="H690" s="118"/>
      <c r="I690" s="118"/>
      <c r="J690" s="118"/>
      <c r="K690" s="203"/>
      <c r="L690" s="118"/>
      <c r="M690" s="118"/>
      <c r="N690" s="118"/>
      <c r="O690" s="118"/>
      <c r="P690" s="118"/>
      <c r="Q690" s="203"/>
      <c r="R690" s="118"/>
      <c r="S690" s="118"/>
      <c r="T690" s="118"/>
      <c r="U690" s="118"/>
      <c r="V690" s="118"/>
      <c r="W690" s="203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  <c r="AL690" s="118"/>
      <c r="AM690" s="118"/>
      <c r="AN690" s="118"/>
      <c r="AO690" s="118"/>
      <c r="AP690" s="118"/>
      <c r="AQ690" s="118"/>
      <c r="AR690" s="118"/>
      <c r="AS690" s="118"/>
    </row>
    <row r="691">
      <c r="A691" s="224"/>
      <c r="B691" s="225"/>
      <c r="C691" s="118"/>
      <c r="D691" s="118"/>
      <c r="E691" s="203"/>
      <c r="F691" s="118"/>
      <c r="G691" s="118"/>
      <c r="H691" s="118"/>
      <c r="I691" s="118"/>
      <c r="J691" s="118"/>
      <c r="K691" s="203"/>
      <c r="L691" s="118"/>
      <c r="M691" s="118"/>
      <c r="N691" s="118"/>
      <c r="O691" s="118"/>
      <c r="P691" s="118"/>
      <c r="Q691" s="203"/>
      <c r="R691" s="118"/>
      <c r="S691" s="118"/>
      <c r="T691" s="118"/>
      <c r="U691" s="118"/>
      <c r="V691" s="118"/>
      <c r="W691" s="203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  <c r="AL691" s="118"/>
      <c r="AM691" s="118"/>
      <c r="AN691" s="118"/>
      <c r="AO691" s="118"/>
      <c r="AP691" s="118"/>
      <c r="AQ691" s="118"/>
      <c r="AR691" s="118"/>
      <c r="AS691" s="118"/>
    </row>
    <row r="692">
      <c r="A692" s="224"/>
      <c r="B692" s="225"/>
      <c r="C692" s="118"/>
      <c r="D692" s="118"/>
      <c r="E692" s="203"/>
      <c r="F692" s="118"/>
      <c r="G692" s="118"/>
      <c r="H692" s="118"/>
      <c r="I692" s="118"/>
      <c r="J692" s="118"/>
      <c r="K692" s="203"/>
      <c r="L692" s="118"/>
      <c r="M692" s="118"/>
      <c r="N692" s="118"/>
      <c r="O692" s="118"/>
      <c r="P692" s="118"/>
      <c r="Q692" s="203"/>
      <c r="R692" s="118"/>
      <c r="S692" s="118"/>
      <c r="T692" s="118"/>
      <c r="U692" s="118"/>
      <c r="V692" s="118"/>
      <c r="W692" s="203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  <c r="AP692" s="118"/>
      <c r="AQ692" s="118"/>
      <c r="AR692" s="118"/>
      <c r="AS692" s="118"/>
    </row>
    <row r="693">
      <c r="A693" s="224"/>
      <c r="B693" s="225"/>
      <c r="C693" s="118"/>
      <c r="D693" s="118"/>
      <c r="E693" s="203"/>
      <c r="F693" s="118"/>
      <c r="G693" s="118"/>
      <c r="H693" s="118"/>
      <c r="I693" s="118"/>
      <c r="J693" s="118"/>
      <c r="K693" s="203"/>
      <c r="L693" s="118"/>
      <c r="M693" s="118"/>
      <c r="N693" s="118"/>
      <c r="O693" s="118"/>
      <c r="P693" s="118"/>
      <c r="Q693" s="203"/>
      <c r="R693" s="118"/>
      <c r="S693" s="118"/>
      <c r="T693" s="118"/>
      <c r="U693" s="118"/>
      <c r="V693" s="118"/>
      <c r="W693" s="203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8"/>
    </row>
    <row r="694">
      <c r="A694" s="224"/>
      <c r="B694" s="225"/>
      <c r="C694" s="118"/>
      <c r="D694" s="118"/>
      <c r="E694" s="203"/>
      <c r="F694" s="118"/>
      <c r="G694" s="118"/>
      <c r="H694" s="118"/>
      <c r="I694" s="118"/>
      <c r="J694" s="118"/>
      <c r="K694" s="203"/>
      <c r="L694" s="118"/>
      <c r="M694" s="118"/>
      <c r="N694" s="118"/>
      <c r="O694" s="118"/>
      <c r="P694" s="118"/>
      <c r="Q694" s="203"/>
      <c r="R694" s="118"/>
      <c r="S694" s="118"/>
      <c r="T694" s="118"/>
      <c r="U694" s="118"/>
      <c r="V694" s="118"/>
      <c r="W694" s="203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8"/>
    </row>
    <row r="695">
      <c r="A695" s="224"/>
      <c r="B695" s="225"/>
      <c r="C695" s="118"/>
      <c r="D695" s="118"/>
      <c r="E695" s="203"/>
      <c r="F695" s="118"/>
      <c r="G695" s="118"/>
      <c r="H695" s="118"/>
      <c r="I695" s="118"/>
      <c r="J695" s="118"/>
      <c r="K695" s="203"/>
      <c r="L695" s="118"/>
      <c r="M695" s="118"/>
      <c r="N695" s="118"/>
      <c r="O695" s="118"/>
      <c r="P695" s="118"/>
      <c r="Q695" s="203"/>
      <c r="R695" s="118"/>
      <c r="S695" s="118"/>
      <c r="T695" s="118"/>
      <c r="U695" s="118"/>
      <c r="V695" s="118"/>
      <c r="W695" s="203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  <c r="AP695" s="118"/>
      <c r="AQ695" s="118"/>
      <c r="AR695" s="118"/>
      <c r="AS695" s="118"/>
    </row>
    <row r="696">
      <c r="A696" s="224"/>
      <c r="B696" s="225"/>
      <c r="C696" s="118"/>
      <c r="D696" s="118"/>
      <c r="E696" s="203"/>
      <c r="F696" s="118"/>
      <c r="G696" s="118"/>
      <c r="H696" s="118"/>
      <c r="I696" s="118"/>
      <c r="J696" s="118"/>
      <c r="K696" s="203"/>
      <c r="L696" s="118"/>
      <c r="M696" s="118"/>
      <c r="N696" s="118"/>
      <c r="O696" s="118"/>
      <c r="P696" s="118"/>
      <c r="Q696" s="203"/>
      <c r="R696" s="118"/>
      <c r="S696" s="118"/>
      <c r="T696" s="118"/>
      <c r="U696" s="118"/>
      <c r="V696" s="118"/>
      <c r="W696" s="203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  <c r="AP696" s="118"/>
      <c r="AQ696" s="118"/>
      <c r="AR696" s="118"/>
      <c r="AS696" s="118"/>
    </row>
    <row r="697">
      <c r="A697" s="224"/>
      <c r="B697" s="225"/>
      <c r="C697" s="118"/>
      <c r="D697" s="118"/>
      <c r="E697" s="203"/>
      <c r="F697" s="118"/>
      <c r="G697" s="118"/>
      <c r="H697" s="118"/>
      <c r="I697" s="118"/>
      <c r="J697" s="118"/>
      <c r="K697" s="203"/>
      <c r="L697" s="118"/>
      <c r="M697" s="118"/>
      <c r="N697" s="118"/>
      <c r="O697" s="118"/>
      <c r="P697" s="118"/>
      <c r="Q697" s="203"/>
      <c r="R697" s="118"/>
      <c r="S697" s="118"/>
      <c r="T697" s="118"/>
      <c r="U697" s="118"/>
      <c r="V697" s="118"/>
      <c r="W697" s="203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  <c r="AL697" s="118"/>
      <c r="AM697" s="118"/>
      <c r="AN697" s="118"/>
      <c r="AO697" s="118"/>
      <c r="AP697" s="118"/>
      <c r="AQ697" s="118"/>
      <c r="AR697" s="118"/>
      <c r="AS697" s="118"/>
    </row>
    <row r="698">
      <c r="A698" s="224"/>
      <c r="B698" s="225"/>
      <c r="C698" s="118"/>
      <c r="D698" s="118"/>
      <c r="E698" s="203"/>
      <c r="F698" s="118"/>
      <c r="G698" s="118"/>
      <c r="H698" s="118"/>
      <c r="I698" s="118"/>
      <c r="J698" s="118"/>
      <c r="K698" s="203"/>
      <c r="L698" s="118"/>
      <c r="M698" s="118"/>
      <c r="N698" s="118"/>
      <c r="O698" s="118"/>
      <c r="P698" s="118"/>
      <c r="Q698" s="203"/>
      <c r="R698" s="118"/>
      <c r="S698" s="118"/>
      <c r="T698" s="118"/>
      <c r="U698" s="118"/>
      <c r="V698" s="118"/>
      <c r="W698" s="203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  <c r="AL698" s="118"/>
      <c r="AM698" s="118"/>
      <c r="AN698" s="118"/>
      <c r="AO698" s="118"/>
      <c r="AP698" s="118"/>
      <c r="AQ698" s="118"/>
      <c r="AR698" s="118"/>
      <c r="AS698" s="118"/>
    </row>
    <row r="699">
      <c r="A699" s="224"/>
      <c r="B699" s="225"/>
      <c r="C699" s="118"/>
      <c r="D699" s="118"/>
      <c r="E699" s="203"/>
      <c r="F699" s="118"/>
      <c r="G699" s="118"/>
      <c r="H699" s="118"/>
      <c r="I699" s="118"/>
      <c r="J699" s="118"/>
      <c r="K699" s="203"/>
      <c r="L699" s="118"/>
      <c r="M699" s="118"/>
      <c r="N699" s="118"/>
      <c r="O699" s="118"/>
      <c r="P699" s="118"/>
      <c r="Q699" s="203"/>
      <c r="R699" s="118"/>
      <c r="S699" s="118"/>
      <c r="T699" s="118"/>
      <c r="U699" s="118"/>
      <c r="V699" s="118"/>
      <c r="W699" s="203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</row>
    <row r="700">
      <c r="A700" s="224"/>
      <c r="B700" s="225"/>
      <c r="C700" s="118"/>
      <c r="D700" s="118"/>
      <c r="E700" s="203"/>
      <c r="F700" s="118"/>
      <c r="G700" s="118"/>
      <c r="H700" s="118"/>
      <c r="I700" s="118"/>
      <c r="J700" s="118"/>
      <c r="K700" s="203"/>
      <c r="L700" s="118"/>
      <c r="M700" s="118"/>
      <c r="N700" s="118"/>
      <c r="O700" s="118"/>
      <c r="P700" s="118"/>
      <c r="Q700" s="203"/>
      <c r="R700" s="118"/>
      <c r="S700" s="118"/>
      <c r="T700" s="118"/>
      <c r="U700" s="118"/>
      <c r="V700" s="118"/>
      <c r="W700" s="203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  <c r="AL700" s="118"/>
      <c r="AM700" s="118"/>
      <c r="AN700" s="118"/>
      <c r="AO700" s="118"/>
      <c r="AP700" s="118"/>
      <c r="AQ700" s="118"/>
      <c r="AR700" s="118"/>
      <c r="AS700" s="118"/>
    </row>
    <row r="701">
      <c r="A701" s="224"/>
      <c r="B701" s="225"/>
      <c r="C701" s="118"/>
      <c r="D701" s="118"/>
      <c r="E701" s="203"/>
      <c r="F701" s="118"/>
      <c r="G701" s="118"/>
      <c r="H701" s="118"/>
      <c r="I701" s="118"/>
      <c r="J701" s="118"/>
      <c r="K701" s="203"/>
      <c r="L701" s="118"/>
      <c r="M701" s="118"/>
      <c r="N701" s="118"/>
      <c r="O701" s="118"/>
      <c r="P701" s="118"/>
      <c r="Q701" s="203"/>
      <c r="R701" s="118"/>
      <c r="S701" s="118"/>
      <c r="T701" s="118"/>
      <c r="U701" s="118"/>
      <c r="V701" s="118"/>
      <c r="W701" s="203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  <c r="AL701" s="118"/>
      <c r="AM701" s="118"/>
      <c r="AN701" s="118"/>
      <c r="AO701" s="118"/>
      <c r="AP701" s="118"/>
      <c r="AQ701" s="118"/>
      <c r="AR701" s="118"/>
      <c r="AS701" s="118"/>
    </row>
    <row r="702">
      <c r="A702" s="224"/>
      <c r="B702" s="225"/>
      <c r="C702" s="118"/>
      <c r="D702" s="118"/>
      <c r="E702" s="203"/>
      <c r="F702" s="118"/>
      <c r="G702" s="118"/>
      <c r="H702" s="118"/>
      <c r="I702" s="118"/>
      <c r="J702" s="118"/>
      <c r="K702" s="203"/>
      <c r="L702" s="118"/>
      <c r="M702" s="118"/>
      <c r="N702" s="118"/>
      <c r="O702" s="118"/>
      <c r="P702" s="118"/>
      <c r="Q702" s="203"/>
      <c r="R702" s="118"/>
      <c r="S702" s="118"/>
      <c r="T702" s="118"/>
      <c r="U702" s="118"/>
      <c r="V702" s="118"/>
      <c r="W702" s="203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  <c r="AL702" s="118"/>
      <c r="AM702" s="118"/>
      <c r="AN702" s="118"/>
      <c r="AO702" s="118"/>
      <c r="AP702" s="118"/>
      <c r="AQ702" s="118"/>
      <c r="AR702" s="118"/>
      <c r="AS702" s="118"/>
    </row>
    <row r="703">
      <c r="A703" s="224"/>
      <c r="B703" s="225"/>
      <c r="C703" s="118"/>
      <c r="D703" s="118"/>
      <c r="E703" s="203"/>
      <c r="F703" s="118"/>
      <c r="G703" s="118"/>
      <c r="H703" s="118"/>
      <c r="I703" s="118"/>
      <c r="J703" s="118"/>
      <c r="K703" s="203"/>
      <c r="L703" s="118"/>
      <c r="M703" s="118"/>
      <c r="N703" s="118"/>
      <c r="O703" s="118"/>
      <c r="P703" s="118"/>
      <c r="Q703" s="203"/>
      <c r="R703" s="118"/>
      <c r="S703" s="118"/>
      <c r="T703" s="118"/>
      <c r="U703" s="118"/>
      <c r="V703" s="118"/>
      <c r="W703" s="203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  <c r="AL703" s="118"/>
      <c r="AM703" s="118"/>
      <c r="AN703" s="118"/>
      <c r="AO703" s="118"/>
      <c r="AP703" s="118"/>
      <c r="AQ703" s="118"/>
      <c r="AR703" s="118"/>
      <c r="AS703" s="118"/>
    </row>
    <row r="704">
      <c r="A704" s="224"/>
      <c r="B704" s="225"/>
      <c r="C704" s="118"/>
      <c r="D704" s="118"/>
      <c r="E704" s="203"/>
      <c r="F704" s="118"/>
      <c r="G704" s="118"/>
      <c r="H704" s="118"/>
      <c r="I704" s="118"/>
      <c r="J704" s="118"/>
      <c r="K704" s="203"/>
      <c r="L704" s="118"/>
      <c r="M704" s="118"/>
      <c r="N704" s="118"/>
      <c r="O704" s="118"/>
      <c r="P704" s="118"/>
      <c r="Q704" s="203"/>
      <c r="R704" s="118"/>
      <c r="S704" s="118"/>
      <c r="T704" s="118"/>
      <c r="U704" s="118"/>
      <c r="V704" s="118"/>
      <c r="W704" s="203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  <c r="AL704" s="118"/>
      <c r="AM704" s="118"/>
      <c r="AN704" s="118"/>
      <c r="AO704" s="118"/>
      <c r="AP704" s="118"/>
      <c r="AQ704" s="118"/>
      <c r="AR704" s="118"/>
      <c r="AS704" s="118"/>
    </row>
    <row r="705">
      <c r="A705" s="224"/>
      <c r="B705" s="225"/>
      <c r="C705" s="118"/>
      <c r="D705" s="118"/>
      <c r="E705" s="203"/>
      <c r="F705" s="118"/>
      <c r="G705" s="118"/>
      <c r="H705" s="118"/>
      <c r="I705" s="118"/>
      <c r="J705" s="118"/>
      <c r="K705" s="203"/>
      <c r="L705" s="118"/>
      <c r="M705" s="118"/>
      <c r="N705" s="118"/>
      <c r="O705" s="118"/>
      <c r="P705" s="118"/>
      <c r="Q705" s="203"/>
      <c r="R705" s="118"/>
      <c r="S705" s="118"/>
      <c r="T705" s="118"/>
      <c r="U705" s="118"/>
      <c r="V705" s="118"/>
      <c r="W705" s="203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  <c r="AL705" s="118"/>
      <c r="AM705" s="118"/>
      <c r="AN705" s="118"/>
      <c r="AO705" s="118"/>
      <c r="AP705" s="118"/>
      <c r="AQ705" s="118"/>
      <c r="AR705" s="118"/>
      <c r="AS705" s="118"/>
    </row>
    <row r="706">
      <c r="A706" s="224"/>
      <c r="B706" s="225"/>
      <c r="C706" s="118"/>
      <c r="D706" s="118"/>
      <c r="E706" s="203"/>
      <c r="F706" s="118"/>
      <c r="G706" s="118"/>
      <c r="H706" s="118"/>
      <c r="I706" s="118"/>
      <c r="J706" s="118"/>
      <c r="K706" s="203"/>
      <c r="L706" s="118"/>
      <c r="M706" s="118"/>
      <c r="N706" s="118"/>
      <c r="O706" s="118"/>
      <c r="P706" s="118"/>
      <c r="Q706" s="203"/>
      <c r="R706" s="118"/>
      <c r="S706" s="118"/>
      <c r="T706" s="118"/>
      <c r="U706" s="118"/>
      <c r="V706" s="118"/>
      <c r="W706" s="203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  <c r="AL706" s="118"/>
      <c r="AM706" s="118"/>
      <c r="AN706" s="118"/>
      <c r="AO706" s="118"/>
      <c r="AP706" s="118"/>
      <c r="AQ706" s="118"/>
      <c r="AR706" s="118"/>
      <c r="AS706" s="118"/>
    </row>
    <row r="707">
      <c r="A707" s="224"/>
      <c r="B707" s="225"/>
      <c r="C707" s="118"/>
      <c r="D707" s="118"/>
      <c r="E707" s="203"/>
      <c r="F707" s="118"/>
      <c r="G707" s="118"/>
      <c r="H707" s="118"/>
      <c r="I707" s="118"/>
      <c r="J707" s="118"/>
      <c r="K707" s="203"/>
      <c r="L707" s="118"/>
      <c r="M707" s="118"/>
      <c r="N707" s="118"/>
      <c r="O707" s="118"/>
      <c r="P707" s="118"/>
      <c r="Q707" s="203"/>
      <c r="R707" s="118"/>
      <c r="S707" s="118"/>
      <c r="T707" s="118"/>
      <c r="U707" s="118"/>
      <c r="V707" s="118"/>
      <c r="W707" s="203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  <c r="AL707" s="118"/>
      <c r="AM707" s="118"/>
      <c r="AN707" s="118"/>
      <c r="AO707" s="118"/>
      <c r="AP707" s="118"/>
      <c r="AQ707" s="118"/>
      <c r="AR707" s="118"/>
      <c r="AS707" s="118"/>
    </row>
    <row r="708">
      <c r="A708" s="224"/>
      <c r="B708" s="225"/>
      <c r="C708" s="118"/>
      <c r="D708" s="118"/>
      <c r="E708" s="203"/>
      <c r="F708" s="118"/>
      <c r="G708" s="118"/>
      <c r="H708" s="118"/>
      <c r="I708" s="118"/>
      <c r="J708" s="118"/>
      <c r="K708" s="203"/>
      <c r="L708" s="118"/>
      <c r="M708" s="118"/>
      <c r="N708" s="118"/>
      <c r="O708" s="118"/>
      <c r="P708" s="118"/>
      <c r="Q708" s="203"/>
      <c r="R708" s="118"/>
      <c r="S708" s="118"/>
      <c r="T708" s="118"/>
      <c r="U708" s="118"/>
      <c r="V708" s="118"/>
      <c r="W708" s="203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  <c r="AL708" s="118"/>
      <c r="AM708" s="118"/>
      <c r="AN708" s="118"/>
      <c r="AO708" s="118"/>
      <c r="AP708" s="118"/>
      <c r="AQ708" s="118"/>
      <c r="AR708" s="118"/>
      <c r="AS708" s="118"/>
    </row>
    <row r="709">
      <c r="A709" s="224"/>
      <c r="B709" s="225"/>
      <c r="C709" s="118"/>
      <c r="D709" s="118"/>
      <c r="E709" s="203"/>
      <c r="F709" s="118"/>
      <c r="G709" s="118"/>
      <c r="H709" s="118"/>
      <c r="I709" s="118"/>
      <c r="J709" s="118"/>
      <c r="K709" s="203"/>
      <c r="L709" s="118"/>
      <c r="M709" s="118"/>
      <c r="N709" s="118"/>
      <c r="O709" s="118"/>
      <c r="P709" s="118"/>
      <c r="Q709" s="203"/>
      <c r="R709" s="118"/>
      <c r="S709" s="118"/>
      <c r="T709" s="118"/>
      <c r="U709" s="118"/>
      <c r="V709" s="118"/>
      <c r="W709" s="203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</row>
    <row r="710">
      <c r="A710" s="224"/>
      <c r="B710" s="225"/>
      <c r="C710" s="118"/>
      <c r="D710" s="118"/>
      <c r="E710" s="203"/>
      <c r="F710" s="118"/>
      <c r="G710" s="118"/>
      <c r="H710" s="118"/>
      <c r="I710" s="118"/>
      <c r="J710" s="118"/>
      <c r="K710" s="203"/>
      <c r="L710" s="118"/>
      <c r="M710" s="118"/>
      <c r="N710" s="118"/>
      <c r="O710" s="118"/>
      <c r="P710" s="118"/>
      <c r="Q710" s="203"/>
      <c r="R710" s="118"/>
      <c r="S710" s="118"/>
      <c r="T710" s="118"/>
      <c r="U710" s="118"/>
      <c r="V710" s="118"/>
      <c r="W710" s="203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  <c r="AL710" s="118"/>
      <c r="AM710" s="118"/>
      <c r="AN710" s="118"/>
      <c r="AO710" s="118"/>
      <c r="AP710" s="118"/>
      <c r="AQ710" s="118"/>
      <c r="AR710" s="118"/>
      <c r="AS710" s="118"/>
    </row>
    <row r="711">
      <c r="A711" s="224"/>
      <c r="B711" s="225"/>
      <c r="C711" s="118"/>
      <c r="D711" s="118"/>
      <c r="E711" s="203"/>
      <c r="F711" s="118"/>
      <c r="G711" s="118"/>
      <c r="H711" s="118"/>
      <c r="I711" s="118"/>
      <c r="J711" s="118"/>
      <c r="K711" s="203"/>
      <c r="L711" s="118"/>
      <c r="M711" s="118"/>
      <c r="N711" s="118"/>
      <c r="O711" s="118"/>
      <c r="P711" s="118"/>
      <c r="Q711" s="203"/>
      <c r="R711" s="118"/>
      <c r="S711" s="118"/>
      <c r="T711" s="118"/>
      <c r="U711" s="118"/>
      <c r="V711" s="118"/>
      <c r="W711" s="203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</row>
    <row r="712">
      <c r="A712" s="224"/>
      <c r="B712" s="225"/>
      <c r="C712" s="118"/>
      <c r="D712" s="118"/>
      <c r="E712" s="203"/>
      <c r="F712" s="118"/>
      <c r="G712" s="118"/>
      <c r="H712" s="118"/>
      <c r="I712" s="118"/>
      <c r="J712" s="118"/>
      <c r="K712" s="203"/>
      <c r="L712" s="118"/>
      <c r="M712" s="118"/>
      <c r="N712" s="118"/>
      <c r="O712" s="118"/>
      <c r="P712" s="118"/>
      <c r="Q712" s="203"/>
      <c r="R712" s="118"/>
      <c r="S712" s="118"/>
      <c r="T712" s="118"/>
      <c r="U712" s="118"/>
      <c r="V712" s="118"/>
      <c r="W712" s="203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  <c r="AL712" s="118"/>
      <c r="AM712" s="118"/>
      <c r="AN712" s="118"/>
      <c r="AO712" s="118"/>
      <c r="AP712" s="118"/>
      <c r="AQ712" s="118"/>
      <c r="AR712" s="118"/>
      <c r="AS712" s="118"/>
    </row>
    <row r="713">
      <c r="A713" s="224"/>
      <c r="B713" s="225"/>
      <c r="C713" s="118"/>
      <c r="D713" s="118"/>
      <c r="E713" s="203"/>
      <c r="F713" s="118"/>
      <c r="G713" s="118"/>
      <c r="H713" s="118"/>
      <c r="I713" s="118"/>
      <c r="J713" s="118"/>
      <c r="K713" s="203"/>
      <c r="L713" s="118"/>
      <c r="M713" s="118"/>
      <c r="N713" s="118"/>
      <c r="O713" s="118"/>
      <c r="P713" s="118"/>
      <c r="Q713" s="203"/>
      <c r="R713" s="118"/>
      <c r="S713" s="118"/>
      <c r="T713" s="118"/>
      <c r="U713" s="118"/>
      <c r="V713" s="118"/>
      <c r="W713" s="203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</row>
    <row r="714">
      <c r="A714" s="224"/>
      <c r="B714" s="225"/>
      <c r="C714" s="118"/>
      <c r="D714" s="118"/>
      <c r="E714" s="203"/>
      <c r="F714" s="118"/>
      <c r="G714" s="118"/>
      <c r="H714" s="118"/>
      <c r="I714" s="118"/>
      <c r="J714" s="118"/>
      <c r="K714" s="203"/>
      <c r="L714" s="118"/>
      <c r="M714" s="118"/>
      <c r="N714" s="118"/>
      <c r="O714" s="118"/>
      <c r="P714" s="118"/>
      <c r="Q714" s="203"/>
      <c r="R714" s="118"/>
      <c r="S714" s="118"/>
      <c r="T714" s="118"/>
      <c r="U714" s="118"/>
      <c r="V714" s="118"/>
      <c r="W714" s="203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  <c r="AL714" s="118"/>
      <c r="AM714" s="118"/>
      <c r="AN714" s="118"/>
      <c r="AO714" s="118"/>
      <c r="AP714" s="118"/>
      <c r="AQ714" s="118"/>
      <c r="AR714" s="118"/>
      <c r="AS714" s="118"/>
    </row>
    <row r="715">
      <c r="A715" s="224"/>
      <c r="B715" s="225"/>
      <c r="C715" s="118"/>
      <c r="D715" s="118"/>
      <c r="E715" s="203"/>
      <c r="F715" s="118"/>
      <c r="G715" s="118"/>
      <c r="H715" s="118"/>
      <c r="I715" s="118"/>
      <c r="J715" s="118"/>
      <c r="K715" s="203"/>
      <c r="L715" s="118"/>
      <c r="M715" s="118"/>
      <c r="N715" s="118"/>
      <c r="O715" s="118"/>
      <c r="P715" s="118"/>
      <c r="Q715" s="203"/>
      <c r="R715" s="118"/>
      <c r="S715" s="118"/>
      <c r="T715" s="118"/>
      <c r="U715" s="118"/>
      <c r="V715" s="118"/>
      <c r="W715" s="203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  <c r="AP715" s="118"/>
      <c r="AQ715" s="118"/>
      <c r="AR715" s="118"/>
      <c r="AS715" s="118"/>
    </row>
    <row r="716">
      <c r="A716" s="224"/>
      <c r="B716" s="225"/>
      <c r="C716" s="118"/>
      <c r="D716" s="118"/>
      <c r="E716" s="203"/>
      <c r="F716" s="118"/>
      <c r="G716" s="118"/>
      <c r="H716" s="118"/>
      <c r="I716" s="118"/>
      <c r="J716" s="118"/>
      <c r="K716" s="203"/>
      <c r="L716" s="118"/>
      <c r="M716" s="118"/>
      <c r="N716" s="118"/>
      <c r="O716" s="118"/>
      <c r="P716" s="118"/>
      <c r="Q716" s="203"/>
      <c r="R716" s="118"/>
      <c r="S716" s="118"/>
      <c r="T716" s="118"/>
      <c r="U716" s="118"/>
      <c r="V716" s="118"/>
      <c r="W716" s="203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  <c r="AL716" s="118"/>
      <c r="AM716" s="118"/>
      <c r="AN716" s="118"/>
      <c r="AO716" s="118"/>
      <c r="AP716" s="118"/>
      <c r="AQ716" s="118"/>
      <c r="AR716" s="118"/>
      <c r="AS716" s="118"/>
    </row>
    <row r="717">
      <c r="A717" s="224"/>
      <c r="B717" s="225"/>
      <c r="C717" s="118"/>
      <c r="D717" s="118"/>
      <c r="E717" s="203"/>
      <c r="F717" s="118"/>
      <c r="G717" s="118"/>
      <c r="H717" s="118"/>
      <c r="I717" s="118"/>
      <c r="J717" s="118"/>
      <c r="K717" s="203"/>
      <c r="L717" s="118"/>
      <c r="M717" s="118"/>
      <c r="N717" s="118"/>
      <c r="O717" s="118"/>
      <c r="P717" s="118"/>
      <c r="Q717" s="203"/>
      <c r="R717" s="118"/>
      <c r="S717" s="118"/>
      <c r="T717" s="118"/>
      <c r="U717" s="118"/>
      <c r="V717" s="118"/>
      <c r="W717" s="203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  <c r="AL717" s="118"/>
      <c r="AM717" s="118"/>
      <c r="AN717" s="118"/>
      <c r="AO717" s="118"/>
      <c r="AP717" s="118"/>
      <c r="AQ717" s="118"/>
      <c r="AR717" s="118"/>
      <c r="AS717" s="118"/>
    </row>
    <row r="718">
      <c r="A718" s="224"/>
      <c r="B718" s="225"/>
      <c r="C718" s="118"/>
      <c r="D718" s="118"/>
      <c r="E718" s="203"/>
      <c r="F718" s="118"/>
      <c r="G718" s="118"/>
      <c r="H718" s="118"/>
      <c r="I718" s="118"/>
      <c r="J718" s="118"/>
      <c r="K718" s="203"/>
      <c r="L718" s="118"/>
      <c r="M718" s="118"/>
      <c r="N718" s="118"/>
      <c r="O718" s="118"/>
      <c r="P718" s="118"/>
      <c r="Q718" s="203"/>
      <c r="R718" s="118"/>
      <c r="S718" s="118"/>
      <c r="T718" s="118"/>
      <c r="U718" s="118"/>
      <c r="V718" s="118"/>
      <c r="W718" s="203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  <c r="AL718" s="118"/>
      <c r="AM718" s="118"/>
      <c r="AN718" s="118"/>
      <c r="AO718" s="118"/>
      <c r="AP718" s="118"/>
      <c r="AQ718" s="118"/>
      <c r="AR718" s="118"/>
      <c r="AS718" s="118"/>
    </row>
    <row r="719">
      <c r="A719" s="224"/>
      <c r="B719" s="225"/>
      <c r="C719" s="118"/>
      <c r="D719" s="118"/>
      <c r="E719" s="203"/>
      <c r="F719" s="118"/>
      <c r="G719" s="118"/>
      <c r="H719" s="118"/>
      <c r="I719" s="118"/>
      <c r="J719" s="118"/>
      <c r="K719" s="203"/>
      <c r="L719" s="118"/>
      <c r="M719" s="118"/>
      <c r="N719" s="118"/>
      <c r="O719" s="118"/>
      <c r="P719" s="118"/>
      <c r="Q719" s="203"/>
      <c r="R719" s="118"/>
      <c r="S719" s="118"/>
      <c r="T719" s="118"/>
      <c r="U719" s="118"/>
      <c r="V719" s="118"/>
      <c r="W719" s="203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  <c r="AL719" s="118"/>
      <c r="AM719" s="118"/>
      <c r="AN719" s="118"/>
      <c r="AO719" s="118"/>
      <c r="AP719" s="118"/>
      <c r="AQ719" s="118"/>
      <c r="AR719" s="118"/>
      <c r="AS719" s="118"/>
    </row>
    <row r="720">
      <c r="A720" s="224"/>
      <c r="B720" s="225"/>
      <c r="C720" s="118"/>
      <c r="D720" s="118"/>
      <c r="E720" s="203"/>
      <c r="F720" s="118"/>
      <c r="G720" s="118"/>
      <c r="H720" s="118"/>
      <c r="I720" s="118"/>
      <c r="J720" s="118"/>
      <c r="K720" s="203"/>
      <c r="L720" s="118"/>
      <c r="M720" s="118"/>
      <c r="N720" s="118"/>
      <c r="O720" s="118"/>
      <c r="P720" s="118"/>
      <c r="Q720" s="203"/>
      <c r="R720" s="118"/>
      <c r="S720" s="118"/>
      <c r="T720" s="118"/>
      <c r="U720" s="118"/>
      <c r="V720" s="118"/>
      <c r="W720" s="203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  <c r="AL720" s="118"/>
      <c r="AM720" s="118"/>
      <c r="AN720" s="118"/>
      <c r="AO720" s="118"/>
      <c r="AP720" s="118"/>
      <c r="AQ720" s="118"/>
      <c r="AR720" s="118"/>
      <c r="AS720" s="118"/>
    </row>
    <row r="721">
      <c r="A721" s="224"/>
      <c r="B721" s="225"/>
      <c r="C721" s="118"/>
      <c r="D721" s="118"/>
      <c r="E721" s="203"/>
      <c r="F721" s="118"/>
      <c r="G721" s="118"/>
      <c r="H721" s="118"/>
      <c r="I721" s="118"/>
      <c r="J721" s="118"/>
      <c r="K721" s="203"/>
      <c r="L721" s="118"/>
      <c r="M721" s="118"/>
      <c r="N721" s="118"/>
      <c r="O721" s="118"/>
      <c r="P721" s="118"/>
      <c r="Q721" s="203"/>
      <c r="R721" s="118"/>
      <c r="S721" s="118"/>
      <c r="T721" s="118"/>
      <c r="U721" s="118"/>
      <c r="V721" s="118"/>
      <c r="W721" s="203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</row>
    <row r="722">
      <c r="A722" s="224"/>
      <c r="B722" s="225"/>
      <c r="C722" s="118"/>
      <c r="D722" s="118"/>
      <c r="E722" s="203"/>
      <c r="F722" s="118"/>
      <c r="G722" s="118"/>
      <c r="H722" s="118"/>
      <c r="I722" s="118"/>
      <c r="J722" s="118"/>
      <c r="K722" s="203"/>
      <c r="L722" s="118"/>
      <c r="M722" s="118"/>
      <c r="N722" s="118"/>
      <c r="O722" s="118"/>
      <c r="P722" s="118"/>
      <c r="Q722" s="203"/>
      <c r="R722" s="118"/>
      <c r="S722" s="118"/>
      <c r="T722" s="118"/>
      <c r="U722" s="118"/>
      <c r="V722" s="118"/>
      <c r="W722" s="203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</row>
    <row r="723">
      <c r="A723" s="224"/>
      <c r="B723" s="225"/>
      <c r="C723" s="118"/>
      <c r="D723" s="118"/>
      <c r="E723" s="203"/>
      <c r="F723" s="118"/>
      <c r="G723" s="118"/>
      <c r="H723" s="118"/>
      <c r="I723" s="118"/>
      <c r="J723" s="118"/>
      <c r="K723" s="203"/>
      <c r="L723" s="118"/>
      <c r="M723" s="118"/>
      <c r="N723" s="118"/>
      <c r="O723" s="118"/>
      <c r="P723" s="118"/>
      <c r="Q723" s="203"/>
      <c r="R723" s="118"/>
      <c r="S723" s="118"/>
      <c r="T723" s="118"/>
      <c r="U723" s="118"/>
      <c r="V723" s="118"/>
      <c r="W723" s="203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  <c r="AL723" s="118"/>
      <c r="AM723" s="118"/>
      <c r="AN723" s="118"/>
      <c r="AO723" s="118"/>
      <c r="AP723" s="118"/>
      <c r="AQ723" s="118"/>
      <c r="AR723" s="118"/>
      <c r="AS723" s="118"/>
    </row>
    <row r="724">
      <c r="A724" s="224"/>
      <c r="B724" s="225"/>
      <c r="C724" s="118"/>
      <c r="D724" s="118"/>
      <c r="E724" s="203"/>
      <c r="F724" s="118"/>
      <c r="G724" s="118"/>
      <c r="H724" s="118"/>
      <c r="I724" s="118"/>
      <c r="J724" s="118"/>
      <c r="K724" s="203"/>
      <c r="L724" s="118"/>
      <c r="M724" s="118"/>
      <c r="N724" s="118"/>
      <c r="O724" s="118"/>
      <c r="P724" s="118"/>
      <c r="Q724" s="203"/>
      <c r="R724" s="118"/>
      <c r="S724" s="118"/>
      <c r="T724" s="118"/>
      <c r="U724" s="118"/>
      <c r="V724" s="118"/>
      <c r="W724" s="203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</row>
    <row r="725">
      <c r="A725" s="224"/>
      <c r="B725" s="225"/>
      <c r="C725" s="118"/>
      <c r="D725" s="118"/>
      <c r="E725" s="203"/>
      <c r="F725" s="118"/>
      <c r="G725" s="118"/>
      <c r="H725" s="118"/>
      <c r="I725" s="118"/>
      <c r="J725" s="118"/>
      <c r="K725" s="203"/>
      <c r="L725" s="118"/>
      <c r="M725" s="118"/>
      <c r="N725" s="118"/>
      <c r="O725" s="118"/>
      <c r="P725" s="118"/>
      <c r="Q725" s="203"/>
      <c r="R725" s="118"/>
      <c r="S725" s="118"/>
      <c r="T725" s="118"/>
      <c r="U725" s="118"/>
      <c r="V725" s="118"/>
      <c r="W725" s="203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</row>
    <row r="726">
      <c r="A726" s="224"/>
      <c r="B726" s="225"/>
      <c r="C726" s="118"/>
      <c r="D726" s="118"/>
      <c r="E726" s="203"/>
      <c r="F726" s="118"/>
      <c r="G726" s="118"/>
      <c r="H726" s="118"/>
      <c r="I726" s="118"/>
      <c r="J726" s="118"/>
      <c r="K726" s="203"/>
      <c r="L726" s="118"/>
      <c r="M726" s="118"/>
      <c r="N726" s="118"/>
      <c r="O726" s="118"/>
      <c r="P726" s="118"/>
      <c r="Q726" s="203"/>
      <c r="R726" s="118"/>
      <c r="S726" s="118"/>
      <c r="T726" s="118"/>
      <c r="U726" s="118"/>
      <c r="V726" s="118"/>
      <c r="W726" s="203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  <c r="AL726" s="118"/>
      <c r="AM726" s="118"/>
      <c r="AN726" s="118"/>
      <c r="AO726" s="118"/>
      <c r="AP726" s="118"/>
      <c r="AQ726" s="118"/>
      <c r="AR726" s="118"/>
      <c r="AS726" s="118"/>
    </row>
    <row r="727">
      <c r="A727" s="224"/>
      <c r="B727" s="225"/>
      <c r="C727" s="118"/>
      <c r="D727" s="118"/>
      <c r="E727" s="203"/>
      <c r="F727" s="118"/>
      <c r="G727" s="118"/>
      <c r="H727" s="118"/>
      <c r="I727" s="118"/>
      <c r="J727" s="118"/>
      <c r="K727" s="203"/>
      <c r="L727" s="118"/>
      <c r="M727" s="118"/>
      <c r="N727" s="118"/>
      <c r="O727" s="118"/>
      <c r="P727" s="118"/>
      <c r="Q727" s="203"/>
      <c r="R727" s="118"/>
      <c r="S727" s="118"/>
      <c r="T727" s="118"/>
      <c r="U727" s="118"/>
      <c r="V727" s="118"/>
      <c r="W727" s="203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  <c r="AL727" s="118"/>
      <c r="AM727" s="118"/>
      <c r="AN727" s="118"/>
      <c r="AO727" s="118"/>
      <c r="AP727" s="118"/>
      <c r="AQ727" s="118"/>
      <c r="AR727" s="118"/>
      <c r="AS727" s="118"/>
    </row>
    <row r="728">
      <c r="A728" s="224"/>
      <c r="B728" s="225"/>
      <c r="C728" s="118"/>
      <c r="D728" s="118"/>
      <c r="E728" s="203"/>
      <c r="F728" s="118"/>
      <c r="G728" s="118"/>
      <c r="H728" s="118"/>
      <c r="I728" s="118"/>
      <c r="J728" s="118"/>
      <c r="K728" s="203"/>
      <c r="L728" s="118"/>
      <c r="M728" s="118"/>
      <c r="N728" s="118"/>
      <c r="O728" s="118"/>
      <c r="P728" s="118"/>
      <c r="Q728" s="203"/>
      <c r="R728" s="118"/>
      <c r="S728" s="118"/>
      <c r="T728" s="118"/>
      <c r="U728" s="118"/>
      <c r="V728" s="118"/>
      <c r="W728" s="203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  <c r="AL728" s="118"/>
      <c r="AM728" s="118"/>
      <c r="AN728" s="118"/>
      <c r="AO728" s="118"/>
      <c r="AP728" s="118"/>
      <c r="AQ728" s="118"/>
      <c r="AR728" s="118"/>
      <c r="AS728" s="118"/>
    </row>
    <row r="729">
      <c r="A729" s="224"/>
      <c r="B729" s="225"/>
      <c r="C729" s="118"/>
      <c r="D729" s="118"/>
      <c r="E729" s="203"/>
      <c r="F729" s="118"/>
      <c r="G729" s="118"/>
      <c r="H729" s="118"/>
      <c r="I729" s="118"/>
      <c r="J729" s="118"/>
      <c r="K729" s="203"/>
      <c r="L729" s="118"/>
      <c r="M729" s="118"/>
      <c r="N729" s="118"/>
      <c r="O729" s="118"/>
      <c r="P729" s="118"/>
      <c r="Q729" s="203"/>
      <c r="R729" s="118"/>
      <c r="S729" s="118"/>
      <c r="T729" s="118"/>
      <c r="U729" s="118"/>
      <c r="V729" s="118"/>
      <c r="W729" s="203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  <c r="AL729" s="118"/>
      <c r="AM729" s="118"/>
      <c r="AN729" s="118"/>
      <c r="AO729" s="118"/>
      <c r="AP729" s="118"/>
      <c r="AQ729" s="118"/>
      <c r="AR729" s="118"/>
      <c r="AS729" s="118"/>
    </row>
    <row r="730">
      <c r="A730" s="224"/>
      <c r="B730" s="225"/>
      <c r="C730" s="118"/>
      <c r="D730" s="118"/>
      <c r="E730" s="203"/>
      <c r="F730" s="118"/>
      <c r="G730" s="118"/>
      <c r="H730" s="118"/>
      <c r="I730" s="118"/>
      <c r="J730" s="118"/>
      <c r="K730" s="203"/>
      <c r="L730" s="118"/>
      <c r="M730" s="118"/>
      <c r="N730" s="118"/>
      <c r="O730" s="118"/>
      <c r="P730" s="118"/>
      <c r="Q730" s="203"/>
      <c r="R730" s="118"/>
      <c r="S730" s="118"/>
      <c r="T730" s="118"/>
      <c r="U730" s="118"/>
      <c r="V730" s="118"/>
      <c r="W730" s="203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  <c r="AL730" s="118"/>
      <c r="AM730" s="118"/>
      <c r="AN730" s="118"/>
      <c r="AO730" s="118"/>
      <c r="AP730" s="118"/>
      <c r="AQ730" s="118"/>
      <c r="AR730" s="118"/>
      <c r="AS730" s="118"/>
    </row>
    <row r="731">
      <c r="A731" s="224"/>
      <c r="B731" s="225"/>
      <c r="C731" s="118"/>
      <c r="D731" s="118"/>
      <c r="E731" s="203"/>
      <c r="F731" s="118"/>
      <c r="G731" s="118"/>
      <c r="H731" s="118"/>
      <c r="I731" s="118"/>
      <c r="J731" s="118"/>
      <c r="K731" s="203"/>
      <c r="L731" s="118"/>
      <c r="M731" s="118"/>
      <c r="N731" s="118"/>
      <c r="O731" s="118"/>
      <c r="P731" s="118"/>
      <c r="Q731" s="203"/>
      <c r="R731" s="118"/>
      <c r="S731" s="118"/>
      <c r="T731" s="118"/>
      <c r="U731" s="118"/>
      <c r="V731" s="118"/>
      <c r="W731" s="203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  <c r="AL731" s="118"/>
      <c r="AM731" s="118"/>
      <c r="AN731" s="118"/>
      <c r="AO731" s="118"/>
      <c r="AP731" s="118"/>
      <c r="AQ731" s="118"/>
      <c r="AR731" s="118"/>
      <c r="AS731" s="118"/>
    </row>
    <row r="732">
      <c r="A732" s="224"/>
      <c r="B732" s="225"/>
      <c r="C732" s="118"/>
      <c r="D732" s="118"/>
      <c r="E732" s="203"/>
      <c r="F732" s="118"/>
      <c r="G732" s="118"/>
      <c r="H732" s="118"/>
      <c r="I732" s="118"/>
      <c r="J732" s="118"/>
      <c r="K732" s="203"/>
      <c r="L732" s="118"/>
      <c r="M732" s="118"/>
      <c r="N732" s="118"/>
      <c r="O732" s="118"/>
      <c r="P732" s="118"/>
      <c r="Q732" s="203"/>
      <c r="R732" s="118"/>
      <c r="S732" s="118"/>
      <c r="T732" s="118"/>
      <c r="U732" s="118"/>
      <c r="V732" s="118"/>
      <c r="W732" s="203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  <c r="AL732" s="118"/>
      <c r="AM732" s="118"/>
      <c r="AN732" s="118"/>
      <c r="AO732" s="118"/>
      <c r="AP732" s="118"/>
      <c r="AQ732" s="118"/>
      <c r="AR732" s="118"/>
      <c r="AS732" s="118"/>
    </row>
    <row r="733">
      <c r="A733" s="224"/>
      <c r="B733" s="225"/>
      <c r="C733" s="118"/>
      <c r="D733" s="118"/>
      <c r="E733" s="203"/>
      <c r="F733" s="118"/>
      <c r="G733" s="118"/>
      <c r="H733" s="118"/>
      <c r="I733" s="118"/>
      <c r="J733" s="118"/>
      <c r="K733" s="203"/>
      <c r="L733" s="118"/>
      <c r="M733" s="118"/>
      <c r="N733" s="118"/>
      <c r="O733" s="118"/>
      <c r="P733" s="118"/>
      <c r="Q733" s="203"/>
      <c r="R733" s="118"/>
      <c r="S733" s="118"/>
      <c r="T733" s="118"/>
      <c r="U733" s="118"/>
      <c r="V733" s="118"/>
      <c r="W733" s="203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  <c r="AP733" s="118"/>
      <c r="AQ733" s="118"/>
      <c r="AR733" s="118"/>
      <c r="AS733" s="118"/>
    </row>
    <row r="734">
      <c r="A734" s="224"/>
      <c r="B734" s="225"/>
      <c r="C734" s="118"/>
      <c r="D734" s="118"/>
      <c r="E734" s="203"/>
      <c r="F734" s="118"/>
      <c r="G734" s="118"/>
      <c r="H734" s="118"/>
      <c r="I734" s="118"/>
      <c r="J734" s="118"/>
      <c r="K734" s="203"/>
      <c r="L734" s="118"/>
      <c r="M734" s="118"/>
      <c r="N734" s="118"/>
      <c r="O734" s="118"/>
      <c r="P734" s="118"/>
      <c r="Q734" s="203"/>
      <c r="R734" s="118"/>
      <c r="S734" s="118"/>
      <c r="T734" s="118"/>
      <c r="U734" s="118"/>
      <c r="V734" s="118"/>
      <c r="W734" s="203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  <c r="AL734" s="118"/>
      <c r="AM734" s="118"/>
      <c r="AN734" s="118"/>
      <c r="AO734" s="118"/>
      <c r="AP734" s="118"/>
      <c r="AQ734" s="118"/>
      <c r="AR734" s="118"/>
      <c r="AS734" s="118"/>
    </row>
    <row r="735">
      <c r="A735" s="224"/>
      <c r="B735" s="225"/>
      <c r="C735" s="118"/>
      <c r="D735" s="118"/>
      <c r="E735" s="203"/>
      <c r="F735" s="118"/>
      <c r="G735" s="118"/>
      <c r="H735" s="118"/>
      <c r="I735" s="118"/>
      <c r="J735" s="118"/>
      <c r="K735" s="203"/>
      <c r="L735" s="118"/>
      <c r="M735" s="118"/>
      <c r="N735" s="118"/>
      <c r="O735" s="118"/>
      <c r="P735" s="118"/>
      <c r="Q735" s="203"/>
      <c r="R735" s="118"/>
      <c r="S735" s="118"/>
      <c r="T735" s="118"/>
      <c r="U735" s="118"/>
      <c r="V735" s="118"/>
      <c r="W735" s="203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  <c r="AL735" s="118"/>
      <c r="AM735" s="118"/>
      <c r="AN735" s="118"/>
      <c r="AO735" s="118"/>
      <c r="AP735" s="118"/>
      <c r="AQ735" s="118"/>
      <c r="AR735" s="118"/>
      <c r="AS735" s="118"/>
    </row>
    <row r="736">
      <c r="A736" s="224"/>
      <c r="B736" s="225"/>
      <c r="C736" s="118"/>
      <c r="D736" s="118"/>
      <c r="E736" s="203"/>
      <c r="F736" s="118"/>
      <c r="G736" s="118"/>
      <c r="H736" s="118"/>
      <c r="I736" s="118"/>
      <c r="J736" s="118"/>
      <c r="K736" s="203"/>
      <c r="L736" s="118"/>
      <c r="M736" s="118"/>
      <c r="N736" s="118"/>
      <c r="O736" s="118"/>
      <c r="P736" s="118"/>
      <c r="Q736" s="203"/>
      <c r="R736" s="118"/>
      <c r="S736" s="118"/>
      <c r="T736" s="118"/>
      <c r="U736" s="118"/>
      <c r="V736" s="118"/>
      <c r="W736" s="203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  <c r="AL736" s="118"/>
      <c r="AM736" s="118"/>
      <c r="AN736" s="118"/>
      <c r="AO736" s="118"/>
      <c r="AP736" s="118"/>
      <c r="AQ736" s="118"/>
      <c r="AR736" s="118"/>
      <c r="AS736" s="118"/>
    </row>
    <row r="737">
      <c r="A737" s="224"/>
      <c r="B737" s="225"/>
      <c r="C737" s="118"/>
      <c r="D737" s="118"/>
      <c r="E737" s="203"/>
      <c r="F737" s="118"/>
      <c r="G737" s="118"/>
      <c r="H737" s="118"/>
      <c r="I737" s="118"/>
      <c r="J737" s="118"/>
      <c r="K737" s="203"/>
      <c r="L737" s="118"/>
      <c r="M737" s="118"/>
      <c r="N737" s="118"/>
      <c r="O737" s="118"/>
      <c r="P737" s="118"/>
      <c r="Q737" s="203"/>
      <c r="R737" s="118"/>
      <c r="S737" s="118"/>
      <c r="T737" s="118"/>
      <c r="U737" s="118"/>
      <c r="V737" s="118"/>
      <c r="W737" s="203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  <c r="AL737" s="118"/>
      <c r="AM737" s="118"/>
      <c r="AN737" s="118"/>
      <c r="AO737" s="118"/>
      <c r="AP737" s="118"/>
      <c r="AQ737" s="118"/>
      <c r="AR737" s="118"/>
      <c r="AS737" s="118"/>
    </row>
    <row r="738">
      <c r="A738" s="224"/>
      <c r="B738" s="225"/>
      <c r="C738" s="118"/>
      <c r="D738" s="118"/>
      <c r="E738" s="203"/>
      <c r="F738" s="118"/>
      <c r="G738" s="118"/>
      <c r="H738" s="118"/>
      <c r="I738" s="118"/>
      <c r="J738" s="118"/>
      <c r="K738" s="203"/>
      <c r="L738" s="118"/>
      <c r="M738" s="118"/>
      <c r="N738" s="118"/>
      <c r="O738" s="118"/>
      <c r="P738" s="118"/>
      <c r="Q738" s="203"/>
      <c r="R738" s="118"/>
      <c r="S738" s="118"/>
      <c r="T738" s="118"/>
      <c r="U738" s="118"/>
      <c r="V738" s="118"/>
      <c r="W738" s="203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  <c r="AP738" s="118"/>
      <c r="AQ738" s="118"/>
      <c r="AR738" s="118"/>
      <c r="AS738" s="118"/>
    </row>
    <row r="739">
      <c r="A739" s="224"/>
      <c r="B739" s="225"/>
      <c r="C739" s="118"/>
      <c r="D739" s="118"/>
      <c r="E739" s="203"/>
      <c r="F739" s="118"/>
      <c r="G739" s="118"/>
      <c r="H739" s="118"/>
      <c r="I739" s="118"/>
      <c r="J739" s="118"/>
      <c r="K739" s="203"/>
      <c r="L739" s="118"/>
      <c r="M739" s="118"/>
      <c r="N739" s="118"/>
      <c r="O739" s="118"/>
      <c r="P739" s="118"/>
      <c r="Q739" s="203"/>
      <c r="R739" s="118"/>
      <c r="S739" s="118"/>
      <c r="T739" s="118"/>
      <c r="U739" s="118"/>
      <c r="V739" s="118"/>
      <c r="W739" s="203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  <c r="AL739" s="118"/>
      <c r="AM739" s="118"/>
      <c r="AN739" s="118"/>
      <c r="AO739" s="118"/>
      <c r="AP739" s="118"/>
      <c r="AQ739" s="118"/>
      <c r="AR739" s="118"/>
      <c r="AS739" s="118"/>
    </row>
    <row r="740">
      <c r="A740" s="224"/>
      <c r="B740" s="225"/>
      <c r="C740" s="118"/>
      <c r="D740" s="118"/>
      <c r="E740" s="203"/>
      <c r="F740" s="118"/>
      <c r="G740" s="118"/>
      <c r="H740" s="118"/>
      <c r="I740" s="118"/>
      <c r="J740" s="118"/>
      <c r="K740" s="203"/>
      <c r="L740" s="118"/>
      <c r="M740" s="118"/>
      <c r="N740" s="118"/>
      <c r="O740" s="118"/>
      <c r="P740" s="118"/>
      <c r="Q740" s="203"/>
      <c r="R740" s="118"/>
      <c r="S740" s="118"/>
      <c r="T740" s="118"/>
      <c r="U740" s="118"/>
      <c r="V740" s="118"/>
      <c r="W740" s="203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  <c r="AL740" s="118"/>
      <c r="AM740" s="118"/>
      <c r="AN740" s="118"/>
      <c r="AO740" s="118"/>
      <c r="AP740" s="118"/>
      <c r="AQ740" s="118"/>
      <c r="AR740" s="118"/>
      <c r="AS740" s="118"/>
    </row>
    <row r="741">
      <c r="A741" s="224"/>
      <c r="B741" s="225"/>
      <c r="C741" s="118"/>
      <c r="D741" s="118"/>
      <c r="E741" s="203"/>
      <c r="F741" s="118"/>
      <c r="G741" s="118"/>
      <c r="H741" s="118"/>
      <c r="I741" s="118"/>
      <c r="J741" s="118"/>
      <c r="K741" s="203"/>
      <c r="L741" s="118"/>
      <c r="M741" s="118"/>
      <c r="N741" s="118"/>
      <c r="O741" s="118"/>
      <c r="P741" s="118"/>
      <c r="Q741" s="203"/>
      <c r="R741" s="118"/>
      <c r="S741" s="118"/>
      <c r="T741" s="118"/>
      <c r="U741" s="118"/>
      <c r="V741" s="118"/>
      <c r="W741" s="203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  <c r="AL741" s="118"/>
      <c r="AM741" s="118"/>
      <c r="AN741" s="118"/>
      <c r="AO741" s="118"/>
      <c r="AP741" s="118"/>
      <c r="AQ741" s="118"/>
      <c r="AR741" s="118"/>
      <c r="AS741" s="118"/>
    </row>
    <row r="742">
      <c r="A742" s="224"/>
      <c r="B742" s="225"/>
      <c r="C742" s="118"/>
      <c r="D742" s="118"/>
      <c r="E742" s="203"/>
      <c r="F742" s="118"/>
      <c r="G742" s="118"/>
      <c r="H742" s="118"/>
      <c r="I742" s="118"/>
      <c r="J742" s="118"/>
      <c r="K742" s="203"/>
      <c r="L742" s="118"/>
      <c r="M742" s="118"/>
      <c r="N742" s="118"/>
      <c r="O742" s="118"/>
      <c r="P742" s="118"/>
      <c r="Q742" s="203"/>
      <c r="R742" s="118"/>
      <c r="S742" s="118"/>
      <c r="T742" s="118"/>
      <c r="U742" s="118"/>
      <c r="V742" s="118"/>
      <c r="W742" s="203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  <c r="AL742" s="118"/>
      <c r="AM742" s="118"/>
      <c r="AN742" s="118"/>
      <c r="AO742" s="118"/>
      <c r="AP742" s="118"/>
      <c r="AQ742" s="118"/>
      <c r="AR742" s="118"/>
      <c r="AS742" s="118"/>
    </row>
    <row r="743">
      <c r="A743" s="224"/>
      <c r="B743" s="225"/>
      <c r="C743" s="118"/>
      <c r="D743" s="118"/>
      <c r="E743" s="203"/>
      <c r="F743" s="118"/>
      <c r="G743" s="118"/>
      <c r="H743" s="118"/>
      <c r="I743" s="118"/>
      <c r="J743" s="118"/>
      <c r="K743" s="203"/>
      <c r="L743" s="118"/>
      <c r="M743" s="118"/>
      <c r="N743" s="118"/>
      <c r="O743" s="118"/>
      <c r="P743" s="118"/>
      <c r="Q743" s="203"/>
      <c r="R743" s="118"/>
      <c r="S743" s="118"/>
      <c r="T743" s="118"/>
      <c r="U743" s="118"/>
      <c r="V743" s="118"/>
      <c r="W743" s="203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  <c r="AL743" s="118"/>
      <c r="AM743" s="118"/>
      <c r="AN743" s="118"/>
      <c r="AO743" s="118"/>
      <c r="AP743" s="118"/>
      <c r="AQ743" s="118"/>
      <c r="AR743" s="118"/>
      <c r="AS743" s="118"/>
    </row>
    <row r="744">
      <c r="A744" s="224"/>
      <c r="B744" s="225"/>
      <c r="C744" s="118"/>
      <c r="D744" s="118"/>
      <c r="E744" s="203"/>
      <c r="F744" s="118"/>
      <c r="G744" s="118"/>
      <c r="H744" s="118"/>
      <c r="I744" s="118"/>
      <c r="J744" s="118"/>
      <c r="K744" s="203"/>
      <c r="L744" s="118"/>
      <c r="M744" s="118"/>
      <c r="N744" s="118"/>
      <c r="O744" s="118"/>
      <c r="P744" s="118"/>
      <c r="Q744" s="203"/>
      <c r="R744" s="118"/>
      <c r="S744" s="118"/>
      <c r="T744" s="118"/>
      <c r="U744" s="118"/>
      <c r="V744" s="118"/>
      <c r="W744" s="203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  <c r="AP744" s="118"/>
      <c r="AQ744" s="118"/>
      <c r="AR744" s="118"/>
      <c r="AS744" s="118"/>
    </row>
    <row r="745">
      <c r="A745" s="224"/>
      <c r="B745" s="225"/>
      <c r="C745" s="118"/>
      <c r="D745" s="118"/>
      <c r="E745" s="203"/>
      <c r="F745" s="118"/>
      <c r="G745" s="118"/>
      <c r="H745" s="118"/>
      <c r="I745" s="118"/>
      <c r="J745" s="118"/>
      <c r="K745" s="203"/>
      <c r="L745" s="118"/>
      <c r="M745" s="118"/>
      <c r="N745" s="118"/>
      <c r="O745" s="118"/>
      <c r="P745" s="118"/>
      <c r="Q745" s="203"/>
      <c r="R745" s="118"/>
      <c r="S745" s="118"/>
      <c r="T745" s="118"/>
      <c r="U745" s="118"/>
      <c r="V745" s="118"/>
      <c r="W745" s="203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  <c r="AL745" s="118"/>
      <c r="AM745" s="118"/>
      <c r="AN745" s="118"/>
      <c r="AO745" s="118"/>
      <c r="AP745" s="118"/>
      <c r="AQ745" s="118"/>
      <c r="AR745" s="118"/>
      <c r="AS745" s="118"/>
    </row>
    <row r="746">
      <c r="A746" s="224"/>
      <c r="B746" s="225"/>
      <c r="C746" s="118"/>
      <c r="D746" s="118"/>
      <c r="E746" s="203"/>
      <c r="F746" s="118"/>
      <c r="G746" s="118"/>
      <c r="H746" s="118"/>
      <c r="I746" s="118"/>
      <c r="J746" s="118"/>
      <c r="K746" s="203"/>
      <c r="L746" s="118"/>
      <c r="M746" s="118"/>
      <c r="N746" s="118"/>
      <c r="O746" s="118"/>
      <c r="P746" s="118"/>
      <c r="Q746" s="203"/>
      <c r="R746" s="118"/>
      <c r="S746" s="118"/>
      <c r="T746" s="118"/>
      <c r="U746" s="118"/>
      <c r="V746" s="118"/>
      <c r="W746" s="203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  <c r="AL746" s="118"/>
      <c r="AM746" s="118"/>
      <c r="AN746" s="118"/>
      <c r="AO746" s="118"/>
      <c r="AP746" s="118"/>
      <c r="AQ746" s="118"/>
      <c r="AR746" s="118"/>
      <c r="AS746" s="118"/>
    </row>
    <row r="747">
      <c r="A747" s="224"/>
      <c r="B747" s="225"/>
      <c r="C747" s="118"/>
      <c r="D747" s="118"/>
      <c r="E747" s="203"/>
      <c r="F747" s="118"/>
      <c r="G747" s="118"/>
      <c r="H747" s="118"/>
      <c r="I747" s="118"/>
      <c r="J747" s="118"/>
      <c r="K747" s="203"/>
      <c r="L747" s="118"/>
      <c r="M747" s="118"/>
      <c r="N747" s="118"/>
      <c r="O747" s="118"/>
      <c r="P747" s="118"/>
      <c r="Q747" s="203"/>
      <c r="R747" s="118"/>
      <c r="S747" s="118"/>
      <c r="T747" s="118"/>
      <c r="U747" s="118"/>
      <c r="V747" s="118"/>
      <c r="W747" s="203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  <c r="AL747" s="118"/>
      <c r="AM747" s="118"/>
      <c r="AN747" s="118"/>
      <c r="AO747" s="118"/>
      <c r="AP747" s="118"/>
      <c r="AQ747" s="118"/>
      <c r="AR747" s="118"/>
      <c r="AS747" s="118"/>
    </row>
    <row r="748">
      <c r="A748" s="224"/>
      <c r="B748" s="225"/>
      <c r="C748" s="118"/>
      <c r="D748" s="118"/>
      <c r="E748" s="203"/>
      <c r="F748" s="118"/>
      <c r="G748" s="118"/>
      <c r="H748" s="118"/>
      <c r="I748" s="118"/>
      <c r="J748" s="118"/>
      <c r="K748" s="203"/>
      <c r="L748" s="118"/>
      <c r="M748" s="118"/>
      <c r="N748" s="118"/>
      <c r="O748" s="118"/>
      <c r="P748" s="118"/>
      <c r="Q748" s="203"/>
      <c r="R748" s="118"/>
      <c r="S748" s="118"/>
      <c r="T748" s="118"/>
      <c r="U748" s="118"/>
      <c r="V748" s="118"/>
      <c r="W748" s="203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  <c r="AL748" s="118"/>
      <c r="AM748" s="118"/>
      <c r="AN748" s="118"/>
      <c r="AO748" s="118"/>
      <c r="AP748" s="118"/>
      <c r="AQ748" s="118"/>
      <c r="AR748" s="118"/>
      <c r="AS748" s="118"/>
    </row>
    <row r="749">
      <c r="A749" s="224"/>
      <c r="B749" s="225"/>
      <c r="C749" s="118"/>
      <c r="D749" s="118"/>
      <c r="E749" s="203"/>
      <c r="F749" s="118"/>
      <c r="G749" s="118"/>
      <c r="H749" s="118"/>
      <c r="I749" s="118"/>
      <c r="J749" s="118"/>
      <c r="K749" s="203"/>
      <c r="L749" s="118"/>
      <c r="M749" s="118"/>
      <c r="N749" s="118"/>
      <c r="O749" s="118"/>
      <c r="P749" s="118"/>
      <c r="Q749" s="203"/>
      <c r="R749" s="118"/>
      <c r="S749" s="118"/>
      <c r="T749" s="118"/>
      <c r="U749" s="118"/>
      <c r="V749" s="118"/>
      <c r="W749" s="203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  <c r="AL749" s="118"/>
      <c r="AM749" s="118"/>
      <c r="AN749" s="118"/>
      <c r="AO749" s="118"/>
      <c r="AP749" s="118"/>
      <c r="AQ749" s="118"/>
      <c r="AR749" s="118"/>
      <c r="AS749" s="118"/>
    </row>
    <row r="750">
      <c r="A750" s="224"/>
      <c r="B750" s="225"/>
      <c r="C750" s="118"/>
      <c r="D750" s="118"/>
      <c r="E750" s="203"/>
      <c r="F750" s="118"/>
      <c r="G750" s="118"/>
      <c r="H750" s="118"/>
      <c r="I750" s="118"/>
      <c r="J750" s="118"/>
      <c r="K750" s="203"/>
      <c r="L750" s="118"/>
      <c r="M750" s="118"/>
      <c r="N750" s="118"/>
      <c r="O750" s="118"/>
      <c r="P750" s="118"/>
      <c r="Q750" s="203"/>
      <c r="R750" s="118"/>
      <c r="S750" s="118"/>
      <c r="T750" s="118"/>
      <c r="U750" s="118"/>
      <c r="V750" s="118"/>
      <c r="W750" s="203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  <c r="AL750" s="118"/>
      <c r="AM750" s="118"/>
      <c r="AN750" s="118"/>
      <c r="AO750" s="118"/>
      <c r="AP750" s="118"/>
      <c r="AQ750" s="118"/>
      <c r="AR750" s="118"/>
      <c r="AS750" s="118"/>
    </row>
    <row r="751">
      <c r="A751" s="224"/>
      <c r="B751" s="225"/>
      <c r="C751" s="118"/>
      <c r="D751" s="118"/>
      <c r="E751" s="203"/>
      <c r="F751" s="118"/>
      <c r="G751" s="118"/>
      <c r="H751" s="118"/>
      <c r="I751" s="118"/>
      <c r="J751" s="118"/>
      <c r="K751" s="203"/>
      <c r="L751" s="118"/>
      <c r="M751" s="118"/>
      <c r="N751" s="118"/>
      <c r="O751" s="118"/>
      <c r="P751" s="118"/>
      <c r="Q751" s="203"/>
      <c r="R751" s="118"/>
      <c r="S751" s="118"/>
      <c r="T751" s="118"/>
      <c r="U751" s="118"/>
      <c r="V751" s="118"/>
      <c r="W751" s="203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  <c r="AL751" s="118"/>
      <c r="AM751" s="118"/>
      <c r="AN751" s="118"/>
      <c r="AO751" s="118"/>
      <c r="AP751" s="118"/>
      <c r="AQ751" s="118"/>
      <c r="AR751" s="118"/>
      <c r="AS751" s="118"/>
    </row>
    <row r="752">
      <c r="A752" s="224"/>
      <c r="B752" s="225"/>
      <c r="C752" s="118"/>
      <c r="D752" s="118"/>
      <c r="E752" s="203"/>
      <c r="F752" s="118"/>
      <c r="G752" s="118"/>
      <c r="H752" s="118"/>
      <c r="I752" s="118"/>
      <c r="J752" s="118"/>
      <c r="K752" s="203"/>
      <c r="L752" s="118"/>
      <c r="M752" s="118"/>
      <c r="N752" s="118"/>
      <c r="O752" s="118"/>
      <c r="P752" s="118"/>
      <c r="Q752" s="203"/>
      <c r="R752" s="118"/>
      <c r="S752" s="118"/>
      <c r="T752" s="118"/>
      <c r="U752" s="118"/>
      <c r="V752" s="118"/>
      <c r="W752" s="203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  <c r="AL752" s="118"/>
      <c r="AM752" s="118"/>
      <c r="AN752" s="118"/>
      <c r="AO752" s="118"/>
      <c r="AP752" s="118"/>
      <c r="AQ752" s="118"/>
      <c r="AR752" s="118"/>
      <c r="AS752" s="118"/>
    </row>
    <row r="753">
      <c r="A753" s="224"/>
      <c r="B753" s="225"/>
      <c r="C753" s="118"/>
      <c r="D753" s="118"/>
      <c r="E753" s="203"/>
      <c r="F753" s="118"/>
      <c r="G753" s="118"/>
      <c r="H753" s="118"/>
      <c r="I753" s="118"/>
      <c r="J753" s="118"/>
      <c r="K753" s="203"/>
      <c r="L753" s="118"/>
      <c r="M753" s="118"/>
      <c r="N753" s="118"/>
      <c r="O753" s="118"/>
      <c r="P753" s="118"/>
      <c r="Q753" s="203"/>
      <c r="R753" s="118"/>
      <c r="S753" s="118"/>
      <c r="T753" s="118"/>
      <c r="U753" s="118"/>
      <c r="V753" s="118"/>
      <c r="W753" s="203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  <c r="AL753" s="118"/>
      <c r="AM753" s="118"/>
      <c r="AN753" s="118"/>
      <c r="AO753" s="118"/>
      <c r="AP753" s="118"/>
      <c r="AQ753" s="118"/>
      <c r="AR753" s="118"/>
      <c r="AS753" s="118"/>
    </row>
    <row r="754">
      <c r="A754" s="224"/>
      <c r="B754" s="225"/>
      <c r="C754" s="118"/>
      <c r="D754" s="118"/>
      <c r="E754" s="203"/>
      <c r="F754" s="118"/>
      <c r="G754" s="118"/>
      <c r="H754" s="118"/>
      <c r="I754" s="118"/>
      <c r="J754" s="118"/>
      <c r="K754" s="203"/>
      <c r="L754" s="118"/>
      <c r="M754" s="118"/>
      <c r="N754" s="118"/>
      <c r="O754" s="118"/>
      <c r="P754" s="118"/>
      <c r="Q754" s="203"/>
      <c r="R754" s="118"/>
      <c r="S754" s="118"/>
      <c r="T754" s="118"/>
      <c r="U754" s="118"/>
      <c r="V754" s="118"/>
      <c r="W754" s="203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  <c r="AL754" s="118"/>
      <c r="AM754" s="118"/>
      <c r="AN754" s="118"/>
      <c r="AO754" s="118"/>
      <c r="AP754" s="118"/>
      <c r="AQ754" s="118"/>
      <c r="AR754" s="118"/>
      <c r="AS754" s="118"/>
    </row>
    <row r="755">
      <c r="A755" s="224"/>
      <c r="B755" s="225"/>
      <c r="C755" s="118"/>
      <c r="D755" s="118"/>
      <c r="E755" s="203"/>
      <c r="F755" s="118"/>
      <c r="G755" s="118"/>
      <c r="H755" s="118"/>
      <c r="I755" s="118"/>
      <c r="J755" s="118"/>
      <c r="K755" s="203"/>
      <c r="L755" s="118"/>
      <c r="M755" s="118"/>
      <c r="N755" s="118"/>
      <c r="O755" s="118"/>
      <c r="P755" s="118"/>
      <c r="Q755" s="203"/>
      <c r="R755" s="118"/>
      <c r="S755" s="118"/>
      <c r="T755" s="118"/>
      <c r="U755" s="118"/>
      <c r="V755" s="118"/>
      <c r="W755" s="203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  <c r="AL755" s="118"/>
      <c r="AM755" s="118"/>
      <c r="AN755" s="118"/>
      <c r="AO755" s="118"/>
      <c r="AP755" s="118"/>
      <c r="AQ755" s="118"/>
      <c r="AR755" s="118"/>
      <c r="AS755" s="118"/>
    </row>
    <row r="756">
      <c r="A756" s="224"/>
      <c r="B756" s="225"/>
      <c r="C756" s="118"/>
      <c r="D756" s="118"/>
      <c r="E756" s="203"/>
      <c r="F756" s="118"/>
      <c r="G756" s="118"/>
      <c r="H756" s="118"/>
      <c r="I756" s="118"/>
      <c r="J756" s="118"/>
      <c r="K756" s="203"/>
      <c r="L756" s="118"/>
      <c r="M756" s="118"/>
      <c r="N756" s="118"/>
      <c r="O756" s="118"/>
      <c r="P756" s="118"/>
      <c r="Q756" s="203"/>
      <c r="R756" s="118"/>
      <c r="S756" s="118"/>
      <c r="T756" s="118"/>
      <c r="U756" s="118"/>
      <c r="V756" s="118"/>
      <c r="W756" s="203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  <c r="AL756" s="118"/>
      <c r="AM756" s="118"/>
      <c r="AN756" s="118"/>
      <c r="AO756" s="118"/>
      <c r="AP756" s="118"/>
      <c r="AQ756" s="118"/>
      <c r="AR756" s="118"/>
      <c r="AS756" s="118"/>
    </row>
    <row r="757">
      <c r="A757" s="224"/>
      <c r="B757" s="225"/>
      <c r="C757" s="118"/>
      <c r="D757" s="118"/>
      <c r="E757" s="203"/>
      <c r="F757" s="118"/>
      <c r="G757" s="118"/>
      <c r="H757" s="118"/>
      <c r="I757" s="118"/>
      <c r="J757" s="118"/>
      <c r="K757" s="203"/>
      <c r="L757" s="118"/>
      <c r="M757" s="118"/>
      <c r="N757" s="118"/>
      <c r="O757" s="118"/>
      <c r="P757" s="118"/>
      <c r="Q757" s="203"/>
      <c r="R757" s="118"/>
      <c r="S757" s="118"/>
      <c r="T757" s="118"/>
      <c r="U757" s="118"/>
      <c r="V757" s="118"/>
      <c r="W757" s="203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  <c r="AL757" s="118"/>
      <c r="AM757" s="118"/>
      <c r="AN757" s="118"/>
      <c r="AO757" s="118"/>
      <c r="AP757" s="118"/>
      <c r="AQ757" s="118"/>
      <c r="AR757" s="118"/>
      <c r="AS757" s="118"/>
    </row>
    <row r="758">
      <c r="A758" s="224"/>
      <c r="B758" s="225"/>
      <c r="C758" s="118"/>
      <c r="D758" s="118"/>
      <c r="E758" s="203"/>
      <c r="F758" s="118"/>
      <c r="G758" s="118"/>
      <c r="H758" s="118"/>
      <c r="I758" s="118"/>
      <c r="J758" s="118"/>
      <c r="K758" s="203"/>
      <c r="L758" s="118"/>
      <c r="M758" s="118"/>
      <c r="N758" s="118"/>
      <c r="O758" s="118"/>
      <c r="P758" s="118"/>
      <c r="Q758" s="203"/>
      <c r="R758" s="118"/>
      <c r="S758" s="118"/>
      <c r="T758" s="118"/>
      <c r="U758" s="118"/>
      <c r="V758" s="118"/>
      <c r="W758" s="203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  <c r="AL758" s="118"/>
      <c r="AM758" s="118"/>
      <c r="AN758" s="118"/>
      <c r="AO758" s="118"/>
      <c r="AP758" s="118"/>
      <c r="AQ758" s="118"/>
      <c r="AR758" s="118"/>
      <c r="AS758" s="118"/>
    </row>
    <row r="759">
      <c r="A759" s="224"/>
      <c r="B759" s="225"/>
      <c r="C759" s="118"/>
      <c r="D759" s="118"/>
      <c r="E759" s="203"/>
      <c r="F759" s="118"/>
      <c r="G759" s="118"/>
      <c r="H759" s="118"/>
      <c r="I759" s="118"/>
      <c r="J759" s="118"/>
      <c r="K759" s="203"/>
      <c r="L759" s="118"/>
      <c r="M759" s="118"/>
      <c r="N759" s="118"/>
      <c r="O759" s="118"/>
      <c r="P759" s="118"/>
      <c r="Q759" s="203"/>
      <c r="R759" s="118"/>
      <c r="S759" s="118"/>
      <c r="T759" s="118"/>
      <c r="U759" s="118"/>
      <c r="V759" s="118"/>
      <c r="W759" s="203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  <c r="AL759" s="118"/>
      <c r="AM759" s="118"/>
      <c r="AN759" s="118"/>
      <c r="AO759" s="118"/>
      <c r="AP759" s="118"/>
      <c r="AQ759" s="118"/>
      <c r="AR759" s="118"/>
      <c r="AS759" s="118"/>
    </row>
    <row r="760">
      <c r="A760" s="224"/>
      <c r="B760" s="225"/>
      <c r="C760" s="118"/>
      <c r="D760" s="118"/>
      <c r="E760" s="203"/>
      <c r="F760" s="118"/>
      <c r="G760" s="118"/>
      <c r="H760" s="118"/>
      <c r="I760" s="118"/>
      <c r="J760" s="118"/>
      <c r="K760" s="203"/>
      <c r="L760" s="118"/>
      <c r="M760" s="118"/>
      <c r="N760" s="118"/>
      <c r="O760" s="118"/>
      <c r="P760" s="118"/>
      <c r="Q760" s="203"/>
      <c r="R760" s="118"/>
      <c r="S760" s="118"/>
      <c r="T760" s="118"/>
      <c r="U760" s="118"/>
      <c r="V760" s="118"/>
      <c r="W760" s="203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  <c r="AL760" s="118"/>
      <c r="AM760" s="118"/>
      <c r="AN760" s="118"/>
      <c r="AO760" s="118"/>
      <c r="AP760" s="118"/>
      <c r="AQ760" s="118"/>
      <c r="AR760" s="118"/>
      <c r="AS760" s="118"/>
    </row>
    <row r="761">
      <c r="A761" s="224"/>
      <c r="B761" s="225"/>
      <c r="C761" s="118"/>
      <c r="D761" s="118"/>
      <c r="E761" s="203"/>
      <c r="F761" s="118"/>
      <c r="G761" s="118"/>
      <c r="H761" s="118"/>
      <c r="I761" s="118"/>
      <c r="J761" s="118"/>
      <c r="K761" s="203"/>
      <c r="L761" s="118"/>
      <c r="M761" s="118"/>
      <c r="N761" s="118"/>
      <c r="O761" s="118"/>
      <c r="P761" s="118"/>
      <c r="Q761" s="203"/>
      <c r="R761" s="118"/>
      <c r="S761" s="118"/>
      <c r="T761" s="118"/>
      <c r="U761" s="118"/>
      <c r="V761" s="118"/>
      <c r="W761" s="203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  <c r="AL761" s="118"/>
      <c r="AM761" s="118"/>
      <c r="AN761" s="118"/>
      <c r="AO761" s="118"/>
      <c r="AP761" s="118"/>
      <c r="AQ761" s="118"/>
      <c r="AR761" s="118"/>
      <c r="AS761" s="118"/>
    </row>
    <row r="762">
      <c r="A762" s="224"/>
      <c r="B762" s="225"/>
      <c r="C762" s="118"/>
      <c r="D762" s="118"/>
      <c r="E762" s="203"/>
      <c r="F762" s="118"/>
      <c r="G762" s="118"/>
      <c r="H762" s="118"/>
      <c r="I762" s="118"/>
      <c r="J762" s="118"/>
      <c r="K762" s="203"/>
      <c r="L762" s="118"/>
      <c r="M762" s="118"/>
      <c r="N762" s="118"/>
      <c r="O762" s="118"/>
      <c r="P762" s="118"/>
      <c r="Q762" s="203"/>
      <c r="R762" s="118"/>
      <c r="S762" s="118"/>
      <c r="T762" s="118"/>
      <c r="U762" s="118"/>
      <c r="V762" s="118"/>
      <c r="W762" s="203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  <c r="AL762" s="118"/>
      <c r="AM762" s="118"/>
      <c r="AN762" s="118"/>
      <c r="AO762" s="118"/>
      <c r="AP762" s="118"/>
      <c r="AQ762" s="118"/>
      <c r="AR762" s="118"/>
      <c r="AS762" s="118"/>
    </row>
    <row r="763">
      <c r="A763" s="224"/>
      <c r="B763" s="225"/>
      <c r="C763" s="118"/>
      <c r="D763" s="118"/>
      <c r="E763" s="203"/>
      <c r="F763" s="118"/>
      <c r="G763" s="118"/>
      <c r="H763" s="118"/>
      <c r="I763" s="118"/>
      <c r="J763" s="118"/>
      <c r="K763" s="203"/>
      <c r="L763" s="118"/>
      <c r="M763" s="118"/>
      <c r="N763" s="118"/>
      <c r="O763" s="118"/>
      <c r="P763" s="118"/>
      <c r="Q763" s="203"/>
      <c r="R763" s="118"/>
      <c r="S763" s="118"/>
      <c r="T763" s="118"/>
      <c r="U763" s="118"/>
      <c r="V763" s="118"/>
      <c r="W763" s="203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  <c r="AL763" s="118"/>
      <c r="AM763" s="118"/>
      <c r="AN763" s="118"/>
      <c r="AO763" s="118"/>
      <c r="AP763" s="118"/>
      <c r="AQ763" s="118"/>
      <c r="AR763" s="118"/>
      <c r="AS763" s="118"/>
    </row>
    <row r="764">
      <c r="A764" s="224"/>
      <c r="B764" s="225"/>
      <c r="C764" s="118"/>
      <c r="D764" s="118"/>
      <c r="E764" s="203"/>
      <c r="F764" s="118"/>
      <c r="G764" s="118"/>
      <c r="H764" s="118"/>
      <c r="I764" s="118"/>
      <c r="J764" s="118"/>
      <c r="K764" s="203"/>
      <c r="L764" s="118"/>
      <c r="M764" s="118"/>
      <c r="N764" s="118"/>
      <c r="O764" s="118"/>
      <c r="P764" s="118"/>
      <c r="Q764" s="203"/>
      <c r="R764" s="118"/>
      <c r="S764" s="118"/>
      <c r="T764" s="118"/>
      <c r="U764" s="118"/>
      <c r="V764" s="118"/>
      <c r="W764" s="203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  <c r="AL764" s="118"/>
      <c r="AM764" s="118"/>
      <c r="AN764" s="118"/>
      <c r="AO764" s="118"/>
      <c r="AP764" s="118"/>
      <c r="AQ764" s="118"/>
      <c r="AR764" s="118"/>
      <c r="AS764" s="118"/>
    </row>
    <row r="765">
      <c r="A765" s="224"/>
      <c r="B765" s="225"/>
      <c r="C765" s="118"/>
      <c r="D765" s="118"/>
      <c r="E765" s="203"/>
      <c r="F765" s="118"/>
      <c r="G765" s="118"/>
      <c r="H765" s="118"/>
      <c r="I765" s="118"/>
      <c r="J765" s="118"/>
      <c r="K765" s="203"/>
      <c r="L765" s="118"/>
      <c r="M765" s="118"/>
      <c r="N765" s="118"/>
      <c r="O765" s="118"/>
      <c r="P765" s="118"/>
      <c r="Q765" s="203"/>
      <c r="R765" s="118"/>
      <c r="S765" s="118"/>
      <c r="T765" s="118"/>
      <c r="U765" s="118"/>
      <c r="V765" s="118"/>
      <c r="W765" s="203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  <c r="AL765" s="118"/>
      <c r="AM765" s="118"/>
      <c r="AN765" s="118"/>
      <c r="AO765" s="118"/>
      <c r="AP765" s="118"/>
      <c r="AQ765" s="118"/>
      <c r="AR765" s="118"/>
      <c r="AS765" s="118"/>
    </row>
    <row r="766">
      <c r="A766" s="224"/>
      <c r="B766" s="225"/>
      <c r="C766" s="118"/>
      <c r="D766" s="118"/>
      <c r="E766" s="203"/>
      <c r="F766" s="118"/>
      <c r="G766" s="118"/>
      <c r="H766" s="118"/>
      <c r="I766" s="118"/>
      <c r="J766" s="118"/>
      <c r="K766" s="203"/>
      <c r="L766" s="118"/>
      <c r="M766" s="118"/>
      <c r="N766" s="118"/>
      <c r="O766" s="118"/>
      <c r="P766" s="118"/>
      <c r="Q766" s="203"/>
      <c r="R766" s="118"/>
      <c r="S766" s="118"/>
      <c r="T766" s="118"/>
      <c r="U766" s="118"/>
      <c r="V766" s="118"/>
      <c r="W766" s="203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  <c r="AL766" s="118"/>
      <c r="AM766" s="118"/>
      <c r="AN766" s="118"/>
      <c r="AO766" s="118"/>
      <c r="AP766" s="118"/>
      <c r="AQ766" s="118"/>
      <c r="AR766" s="118"/>
      <c r="AS766" s="118"/>
    </row>
    <row r="767">
      <c r="A767" s="224"/>
      <c r="B767" s="225"/>
      <c r="C767" s="118"/>
      <c r="D767" s="118"/>
      <c r="E767" s="203"/>
      <c r="F767" s="118"/>
      <c r="G767" s="118"/>
      <c r="H767" s="118"/>
      <c r="I767" s="118"/>
      <c r="J767" s="118"/>
      <c r="K767" s="203"/>
      <c r="L767" s="118"/>
      <c r="M767" s="118"/>
      <c r="N767" s="118"/>
      <c r="O767" s="118"/>
      <c r="P767" s="118"/>
      <c r="Q767" s="203"/>
      <c r="R767" s="118"/>
      <c r="S767" s="118"/>
      <c r="T767" s="118"/>
      <c r="U767" s="118"/>
      <c r="V767" s="118"/>
      <c r="W767" s="203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  <c r="AL767" s="118"/>
      <c r="AM767" s="118"/>
      <c r="AN767" s="118"/>
      <c r="AO767" s="118"/>
      <c r="AP767" s="118"/>
      <c r="AQ767" s="118"/>
      <c r="AR767" s="118"/>
      <c r="AS767" s="118"/>
    </row>
    <row r="768">
      <c r="A768" s="224"/>
      <c r="B768" s="225"/>
      <c r="C768" s="118"/>
      <c r="D768" s="118"/>
      <c r="E768" s="203"/>
      <c r="F768" s="118"/>
      <c r="G768" s="118"/>
      <c r="H768" s="118"/>
      <c r="I768" s="118"/>
      <c r="J768" s="118"/>
      <c r="K768" s="203"/>
      <c r="L768" s="118"/>
      <c r="M768" s="118"/>
      <c r="N768" s="118"/>
      <c r="O768" s="118"/>
      <c r="P768" s="118"/>
      <c r="Q768" s="203"/>
      <c r="R768" s="118"/>
      <c r="S768" s="118"/>
      <c r="T768" s="118"/>
      <c r="U768" s="118"/>
      <c r="V768" s="118"/>
      <c r="W768" s="203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  <c r="AL768" s="118"/>
      <c r="AM768" s="118"/>
      <c r="AN768" s="118"/>
      <c r="AO768" s="118"/>
      <c r="AP768" s="118"/>
      <c r="AQ768" s="118"/>
      <c r="AR768" s="118"/>
      <c r="AS768" s="118"/>
    </row>
    <row r="769">
      <c r="A769" s="224"/>
      <c r="B769" s="225"/>
      <c r="C769" s="118"/>
      <c r="D769" s="118"/>
      <c r="E769" s="203"/>
      <c r="F769" s="118"/>
      <c r="G769" s="118"/>
      <c r="H769" s="118"/>
      <c r="I769" s="118"/>
      <c r="J769" s="118"/>
      <c r="K769" s="203"/>
      <c r="L769" s="118"/>
      <c r="M769" s="118"/>
      <c r="N769" s="118"/>
      <c r="O769" s="118"/>
      <c r="P769" s="118"/>
      <c r="Q769" s="203"/>
      <c r="R769" s="118"/>
      <c r="S769" s="118"/>
      <c r="T769" s="118"/>
      <c r="U769" s="118"/>
      <c r="V769" s="118"/>
      <c r="W769" s="203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  <c r="AL769" s="118"/>
      <c r="AM769" s="118"/>
      <c r="AN769" s="118"/>
      <c r="AO769" s="118"/>
      <c r="AP769" s="118"/>
      <c r="AQ769" s="118"/>
      <c r="AR769" s="118"/>
      <c r="AS769" s="118"/>
    </row>
    <row r="770">
      <c r="A770" s="224"/>
      <c r="B770" s="225"/>
      <c r="C770" s="118"/>
      <c r="D770" s="118"/>
      <c r="E770" s="203"/>
      <c r="F770" s="118"/>
      <c r="G770" s="118"/>
      <c r="H770" s="118"/>
      <c r="I770" s="118"/>
      <c r="J770" s="118"/>
      <c r="K770" s="203"/>
      <c r="L770" s="118"/>
      <c r="M770" s="118"/>
      <c r="N770" s="118"/>
      <c r="O770" s="118"/>
      <c r="P770" s="118"/>
      <c r="Q770" s="203"/>
      <c r="R770" s="118"/>
      <c r="S770" s="118"/>
      <c r="T770" s="118"/>
      <c r="U770" s="118"/>
      <c r="V770" s="118"/>
      <c r="W770" s="203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  <c r="AL770" s="118"/>
      <c r="AM770" s="118"/>
      <c r="AN770" s="118"/>
      <c r="AO770" s="118"/>
      <c r="AP770" s="118"/>
      <c r="AQ770" s="118"/>
      <c r="AR770" s="118"/>
      <c r="AS770" s="118"/>
    </row>
    <row r="771">
      <c r="A771" s="224"/>
      <c r="B771" s="225"/>
      <c r="C771" s="118"/>
      <c r="D771" s="118"/>
      <c r="E771" s="203"/>
      <c r="F771" s="118"/>
      <c r="G771" s="118"/>
      <c r="H771" s="118"/>
      <c r="I771" s="118"/>
      <c r="J771" s="118"/>
      <c r="K771" s="203"/>
      <c r="L771" s="118"/>
      <c r="M771" s="118"/>
      <c r="N771" s="118"/>
      <c r="O771" s="118"/>
      <c r="P771" s="118"/>
      <c r="Q771" s="203"/>
      <c r="R771" s="118"/>
      <c r="S771" s="118"/>
      <c r="T771" s="118"/>
      <c r="U771" s="118"/>
      <c r="V771" s="118"/>
      <c r="W771" s="203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  <c r="AL771" s="118"/>
      <c r="AM771" s="118"/>
      <c r="AN771" s="118"/>
      <c r="AO771" s="118"/>
      <c r="AP771" s="118"/>
      <c r="AQ771" s="118"/>
      <c r="AR771" s="118"/>
      <c r="AS771" s="118"/>
    </row>
    <row r="772">
      <c r="A772" s="224"/>
      <c r="B772" s="225"/>
      <c r="C772" s="118"/>
      <c r="D772" s="118"/>
      <c r="E772" s="203"/>
      <c r="F772" s="118"/>
      <c r="G772" s="118"/>
      <c r="H772" s="118"/>
      <c r="I772" s="118"/>
      <c r="J772" s="118"/>
      <c r="K772" s="203"/>
      <c r="L772" s="118"/>
      <c r="M772" s="118"/>
      <c r="N772" s="118"/>
      <c r="O772" s="118"/>
      <c r="P772" s="118"/>
      <c r="Q772" s="203"/>
      <c r="R772" s="118"/>
      <c r="S772" s="118"/>
      <c r="T772" s="118"/>
      <c r="U772" s="118"/>
      <c r="V772" s="118"/>
      <c r="W772" s="203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  <c r="AL772" s="118"/>
      <c r="AM772" s="118"/>
      <c r="AN772" s="118"/>
      <c r="AO772" s="118"/>
      <c r="AP772" s="118"/>
      <c r="AQ772" s="118"/>
      <c r="AR772" s="118"/>
      <c r="AS772" s="118"/>
    </row>
    <row r="773">
      <c r="A773" s="224"/>
      <c r="B773" s="225"/>
      <c r="C773" s="118"/>
      <c r="D773" s="118"/>
      <c r="E773" s="203"/>
      <c r="F773" s="118"/>
      <c r="G773" s="118"/>
      <c r="H773" s="118"/>
      <c r="I773" s="118"/>
      <c r="J773" s="118"/>
      <c r="K773" s="203"/>
      <c r="L773" s="118"/>
      <c r="M773" s="118"/>
      <c r="N773" s="118"/>
      <c r="O773" s="118"/>
      <c r="P773" s="118"/>
      <c r="Q773" s="203"/>
      <c r="R773" s="118"/>
      <c r="S773" s="118"/>
      <c r="T773" s="118"/>
      <c r="U773" s="118"/>
      <c r="V773" s="118"/>
      <c r="W773" s="203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  <c r="AL773" s="118"/>
      <c r="AM773" s="118"/>
      <c r="AN773" s="118"/>
      <c r="AO773" s="118"/>
      <c r="AP773" s="118"/>
      <c r="AQ773" s="118"/>
      <c r="AR773" s="118"/>
      <c r="AS773" s="118"/>
    </row>
    <row r="774">
      <c r="A774" s="224"/>
      <c r="B774" s="225"/>
      <c r="C774" s="118"/>
      <c r="D774" s="118"/>
      <c r="E774" s="203"/>
      <c r="F774" s="118"/>
      <c r="G774" s="118"/>
      <c r="H774" s="118"/>
      <c r="I774" s="118"/>
      <c r="J774" s="118"/>
      <c r="K774" s="203"/>
      <c r="L774" s="118"/>
      <c r="M774" s="118"/>
      <c r="N774" s="118"/>
      <c r="O774" s="118"/>
      <c r="P774" s="118"/>
      <c r="Q774" s="203"/>
      <c r="R774" s="118"/>
      <c r="S774" s="118"/>
      <c r="T774" s="118"/>
      <c r="U774" s="118"/>
      <c r="V774" s="118"/>
      <c r="W774" s="203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  <c r="AL774" s="118"/>
      <c r="AM774" s="118"/>
      <c r="AN774" s="118"/>
      <c r="AO774" s="118"/>
      <c r="AP774" s="118"/>
      <c r="AQ774" s="118"/>
      <c r="AR774" s="118"/>
      <c r="AS774" s="118"/>
    </row>
    <row r="775">
      <c r="A775" s="224"/>
      <c r="B775" s="225"/>
      <c r="C775" s="118"/>
      <c r="D775" s="118"/>
      <c r="E775" s="203"/>
      <c r="F775" s="118"/>
      <c r="G775" s="118"/>
      <c r="H775" s="118"/>
      <c r="I775" s="118"/>
      <c r="J775" s="118"/>
      <c r="K775" s="203"/>
      <c r="L775" s="118"/>
      <c r="M775" s="118"/>
      <c r="N775" s="118"/>
      <c r="O775" s="118"/>
      <c r="P775" s="118"/>
      <c r="Q775" s="203"/>
      <c r="R775" s="118"/>
      <c r="S775" s="118"/>
      <c r="T775" s="118"/>
      <c r="U775" s="118"/>
      <c r="V775" s="118"/>
      <c r="W775" s="203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  <c r="AL775" s="118"/>
      <c r="AM775" s="118"/>
      <c r="AN775" s="118"/>
      <c r="AO775" s="118"/>
      <c r="AP775" s="118"/>
      <c r="AQ775" s="118"/>
      <c r="AR775" s="118"/>
      <c r="AS775" s="118"/>
    </row>
    <row r="776">
      <c r="A776" s="224"/>
      <c r="B776" s="225"/>
      <c r="C776" s="118"/>
      <c r="D776" s="118"/>
      <c r="E776" s="203"/>
      <c r="F776" s="118"/>
      <c r="G776" s="118"/>
      <c r="H776" s="118"/>
      <c r="I776" s="118"/>
      <c r="J776" s="118"/>
      <c r="K776" s="203"/>
      <c r="L776" s="118"/>
      <c r="M776" s="118"/>
      <c r="N776" s="118"/>
      <c r="O776" s="118"/>
      <c r="P776" s="118"/>
      <c r="Q776" s="203"/>
      <c r="R776" s="118"/>
      <c r="S776" s="118"/>
      <c r="T776" s="118"/>
      <c r="U776" s="118"/>
      <c r="V776" s="118"/>
      <c r="W776" s="203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  <c r="AL776" s="118"/>
      <c r="AM776" s="118"/>
      <c r="AN776" s="118"/>
      <c r="AO776" s="118"/>
      <c r="AP776" s="118"/>
      <c r="AQ776" s="118"/>
      <c r="AR776" s="118"/>
      <c r="AS776" s="118"/>
    </row>
    <row r="777">
      <c r="A777" s="224"/>
      <c r="B777" s="225"/>
      <c r="C777" s="118"/>
      <c r="D777" s="118"/>
      <c r="E777" s="203"/>
      <c r="F777" s="118"/>
      <c r="G777" s="118"/>
      <c r="H777" s="118"/>
      <c r="I777" s="118"/>
      <c r="J777" s="118"/>
      <c r="K777" s="203"/>
      <c r="L777" s="118"/>
      <c r="M777" s="118"/>
      <c r="N777" s="118"/>
      <c r="O777" s="118"/>
      <c r="P777" s="118"/>
      <c r="Q777" s="203"/>
      <c r="R777" s="118"/>
      <c r="S777" s="118"/>
      <c r="T777" s="118"/>
      <c r="U777" s="118"/>
      <c r="V777" s="118"/>
      <c r="W777" s="203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  <c r="AL777" s="118"/>
      <c r="AM777" s="118"/>
      <c r="AN777" s="118"/>
      <c r="AO777" s="118"/>
      <c r="AP777" s="118"/>
      <c r="AQ777" s="118"/>
      <c r="AR777" s="118"/>
      <c r="AS777" s="118"/>
    </row>
    <row r="778">
      <c r="A778" s="224"/>
      <c r="B778" s="225"/>
      <c r="C778" s="118"/>
      <c r="D778" s="118"/>
      <c r="E778" s="203"/>
      <c r="F778" s="118"/>
      <c r="G778" s="118"/>
      <c r="H778" s="118"/>
      <c r="I778" s="118"/>
      <c r="J778" s="118"/>
      <c r="K778" s="203"/>
      <c r="L778" s="118"/>
      <c r="M778" s="118"/>
      <c r="N778" s="118"/>
      <c r="O778" s="118"/>
      <c r="P778" s="118"/>
      <c r="Q778" s="203"/>
      <c r="R778" s="118"/>
      <c r="S778" s="118"/>
      <c r="T778" s="118"/>
      <c r="U778" s="118"/>
      <c r="V778" s="118"/>
      <c r="W778" s="203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  <c r="AL778" s="118"/>
      <c r="AM778" s="118"/>
      <c r="AN778" s="118"/>
      <c r="AO778" s="118"/>
      <c r="AP778" s="118"/>
      <c r="AQ778" s="118"/>
      <c r="AR778" s="118"/>
      <c r="AS778" s="118"/>
    </row>
    <row r="779">
      <c r="A779" s="224"/>
      <c r="B779" s="225"/>
      <c r="C779" s="118"/>
      <c r="D779" s="118"/>
      <c r="E779" s="203"/>
      <c r="F779" s="118"/>
      <c r="G779" s="118"/>
      <c r="H779" s="118"/>
      <c r="I779" s="118"/>
      <c r="J779" s="118"/>
      <c r="K779" s="203"/>
      <c r="L779" s="118"/>
      <c r="M779" s="118"/>
      <c r="N779" s="118"/>
      <c r="O779" s="118"/>
      <c r="P779" s="118"/>
      <c r="Q779" s="203"/>
      <c r="R779" s="118"/>
      <c r="S779" s="118"/>
      <c r="T779" s="118"/>
      <c r="U779" s="118"/>
      <c r="V779" s="118"/>
      <c r="W779" s="203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  <c r="AL779" s="118"/>
      <c r="AM779" s="118"/>
      <c r="AN779" s="118"/>
      <c r="AO779" s="118"/>
      <c r="AP779" s="118"/>
      <c r="AQ779" s="118"/>
      <c r="AR779" s="118"/>
      <c r="AS779" s="118"/>
    </row>
    <row r="780">
      <c r="A780" s="224"/>
      <c r="B780" s="225"/>
      <c r="C780" s="118"/>
      <c r="D780" s="118"/>
      <c r="E780" s="203"/>
      <c r="F780" s="118"/>
      <c r="G780" s="118"/>
      <c r="H780" s="118"/>
      <c r="I780" s="118"/>
      <c r="J780" s="118"/>
      <c r="K780" s="203"/>
      <c r="L780" s="118"/>
      <c r="M780" s="118"/>
      <c r="N780" s="118"/>
      <c r="O780" s="118"/>
      <c r="P780" s="118"/>
      <c r="Q780" s="203"/>
      <c r="R780" s="118"/>
      <c r="S780" s="118"/>
      <c r="T780" s="118"/>
      <c r="U780" s="118"/>
      <c r="V780" s="118"/>
      <c r="W780" s="203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  <c r="AL780" s="118"/>
      <c r="AM780" s="118"/>
      <c r="AN780" s="118"/>
      <c r="AO780" s="118"/>
      <c r="AP780" s="118"/>
      <c r="AQ780" s="118"/>
      <c r="AR780" s="118"/>
      <c r="AS780" s="118"/>
    </row>
    <row r="781">
      <c r="A781" s="224"/>
      <c r="B781" s="225"/>
      <c r="C781" s="118"/>
      <c r="D781" s="118"/>
      <c r="E781" s="203"/>
      <c r="F781" s="118"/>
      <c r="G781" s="118"/>
      <c r="H781" s="118"/>
      <c r="I781" s="118"/>
      <c r="J781" s="118"/>
      <c r="K781" s="203"/>
      <c r="L781" s="118"/>
      <c r="M781" s="118"/>
      <c r="N781" s="118"/>
      <c r="O781" s="118"/>
      <c r="P781" s="118"/>
      <c r="Q781" s="203"/>
      <c r="R781" s="118"/>
      <c r="S781" s="118"/>
      <c r="T781" s="118"/>
      <c r="U781" s="118"/>
      <c r="V781" s="118"/>
      <c r="W781" s="203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  <c r="AL781" s="118"/>
      <c r="AM781" s="118"/>
      <c r="AN781" s="118"/>
      <c r="AO781" s="118"/>
      <c r="AP781" s="118"/>
      <c r="AQ781" s="118"/>
      <c r="AR781" s="118"/>
      <c r="AS781" s="118"/>
    </row>
    <row r="782">
      <c r="A782" s="224"/>
      <c r="B782" s="225"/>
      <c r="C782" s="118"/>
      <c r="D782" s="118"/>
      <c r="E782" s="203"/>
      <c r="F782" s="118"/>
      <c r="G782" s="118"/>
      <c r="H782" s="118"/>
      <c r="I782" s="118"/>
      <c r="J782" s="118"/>
      <c r="K782" s="203"/>
      <c r="L782" s="118"/>
      <c r="M782" s="118"/>
      <c r="N782" s="118"/>
      <c r="O782" s="118"/>
      <c r="P782" s="118"/>
      <c r="Q782" s="203"/>
      <c r="R782" s="118"/>
      <c r="S782" s="118"/>
      <c r="T782" s="118"/>
      <c r="U782" s="118"/>
      <c r="V782" s="118"/>
      <c r="W782" s="203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  <c r="AL782" s="118"/>
      <c r="AM782" s="118"/>
      <c r="AN782" s="118"/>
      <c r="AO782" s="118"/>
      <c r="AP782" s="118"/>
      <c r="AQ782" s="118"/>
      <c r="AR782" s="118"/>
      <c r="AS782" s="118"/>
    </row>
    <row r="783">
      <c r="A783" s="224"/>
      <c r="B783" s="225"/>
      <c r="C783" s="118"/>
      <c r="D783" s="118"/>
      <c r="E783" s="203"/>
      <c r="F783" s="118"/>
      <c r="G783" s="118"/>
      <c r="H783" s="118"/>
      <c r="I783" s="118"/>
      <c r="J783" s="118"/>
      <c r="K783" s="203"/>
      <c r="L783" s="118"/>
      <c r="M783" s="118"/>
      <c r="N783" s="118"/>
      <c r="O783" s="118"/>
      <c r="P783" s="118"/>
      <c r="Q783" s="203"/>
      <c r="R783" s="118"/>
      <c r="S783" s="118"/>
      <c r="T783" s="118"/>
      <c r="U783" s="118"/>
      <c r="V783" s="118"/>
      <c r="W783" s="203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  <c r="AL783" s="118"/>
      <c r="AM783" s="118"/>
      <c r="AN783" s="118"/>
      <c r="AO783" s="118"/>
      <c r="AP783" s="118"/>
      <c r="AQ783" s="118"/>
      <c r="AR783" s="118"/>
      <c r="AS783" s="118"/>
    </row>
    <row r="784">
      <c r="A784" s="224"/>
      <c r="B784" s="225"/>
      <c r="C784" s="118"/>
      <c r="D784" s="118"/>
      <c r="E784" s="203"/>
      <c r="F784" s="118"/>
      <c r="G784" s="118"/>
      <c r="H784" s="118"/>
      <c r="I784" s="118"/>
      <c r="J784" s="118"/>
      <c r="K784" s="203"/>
      <c r="L784" s="118"/>
      <c r="M784" s="118"/>
      <c r="N784" s="118"/>
      <c r="O784" s="118"/>
      <c r="P784" s="118"/>
      <c r="Q784" s="203"/>
      <c r="R784" s="118"/>
      <c r="S784" s="118"/>
      <c r="T784" s="118"/>
      <c r="U784" s="118"/>
      <c r="V784" s="118"/>
      <c r="W784" s="203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  <c r="AL784" s="118"/>
      <c r="AM784" s="118"/>
      <c r="AN784" s="118"/>
      <c r="AO784" s="118"/>
      <c r="AP784" s="118"/>
      <c r="AQ784" s="118"/>
      <c r="AR784" s="118"/>
      <c r="AS784" s="118"/>
    </row>
    <row r="785">
      <c r="A785" s="224"/>
      <c r="B785" s="225"/>
      <c r="C785" s="118"/>
      <c r="D785" s="118"/>
      <c r="E785" s="203"/>
      <c r="F785" s="118"/>
      <c r="G785" s="118"/>
      <c r="H785" s="118"/>
      <c r="I785" s="118"/>
      <c r="J785" s="118"/>
      <c r="K785" s="203"/>
      <c r="L785" s="118"/>
      <c r="M785" s="118"/>
      <c r="N785" s="118"/>
      <c r="O785" s="118"/>
      <c r="P785" s="118"/>
      <c r="Q785" s="203"/>
      <c r="R785" s="118"/>
      <c r="S785" s="118"/>
      <c r="T785" s="118"/>
      <c r="U785" s="118"/>
      <c r="V785" s="118"/>
      <c r="W785" s="203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  <c r="AL785" s="118"/>
      <c r="AM785" s="118"/>
      <c r="AN785" s="118"/>
      <c r="AO785" s="118"/>
      <c r="AP785" s="118"/>
      <c r="AQ785" s="118"/>
      <c r="AR785" s="118"/>
      <c r="AS785" s="118"/>
    </row>
    <row r="786">
      <c r="A786" s="224"/>
      <c r="B786" s="225"/>
      <c r="C786" s="118"/>
      <c r="D786" s="118"/>
      <c r="E786" s="203"/>
      <c r="F786" s="118"/>
      <c r="G786" s="118"/>
      <c r="H786" s="118"/>
      <c r="I786" s="118"/>
      <c r="J786" s="118"/>
      <c r="K786" s="203"/>
      <c r="L786" s="118"/>
      <c r="M786" s="118"/>
      <c r="N786" s="118"/>
      <c r="O786" s="118"/>
      <c r="P786" s="118"/>
      <c r="Q786" s="203"/>
      <c r="R786" s="118"/>
      <c r="S786" s="118"/>
      <c r="T786" s="118"/>
      <c r="U786" s="118"/>
      <c r="V786" s="118"/>
      <c r="W786" s="203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  <c r="AL786" s="118"/>
      <c r="AM786" s="118"/>
      <c r="AN786" s="118"/>
      <c r="AO786" s="118"/>
      <c r="AP786" s="118"/>
      <c r="AQ786" s="118"/>
      <c r="AR786" s="118"/>
      <c r="AS786" s="118"/>
    </row>
    <row r="787">
      <c r="A787" s="224"/>
      <c r="B787" s="225"/>
      <c r="C787" s="118"/>
      <c r="D787" s="118"/>
      <c r="E787" s="203"/>
      <c r="F787" s="118"/>
      <c r="G787" s="118"/>
      <c r="H787" s="118"/>
      <c r="I787" s="118"/>
      <c r="J787" s="118"/>
      <c r="K787" s="203"/>
      <c r="L787" s="118"/>
      <c r="M787" s="118"/>
      <c r="N787" s="118"/>
      <c r="O787" s="118"/>
      <c r="P787" s="118"/>
      <c r="Q787" s="203"/>
      <c r="R787" s="118"/>
      <c r="S787" s="118"/>
      <c r="T787" s="118"/>
      <c r="U787" s="118"/>
      <c r="V787" s="118"/>
      <c r="W787" s="203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  <c r="AL787" s="118"/>
      <c r="AM787" s="118"/>
      <c r="AN787" s="118"/>
      <c r="AO787" s="118"/>
      <c r="AP787" s="118"/>
      <c r="AQ787" s="118"/>
      <c r="AR787" s="118"/>
      <c r="AS787" s="118"/>
    </row>
    <row r="788">
      <c r="A788" s="224"/>
      <c r="B788" s="225"/>
      <c r="C788" s="118"/>
      <c r="D788" s="118"/>
      <c r="E788" s="203"/>
      <c r="F788" s="118"/>
      <c r="G788" s="118"/>
      <c r="H788" s="118"/>
      <c r="I788" s="118"/>
      <c r="J788" s="118"/>
      <c r="K788" s="203"/>
      <c r="L788" s="118"/>
      <c r="M788" s="118"/>
      <c r="N788" s="118"/>
      <c r="O788" s="118"/>
      <c r="P788" s="118"/>
      <c r="Q788" s="203"/>
      <c r="R788" s="118"/>
      <c r="S788" s="118"/>
      <c r="T788" s="118"/>
      <c r="U788" s="118"/>
      <c r="V788" s="118"/>
      <c r="W788" s="203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  <c r="AL788" s="118"/>
      <c r="AM788" s="118"/>
      <c r="AN788" s="118"/>
      <c r="AO788" s="118"/>
      <c r="AP788" s="118"/>
      <c r="AQ788" s="118"/>
      <c r="AR788" s="118"/>
      <c r="AS788" s="118"/>
    </row>
    <row r="789">
      <c r="A789" s="224"/>
      <c r="B789" s="225"/>
      <c r="C789" s="118"/>
      <c r="D789" s="118"/>
      <c r="E789" s="203"/>
      <c r="F789" s="118"/>
      <c r="G789" s="118"/>
      <c r="H789" s="118"/>
      <c r="I789" s="118"/>
      <c r="J789" s="118"/>
      <c r="K789" s="203"/>
      <c r="L789" s="118"/>
      <c r="M789" s="118"/>
      <c r="N789" s="118"/>
      <c r="O789" s="118"/>
      <c r="P789" s="118"/>
      <c r="Q789" s="203"/>
      <c r="R789" s="118"/>
      <c r="S789" s="118"/>
      <c r="T789" s="118"/>
      <c r="U789" s="118"/>
      <c r="V789" s="118"/>
      <c r="W789" s="203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  <c r="AL789" s="118"/>
      <c r="AM789" s="118"/>
      <c r="AN789" s="118"/>
      <c r="AO789" s="118"/>
      <c r="AP789" s="118"/>
      <c r="AQ789" s="118"/>
      <c r="AR789" s="118"/>
      <c r="AS789" s="118"/>
    </row>
    <row r="790">
      <c r="A790" s="224"/>
      <c r="B790" s="225"/>
      <c r="C790" s="118"/>
      <c r="D790" s="118"/>
      <c r="E790" s="203"/>
      <c r="F790" s="118"/>
      <c r="G790" s="118"/>
      <c r="H790" s="118"/>
      <c r="I790" s="118"/>
      <c r="J790" s="118"/>
      <c r="K790" s="203"/>
      <c r="L790" s="118"/>
      <c r="M790" s="118"/>
      <c r="N790" s="118"/>
      <c r="O790" s="118"/>
      <c r="P790" s="118"/>
      <c r="Q790" s="203"/>
      <c r="R790" s="118"/>
      <c r="S790" s="118"/>
      <c r="T790" s="118"/>
      <c r="U790" s="118"/>
      <c r="V790" s="118"/>
      <c r="W790" s="203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  <c r="AL790" s="118"/>
      <c r="AM790" s="118"/>
      <c r="AN790" s="118"/>
      <c r="AO790" s="118"/>
      <c r="AP790" s="118"/>
      <c r="AQ790" s="118"/>
      <c r="AR790" s="118"/>
      <c r="AS790" s="118"/>
    </row>
    <row r="791">
      <c r="A791" s="224"/>
      <c r="B791" s="225"/>
      <c r="C791" s="118"/>
      <c r="D791" s="118"/>
      <c r="E791" s="203"/>
      <c r="F791" s="118"/>
      <c r="G791" s="118"/>
      <c r="H791" s="118"/>
      <c r="I791" s="118"/>
      <c r="J791" s="118"/>
      <c r="K791" s="203"/>
      <c r="L791" s="118"/>
      <c r="M791" s="118"/>
      <c r="N791" s="118"/>
      <c r="O791" s="118"/>
      <c r="P791" s="118"/>
      <c r="Q791" s="203"/>
      <c r="R791" s="118"/>
      <c r="S791" s="118"/>
      <c r="T791" s="118"/>
      <c r="U791" s="118"/>
      <c r="V791" s="118"/>
      <c r="W791" s="203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  <c r="AL791" s="118"/>
      <c r="AM791" s="118"/>
      <c r="AN791" s="118"/>
      <c r="AO791" s="118"/>
      <c r="AP791" s="118"/>
      <c r="AQ791" s="118"/>
      <c r="AR791" s="118"/>
      <c r="AS791" s="118"/>
    </row>
    <row r="792">
      <c r="A792" s="224"/>
      <c r="B792" s="225"/>
      <c r="C792" s="118"/>
      <c r="D792" s="118"/>
      <c r="E792" s="203"/>
      <c r="F792" s="118"/>
      <c r="G792" s="118"/>
      <c r="H792" s="118"/>
      <c r="I792" s="118"/>
      <c r="J792" s="118"/>
      <c r="K792" s="203"/>
      <c r="L792" s="118"/>
      <c r="M792" s="118"/>
      <c r="N792" s="118"/>
      <c r="O792" s="118"/>
      <c r="P792" s="118"/>
      <c r="Q792" s="203"/>
      <c r="R792" s="118"/>
      <c r="S792" s="118"/>
      <c r="T792" s="118"/>
      <c r="U792" s="118"/>
      <c r="V792" s="118"/>
      <c r="W792" s="203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  <c r="AL792" s="118"/>
      <c r="AM792" s="118"/>
      <c r="AN792" s="118"/>
      <c r="AO792" s="118"/>
      <c r="AP792" s="118"/>
      <c r="AQ792" s="118"/>
      <c r="AR792" s="118"/>
      <c r="AS792" s="118"/>
    </row>
    <row r="793">
      <c r="A793" s="224"/>
      <c r="B793" s="225"/>
      <c r="C793" s="118"/>
      <c r="D793" s="118"/>
      <c r="E793" s="203"/>
      <c r="F793" s="118"/>
      <c r="G793" s="118"/>
      <c r="H793" s="118"/>
      <c r="I793" s="118"/>
      <c r="J793" s="118"/>
      <c r="K793" s="203"/>
      <c r="L793" s="118"/>
      <c r="M793" s="118"/>
      <c r="N793" s="118"/>
      <c r="O793" s="118"/>
      <c r="P793" s="118"/>
      <c r="Q793" s="203"/>
      <c r="R793" s="118"/>
      <c r="S793" s="118"/>
      <c r="T793" s="118"/>
      <c r="U793" s="118"/>
      <c r="V793" s="118"/>
      <c r="W793" s="203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  <c r="AL793" s="118"/>
      <c r="AM793" s="118"/>
      <c r="AN793" s="118"/>
      <c r="AO793" s="118"/>
      <c r="AP793" s="118"/>
      <c r="AQ793" s="118"/>
      <c r="AR793" s="118"/>
      <c r="AS793" s="118"/>
    </row>
    <row r="794">
      <c r="A794" s="224"/>
      <c r="B794" s="225"/>
      <c r="C794" s="118"/>
      <c r="D794" s="118"/>
      <c r="E794" s="203"/>
      <c r="F794" s="118"/>
      <c r="G794" s="118"/>
      <c r="H794" s="118"/>
      <c r="I794" s="118"/>
      <c r="J794" s="118"/>
      <c r="K794" s="203"/>
      <c r="L794" s="118"/>
      <c r="M794" s="118"/>
      <c r="N794" s="118"/>
      <c r="O794" s="118"/>
      <c r="P794" s="118"/>
      <c r="Q794" s="203"/>
      <c r="R794" s="118"/>
      <c r="S794" s="118"/>
      <c r="T794" s="118"/>
      <c r="U794" s="118"/>
      <c r="V794" s="118"/>
      <c r="W794" s="203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  <c r="AL794" s="118"/>
      <c r="AM794" s="118"/>
      <c r="AN794" s="118"/>
      <c r="AO794" s="118"/>
      <c r="AP794" s="118"/>
      <c r="AQ794" s="118"/>
      <c r="AR794" s="118"/>
      <c r="AS794" s="118"/>
    </row>
    <row r="795">
      <c r="A795" s="224"/>
      <c r="B795" s="225"/>
      <c r="C795" s="118"/>
      <c r="D795" s="118"/>
      <c r="E795" s="203"/>
      <c r="F795" s="118"/>
      <c r="G795" s="118"/>
      <c r="H795" s="118"/>
      <c r="I795" s="118"/>
      <c r="J795" s="118"/>
      <c r="K795" s="203"/>
      <c r="L795" s="118"/>
      <c r="M795" s="118"/>
      <c r="N795" s="118"/>
      <c r="O795" s="118"/>
      <c r="P795" s="118"/>
      <c r="Q795" s="203"/>
      <c r="R795" s="118"/>
      <c r="S795" s="118"/>
      <c r="T795" s="118"/>
      <c r="U795" s="118"/>
      <c r="V795" s="118"/>
      <c r="W795" s="203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  <c r="AL795" s="118"/>
      <c r="AM795" s="118"/>
      <c r="AN795" s="118"/>
      <c r="AO795" s="118"/>
      <c r="AP795" s="118"/>
      <c r="AQ795" s="118"/>
      <c r="AR795" s="118"/>
      <c r="AS795" s="118"/>
    </row>
    <row r="796">
      <c r="A796" s="224"/>
      <c r="B796" s="225"/>
      <c r="C796" s="118"/>
      <c r="D796" s="118"/>
      <c r="E796" s="203"/>
      <c r="F796" s="118"/>
      <c r="G796" s="118"/>
      <c r="H796" s="118"/>
      <c r="I796" s="118"/>
      <c r="J796" s="118"/>
      <c r="K796" s="203"/>
      <c r="L796" s="118"/>
      <c r="M796" s="118"/>
      <c r="N796" s="118"/>
      <c r="O796" s="118"/>
      <c r="P796" s="118"/>
      <c r="Q796" s="203"/>
      <c r="R796" s="118"/>
      <c r="S796" s="118"/>
      <c r="T796" s="118"/>
      <c r="U796" s="118"/>
      <c r="V796" s="118"/>
      <c r="W796" s="203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  <c r="AL796" s="118"/>
      <c r="AM796" s="118"/>
      <c r="AN796" s="118"/>
      <c r="AO796" s="118"/>
      <c r="AP796" s="118"/>
      <c r="AQ796" s="118"/>
      <c r="AR796" s="118"/>
      <c r="AS796" s="118"/>
    </row>
    <row r="797">
      <c r="A797" s="224"/>
      <c r="B797" s="225"/>
      <c r="C797" s="118"/>
      <c r="D797" s="118"/>
      <c r="E797" s="203"/>
      <c r="F797" s="118"/>
      <c r="G797" s="118"/>
      <c r="H797" s="118"/>
      <c r="I797" s="118"/>
      <c r="J797" s="118"/>
      <c r="K797" s="203"/>
      <c r="L797" s="118"/>
      <c r="M797" s="118"/>
      <c r="N797" s="118"/>
      <c r="O797" s="118"/>
      <c r="P797" s="118"/>
      <c r="Q797" s="203"/>
      <c r="R797" s="118"/>
      <c r="S797" s="118"/>
      <c r="T797" s="118"/>
      <c r="U797" s="118"/>
      <c r="V797" s="118"/>
      <c r="W797" s="203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  <c r="AL797" s="118"/>
      <c r="AM797" s="118"/>
      <c r="AN797" s="118"/>
      <c r="AO797" s="118"/>
      <c r="AP797" s="118"/>
      <c r="AQ797" s="118"/>
      <c r="AR797" s="118"/>
      <c r="AS797" s="118"/>
    </row>
    <row r="798">
      <c r="A798" s="224"/>
      <c r="B798" s="225"/>
      <c r="C798" s="118"/>
      <c r="D798" s="118"/>
      <c r="E798" s="203"/>
      <c r="F798" s="118"/>
      <c r="G798" s="118"/>
      <c r="H798" s="118"/>
      <c r="I798" s="118"/>
      <c r="J798" s="118"/>
      <c r="K798" s="203"/>
      <c r="L798" s="118"/>
      <c r="M798" s="118"/>
      <c r="N798" s="118"/>
      <c r="O798" s="118"/>
      <c r="P798" s="118"/>
      <c r="Q798" s="203"/>
      <c r="R798" s="118"/>
      <c r="S798" s="118"/>
      <c r="T798" s="118"/>
      <c r="U798" s="118"/>
      <c r="V798" s="118"/>
      <c r="W798" s="203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  <c r="AL798" s="118"/>
      <c r="AM798" s="118"/>
      <c r="AN798" s="118"/>
      <c r="AO798" s="118"/>
      <c r="AP798" s="118"/>
      <c r="AQ798" s="118"/>
      <c r="AR798" s="118"/>
      <c r="AS798" s="118"/>
    </row>
    <row r="799">
      <c r="A799" s="224"/>
      <c r="B799" s="225"/>
      <c r="C799" s="118"/>
      <c r="D799" s="118"/>
      <c r="E799" s="203"/>
      <c r="F799" s="118"/>
      <c r="G799" s="118"/>
      <c r="H799" s="118"/>
      <c r="I799" s="118"/>
      <c r="J799" s="118"/>
      <c r="K799" s="203"/>
      <c r="L799" s="118"/>
      <c r="M799" s="118"/>
      <c r="N799" s="118"/>
      <c r="O799" s="118"/>
      <c r="P799" s="118"/>
      <c r="Q799" s="203"/>
      <c r="R799" s="118"/>
      <c r="S799" s="118"/>
      <c r="T799" s="118"/>
      <c r="U799" s="118"/>
      <c r="V799" s="118"/>
      <c r="W799" s="203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  <c r="AL799" s="118"/>
      <c r="AM799" s="118"/>
      <c r="AN799" s="118"/>
      <c r="AO799" s="118"/>
      <c r="AP799" s="118"/>
      <c r="AQ799" s="118"/>
      <c r="AR799" s="118"/>
      <c r="AS799" s="118"/>
    </row>
    <row r="800">
      <c r="A800" s="224"/>
      <c r="B800" s="225"/>
      <c r="C800" s="118"/>
      <c r="D800" s="118"/>
      <c r="E800" s="203"/>
      <c r="F800" s="118"/>
      <c r="G800" s="118"/>
      <c r="H800" s="118"/>
      <c r="I800" s="118"/>
      <c r="J800" s="118"/>
      <c r="K800" s="203"/>
      <c r="L800" s="118"/>
      <c r="M800" s="118"/>
      <c r="N800" s="118"/>
      <c r="O800" s="118"/>
      <c r="P800" s="118"/>
      <c r="Q800" s="203"/>
      <c r="R800" s="118"/>
      <c r="S800" s="118"/>
      <c r="T800" s="118"/>
      <c r="U800" s="118"/>
      <c r="V800" s="118"/>
      <c r="W800" s="203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  <c r="AL800" s="118"/>
      <c r="AM800" s="118"/>
      <c r="AN800" s="118"/>
      <c r="AO800" s="118"/>
      <c r="AP800" s="118"/>
      <c r="AQ800" s="118"/>
      <c r="AR800" s="118"/>
      <c r="AS800" s="118"/>
    </row>
    <row r="801">
      <c r="A801" s="224"/>
      <c r="B801" s="225"/>
      <c r="C801" s="118"/>
      <c r="D801" s="118"/>
      <c r="E801" s="203"/>
      <c r="F801" s="118"/>
      <c r="G801" s="118"/>
      <c r="H801" s="118"/>
      <c r="I801" s="118"/>
      <c r="J801" s="118"/>
      <c r="K801" s="203"/>
      <c r="L801" s="118"/>
      <c r="M801" s="118"/>
      <c r="N801" s="118"/>
      <c r="O801" s="118"/>
      <c r="P801" s="118"/>
      <c r="Q801" s="203"/>
      <c r="R801" s="118"/>
      <c r="S801" s="118"/>
      <c r="T801" s="118"/>
      <c r="U801" s="118"/>
      <c r="V801" s="118"/>
      <c r="W801" s="203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  <c r="AL801" s="118"/>
      <c r="AM801" s="118"/>
      <c r="AN801" s="118"/>
      <c r="AO801" s="118"/>
      <c r="AP801" s="118"/>
      <c r="AQ801" s="118"/>
      <c r="AR801" s="118"/>
      <c r="AS801" s="118"/>
    </row>
    <row r="802">
      <c r="A802" s="224"/>
      <c r="B802" s="225"/>
      <c r="C802" s="118"/>
      <c r="D802" s="118"/>
      <c r="E802" s="203"/>
      <c r="F802" s="118"/>
      <c r="G802" s="118"/>
      <c r="H802" s="118"/>
      <c r="I802" s="118"/>
      <c r="J802" s="118"/>
      <c r="K802" s="203"/>
      <c r="L802" s="118"/>
      <c r="M802" s="118"/>
      <c r="N802" s="118"/>
      <c r="O802" s="118"/>
      <c r="P802" s="118"/>
      <c r="Q802" s="203"/>
      <c r="R802" s="118"/>
      <c r="S802" s="118"/>
      <c r="T802" s="118"/>
      <c r="U802" s="118"/>
      <c r="V802" s="118"/>
      <c r="W802" s="203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  <c r="AP802" s="118"/>
      <c r="AQ802" s="118"/>
      <c r="AR802" s="118"/>
      <c r="AS802" s="118"/>
    </row>
    <row r="803">
      <c r="A803" s="224"/>
      <c r="B803" s="225"/>
      <c r="C803" s="118"/>
      <c r="D803" s="118"/>
      <c r="E803" s="203"/>
      <c r="F803" s="118"/>
      <c r="G803" s="118"/>
      <c r="H803" s="118"/>
      <c r="I803" s="118"/>
      <c r="J803" s="118"/>
      <c r="K803" s="203"/>
      <c r="L803" s="118"/>
      <c r="M803" s="118"/>
      <c r="N803" s="118"/>
      <c r="O803" s="118"/>
      <c r="P803" s="118"/>
      <c r="Q803" s="203"/>
      <c r="R803" s="118"/>
      <c r="S803" s="118"/>
      <c r="T803" s="118"/>
      <c r="U803" s="118"/>
      <c r="V803" s="118"/>
      <c r="W803" s="203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</row>
    <row r="804">
      <c r="A804" s="224"/>
      <c r="B804" s="225"/>
      <c r="C804" s="118"/>
      <c r="D804" s="118"/>
      <c r="E804" s="203"/>
      <c r="F804" s="118"/>
      <c r="G804" s="118"/>
      <c r="H804" s="118"/>
      <c r="I804" s="118"/>
      <c r="J804" s="118"/>
      <c r="K804" s="203"/>
      <c r="L804" s="118"/>
      <c r="M804" s="118"/>
      <c r="N804" s="118"/>
      <c r="O804" s="118"/>
      <c r="P804" s="118"/>
      <c r="Q804" s="203"/>
      <c r="R804" s="118"/>
      <c r="S804" s="118"/>
      <c r="T804" s="118"/>
      <c r="U804" s="118"/>
      <c r="V804" s="118"/>
      <c r="W804" s="203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  <c r="AP804" s="118"/>
      <c r="AQ804" s="118"/>
      <c r="AR804" s="118"/>
      <c r="AS804" s="118"/>
    </row>
    <row r="805">
      <c r="A805" s="224"/>
      <c r="B805" s="225"/>
      <c r="C805" s="118"/>
      <c r="D805" s="118"/>
      <c r="E805" s="203"/>
      <c r="F805" s="118"/>
      <c r="G805" s="118"/>
      <c r="H805" s="118"/>
      <c r="I805" s="118"/>
      <c r="J805" s="118"/>
      <c r="K805" s="203"/>
      <c r="L805" s="118"/>
      <c r="M805" s="118"/>
      <c r="N805" s="118"/>
      <c r="O805" s="118"/>
      <c r="P805" s="118"/>
      <c r="Q805" s="203"/>
      <c r="R805" s="118"/>
      <c r="S805" s="118"/>
      <c r="T805" s="118"/>
      <c r="U805" s="118"/>
      <c r="V805" s="118"/>
      <c r="W805" s="203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  <c r="AP805" s="118"/>
      <c r="AQ805" s="118"/>
      <c r="AR805" s="118"/>
      <c r="AS805" s="118"/>
    </row>
    <row r="806">
      <c r="A806" s="224"/>
      <c r="B806" s="225"/>
      <c r="C806" s="118"/>
      <c r="D806" s="118"/>
      <c r="E806" s="203"/>
      <c r="F806" s="118"/>
      <c r="G806" s="118"/>
      <c r="H806" s="118"/>
      <c r="I806" s="118"/>
      <c r="J806" s="118"/>
      <c r="K806" s="203"/>
      <c r="L806" s="118"/>
      <c r="M806" s="118"/>
      <c r="N806" s="118"/>
      <c r="O806" s="118"/>
      <c r="P806" s="118"/>
      <c r="Q806" s="203"/>
      <c r="R806" s="118"/>
      <c r="S806" s="118"/>
      <c r="T806" s="118"/>
      <c r="U806" s="118"/>
      <c r="V806" s="118"/>
      <c r="W806" s="203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  <c r="AL806" s="118"/>
      <c r="AM806" s="118"/>
      <c r="AN806" s="118"/>
      <c r="AO806" s="118"/>
      <c r="AP806" s="118"/>
      <c r="AQ806" s="118"/>
      <c r="AR806" s="118"/>
      <c r="AS806" s="118"/>
    </row>
    <row r="807">
      <c r="A807" s="224"/>
      <c r="B807" s="225"/>
      <c r="C807" s="118"/>
      <c r="D807" s="118"/>
      <c r="E807" s="203"/>
      <c r="F807" s="118"/>
      <c r="G807" s="118"/>
      <c r="H807" s="118"/>
      <c r="I807" s="118"/>
      <c r="J807" s="118"/>
      <c r="K807" s="203"/>
      <c r="L807" s="118"/>
      <c r="M807" s="118"/>
      <c r="N807" s="118"/>
      <c r="O807" s="118"/>
      <c r="P807" s="118"/>
      <c r="Q807" s="203"/>
      <c r="R807" s="118"/>
      <c r="S807" s="118"/>
      <c r="T807" s="118"/>
      <c r="U807" s="118"/>
      <c r="V807" s="118"/>
      <c r="W807" s="203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  <c r="AP807" s="118"/>
      <c r="AQ807" s="118"/>
      <c r="AR807" s="118"/>
      <c r="AS807" s="118"/>
    </row>
    <row r="808">
      <c r="A808" s="224"/>
      <c r="B808" s="225"/>
      <c r="C808" s="118"/>
      <c r="D808" s="118"/>
      <c r="E808" s="203"/>
      <c r="F808" s="118"/>
      <c r="G808" s="118"/>
      <c r="H808" s="118"/>
      <c r="I808" s="118"/>
      <c r="J808" s="118"/>
      <c r="K808" s="203"/>
      <c r="L808" s="118"/>
      <c r="M808" s="118"/>
      <c r="N808" s="118"/>
      <c r="O808" s="118"/>
      <c r="P808" s="118"/>
      <c r="Q808" s="203"/>
      <c r="R808" s="118"/>
      <c r="S808" s="118"/>
      <c r="T808" s="118"/>
      <c r="U808" s="118"/>
      <c r="V808" s="118"/>
      <c r="W808" s="203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</row>
    <row r="809">
      <c r="A809" s="224"/>
      <c r="B809" s="225"/>
      <c r="C809" s="118"/>
      <c r="D809" s="118"/>
      <c r="E809" s="203"/>
      <c r="F809" s="118"/>
      <c r="G809" s="118"/>
      <c r="H809" s="118"/>
      <c r="I809" s="118"/>
      <c r="J809" s="118"/>
      <c r="K809" s="203"/>
      <c r="L809" s="118"/>
      <c r="M809" s="118"/>
      <c r="N809" s="118"/>
      <c r="O809" s="118"/>
      <c r="P809" s="118"/>
      <c r="Q809" s="203"/>
      <c r="R809" s="118"/>
      <c r="S809" s="118"/>
      <c r="T809" s="118"/>
      <c r="U809" s="118"/>
      <c r="V809" s="118"/>
      <c r="W809" s="203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  <c r="AP809" s="118"/>
      <c r="AQ809" s="118"/>
      <c r="AR809" s="118"/>
      <c r="AS809" s="118"/>
    </row>
    <row r="810">
      <c r="A810" s="224"/>
      <c r="B810" s="225"/>
      <c r="C810" s="118"/>
      <c r="D810" s="118"/>
      <c r="E810" s="203"/>
      <c r="F810" s="118"/>
      <c r="G810" s="118"/>
      <c r="H810" s="118"/>
      <c r="I810" s="118"/>
      <c r="J810" s="118"/>
      <c r="K810" s="203"/>
      <c r="L810" s="118"/>
      <c r="M810" s="118"/>
      <c r="N810" s="118"/>
      <c r="O810" s="118"/>
      <c r="P810" s="118"/>
      <c r="Q810" s="203"/>
      <c r="R810" s="118"/>
      <c r="S810" s="118"/>
      <c r="T810" s="118"/>
      <c r="U810" s="118"/>
      <c r="V810" s="118"/>
      <c r="W810" s="203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  <c r="AP810" s="118"/>
      <c r="AQ810" s="118"/>
      <c r="AR810" s="118"/>
      <c r="AS810" s="118"/>
    </row>
    <row r="811">
      <c r="A811" s="224"/>
      <c r="B811" s="225"/>
      <c r="C811" s="118"/>
      <c r="D811" s="118"/>
      <c r="E811" s="203"/>
      <c r="F811" s="118"/>
      <c r="G811" s="118"/>
      <c r="H811" s="118"/>
      <c r="I811" s="118"/>
      <c r="J811" s="118"/>
      <c r="K811" s="203"/>
      <c r="L811" s="118"/>
      <c r="M811" s="118"/>
      <c r="N811" s="118"/>
      <c r="O811" s="118"/>
      <c r="P811" s="118"/>
      <c r="Q811" s="203"/>
      <c r="R811" s="118"/>
      <c r="S811" s="118"/>
      <c r="T811" s="118"/>
      <c r="U811" s="118"/>
      <c r="V811" s="118"/>
      <c r="W811" s="203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</row>
    <row r="812">
      <c r="A812" s="224"/>
      <c r="B812" s="225"/>
      <c r="C812" s="118"/>
      <c r="D812" s="118"/>
      <c r="E812" s="203"/>
      <c r="F812" s="118"/>
      <c r="G812" s="118"/>
      <c r="H812" s="118"/>
      <c r="I812" s="118"/>
      <c r="J812" s="118"/>
      <c r="K812" s="203"/>
      <c r="L812" s="118"/>
      <c r="M812" s="118"/>
      <c r="N812" s="118"/>
      <c r="O812" s="118"/>
      <c r="P812" s="118"/>
      <c r="Q812" s="203"/>
      <c r="R812" s="118"/>
      <c r="S812" s="118"/>
      <c r="T812" s="118"/>
      <c r="U812" s="118"/>
      <c r="V812" s="118"/>
      <c r="W812" s="203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  <c r="AP812" s="118"/>
      <c r="AQ812" s="118"/>
      <c r="AR812" s="118"/>
      <c r="AS812" s="118"/>
    </row>
    <row r="813">
      <c r="A813" s="224"/>
      <c r="B813" s="225"/>
      <c r="C813" s="118"/>
      <c r="D813" s="118"/>
      <c r="E813" s="203"/>
      <c r="F813" s="118"/>
      <c r="G813" s="118"/>
      <c r="H813" s="118"/>
      <c r="I813" s="118"/>
      <c r="J813" s="118"/>
      <c r="K813" s="203"/>
      <c r="L813" s="118"/>
      <c r="M813" s="118"/>
      <c r="N813" s="118"/>
      <c r="O813" s="118"/>
      <c r="P813" s="118"/>
      <c r="Q813" s="203"/>
      <c r="R813" s="118"/>
      <c r="S813" s="118"/>
      <c r="T813" s="118"/>
      <c r="U813" s="118"/>
      <c r="V813" s="118"/>
      <c r="W813" s="203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</row>
    <row r="814">
      <c r="A814" s="224"/>
      <c r="B814" s="225"/>
      <c r="C814" s="118"/>
      <c r="D814" s="118"/>
      <c r="E814" s="203"/>
      <c r="F814" s="118"/>
      <c r="G814" s="118"/>
      <c r="H814" s="118"/>
      <c r="I814" s="118"/>
      <c r="J814" s="118"/>
      <c r="K814" s="203"/>
      <c r="L814" s="118"/>
      <c r="M814" s="118"/>
      <c r="N814" s="118"/>
      <c r="O814" s="118"/>
      <c r="P814" s="118"/>
      <c r="Q814" s="203"/>
      <c r="R814" s="118"/>
      <c r="S814" s="118"/>
      <c r="T814" s="118"/>
      <c r="U814" s="118"/>
      <c r="V814" s="118"/>
      <c r="W814" s="203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</row>
    <row r="815">
      <c r="A815" s="224"/>
      <c r="B815" s="225"/>
      <c r="C815" s="118"/>
      <c r="D815" s="118"/>
      <c r="E815" s="203"/>
      <c r="F815" s="118"/>
      <c r="G815" s="118"/>
      <c r="H815" s="118"/>
      <c r="I815" s="118"/>
      <c r="J815" s="118"/>
      <c r="K815" s="203"/>
      <c r="L815" s="118"/>
      <c r="M815" s="118"/>
      <c r="N815" s="118"/>
      <c r="O815" s="118"/>
      <c r="P815" s="118"/>
      <c r="Q815" s="203"/>
      <c r="R815" s="118"/>
      <c r="S815" s="118"/>
      <c r="T815" s="118"/>
      <c r="U815" s="118"/>
      <c r="V815" s="118"/>
      <c r="W815" s="203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  <c r="AP815" s="118"/>
      <c r="AQ815" s="118"/>
      <c r="AR815" s="118"/>
      <c r="AS815" s="118"/>
    </row>
    <row r="816">
      <c r="A816" s="224"/>
      <c r="B816" s="225"/>
      <c r="C816" s="118"/>
      <c r="D816" s="118"/>
      <c r="E816" s="203"/>
      <c r="F816" s="118"/>
      <c r="G816" s="118"/>
      <c r="H816" s="118"/>
      <c r="I816" s="118"/>
      <c r="J816" s="118"/>
      <c r="K816" s="203"/>
      <c r="L816" s="118"/>
      <c r="M816" s="118"/>
      <c r="N816" s="118"/>
      <c r="O816" s="118"/>
      <c r="P816" s="118"/>
      <c r="Q816" s="203"/>
      <c r="R816" s="118"/>
      <c r="S816" s="118"/>
      <c r="T816" s="118"/>
      <c r="U816" s="118"/>
      <c r="V816" s="118"/>
      <c r="W816" s="203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  <c r="AP816" s="118"/>
      <c r="AQ816" s="118"/>
      <c r="AR816" s="118"/>
      <c r="AS816" s="118"/>
    </row>
    <row r="817">
      <c r="A817" s="224"/>
      <c r="B817" s="225"/>
      <c r="C817" s="118"/>
      <c r="D817" s="118"/>
      <c r="E817" s="203"/>
      <c r="F817" s="118"/>
      <c r="G817" s="118"/>
      <c r="H817" s="118"/>
      <c r="I817" s="118"/>
      <c r="J817" s="118"/>
      <c r="K817" s="203"/>
      <c r="L817" s="118"/>
      <c r="M817" s="118"/>
      <c r="N817" s="118"/>
      <c r="O817" s="118"/>
      <c r="P817" s="118"/>
      <c r="Q817" s="203"/>
      <c r="R817" s="118"/>
      <c r="S817" s="118"/>
      <c r="T817" s="118"/>
      <c r="U817" s="118"/>
      <c r="V817" s="118"/>
      <c r="W817" s="203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  <c r="AP817" s="118"/>
      <c r="AQ817" s="118"/>
      <c r="AR817" s="118"/>
      <c r="AS817" s="118"/>
    </row>
    <row r="818">
      <c r="A818" s="224"/>
      <c r="B818" s="225"/>
      <c r="C818" s="118"/>
      <c r="D818" s="118"/>
      <c r="E818" s="203"/>
      <c r="F818" s="118"/>
      <c r="G818" s="118"/>
      <c r="H818" s="118"/>
      <c r="I818" s="118"/>
      <c r="J818" s="118"/>
      <c r="K818" s="203"/>
      <c r="L818" s="118"/>
      <c r="M818" s="118"/>
      <c r="N818" s="118"/>
      <c r="O818" s="118"/>
      <c r="P818" s="118"/>
      <c r="Q818" s="203"/>
      <c r="R818" s="118"/>
      <c r="S818" s="118"/>
      <c r="T818" s="118"/>
      <c r="U818" s="118"/>
      <c r="V818" s="118"/>
      <c r="W818" s="203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  <c r="AP818" s="118"/>
      <c r="AQ818" s="118"/>
      <c r="AR818" s="118"/>
      <c r="AS818" s="118"/>
    </row>
    <row r="819">
      <c r="A819" s="224"/>
      <c r="B819" s="225"/>
      <c r="C819" s="118"/>
      <c r="D819" s="118"/>
      <c r="E819" s="203"/>
      <c r="F819" s="118"/>
      <c r="G819" s="118"/>
      <c r="H819" s="118"/>
      <c r="I819" s="118"/>
      <c r="J819" s="118"/>
      <c r="K819" s="203"/>
      <c r="L819" s="118"/>
      <c r="M819" s="118"/>
      <c r="N819" s="118"/>
      <c r="O819" s="118"/>
      <c r="P819" s="118"/>
      <c r="Q819" s="203"/>
      <c r="R819" s="118"/>
      <c r="S819" s="118"/>
      <c r="T819" s="118"/>
      <c r="U819" s="118"/>
      <c r="V819" s="118"/>
      <c r="W819" s="203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  <c r="AP819" s="118"/>
      <c r="AQ819" s="118"/>
      <c r="AR819" s="118"/>
      <c r="AS819" s="118"/>
    </row>
    <row r="820">
      <c r="A820" s="224"/>
      <c r="B820" s="225"/>
      <c r="C820" s="118"/>
      <c r="D820" s="118"/>
      <c r="E820" s="203"/>
      <c r="F820" s="118"/>
      <c r="G820" s="118"/>
      <c r="H820" s="118"/>
      <c r="I820" s="118"/>
      <c r="J820" s="118"/>
      <c r="K820" s="203"/>
      <c r="L820" s="118"/>
      <c r="M820" s="118"/>
      <c r="N820" s="118"/>
      <c r="O820" s="118"/>
      <c r="P820" s="118"/>
      <c r="Q820" s="203"/>
      <c r="R820" s="118"/>
      <c r="S820" s="118"/>
      <c r="T820" s="118"/>
      <c r="U820" s="118"/>
      <c r="V820" s="118"/>
      <c r="W820" s="203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  <c r="AP820" s="118"/>
      <c r="AQ820" s="118"/>
      <c r="AR820" s="118"/>
      <c r="AS820" s="118"/>
    </row>
    <row r="821">
      <c r="A821" s="224"/>
      <c r="B821" s="225"/>
      <c r="C821" s="118"/>
      <c r="D821" s="118"/>
      <c r="E821" s="203"/>
      <c r="F821" s="118"/>
      <c r="G821" s="118"/>
      <c r="H821" s="118"/>
      <c r="I821" s="118"/>
      <c r="J821" s="118"/>
      <c r="K821" s="203"/>
      <c r="L821" s="118"/>
      <c r="M821" s="118"/>
      <c r="N821" s="118"/>
      <c r="O821" s="118"/>
      <c r="P821" s="118"/>
      <c r="Q821" s="203"/>
      <c r="R821" s="118"/>
      <c r="S821" s="118"/>
      <c r="T821" s="118"/>
      <c r="U821" s="118"/>
      <c r="V821" s="118"/>
      <c r="W821" s="203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  <c r="AP821" s="118"/>
      <c r="AQ821" s="118"/>
      <c r="AR821" s="118"/>
      <c r="AS821" s="118"/>
    </row>
    <row r="822">
      <c r="A822" s="224"/>
      <c r="B822" s="225"/>
      <c r="C822" s="118"/>
      <c r="D822" s="118"/>
      <c r="E822" s="203"/>
      <c r="F822" s="118"/>
      <c r="G822" s="118"/>
      <c r="H822" s="118"/>
      <c r="I822" s="118"/>
      <c r="J822" s="118"/>
      <c r="K822" s="203"/>
      <c r="L822" s="118"/>
      <c r="M822" s="118"/>
      <c r="N822" s="118"/>
      <c r="O822" s="118"/>
      <c r="P822" s="118"/>
      <c r="Q822" s="203"/>
      <c r="R822" s="118"/>
      <c r="S822" s="118"/>
      <c r="T822" s="118"/>
      <c r="U822" s="118"/>
      <c r="V822" s="118"/>
      <c r="W822" s="203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</row>
    <row r="823">
      <c r="A823" s="224"/>
      <c r="B823" s="225"/>
      <c r="C823" s="118"/>
      <c r="D823" s="118"/>
      <c r="E823" s="203"/>
      <c r="F823" s="118"/>
      <c r="G823" s="118"/>
      <c r="H823" s="118"/>
      <c r="I823" s="118"/>
      <c r="J823" s="118"/>
      <c r="K823" s="203"/>
      <c r="L823" s="118"/>
      <c r="M823" s="118"/>
      <c r="N823" s="118"/>
      <c r="O823" s="118"/>
      <c r="P823" s="118"/>
      <c r="Q823" s="203"/>
      <c r="R823" s="118"/>
      <c r="S823" s="118"/>
      <c r="T823" s="118"/>
      <c r="U823" s="118"/>
      <c r="V823" s="118"/>
      <c r="W823" s="203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  <c r="AP823" s="118"/>
      <c r="AQ823" s="118"/>
      <c r="AR823" s="118"/>
      <c r="AS823" s="118"/>
    </row>
    <row r="824">
      <c r="A824" s="224"/>
      <c r="B824" s="225"/>
      <c r="C824" s="118"/>
      <c r="D824" s="118"/>
      <c r="E824" s="203"/>
      <c r="F824" s="118"/>
      <c r="G824" s="118"/>
      <c r="H824" s="118"/>
      <c r="I824" s="118"/>
      <c r="J824" s="118"/>
      <c r="K824" s="203"/>
      <c r="L824" s="118"/>
      <c r="M824" s="118"/>
      <c r="N824" s="118"/>
      <c r="O824" s="118"/>
      <c r="P824" s="118"/>
      <c r="Q824" s="203"/>
      <c r="R824" s="118"/>
      <c r="S824" s="118"/>
      <c r="T824" s="118"/>
      <c r="U824" s="118"/>
      <c r="V824" s="118"/>
      <c r="W824" s="203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  <c r="AP824" s="118"/>
      <c r="AQ824" s="118"/>
      <c r="AR824" s="118"/>
      <c r="AS824" s="118"/>
    </row>
    <row r="825">
      <c r="A825" s="224"/>
      <c r="B825" s="225"/>
      <c r="C825" s="118"/>
      <c r="D825" s="118"/>
      <c r="E825" s="203"/>
      <c r="F825" s="118"/>
      <c r="G825" s="118"/>
      <c r="H825" s="118"/>
      <c r="I825" s="118"/>
      <c r="J825" s="118"/>
      <c r="K825" s="203"/>
      <c r="L825" s="118"/>
      <c r="M825" s="118"/>
      <c r="N825" s="118"/>
      <c r="O825" s="118"/>
      <c r="P825" s="118"/>
      <c r="Q825" s="203"/>
      <c r="R825" s="118"/>
      <c r="S825" s="118"/>
      <c r="T825" s="118"/>
      <c r="U825" s="118"/>
      <c r="V825" s="118"/>
      <c r="W825" s="203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  <c r="AP825" s="118"/>
      <c r="AQ825" s="118"/>
      <c r="AR825" s="118"/>
      <c r="AS825" s="118"/>
    </row>
    <row r="826">
      <c r="A826" s="224"/>
      <c r="B826" s="225"/>
      <c r="C826" s="118"/>
      <c r="D826" s="118"/>
      <c r="E826" s="203"/>
      <c r="F826" s="118"/>
      <c r="G826" s="118"/>
      <c r="H826" s="118"/>
      <c r="I826" s="118"/>
      <c r="J826" s="118"/>
      <c r="K826" s="203"/>
      <c r="L826" s="118"/>
      <c r="M826" s="118"/>
      <c r="N826" s="118"/>
      <c r="O826" s="118"/>
      <c r="P826" s="118"/>
      <c r="Q826" s="203"/>
      <c r="R826" s="118"/>
      <c r="S826" s="118"/>
      <c r="T826" s="118"/>
      <c r="U826" s="118"/>
      <c r="V826" s="118"/>
      <c r="W826" s="203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</row>
    <row r="827">
      <c r="A827" s="224"/>
      <c r="B827" s="225"/>
      <c r="C827" s="118"/>
      <c r="D827" s="118"/>
      <c r="E827" s="203"/>
      <c r="F827" s="118"/>
      <c r="G827" s="118"/>
      <c r="H827" s="118"/>
      <c r="I827" s="118"/>
      <c r="J827" s="118"/>
      <c r="K827" s="203"/>
      <c r="L827" s="118"/>
      <c r="M827" s="118"/>
      <c r="N827" s="118"/>
      <c r="O827" s="118"/>
      <c r="P827" s="118"/>
      <c r="Q827" s="203"/>
      <c r="R827" s="118"/>
      <c r="S827" s="118"/>
      <c r="T827" s="118"/>
      <c r="U827" s="118"/>
      <c r="V827" s="118"/>
      <c r="W827" s="203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  <c r="AP827" s="118"/>
      <c r="AQ827" s="118"/>
      <c r="AR827" s="118"/>
      <c r="AS827" s="118"/>
    </row>
    <row r="828">
      <c r="A828" s="224"/>
      <c r="B828" s="225"/>
      <c r="C828" s="118"/>
      <c r="D828" s="118"/>
      <c r="E828" s="203"/>
      <c r="F828" s="118"/>
      <c r="G828" s="118"/>
      <c r="H828" s="118"/>
      <c r="I828" s="118"/>
      <c r="J828" s="118"/>
      <c r="K828" s="203"/>
      <c r="L828" s="118"/>
      <c r="M828" s="118"/>
      <c r="N828" s="118"/>
      <c r="O828" s="118"/>
      <c r="P828" s="118"/>
      <c r="Q828" s="203"/>
      <c r="R828" s="118"/>
      <c r="S828" s="118"/>
      <c r="T828" s="118"/>
      <c r="U828" s="118"/>
      <c r="V828" s="118"/>
      <c r="W828" s="203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  <c r="AP828" s="118"/>
      <c r="AQ828" s="118"/>
      <c r="AR828" s="118"/>
      <c r="AS828" s="118"/>
    </row>
    <row r="829">
      <c r="A829" s="224"/>
      <c r="B829" s="225"/>
      <c r="C829" s="118"/>
      <c r="D829" s="118"/>
      <c r="E829" s="203"/>
      <c r="F829" s="118"/>
      <c r="G829" s="118"/>
      <c r="H829" s="118"/>
      <c r="I829" s="118"/>
      <c r="J829" s="118"/>
      <c r="K829" s="203"/>
      <c r="L829" s="118"/>
      <c r="M829" s="118"/>
      <c r="N829" s="118"/>
      <c r="O829" s="118"/>
      <c r="P829" s="118"/>
      <c r="Q829" s="203"/>
      <c r="R829" s="118"/>
      <c r="S829" s="118"/>
      <c r="T829" s="118"/>
      <c r="U829" s="118"/>
      <c r="V829" s="118"/>
      <c r="W829" s="203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  <c r="AP829" s="118"/>
      <c r="AQ829" s="118"/>
      <c r="AR829" s="118"/>
      <c r="AS829" s="118"/>
    </row>
    <row r="830">
      <c r="A830" s="224"/>
      <c r="B830" s="225"/>
      <c r="C830" s="118"/>
      <c r="D830" s="118"/>
      <c r="E830" s="203"/>
      <c r="F830" s="118"/>
      <c r="G830" s="118"/>
      <c r="H830" s="118"/>
      <c r="I830" s="118"/>
      <c r="J830" s="118"/>
      <c r="K830" s="203"/>
      <c r="L830" s="118"/>
      <c r="M830" s="118"/>
      <c r="N830" s="118"/>
      <c r="O830" s="118"/>
      <c r="P830" s="118"/>
      <c r="Q830" s="203"/>
      <c r="R830" s="118"/>
      <c r="S830" s="118"/>
      <c r="T830" s="118"/>
      <c r="U830" s="118"/>
      <c r="V830" s="118"/>
      <c r="W830" s="203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</row>
    <row r="831">
      <c r="A831" s="224"/>
      <c r="B831" s="225"/>
      <c r="C831" s="118"/>
      <c r="D831" s="118"/>
      <c r="E831" s="203"/>
      <c r="F831" s="118"/>
      <c r="G831" s="118"/>
      <c r="H831" s="118"/>
      <c r="I831" s="118"/>
      <c r="J831" s="118"/>
      <c r="K831" s="203"/>
      <c r="L831" s="118"/>
      <c r="M831" s="118"/>
      <c r="N831" s="118"/>
      <c r="O831" s="118"/>
      <c r="P831" s="118"/>
      <c r="Q831" s="203"/>
      <c r="R831" s="118"/>
      <c r="S831" s="118"/>
      <c r="T831" s="118"/>
      <c r="U831" s="118"/>
      <c r="V831" s="118"/>
      <c r="W831" s="203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  <c r="AP831" s="118"/>
      <c r="AQ831" s="118"/>
      <c r="AR831" s="118"/>
      <c r="AS831" s="118"/>
    </row>
    <row r="832">
      <c r="A832" s="224"/>
      <c r="B832" s="225"/>
      <c r="C832" s="118"/>
      <c r="D832" s="118"/>
      <c r="E832" s="203"/>
      <c r="F832" s="118"/>
      <c r="G832" s="118"/>
      <c r="H832" s="118"/>
      <c r="I832" s="118"/>
      <c r="J832" s="118"/>
      <c r="K832" s="203"/>
      <c r="L832" s="118"/>
      <c r="M832" s="118"/>
      <c r="N832" s="118"/>
      <c r="O832" s="118"/>
      <c r="P832" s="118"/>
      <c r="Q832" s="203"/>
      <c r="R832" s="118"/>
      <c r="S832" s="118"/>
      <c r="T832" s="118"/>
      <c r="U832" s="118"/>
      <c r="V832" s="118"/>
      <c r="W832" s="203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  <c r="AP832" s="118"/>
      <c r="AQ832" s="118"/>
      <c r="AR832" s="118"/>
      <c r="AS832" s="118"/>
    </row>
    <row r="833">
      <c r="A833" s="224"/>
      <c r="B833" s="225"/>
      <c r="C833" s="118"/>
      <c r="D833" s="118"/>
      <c r="E833" s="203"/>
      <c r="F833" s="118"/>
      <c r="G833" s="118"/>
      <c r="H833" s="118"/>
      <c r="I833" s="118"/>
      <c r="J833" s="118"/>
      <c r="K833" s="203"/>
      <c r="L833" s="118"/>
      <c r="M833" s="118"/>
      <c r="N833" s="118"/>
      <c r="O833" s="118"/>
      <c r="P833" s="118"/>
      <c r="Q833" s="203"/>
      <c r="R833" s="118"/>
      <c r="S833" s="118"/>
      <c r="T833" s="118"/>
      <c r="U833" s="118"/>
      <c r="V833" s="118"/>
      <c r="W833" s="203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  <c r="AP833" s="118"/>
      <c r="AQ833" s="118"/>
      <c r="AR833" s="118"/>
      <c r="AS833" s="118"/>
    </row>
    <row r="834">
      <c r="A834" s="224"/>
      <c r="B834" s="225"/>
      <c r="C834" s="118"/>
      <c r="D834" s="118"/>
      <c r="E834" s="203"/>
      <c r="F834" s="118"/>
      <c r="G834" s="118"/>
      <c r="H834" s="118"/>
      <c r="I834" s="118"/>
      <c r="J834" s="118"/>
      <c r="K834" s="203"/>
      <c r="L834" s="118"/>
      <c r="M834" s="118"/>
      <c r="N834" s="118"/>
      <c r="O834" s="118"/>
      <c r="P834" s="118"/>
      <c r="Q834" s="203"/>
      <c r="R834" s="118"/>
      <c r="S834" s="118"/>
      <c r="T834" s="118"/>
      <c r="U834" s="118"/>
      <c r="V834" s="118"/>
      <c r="W834" s="203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</row>
    <row r="835">
      <c r="A835" s="224"/>
      <c r="B835" s="225"/>
      <c r="C835" s="118"/>
      <c r="D835" s="118"/>
      <c r="E835" s="203"/>
      <c r="F835" s="118"/>
      <c r="G835" s="118"/>
      <c r="H835" s="118"/>
      <c r="I835" s="118"/>
      <c r="J835" s="118"/>
      <c r="K835" s="203"/>
      <c r="L835" s="118"/>
      <c r="M835" s="118"/>
      <c r="N835" s="118"/>
      <c r="O835" s="118"/>
      <c r="P835" s="118"/>
      <c r="Q835" s="203"/>
      <c r="R835" s="118"/>
      <c r="S835" s="118"/>
      <c r="T835" s="118"/>
      <c r="U835" s="118"/>
      <c r="V835" s="118"/>
      <c r="W835" s="203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</row>
    <row r="836">
      <c r="A836" s="224"/>
      <c r="B836" s="225"/>
      <c r="C836" s="118"/>
      <c r="D836" s="118"/>
      <c r="E836" s="203"/>
      <c r="F836" s="118"/>
      <c r="G836" s="118"/>
      <c r="H836" s="118"/>
      <c r="I836" s="118"/>
      <c r="J836" s="118"/>
      <c r="K836" s="203"/>
      <c r="L836" s="118"/>
      <c r="M836" s="118"/>
      <c r="N836" s="118"/>
      <c r="O836" s="118"/>
      <c r="P836" s="118"/>
      <c r="Q836" s="203"/>
      <c r="R836" s="118"/>
      <c r="S836" s="118"/>
      <c r="T836" s="118"/>
      <c r="U836" s="118"/>
      <c r="V836" s="118"/>
      <c r="W836" s="203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</row>
    <row r="837">
      <c r="A837" s="224"/>
      <c r="B837" s="225"/>
      <c r="C837" s="118"/>
      <c r="D837" s="118"/>
      <c r="E837" s="203"/>
      <c r="F837" s="118"/>
      <c r="G837" s="118"/>
      <c r="H837" s="118"/>
      <c r="I837" s="118"/>
      <c r="J837" s="118"/>
      <c r="K837" s="203"/>
      <c r="L837" s="118"/>
      <c r="M837" s="118"/>
      <c r="N837" s="118"/>
      <c r="O837" s="118"/>
      <c r="P837" s="118"/>
      <c r="Q837" s="203"/>
      <c r="R837" s="118"/>
      <c r="S837" s="118"/>
      <c r="T837" s="118"/>
      <c r="U837" s="118"/>
      <c r="V837" s="118"/>
      <c r="W837" s="203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</row>
    <row r="838">
      <c r="A838" s="224"/>
      <c r="B838" s="225"/>
      <c r="C838" s="118"/>
      <c r="D838" s="118"/>
      <c r="E838" s="203"/>
      <c r="F838" s="118"/>
      <c r="G838" s="118"/>
      <c r="H838" s="118"/>
      <c r="I838" s="118"/>
      <c r="J838" s="118"/>
      <c r="K838" s="203"/>
      <c r="L838" s="118"/>
      <c r="M838" s="118"/>
      <c r="N838" s="118"/>
      <c r="O838" s="118"/>
      <c r="P838" s="118"/>
      <c r="Q838" s="203"/>
      <c r="R838" s="118"/>
      <c r="S838" s="118"/>
      <c r="T838" s="118"/>
      <c r="U838" s="118"/>
      <c r="V838" s="118"/>
      <c r="W838" s="203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</row>
    <row r="839">
      <c r="A839" s="224"/>
      <c r="B839" s="225"/>
      <c r="C839" s="118"/>
      <c r="D839" s="118"/>
      <c r="E839" s="203"/>
      <c r="F839" s="118"/>
      <c r="G839" s="118"/>
      <c r="H839" s="118"/>
      <c r="I839" s="118"/>
      <c r="J839" s="118"/>
      <c r="K839" s="203"/>
      <c r="L839" s="118"/>
      <c r="M839" s="118"/>
      <c r="N839" s="118"/>
      <c r="O839" s="118"/>
      <c r="P839" s="118"/>
      <c r="Q839" s="203"/>
      <c r="R839" s="118"/>
      <c r="S839" s="118"/>
      <c r="T839" s="118"/>
      <c r="U839" s="118"/>
      <c r="V839" s="118"/>
      <c r="W839" s="203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</row>
    <row r="840">
      <c r="A840" s="224"/>
      <c r="B840" s="225"/>
      <c r="C840" s="118"/>
      <c r="D840" s="118"/>
      <c r="E840" s="203"/>
      <c r="F840" s="118"/>
      <c r="G840" s="118"/>
      <c r="H840" s="118"/>
      <c r="I840" s="118"/>
      <c r="J840" s="118"/>
      <c r="K840" s="203"/>
      <c r="L840" s="118"/>
      <c r="M840" s="118"/>
      <c r="N840" s="118"/>
      <c r="O840" s="118"/>
      <c r="P840" s="118"/>
      <c r="Q840" s="203"/>
      <c r="R840" s="118"/>
      <c r="S840" s="118"/>
      <c r="T840" s="118"/>
      <c r="U840" s="118"/>
      <c r="V840" s="118"/>
      <c r="W840" s="203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  <c r="AP840" s="118"/>
      <c r="AQ840" s="118"/>
      <c r="AR840" s="118"/>
      <c r="AS840" s="118"/>
    </row>
    <row r="841">
      <c r="A841" s="224"/>
      <c r="B841" s="225"/>
      <c r="C841" s="118"/>
      <c r="D841" s="118"/>
      <c r="E841" s="203"/>
      <c r="F841" s="118"/>
      <c r="G841" s="118"/>
      <c r="H841" s="118"/>
      <c r="I841" s="118"/>
      <c r="J841" s="118"/>
      <c r="K841" s="203"/>
      <c r="L841" s="118"/>
      <c r="M841" s="118"/>
      <c r="N841" s="118"/>
      <c r="O841" s="118"/>
      <c r="P841" s="118"/>
      <c r="Q841" s="203"/>
      <c r="R841" s="118"/>
      <c r="S841" s="118"/>
      <c r="T841" s="118"/>
      <c r="U841" s="118"/>
      <c r="V841" s="118"/>
      <c r="W841" s="203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</row>
    <row r="842">
      <c r="A842" s="224"/>
      <c r="B842" s="225"/>
      <c r="C842" s="118"/>
      <c r="D842" s="118"/>
      <c r="E842" s="203"/>
      <c r="F842" s="118"/>
      <c r="G842" s="118"/>
      <c r="H842" s="118"/>
      <c r="I842" s="118"/>
      <c r="J842" s="118"/>
      <c r="K842" s="203"/>
      <c r="L842" s="118"/>
      <c r="M842" s="118"/>
      <c r="N842" s="118"/>
      <c r="O842" s="118"/>
      <c r="P842" s="118"/>
      <c r="Q842" s="203"/>
      <c r="R842" s="118"/>
      <c r="S842" s="118"/>
      <c r="T842" s="118"/>
      <c r="U842" s="118"/>
      <c r="V842" s="118"/>
      <c r="W842" s="203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  <c r="AP842" s="118"/>
      <c r="AQ842" s="118"/>
      <c r="AR842" s="118"/>
      <c r="AS842" s="118"/>
    </row>
    <row r="843">
      <c r="A843" s="224"/>
      <c r="B843" s="225"/>
      <c r="C843" s="118"/>
      <c r="D843" s="118"/>
      <c r="E843" s="203"/>
      <c r="F843" s="118"/>
      <c r="G843" s="118"/>
      <c r="H843" s="118"/>
      <c r="I843" s="118"/>
      <c r="J843" s="118"/>
      <c r="K843" s="203"/>
      <c r="L843" s="118"/>
      <c r="M843" s="118"/>
      <c r="N843" s="118"/>
      <c r="O843" s="118"/>
      <c r="P843" s="118"/>
      <c r="Q843" s="203"/>
      <c r="R843" s="118"/>
      <c r="S843" s="118"/>
      <c r="T843" s="118"/>
      <c r="U843" s="118"/>
      <c r="V843" s="118"/>
      <c r="W843" s="203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</row>
    <row r="844">
      <c r="A844" s="224"/>
      <c r="B844" s="225"/>
      <c r="C844" s="118"/>
      <c r="D844" s="118"/>
      <c r="E844" s="203"/>
      <c r="F844" s="118"/>
      <c r="G844" s="118"/>
      <c r="H844" s="118"/>
      <c r="I844" s="118"/>
      <c r="J844" s="118"/>
      <c r="K844" s="203"/>
      <c r="L844" s="118"/>
      <c r="M844" s="118"/>
      <c r="N844" s="118"/>
      <c r="O844" s="118"/>
      <c r="P844" s="118"/>
      <c r="Q844" s="203"/>
      <c r="R844" s="118"/>
      <c r="S844" s="118"/>
      <c r="T844" s="118"/>
      <c r="U844" s="118"/>
      <c r="V844" s="118"/>
      <c r="W844" s="203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  <c r="AP844" s="118"/>
      <c r="AQ844" s="118"/>
      <c r="AR844" s="118"/>
      <c r="AS844" s="118"/>
    </row>
    <row r="845">
      <c r="A845" s="224"/>
      <c r="B845" s="225"/>
      <c r="C845" s="118"/>
      <c r="D845" s="118"/>
      <c r="E845" s="203"/>
      <c r="F845" s="118"/>
      <c r="G845" s="118"/>
      <c r="H845" s="118"/>
      <c r="I845" s="118"/>
      <c r="J845" s="118"/>
      <c r="K845" s="203"/>
      <c r="L845" s="118"/>
      <c r="M845" s="118"/>
      <c r="N845" s="118"/>
      <c r="O845" s="118"/>
      <c r="P845" s="118"/>
      <c r="Q845" s="203"/>
      <c r="R845" s="118"/>
      <c r="S845" s="118"/>
      <c r="T845" s="118"/>
      <c r="U845" s="118"/>
      <c r="V845" s="118"/>
      <c r="W845" s="203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  <c r="AP845" s="118"/>
      <c r="AQ845" s="118"/>
      <c r="AR845" s="118"/>
      <c r="AS845" s="118"/>
    </row>
    <row r="846">
      <c r="A846" s="224"/>
      <c r="B846" s="225"/>
      <c r="C846" s="118"/>
      <c r="D846" s="118"/>
      <c r="E846" s="203"/>
      <c r="F846" s="118"/>
      <c r="G846" s="118"/>
      <c r="H846" s="118"/>
      <c r="I846" s="118"/>
      <c r="J846" s="118"/>
      <c r="K846" s="203"/>
      <c r="L846" s="118"/>
      <c r="M846" s="118"/>
      <c r="N846" s="118"/>
      <c r="O846" s="118"/>
      <c r="P846" s="118"/>
      <c r="Q846" s="203"/>
      <c r="R846" s="118"/>
      <c r="S846" s="118"/>
      <c r="T846" s="118"/>
      <c r="U846" s="118"/>
      <c r="V846" s="118"/>
      <c r="W846" s="203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</row>
    <row r="847">
      <c r="A847" s="224"/>
      <c r="B847" s="225"/>
      <c r="C847" s="118"/>
      <c r="D847" s="118"/>
      <c r="E847" s="203"/>
      <c r="F847" s="118"/>
      <c r="G847" s="118"/>
      <c r="H847" s="118"/>
      <c r="I847" s="118"/>
      <c r="J847" s="118"/>
      <c r="K847" s="203"/>
      <c r="L847" s="118"/>
      <c r="M847" s="118"/>
      <c r="N847" s="118"/>
      <c r="O847" s="118"/>
      <c r="P847" s="118"/>
      <c r="Q847" s="203"/>
      <c r="R847" s="118"/>
      <c r="S847" s="118"/>
      <c r="T847" s="118"/>
      <c r="U847" s="118"/>
      <c r="V847" s="118"/>
      <c r="W847" s="203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</row>
    <row r="848">
      <c r="A848" s="224"/>
      <c r="B848" s="225"/>
      <c r="C848" s="118"/>
      <c r="D848" s="118"/>
      <c r="E848" s="203"/>
      <c r="F848" s="118"/>
      <c r="G848" s="118"/>
      <c r="H848" s="118"/>
      <c r="I848" s="118"/>
      <c r="J848" s="118"/>
      <c r="K848" s="203"/>
      <c r="L848" s="118"/>
      <c r="M848" s="118"/>
      <c r="N848" s="118"/>
      <c r="O848" s="118"/>
      <c r="P848" s="118"/>
      <c r="Q848" s="203"/>
      <c r="R848" s="118"/>
      <c r="S848" s="118"/>
      <c r="T848" s="118"/>
      <c r="U848" s="118"/>
      <c r="V848" s="118"/>
      <c r="W848" s="203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  <c r="AP848" s="118"/>
      <c r="AQ848" s="118"/>
      <c r="AR848" s="118"/>
      <c r="AS848" s="118"/>
    </row>
    <row r="849">
      <c r="A849" s="224"/>
      <c r="B849" s="225"/>
      <c r="C849" s="118"/>
      <c r="D849" s="118"/>
      <c r="E849" s="203"/>
      <c r="F849" s="118"/>
      <c r="G849" s="118"/>
      <c r="H849" s="118"/>
      <c r="I849" s="118"/>
      <c r="J849" s="118"/>
      <c r="K849" s="203"/>
      <c r="L849" s="118"/>
      <c r="M849" s="118"/>
      <c r="N849" s="118"/>
      <c r="O849" s="118"/>
      <c r="P849" s="118"/>
      <c r="Q849" s="203"/>
      <c r="R849" s="118"/>
      <c r="S849" s="118"/>
      <c r="T849" s="118"/>
      <c r="U849" s="118"/>
      <c r="V849" s="118"/>
      <c r="W849" s="203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</row>
    <row r="850">
      <c r="A850" s="224"/>
      <c r="B850" s="225"/>
      <c r="C850" s="118"/>
      <c r="D850" s="118"/>
      <c r="E850" s="203"/>
      <c r="F850" s="118"/>
      <c r="G850" s="118"/>
      <c r="H850" s="118"/>
      <c r="I850" s="118"/>
      <c r="J850" s="118"/>
      <c r="K850" s="203"/>
      <c r="L850" s="118"/>
      <c r="M850" s="118"/>
      <c r="N850" s="118"/>
      <c r="O850" s="118"/>
      <c r="P850" s="118"/>
      <c r="Q850" s="203"/>
      <c r="R850" s="118"/>
      <c r="S850" s="118"/>
      <c r="T850" s="118"/>
      <c r="U850" s="118"/>
      <c r="V850" s="118"/>
      <c r="W850" s="203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</row>
    <row r="851">
      <c r="A851" s="224"/>
      <c r="B851" s="225"/>
      <c r="C851" s="118"/>
      <c r="D851" s="118"/>
      <c r="E851" s="203"/>
      <c r="F851" s="118"/>
      <c r="G851" s="118"/>
      <c r="H851" s="118"/>
      <c r="I851" s="118"/>
      <c r="J851" s="118"/>
      <c r="K851" s="203"/>
      <c r="L851" s="118"/>
      <c r="M851" s="118"/>
      <c r="N851" s="118"/>
      <c r="O851" s="118"/>
      <c r="P851" s="118"/>
      <c r="Q851" s="203"/>
      <c r="R851" s="118"/>
      <c r="S851" s="118"/>
      <c r="T851" s="118"/>
      <c r="U851" s="118"/>
      <c r="V851" s="118"/>
      <c r="W851" s="203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</row>
    <row r="852">
      <c r="A852" s="224"/>
      <c r="B852" s="225"/>
      <c r="C852" s="118"/>
      <c r="D852" s="118"/>
      <c r="E852" s="203"/>
      <c r="F852" s="118"/>
      <c r="G852" s="118"/>
      <c r="H852" s="118"/>
      <c r="I852" s="118"/>
      <c r="J852" s="118"/>
      <c r="K852" s="203"/>
      <c r="L852" s="118"/>
      <c r="M852" s="118"/>
      <c r="N852" s="118"/>
      <c r="O852" s="118"/>
      <c r="P852" s="118"/>
      <c r="Q852" s="203"/>
      <c r="R852" s="118"/>
      <c r="S852" s="118"/>
      <c r="T852" s="118"/>
      <c r="U852" s="118"/>
      <c r="V852" s="118"/>
      <c r="W852" s="203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</row>
    <row r="853">
      <c r="A853" s="224"/>
      <c r="B853" s="225"/>
      <c r="C853" s="118"/>
      <c r="D853" s="118"/>
      <c r="E853" s="203"/>
      <c r="F853" s="118"/>
      <c r="G853" s="118"/>
      <c r="H853" s="118"/>
      <c r="I853" s="118"/>
      <c r="J853" s="118"/>
      <c r="K853" s="203"/>
      <c r="L853" s="118"/>
      <c r="M853" s="118"/>
      <c r="N853" s="118"/>
      <c r="O853" s="118"/>
      <c r="P853" s="118"/>
      <c r="Q853" s="203"/>
      <c r="R853" s="118"/>
      <c r="S853" s="118"/>
      <c r="T853" s="118"/>
      <c r="U853" s="118"/>
      <c r="V853" s="118"/>
      <c r="W853" s="203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</row>
    <row r="854">
      <c r="A854" s="224"/>
      <c r="B854" s="225"/>
      <c r="C854" s="118"/>
      <c r="D854" s="118"/>
      <c r="E854" s="203"/>
      <c r="F854" s="118"/>
      <c r="G854" s="118"/>
      <c r="H854" s="118"/>
      <c r="I854" s="118"/>
      <c r="J854" s="118"/>
      <c r="K854" s="203"/>
      <c r="L854" s="118"/>
      <c r="M854" s="118"/>
      <c r="N854" s="118"/>
      <c r="O854" s="118"/>
      <c r="P854" s="118"/>
      <c r="Q854" s="203"/>
      <c r="R854" s="118"/>
      <c r="S854" s="118"/>
      <c r="T854" s="118"/>
      <c r="U854" s="118"/>
      <c r="V854" s="118"/>
      <c r="W854" s="203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</row>
    <row r="855">
      <c r="A855" s="224"/>
      <c r="B855" s="225"/>
      <c r="C855" s="118"/>
      <c r="D855" s="118"/>
      <c r="E855" s="203"/>
      <c r="F855" s="118"/>
      <c r="G855" s="118"/>
      <c r="H855" s="118"/>
      <c r="I855" s="118"/>
      <c r="J855" s="118"/>
      <c r="K855" s="203"/>
      <c r="L855" s="118"/>
      <c r="M855" s="118"/>
      <c r="N855" s="118"/>
      <c r="O855" s="118"/>
      <c r="P855" s="118"/>
      <c r="Q855" s="203"/>
      <c r="R855" s="118"/>
      <c r="S855" s="118"/>
      <c r="T855" s="118"/>
      <c r="U855" s="118"/>
      <c r="V855" s="118"/>
      <c r="W855" s="203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  <c r="AP855" s="118"/>
      <c r="AQ855" s="118"/>
      <c r="AR855" s="118"/>
      <c r="AS855" s="118"/>
    </row>
    <row r="856">
      <c r="A856" s="224"/>
      <c r="B856" s="225"/>
      <c r="C856" s="118"/>
      <c r="D856" s="118"/>
      <c r="E856" s="203"/>
      <c r="F856" s="118"/>
      <c r="G856" s="118"/>
      <c r="H856" s="118"/>
      <c r="I856" s="118"/>
      <c r="J856" s="118"/>
      <c r="K856" s="203"/>
      <c r="L856" s="118"/>
      <c r="M856" s="118"/>
      <c r="N856" s="118"/>
      <c r="O856" s="118"/>
      <c r="P856" s="118"/>
      <c r="Q856" s="203"/>
      <c r="R856" s="118"/>
      <c r="S856" s="118"/>
      <c r="T856" s="118"/>
      <c r="U856" s="118"/>
      <c r="V856" s="118"/>
      <c r="W856" s="203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</row>
    <row r="857">
      <c r="A857" s="224"/>
      <c r="B857" s="225"/>
      <c r="C857" s="118"/>
      <c r="D857" s="118"/>
      <c r="E857" s="203"/>
      <c r="F857" s="118"/>
      <c r="G857" s="118"/>
      <c r="H857" s="118"/>
      <c r="I857" s="118"/>
      <c r="J857" s="118"/>
      <c r="K857" s="203"/>
      <c r="L857" s="118"/>
      <c r="M857" s="118"/>
      <c r="N857" s="118"/>
      <c r="O857" s="118"/>
      <c r="P857" s="118"/>
      <c r="Q857" s="203"/>
      <c r="R857" s="118"/>
      <c r="S857" s="118"/>
      <c r="T857" s="118"/>
      <c r="U857" s="118"/>
      <c r="V857" s="118"/>
      <c r="W857" s="203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  <c r="AP857" s="118"/>
      <c r="AQ857" s="118"/>
      <c r="AR857" s="118"/>
      <c r="AS857" s="118"/>
    </row>
    <row r="858">
      <c r="A858" s="224"/>
      <c r="B858" s="225"/>
      <c r="C858" s="118"/>
      <c r="D858" s="118"/>
      <c r="E858" s="203"/>
      <c r="F858" s="118"/>
      <c r="G858" s="118"/>
      <c r="H858" s="118"/>
      <c r="I858" s="118"/>
      <c r="J858" s="118"/>
      <c r="K858" s="203"/>
      <c r="L858" s="118"/>
      <c r="M858" s="118"/>
      <c r="N858" s="118"/>
      <c r="O858" s="118"/>
      <c r="P858" s="118"/>
      <c r="Q858" s="203"/>
      <c r="R858" s="118"/>
      <c r="S858" s="118"/>
      <c r="T858" s="118"/>
      <c r="U858" s="118"/>
      <c r="V858" s="118"/>
      <c r="W858" s="203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  <c r="AL858" s="118"/>
      <c r="AM858" s="118"/>
      <c r="AN858" s="118"/>
      <c r="AO858" s="118"/>
      <c r="AP858" s="118"/>
      <c r="AQ858" s="118"/>
      <c r="AR858" s="118"/>
      <c r="AS858" s="118"/>
    </row>
    <row r="859">
      <c r="A859" s="224"/>
      <c r="B859" s="225"/>
      <c r="C859" s="118"/>
      <c r="D859" s="118"/>
      <c r="E859" s="203"/>
      <c r="F859" s="118"/>
      <c r="G859" s="118"/>
      <c r="H859" s="118"/>
      <c r="I859" s="118"/>
      <c r="J859" s="118"/>
      <c r="K859" s="203"/>
      <c r="L859" s="118"/>
      <c r="M859" s="118"/>
      <c r="N859" s="118"/>
      <c r="O859" s="118"/>
      <c r="P859" s="118"/>
      <c r="Q859" s="203"/>
      <c r="R859" s="118"/>
      <c r="S859" s="118"/>
      <c r="T859" s="118"/>
      <c r="U859" s="118"/>
      <c r="V859" s="118"/>
      <c r="W859" s="203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  <c r="AL859" s="118"/>
      <c r="AM859" s="118"/>
      <c r="AN859" s="118"/>
      <c r="AO859" s="118"/>
      <c r="AP859" s="118"/>
      <c r="AQ859" s="118"/>
      <c r="AR859" s="118"/>
      <c r="AS859" s="118"/>
    </row>
    <row r="860">
      <c r="A860" s="224"/>
      <c r="B860" s="225"/>
      <c r="C860" s="118"/>
      <c r="D860" s="118"/>
      <c r="E860" s="203"/>
      <c r="F860" s="118"/>
      <c r="G860" s="118"/>
      <c r="H860" s="118"/>
      <c r="I860" s="118"/>
      <c r="J860" s="118"/>
      <c r="K860" s="203"/>
      <c r="L860" s="118"/>
      <c r="M860" s="118"/>
      <c r="N860" s="118"/>
      <c r="O860" s="118"/>
      <c r="P860" s="118"/>
      <c r="Q860" s="203"/>
      <c r="R860" s="118"/>
      <c r="S860" s="118"/>
      <c r="T860" s="118"/>
      <c r="U860" s="118"/>
      <c r="V860" s="118"/>
      <c r="W860" s="203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  <c r="AL860" s="118"/>
      <c r="AM860" s="118"/>
      <c r="AN860" s="118"/>
      <c r="AO860" s="118"/>
      <c r="AP860" s="118"/>
      <c r="AQ860" s="118"/>
      <c r="AR860" s="118"/>
      <c r="AS860" s="118"/>
    </row>
    <row r="861">
      <c r="A861" s="224"/>
      <c r="B861" s="225"/>
      <c r="C861" s="118"/>
      <c r="D861" s="118"/>
      <c r="E861" s="203"/>
      <c r="F861" s="118"/>
      <c r="G861" s="118"/>
      <c r="H861" s="118"/>
      <c r="I861" s="118"/>
      <c r="J861" s="118"/>
      <c r="K861" s="203"/>
      <c r="L861" s="118"/>
      <c r="M861" s="118"/>
      <c r="N861" s="118"/>
      <c r="O861" s="118"/>
      <c r="P861" s="118"/>
      <c r="Q861" s="203"/>
      <c r="R861" s="118"/>
      <c r="S861" s="118"/>
      <c r="T861" s="118"/>
      <c r="U861" s="118"/>
      <c r="V861" s="118"/>
      <c r="W861" s="203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  <c r="AL861" s="118"/>
      <c r="AM861" s="118"/>
      <c r="AN861" s="118"/>
      <c r="AO861" s="118"/>
      <c r="AP861" s="118"/>
      <c r="AQ861" s="118"/>
      <c r="AR861" s="118"/>
      <c r="AS861" s="118"/>
    </row>
    <row r="862">
      <c r="A862" s="224"/>
      <c r="B862" s="225"/>
      <c r="C862" s="118"/>
      <c r="D862" s="118"/>
      <c r="E862" s="203"/>
      <c r="F862" s="118"/>
      <c r="G862" s="118"/>
      <c r="H862" s="118"/>
      <c r="I862" s="118"/>
      <c r="J862" s="118"/>
      <c r="K862" s="203"/>
      <c r="L862" s="118"/>
      <c r="M862" s="118"/>
      <c r="N862" s="118"/>
      <c r="O862" s="118"/>
      <c r="P862" s="118"/>
      <c r="Q862" s="203"/>
      <c r="R862" s="118"/>
      <c r="S862" s="118"/>
      <c r="T862" s="118"/>
      <c r="U862" s="118"/>
      <c r="V862" s="118"/>
      <c r="W862" s="203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  <c r="AL862" s="118"/>
      <c r="AM862" s="118"/>
      <c r="AN862" s="118"/>
      <c r="AO862" s="118"/>
      <c r="AP862" s="118"/>
      <c r="AQ862" s="118"/>
      <c r="AR862" s="118"/>
      <c r="AS862" s="118"/>
    </row>
    <row r="863">
      <c r="A863" s="224"/>
      <c r="B863" s="225"/>
      <c r="C863" s="118"/>
      <c r="D863" s="118"/>
      <c r="E863" s="203"/>
      <c r="F863" s="118"/>
      <c r="G863" s="118"/>
      <c r="H863" s="118"/>
      <c r="I863" s="118"/>
      <c r="J863" s="118"/>
      <c r="K863" s="203"/>
      <c r="L863" s="118"/>
      <c r="M863" s="118"/>
      <c r="N863" s="118"/>
      <c r="O863" s="118"/>
      <c r="P863" s="118"/>
      <c r="Q863" s="203"/>
      <c r="R863" s="118"/>
      <c r="S863" s="118"/>
      <c r="T863" s="118"/>
      <c r="U863" s="118"/>
      <c r="V863" s="118"/>
      <c r="W863" s="203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</row>
    <row r="864">
      <c r="A864" s="224"/>
      <c r="B864" s="225"/>
      <c r="C864" s="118"/>
      <c r="D864" s="118"/>
      <c r="E864" s="203"/>
      <c r="F864" s="118"/>
      <c r="G864" s="118"/>
      <c r="H864" s="118"/>
      <c r="I864" s="118"/>
      <c r="J864" s="118"/>
      <c r="K864" s="203"/>
      <c r="L864" s="118"/>
      <c r="M864" s="118"/>
      <c r="N864" s="118"/>
      <c r="O864" s="118"/>
      <c r="P864" s="118"/>
      <c r="Q864" s="203"/>
      <c r="R864" s="118"/>
      <c r="S864" s="118"/>
      <c r="T864" s="118"/>
      <c r="U864" s="118"/>
      <c r="V864" s="118"/>
      <c r="W864" s="203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  <c r="AL864" s="118"/>
      <c r="AM864" s="118"/>
      <c r="AN864" s="118"/>
      <c r="AO864" s="118"/>
      <c r="AP864" s="118"/>
      <c r="AQ864" s="118"/>
      <c r="AR864" s="118"/>
      <c r="AS864" s="118"/>
    </row>
    <row r="865">
      <c r="A865" s="224"/>
      <c r="B865" s="225"/>
      <c r="C865" s="118"/>
      <c r="D865" s="118"/>
      <c r="E865" s="203"/>
      <c r="F865" s="118"/>
      <c r="G865" s="118"/>
      <c r="H865" s="118"/>
      <c r="I865" s="118"/>
      <c r="J865" s="118"/>
      <c r="K865" s="203"/>
      <c r="L865" s="118"/>
      <c r="M865" s="118"/>
      <c r="N865" s="118"/>
      <c r="O865" s="118"/>
      <c r="P865" s="118"/>
      <c r="Q865" s="203"/>
      <c r="R865" s="118"/>
      <c r="S865" s="118"/>
      <c r="T865" s="118"/>
      <c r="U865" s="118"/>
      <c r="V865" s="118"/>
      <c r="W865" s="203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</row>
    <row r="866">
      <c r="A866" s="224"/>
      <c r="B866" s="225"/>
      <c r="C866" s="118"/>
      <c r="D866" s="118"/>
      <c r="E866" s="203"/>
      <c r="F866" s="118"/>
      <c r="G866" s="118"/>
      <c r="H866" s="118"/>
      <c r="I866" s="118"/>
      <c r="J866" s="118"/>
      <c r="K866" s="203"/>
      <c r="L866" s="118"/>
      <c r="M866" s="118"/>
      <c r="N866" s="118"/>
      <c r="O866" s="118"/>
      <c r="P866" s="118"/>
      <c r="Q866" s="203"/>
      <c r="R866" s="118"/>
      <c r="S866" s="118"/>
      <c r="T866" s="118"/>
      <c r="U866" s="118"/>
      <c r="V866" s="118"/>
      <c r="W866" s="203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  <c r="AL866" s="118"/>
      <c r="AM866" s="118"/>
      <c r="AN866" s="118"/>
      <c r="AO866" s="118"/>
      <c r="AP866" s="118"/>
      <c r="AQ866" s="118"/>
      <c r="AR866" s="118"/>
      <c r="AS866" s="118"/>
    </row>
    <row r="867">
      <c r="A867" s="224"/>
      <c r="B867" s="225"/>
      <c r="C867" s="118"/>
      <c r="D867" s="118"/>
      <c r="E867" s="203"/>
      <c r="F867" s="118"/>
      <c r="G867" s="118"/>
      <c r="H867" s="118"/>
      <c r="I867" s="118"/>
      <c r="J867" s="118"/>
      <c r="K867" s="203"/>
      <c r="L867" s="118"/>
      <c r="M867" s="118"/>
      <c r="N867" s="118"/>
      <c r="O867" s="118"/>
      <c r="P867" s="118"/>
      <c r="Q867" s="203"/>
      <c r="R867" s="118"/>
      <c r="S867" s="118"/>
      <c r="T867" s="118"/>
      <c r="U867" s="118"/>
      <c r="V867" s="118"/>
      <c r="W867" s="203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  <c r="AL867" s="118"/>
      <c r="AM867" s="118"/>
      <c r="AN867" s="118"/>
      <c r="AO867" s="118"/>
      <c r="AP867" s="118"/>
      <c r="AQ867" s="118"/>
      <c r="AR867" s="118"/>
      <c r="AS867" s="118"/>
    </row>
    <row r="868">
      <c r="A868" s="224"/>
      <c r="B868" s="225"/>
      <c r="C868" s="118"/>
      <c r="D868" s="118"/>
      <c r="E868" s="203"/>
      <c r="F868" s="118"/>
      <c r="G868" s="118"/>
      <c r="H868" s="118"/>
      <c r="I868" s="118"/>
      <c r="J868" s="118"/>
      <c r="K868" s="203"/>
      <c r="L868" s="118"/>
      <c r="M868" s="118"/>
      <c r="N868" s="118"/>
      <c r="O868" s="118"/>
      <c r="P868" s="118"/>
      <c r="Q868" s="203"/>
      <c r="R868" s="118"/>
      <c r="S868" s="118"/>
      <c r="T868" s="118"/>
      <c r="U868" s="118"/>
      <c r="V868" s="118"/>
      <c r="W868" s="203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  <c r="AL868" s="118"/>
      <c r="AM868" s="118"/>
      <c r="AN868" s="118"/>
      <c r="AO868" s="118"/>
      <c r="AP868" s="118"/>
      <c r="AQ868" s="118"/>
      <c r="AR868" s="118"/>
      <c r="AS868" s="118"/>
    </row>
    <row r="869">
      <c r="A869" s="224"/>
      <c r="B869" s="225"/>
      <c r="C869" s="118"/>
      <c r="D869" s="118"/>
      <c r="E869" s="203"/>
      <c r="F869" s="118"/>
      <c r="G869" s="118"/>
      <c r="H869" s="118"/>
      <c r="I869" s="118"/>
      <c r="J869" s="118"/>
      <c r="K869" s="203"/>
      <c r="L869" s="118"/>
      <c r="M869" s="118"/>
      <c r="N869" s="118"/>
      <c r="O869" s="118"/>
      <c r="P869" s="118"/>
      <c r="Q869" s="203"/>
      <c r="R869" s="118"/>
      <c r="S869" s="118"/>
      <c r="T869" s="118"/>
      <c r="U869" s="118"/>
      <c r="V869" s="118"/>
      <c r="W869" s="203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  <c r="AL869" s="118"/>
      <c r="AM869" s="118"/>
      <c r="AN869" s="118"/>
      <c r="AO869" s="118"/>
      <c r="AP869" s="118"/>
      <c r="AQ869" s="118"/>
      <c r="AR869" s="118"/>
      <c r="AS869" s="118"/>
    </row>
    <row r="870">
      <c r="A870" s="224"/>
      <c r="B870" s="225"/>
      <c r="C870" s="118"/>
      <c r="D870" s="118"/>
      <c r="E870" s="203"/>
      <c r="F870" s="118"/>
      <c r="G870" s="118"/>
      <c r="H870" s="118"/>
      <c r="I870" s="118"/>
      <c r="J870" s="118"/>
      <c r="K870" s="203"/>
      <c r="L870" s="118"/>
      <c r="M870" s="118"/>
      <c r="N870" s="118"/>
      <c r="O870" s="118"/>
      <c r="P870" s="118"/>
      <c r="Q870" s="203"/>
      <c r="R870" s="118"/>
      <c r="S870" s="118"/>
      <c r="T870" s="118"/>
      <c r="U870" s="118"/>
      <c r="V870" s="118"/>
      <c r="W870" s="203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  <c r="AL870" s="118"/>
      <c r="AM870" s="118"/>
      <c r="AN870" s="118"/>
      <c r="AO870" s="118"/>
      <c r="AP870" s="118"/>
      <c r="AQ870" s="118"/>
      <c r="AR870" s="118"/>
      <c r="AS870" s="118"/>
    </row>
    <row r="871">
      <c r="A871" s="224"/>
      <c r="B871" s="225"/>
      <c r="C871" s="118"/>
      <c r="D871" s="118"/>
      <c r="E871" s="203"/>
      <c r="F871" s="118"/>
      <c r="G871" s="118"/>
      <c r="H871" s="118"/>
      <c r="I871" s="118"/>
      <c r="J871" s="118"/>
      <c r="K871" s="203"/>
      <c r="L871" s="118"/>
      <c r="M871" s="118"/>
      <c r="N871" s="118"/>
      <c r="O871" s="118"/>
      <c r="P871" s="118"/>
      <c r="Q871" s="203"/>
      <c r="R871" s="118"/>
      <c r="S871" s="118"/>
      <c r="T871" s="118"/>
      <c r="U871" s="118"/>
      <c r="V871" s="118"/>
      <c r="W871" s="203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  <c r="AP871" s="118"/>
      <c r="AQ871" s="118"/>
      <c r="AR871" s="118"/>
      <c r="AS871" s="118"/>
    </row>
    <row r="872">
      <c r="A872" s="224"/>
      <c r="B872" s="225"/>
      <c r="C872" s="118"/>
      <c r="D872" s="118"/>
      <c r="E872" s="203"/>
      <c r="F872" s="118"/>
      <c r="G872" s="118"/>
      <c r="H872" s="118"/>
      <c r="I872" s="118"/>
      <c r="J872" s="118"/>
      <c r="K872" s="203"/>
      <c r="L872" s="118"/>
      <c r="M872" s="118"/>
      <c r="N872" s="118"/>
      <c r="O872" s="118"/>
      <c r="P872" s="118"/>
      <c r="Q872" s="203"/>
      <c r="R872" s="118"/>
      <c r="S872" s="118"/>
      <c r="T872" s="118"/>
      <c r="U872" s="118"/>
      <c r="V872" s="118"/>
      <c r="W872" s="203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</row>
    <row r="873">
      <c r="A873" s="224"/>
      <c r="B873" s="225"/>
      <c r="C873" s="118"/>
      <c r="D873" s="118"/>
      <c r="E873" s="203"/>
      <c r="F873" s="118"/>
      <c r="G873" s="118"/>
      <c r="H873" s="118"/>
      <c r="I873" s="118"/>
      <c r="J873" s="118"/>
      <c r="K873" s="203"/>
      <c r="L873" s="118"/>
      <c r="M873" s="118"/>
      <c r="N873" s="118"/>
      <c r="O873" s="118"/>
      <c r="P873" s="118"/>
      <c r="Q873" s="203"/>
      <c r="R873" s="118"/>
      <c r="S873" s="118"/>
      <c r="T873" s="118"/>
      <c r="U873" s="118"/>
      <c r="V873" s="118"/>
      <c r="W873" s="203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</row>
    <row r="874">
      <c r="A874" s="224"/>
      <c r="B874" s="225"/>
      <c r="C874" s="118"/>
      <c r="D874" s="118"/>
      <c r="E874" s="203"/>
      <c r="F874" s="118"/>
      <c r="G874" s="118"/>
      <c r="H874" s="118"/>
      <c r="I874" s="118"/>
      <c r="J874" s="118"/>
      <c r="K874" s="203"/>
      <c r="L874" s="118"/>
      <c r="M874" s="118"/>
      <c r="N874" s="118"/>
      <c r="O874" s="118"/>
      <c r="P874" s="118"/>
      <c r="Q874" s="203"/>
      <c r="R874" s="118"/>
      <c r="S874" s="118"/>
      <c r="T874" s="118"/>
      <c r="U874" s="118"/>
      <c r="V874" s="118"/>
      <c r="W874" s="203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</row>
    <row r="875">
      <c r="A875" s="224"/>
      <c r="B875" s="225"/>
      <c r="C875" s="118"/>
      <c r="D875" s="118"/>
      <c r="E875" s="203"/>
      <c r="F875" s="118"/>
      <c r="G875" s="118"/>
      <c r="H875" s="118"/>
      <c r="I875" s="118"/>
      <c r="J875" s="118"/>
      <c r="K875" s="203"/>
      <c r="L875" s="118"/>
      <c r="M875" s="118"/>
      <c r="N875" s="118"/>
      <c r="O875" s="118"/>
      <c r="P875" s="118"/>
      <c r="Q875" s="203"/>
      <c r="R875" s="118"/>
      <c r="S875" s="118"/>
      <c r="T875" s="118"/>
      <c r="U875" s="118"/>
      <c r="V875" s="118"/>
      <c r="W875" s="203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</row>
    <row r="876">
      <c r="A876" s="224"/>
      <c r="B876" s="225"/>
      <c r="C876" s="118"/>
      <c r="D876" s="118"/>
      <c r="E876" s="203"/>
      <c r="F876" s="118"/>
      <c r="G876" s="118"/>
      <c r="H876" s="118"/>
      <c r="I876" s="118"/>
      <c r="J876" s="118"/>
      <c r="K876" s="203"/>
      <c r="L876" s="118"/>
      <c r="M876" s="118"/>
      <c r="N876" s="118"/>
      <c r="O876" s="118"/>
      <c r="P876" s="118"/>
      <c r="Q876" s="203"/>
      <c r="R876" s="118"/>
      <c r="S876" s="118"/>
      <c r="T876" s="118"/>
      <c r="U876" s="118"/>
      <c r="V876" s="118"/>
      <c r="W876" s="203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</row>
    <row r="877">
      <c r="A877" s="224"/>
      <c r="B877" s="225"/>
      <c r="C877" s="118"/>
      <c r="D877" s="118"/>
      <c r="E877" s="203"/>
      <c r="F877" s="118"/>
      <c r="G877" s="118"/>
      <c r="H877" s="118"/>
      <c r="I877" s="118"/>
      <c r="J877" s="118"/>
      <c r="K877" s="203"/>
      <c r="L877" s="118"/>
      <c r="M877" s="118"/>
      <c r="N877" s="118"/>
      <c r="O877" s="118"/>
      <c r="P877" s="118"/>
      <c r="Q877" s="203"/>
      <c r="R877" s="118"/>
      <c r="S877" s="118"/>
      <c r="T877" s="118"/>
      <c r="U877" s="118"/>
      <c r="V877" s="118"/>
      <c r="W877" s="203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</row>
    <row r="878">
      <c r="A878" s="224"/>
      <c r="B878" s="225"/>
      <c r="C878" s="118"/>
      <c r="D878" s="118"/>
      <c r="E878" s="203"/>
      <c r="F878" s="118"/>
      <c r="G878" s="118"/>
      <c r="H878" s="118"/>
      <c r="I878" s="118"/>
      <c r="J878" s="118"/>
      <c r="K878" s="203"/>
      <c r="L878" s="118"/>
      <c r="M878" s="118"/>
      <c r="N878" s="118"/>
      <c r="O878" s="118"/>
      <c r="P878" s="118"/>
      <c r="Q878" s="203"/>
      <c r="R878" s="118"/>
      <c r="S878" s="118"/>
      <c r="T878" s="118"/>
      <c r="U878" s="118"/>
      <c r="V878" s="118"/>
      <c r="W878" s="203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  <c r="AP878" s="118"/>
      <c r="AQ878" s="118"/>
      <c r="AR878" s="118"/>
      <c r="AS878" s="118"/>
    </row>
    <row r="879">
      <c r="A879" s="224"/>
      <c r="B879" s="225"/>
      <c r="C879" s="118"/>
      <c r="D879" s="118"/>
      <c r="E879" s="203"/>
      <c r="F879" s="118"/>
      <c r="G879" s="118"/>
      <c r="H879" s="118"/>
      <c r="I879" s="118"/>
      <c r="J879" s="118"/>
      <c r="K879" s="203"/>
      <c r="L879" s="118"/>
      <c r="M879" s="118"/>
      <c r="N879" s="118"/>
      <c r="O879" s="118"/>
      <c r="P879" s="118"/>
      <c r="Q879" s="203"/>
      <c r="R879" s="118"/>
      <c r="S879" s="118"/>
      <c r="T879" s="118"/>
      <c r="U879" s="118"/>
      <c r="V879" s="118"/>
      <c r="W879" s="203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  <c r="AL879" s="118"/>
      <c r="AM879" s="118"/>
      <c r="AN879" s="118"/>
      <c r="AO879" s="118"/>
      <c r="AP879" s="118"/>
      <c r="AQ879" s="118"/>
      <c r="AR879" s="118"/>
      <c r="AS879" s="118"/>
    </row>
    <row r="880">
      <c r="A880" s="224"/>
      <c r="B880" s="225"/>
      <c r="C880" s="118"/>
      <c r="D880" s="118"/>
      <c r="E880" s="203"/>
      <c r="F880" s="118"/>
      <c r="G880" s="118"/>
      <c r="H880" s="118"/>
      <c r="I880" s="118"/>
      <c r="J880" s="118"/>
      <c r="K880" s="203"/>
      <c r="L880" s="118"/>
      <c r="M880" s="118"/>
      <c r="N880" s="118"/>
      <c r="O880" s="118"/>
      <c r="P880" s="118"/>
      <c r="Q880" s="203"/>
      <c r="R880" s="118"/>
      <c r="S880" s="118"/>
      <c r="T880" s="118"/>
      <c r="U880" s="118"/>
      <c r="V880" s="118"/>
      <c r="W880" s="203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  <c r="AL880" s="118"/>
      <c r="AM880" s="118"/>
      <c r="AN880" s="118"/>
      <c r="AO880" s="118"/>
      <c r="AP880" s="118"/>
      <c r="AQ880" s="118"/>
      <c r="AR880" s="118"/>
      <c r="AS880" s="118"/>
    </row>
    <row r="881">
      <c r="A881" s="224"/>
      <c r="B881" s="225"/>
      <c r="C881" s="118"/>
      <c r="D881" s="118"/>
      <c r="E881" s="203"/>
      <c r="F881" s="118"/>
      <c r="G881" s="118"/>
      <c r="H881" s="118"/>
      <c r="I881" s="118"/>
      <c r="J881" s="118"/>
      <c r="K881" s="203"/>
      <c r="L881" s="118"/>
      <c r="M881" s="118"/>
      <c r="N881" s="118"/>
      <c r="O881" s="118"/>
      <c r="P881" s="118"/>
      <c r="Q881" s="203"/>
      <c r="R881" s="118"/>
      <c r="S881" s="118"/>
      <c r="T881" s="118"/>
      <c r="U881" s="118"/>
      <c r="V881" s="118"/>
      <c r="W881" s="203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  <c r="AL881" s="118"/>
      <c r="AM881" s="118"/>
      <c r="AN881" s="118"/>
      <c r="AO881" s="118"/>
      <c r="AP881" s="118"/>
      <c r="AQ881" s="118"/>
      <c r="AR881" s="118"/>
      <c r="AS881" s="118"/>
    </row>
    <row r="882">
      <c r="A882" s="224"/>
      <c r="B882" s="225"/>
      <c r="C882" s="118"/>
      <c r="D882" s="118"/>
      <c r="E882" s="203"/>
      <c r="F882" s="118"/>
      <c r="G882" s="118"/>
      <c r="H882" s="118"/>
      <c r="I882" s="118"/>
      <c r="J882" s="118"/>
      <c r="K882" s="203"/>
      <c r="L882" s="118"/>
      <c r="M882" s="118"/>
      <c r="N882" s="118"/>
      <c r="O882" s="118"/>
      <c r="P882" s="118"/>
      <c r="Q882" s="203"/>
      <c r="R882" s="118"/>
      <c r="S882" s="118"/>
      <c r="T882" s="118"/>
      <c r="U882" s="118"/>
      <c r="V882" s="118"/>
      <c r="W882" s="203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  <c r="AL882" s="118"/>
      <c r="AM882" s="118"/>
      <c r="AN882" s="118"/>
      <c r="AO882" s="118"/>
      <c r="AP882" s="118"/>
      <c r="AQ882" s="118"/>
      <c r="AR882" s="118"/>
      <c r="AS882" s="118"/>
    </row>
    <row r="883">
      <c r="A883" s="224"/>
      <c r="B883" s="225"/>
      <c r="C883" s="118"/>
      <c r="D883" s="118"/>
      <c r="E883" s="203"/>
      <c r="F883" s="118"/>
      <c r="G883" s="118"/>
      <c r="H883" s="118"/>
      <c r="I883" s="118"/>
      <c r="J883" s="118"/>
      <c r="K883" s="203"/>
      <c r="L883" s="118"/>
      <c r="M883" s="118"/>
      <c r="N883" s="118"/>
      <c r="O883" s="118"/>
      <c r="P883" s="118"/>
      <c r="Q883" s="203"/>
      <c r="R883" s="118"/>
      <c r="S883" s="118"/>
      <c r="T883" s="118"/>
      <c r="U883" s="118"/>
      <c r="V883" s="118"/>
      <c r="W883" s="203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  <c r="AL883" s="118"/>
      <c r="AM883" s="118"/>
      <c r="AN883" s="118"/>
      <c r="AO883" s="118"/>
      <c r="AP883" s="118"/>
      <c r="AQ883" s="118"/>
      <c r="AR883" s="118"/>
      <c r="AS883" s="118"/>
    </row>
    <row r="884">
      <c r="A884" s="224"/>
      <c r="B884" s="225"/>
      <c r="C884" s="118"/>
      <c r="D884" s="118"/>
      <c r="E884" s="203"/>
      <c r="F884" s="118"/>
      <c r="G884" s="118"/>
      <c r="H884" s="118"/>
      <c r="I884" s="118"/>
      <c r="J884" s="118"/>
      <c r="K884" s="203"/>
      <c r="L884" s="118"/>
      <c r="M884" s="118"/>
      <c r="N884" s="118"/>
      <c r="O884" s="118"/>
      <c r="P884" s="118"/>
      <c r="Q884" s="203"/>
      <c r="R884" s="118"/>
      <c r="S884" s="118"/>
      <c r="T884" s="118"/>
      <c r="U884" s="118"/>
      <c r="V884" s="118"/>
      <c r="W884" s="203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  <c r="AL884" s="118"/>
      <c r="AM884" s="118"/>
      <c r="AN884" s="118"/>
      <c r="AO884" s="118"/>
      <c r="AP884" s="118"/>
      <c r="AQ884" s="118"/>
      <c r="AR884" s="118"/>
      <c r="AS884" s="118"/>
    </row>
    <row r="885">
      <c r="A885" s="224"/>
      <c r="B885" s="225"/>
      <c r="C885" s="118"/>
      <c r="D885" s="118"/>
      <c r="E885" s="203"/>
      <c r="F885" s="118"/>
      <c r="G885" s="118"/>
      <c r="H885" s="118"/>
      <c r="I885" s="118"/>
      <c r="J885" s="118"/>
      <c r="K885" s="203"/>
      <c r="L885" s="118"/>
      <c r="M885" s="118"/>
      <c r="N885" s="118"/>
      <c r="O885" s="118"/>
      <c r="P885" s="118"/>
      <c r="Q885" s="203"/>
      <c r="R885" s="118"/>
      <c r="S885" s="118"/>
      <c r="T885" s="118"/>
      <c r="U885" s="118"/>
      <c r="V885" s="118"/>
      <c r="W885" s="203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  <c r="AL885" s="118"/>
      <c r="AM885" s="118"/>
      <c r="AN885" s="118"/>
      <c r="AO885" s="118"/>
      <c r="AP885" s="118"/>
      <c r="AQ885" s="118"/>
      <c r="AR885" s="118"/>
      <c r="AS885" s="118"/>
    </row>
    <row r="886">
      <c r="A886" s="224"/>
      <c r="B886" s="225"/>
      <c r="C886" s="118"/>
      <c r="D886" s="118"/>
      <c r="E886" s="203"/>
      <c r="F886" s="118"/>
      <c r="G886" s="118"/>
      <c r="H886" s="118"/>
      <c r="I886" s="118"/>
      <c r="J886" s="118"/>
      <c r="K886" s="203"/>
      <c r="L886" s="118"/>
      <c r="M886" s="118"/>
      <c r="N886" s="118"/>
      <c r="O886" s="118"/>
      <c r="P886" s="118"/>
      <c r="Q886" s="203"/>
      <c r="R886" s="118"/>
      <c r="S886" s="118"/>
      <c r="T886" s="118"/>
      <c r="U886" s="118"/>
      <c r="V886" s="118"/>
      <c r="W886" s="203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  <c r="AL886" s="118"/>
      <c r="AM886" s="118"/>
      <c r="AN886" s="118"/>
      <c r="AO886" s="118"/>
      <c r="AP886" s="118"/>
      <c r="AQ886" s="118"/>
      <c r="AR886" s="118"/>
      <c r="AS886" s="118"/>
    </row>
    <row r="887">
      <c r="A887" s="224"/>
      <c r="B887" s="225"/>
      <c r="C887" s="118"/>
      <c r="D887" s="118"/>
      <c r="E887" s="203"/>
      <c r="F887" s="118"/>
      <c r="G887" s="118"/>
      <c r="H887" s="118"/>
      <c r="I887" s="118"/>
      <c r="J887" s="118"/>
      <c r="K887" s="203"/>
      <c r="L887" s="118"/>
      <c r="M887" s="118"/>
      <c r="N887" s="118"/>
      <c r="O887" s="118"/>
      <c r="P887" s="118"/>
      <c r="Q887" s="203"/>
      <c r="R887" s="118"/>
      <c r="S887" s="118"/>
      <c r="T887" s="118"/>
      <c r="U887" s="118"/>
      <c r="V887" s="118"/>
      <c r="W887" s="203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  <c r="AL887" s="118"/>
      <c r="AM887" s="118"/>
      <c r="AN887" s="118"/>
      <c r="AO887" s="118"/>
      <c r="AP887" s="118"/>
      <c r="AQ887" s="118"/>
      <c r="AR887" s="118"/>
      <c r="AS887" s="118"/>
    </row>
    <row r="888">
      <c r="A888" s="224"/>
      <c r="B888" s="225"/>
      <c r="C888" s="118"/>
      <c r="D888" s="118"/>
      <c r="E888" s="203"/>
      <c r="F888" s="118"/>
      <c r="G888" s="118"/>
      <c r="H888" s="118"/>
      <c r="I888" s="118"/>
      <c r="J888" s="118"/>
      <c r="K888" s="203"/>
      <c r="L888" s="118"/>
      <c r="M888" s="118"/>
      <c r="N888" s="118"/>
      <c r="O888" s="118"/>
      <c r="P888" s="118"/>
      <c r="Q888" s="203"/>
      <c r="R888" s="118"/>
      <c r="S888" s="118"/>
      <c r="T888" s="118"/>
      <c r="U888" s="118"/>
      <c r="V888" s="118"/>
      <c r="W888" s="203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  <c r="AL888" s="118"/>
      <c r="AM888" s="118"/>
      <c r="AN888" s="118"/>
      <c r="AO888" s="118"/>
      <c r="AP888" s="118"/>
      <c r="AQ888" s="118"/>
      <c r="AR888" s="118"/>
      <c r="AS888" s="118"/>
    </row>
    <row r="889">
      <c r="A889" s="224"/>
      <c r="B889" s="225"/>
      <c r="C889" s="118"/>
      <c r="D889" s="118"/>
      <c r="E889" s="203"/>
      <c r="F889" s="118"/>
      <c r="G889" s="118"/>
      <c r="H889" s="118"/>
      <c r="I889" s="118"/>
      <c r="J889" s="118"/>
      <c r="K889" s="203"/>
      <c r="L889" s="118"/>
      <c r="M889" s="118"/>
      <c r="N889" s="118"/>
      <c r="O889" s="118"/>
      <c r="P889" s="118"/>
      <c r="Q889" s="203"/>
      <c r="R889" s="118"/>
      <c r="S889" s="118"/>
      <c r="T889" s="118"/>
      <c r="U889" s="118"/>
      <c r="V889" s="118"/>
      <c r="W889" s="203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  <c r="AL889" s="118"/>
      <c r="AM889" s="118"/>
      <c r="AN889" s="118"/>
      <c r="AO889" s="118"/>
      <c r="AP889" s="118"/>
      <c r="AQ889" s="118"/>
      <c r="AR889" s="118"/>
      <c r="AS889" s="118"/>
    </row>
    <row r="890">
      <c r="A890" s="224"/>
      <c r="B890" s="225"/>
      <c r="C890" s="118"/>
      <c r="D890" s="118"/>
      <c r="E890" s="203"/>
      <c r="F890" s="118"/>
      <c r="G890" s="118"/>
      <c r="H890" s="118"/>
      <c r="I890" s="118"/>
      <c r="J890" s="118"/>
      <c r="K890" s="203"/>
      <c r="L890" s="118"/>
      <c r="M890" s="118"/>
      <c r="N890" s="118"/>
      <c r="O890" s="118"/>
      <c r="P890" s="118"/>
      <c r="Q890" s="203"/>
      <c r="R890" s="118"/>
      <c r="S890" s="118"/>
      <c r="T890" s="118"/>
      <c r="U890" s="118"/>
      <c r="V890" s="118"/>
      <c r="W890" s="203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  <c r="AL890" s="118"/>
      <c r="AM890" s="118"/>
      <c r="AN890" s="118"/>
      <c r="AO890" s="118"/>
      <c r="AP890" s="118"/>
      <c r="AQ890" s="118"/>
      <c r="AR890" s="118"/>
      <c r="AS890" s="118"/>
    </row>
    <row r="891">
      <c r="A891" s="224"/>
      <c r="B891" s="225"/>
      <c r="C891" s="118"/>
      <c r="D891" s="118"/>
      <c r="E891" s="203"/>
      <c r="F891" s="118"/>
      <c r="G891" s="118"/>
      <c r="H891" s="118"/>
      <c r="I891" s="118"/>
      <c r="J891" s="118"/>
      <c r="K891" s="203"/>
      <c r="L891" s="118"/>
      <c r="M891" s="118"/>
      <c r="N891" s="118"/>
      <c r="O891" s="118"/>
      <c r="P891" s="118"/>
      <c r="Q891" s="203"/>
      <c r="R891" s="118"/>
      <c r="S891" s="118"/>
      <c r="T891" s="118"/>
      <c r="U891" s="118"/>
      <c r="V891" s="118"/>
      <c r="W891" s="203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  <c r="AL891" s="118"/>
      <c r="AM891" s="118"/>
      <c r="AN891" s="118"/>
      <c r="AO891" s="118"/>
      <c r="AP891" s="118"/>
      <c r="AQ891" s="118"/>
      <c r="AR891" s="118"/>
      <c r="AS891" s="118"/>
    </row>
    <row r="892">
      <c r="A892" s="224"/>
      <c r="B892" s="225"/>
      <c r="C892" s="118"/>
      <c r="D892" s="118"/>
      <c r="E892" s="203"/>
      <c r="F892" s="118"/>
      <c r="G892" s="118"/>
      <c r="H892" s="118"/>
      <c r="I892" s="118"/>
      <c r="J892" s="118"/>
      <c r="K892" s="203"/>
      <c r="L892" s="118"/>
      <c r="M892" s="118"/>
      <c r="N892" s="118"/>
      <c r="O892" s="118"/>
      <c r="P892" s="118"/>
      <c r="Q892" s="203"/>
      <c r="R892" s="118"/>
      <c r="S892" s="118"/>
      <c r="T892" s="118"/>
      <c r="U892" s="118"/>
      <c r="V892" s="118"/>
      <c r="W892" s="203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  <c r="AL892" s="118"/>
      <c r="AM892" s="118"/>
      <c r="AN892" s="118"/>
      <c r="AO892" s="118"/>
      <c r="AP892" s="118"/>
      <c r="AQ892" s="118"/>
      <c r="AR892" s="118"/>
      <c r="AS892" s="118"/>
    </row>
    <row r="893">
      <c r="A893" s="224"/>
      <c r="B893" s="225"/>
      <c r="C893" s="118"/>
      <c r="D893" s="118"/>
      <c r="E893" s="203"/>
      <c r="F893" s="118"/>
      <c r="G893" s="118"/>
      <c r="H893" s="118"/>
      <c r="I893" s="118"/>
      <c r="J893" s="118"/>
      <c r="K893" s="203"/>
      <c r="L893" s="118"/>
      <c r="M893" s="118"/>
      <c r="N893" s="118"/>
      <c r="O893" s="118"/>
      <c r="P893" s="118"/>
      <c r="Q893" s="203"/>
      <c r="R893" s="118"/>
      <c r="S893" s="118"/>
      <c r="T893" s="118"/>
      <c r="U893" s="118"/>
      <c r="V893" s="118"/>
      <c r="W893" s="203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  <c r="AL893" s="118"/>
      <c r="AM893" s="118"/>
      <c r="AN893" s="118"/>
      <c r="AO893" s="118"/>
      <c r="AP893" s="118"/>
      <c r="AQ893" s="118"/>
      <c r="AR893" s="118"/>
      <c r="AS893" s="118"/>
    </row>
    <row r="894">
      <c r="A894" s="224"/>
      <c r="B894" s="225"/>
      <c r="C894" s="118"/>
      <c r="D894" s="118"/>
      <c r="E894" s="203"/>
      <c r="F894" s="118"/>
      <c r="G894" s="118"/>
      <c r="H894" s="118"/>
      <c r="I894" s="118"/>
      <c r="J894" s="118"/>
      <c r="K894" s="203"/>
      <c r="L894" s="118"/>
      <c r="M894" s="118"/>
      <c r="N894" s="118"/>
      <c r="O894" s="118"/>
      <c r="P894" s="118"/>
      <c r="Q894" s="203"/>
      <c r="R894" s="118"/>
      <c r="S894" s="118"/>
      <c r="T894" s="118"/>
      <c r="U894" s="118"/>
      <c r="V894" s="118"/>
      <c r="W894" s="203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  <c r="AL894" s="118"/>
      <c r="AM894" s="118"/>
      <c r="AN894" s="118"/>
      <c r="AO894" s="118"/>
      <c r="AP894" s="118"/>
      <c r="AQ894" s="118"/>
      <c r="AR894" s="118"/>
      <c r="AS894" s="118"/>
    </row>
    <row r="895">
      <c r="A895" s="224"/>
      <c r="B895" s="225"/>
      <c r="C895" s="118"/>
      <c r="D895" s="118"/>
      <c r="E895" s="203"/>
      <c r="F895" s="118"/>
      <c r="G895" s="118"/>
      <c r="H895" s="118"/>
      <c r="I895" s="118"/>
      <c r="J895" s="118"/>
      <c r="K895" s="203"/>
      <c r="L895" s="118"/>
      <c r="M895" s="118"/>
      <c r="N895" s="118"/>
      <c r="O895" s="118"/>
      <c r="P895" s="118"/>
      <c r="Q895" s="203"/>
      <c r="R895" s="118"/>
      <c r="S895" s="118"/>
      <c r="T895" s="118"/>
      <c r="U895" s="118"/>
      <c r="V895" s="118"/>
      <c r="W895" s="203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  <c r="AL895" s="118"/>
      <c r="AM895" s="118"/>
      <c r="AN895" s="118"/>
      <c r="AO895" s="118"/>
      <c r="AP895" s="118"/>
      <c r="AQ895" s="118"/>
      <c r="AR895" s="118"/>
      <c r="AS895" s="118"/>
    </row>
    <row r="896">
      <c r="A896" s="224"/>
      <c r="B896" s="225"/>
      <c r="C896" s="118"/>
      <c r="D896" s="118"/>
      <c r="E896" s="203"/>
      <c r="F896" s="118"/>
      <c r="G896" s="118"/>
      <c r="H896" s="118"/>
      <c r="I896" s="118"/>
      <c r="J896" s="118"/>
      <c r="K896" s="203"/>
      <c r="L896" s="118"/>
      <c r="M896" s="118"/>
      <c r="N896" s="118"/>
      <c r="O896" s="118"/>
      <c r="P896" s="118"/>
      <c r="Q896" s="203"/>
      <c r="R896" s="118"/>
      <c r="S896" s="118"/>
      <c r="T896" s="118"/>
      <c r="U896" s="118"/>
      <c r="V896" s="118"/>
      <c r="W896" s="203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  <c r="AL896" s="118"/>
      <c r="AM896" s="118"/>
      <c r="AN896" s="118"/>
      <c r="AO896" s="118"/>
      <c r="AP896" s="118"/>
      <c r="AQ896" s="118"/>
      <c r="AR896" s="118"/>
      <c r="AS896" s="118"/>
    </row>
    <row r="897">
      <c r="A897" s="224"/>
      <c r="B897" s="225"/>
      <c r="C897" s="118"/>
      <c r="D897" s="118"/>
      <c r="E897" s="203"/>
      <c r="F897" s="118"/>
      <c r="G897" s="118"/>
      <c r="H897" s="118"/>
      <c r="I897" s="118"/>
      <c r="J897" s="118"/>
      <c r="K897" s="203"/>
      <c r="L897" s="118"/>
      <c r="M897" s="118"/>
      <c r="N897" s="118"/>
      <c r="O897" s="118"/>
      <c r="P897" s="118"/>
      <c r="Q897" s="203"/>
      <c r="R897" s="118"/>
      <c r="S897" s="118"/>
      <c r="T897" s="118"/>
      <c r="U897" s="118"/>
      <c r="V897" s="118"/>
      <c r="W897" s="203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  <c r="AL897" s="118"/>
      <c r="AM897" s="118"/>
      <c r="AN897" s="118"/>
      <c r="AO897" s="118"/>
      <c r="AP897" s="118"/>
      <c r="AQ897" s="118"/>
      <c r="AR897" s="118"/>
      <c r="AS897" s="118"/>
    </row>
    <row r="898">
      <c r="A898" s="224"/>
      <c r="B898" s="225"/>
      <c r="C898" s="118"/>
      <c r="D898" s="118"/>
      <c r="E898" s="203"/>
      <c r="F898" s="118"/>
      <c r="G898" s="118"/>
      <c r="H898" s="118"/>
      <c r="I898" s="118"/>
      <c r="J898" s="118"/>
      <c r="K898" s="203"/>
      <c r="L898" s="118"/>
      <c r="M898" s="118"/>
      <c r="N898" s="118"/>
      <c r="O898" s="118"/>
      <c r="P898" s="118"/>
      <c r="Q898" s="203"/>
      <c r="R898" s="118"/>
      <c r="S898" s="118"/>
      <c r="T898" s="118"/>
      <c r="U898" s="118"/>
      <c r="V898" s="118"/>
      <c r="W898" s="203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  <c r="AL898" s="118"/>
      <c r="AM898" s="118"/>
      <c r="AN898" s="118"/>
      <c r="AO898" s="118"/>
      <c r="AP898" s="118"/>
      <c r="AQ898" s="118"/>
      <c r="AR898" s="118"/>
      <c r="AS898" s="118"/>
    </row>
    <row r="899">
      <c r="A899" s="224"/>
      <c r="B899" s="225"/>
      <c r="C899" s="118"/>
      <c r="D899" s="118"/>
      <c r="E899" s="203"/>
      <c r="F899" s="118"/>
      <c r="G899" s="118"/>
      <c r="H899" s="118"/>
      <c r="I899" s="118"/>
      <c r="J899" s="118"/>
      <c r="K899" s="203"/>
      <c r="L899" s="118"/>
      <c r="M899" s="118"/>
      <c r="N899" s="118"/>
      <c r="O899" s="118"/>
      <c r="P899" s="118"/>
      <c r="Q899" s="203"/>
      <c r="R899" s="118"/>
      <c r="S899" s="118"/>
      <c r="T899" s="118"/>
      <c r="U899" s="118"/>
      <c r="V899" s="118"/>
      <c r="W899" s="203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  <c r="AL899" s="118"/>
      <c r="AM899" s="118"/>
      <c r="AN899" s="118"/>
      <c r="AO899" s="118"/>
      <c r="AP899" s="118"/>
      <c r="AQ899" s="118"/>
      <c r="AR899" s="118"/>
      <c r="AS899" s="118"/>
    </row>
    <row r="900">
      <c r="A900" s="224"/>
      <c r="B900" s="225"/>
      <c r="C900" s="118"/>
      <c r="D900" s="118"/>
      <c r="E900" s="203"/>
      <c r="F900" s="118"/>
      <c r="G900" s="118"/>
      <c r="H900" s="118"/>
      <c r="I900" s="118"/>
      <c r="J900" s="118"/>
      <c r="K900" s="203"/>
      <c r="L900" s="118"/>
      <c r="M900" s="118"/>
      <c r="N900" s="118"/>
      <c r="O900" s="118"/>
      <c r="P900" s="118"/>
      <c r="Q900" s="203"/>
      <c r="R900" s="118"/>
      <c r="S900" s="118"/>
      <c r="T900" s="118"/>
      <c r="U900" s="118"/>
      <c r="V900" s="118"/>
      <c r="W900" s="203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  <c r="AL900" s="118"/>
      <c r="AM900" s="118"/>
      <c r="AN900" s="118"/>
      <c r="AO900" s="118"/>
      <c r="AP900" s="118"/>
      <c r="AQ900" s="118"/>
      <c r="AR900" s="118"/>
      <c r="AS900" s="118"/>
    </row>
    <row r="901">
      <c r="A901" s="224"/>
      <c r="B901" s="225"/>
      <c r="C901" s="118"/>
      <c r="D901" s="118"/>
      <c r="E901" s="203"/>
      <c r="F901" s="118"/>
      <c r="G901" s="118"/>
      <c r="H901" s="118"/>
      <c r="I901" s="118"/>
      <c r="J901" s="118"/>
      <c r="K901" s="203"/>
      <c r="L901" s="118"/>
      <c r="M901" s="118"/>
      <c r="N901" s="118"/>
      <c r="O901" s="118"/>
      <c r="P901" s="118"/>
      <c r="Q901" s="203"/>
      <c r="R901" s="118"/>
      <c r="S901" s="118"/>
      <c r="T901" s="118"/>
      <c r="U901" s="118"/>
      <c r="V901" s="118"/>
      <c r="W901" s="203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  <c r="AL901" s="118"/>
      <c r="AM901" s="118"/>
      <c r="AN901" s="118"/>
      <c r="AO901" s="118"/>
      <c r="AP901" s="118"/>
      <c r="AQ901" s="118"/>
      <c r="AR901" s="118"/>
      <c r="AS901" s="118"/>
    </row>
    <row r="902">
      <c r="A902" s="224"/>
      <c r="B902" s="225"/>
      <c r="C902" s="118"/>
      <c r="D902" s="118"/>
      <c r="E902" s="203"/>
      <c r="F902" s="118"/>
      <c r="G902" s="118"/>
      <c r="H902" s="118"/>
      <c r="I902" s="118"/>
      <c r="J902" s="118"/>
      <c r="K902" s="203"/>
      <c r="L902" s="118"/>
      <c r="M902" s="118"/>
      <c r="N902" s="118"/>
      <c r="O902" s="118"/>
      <c r="P902" s="118"/>
      <c r="Q902" s="203"/>
      <c r="R902" s="118"/>
      <c r="S902" s="118"/>
      <c r="T902" s="118"/>
      <c r="U902" s="118"/>
      <c r="V902" s="118"/>
      <c r="W902" s="203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  <c r="AL902" s="118"/>
      <c r="AM902" s="118"/>
      <c r="AN902" s="118"/>
      <c r="AO902" s="118"/>
      <c r="AP902" s="118"/>
      <c r="AQ902" s="118"/>
      <c r="AR902" s="118"/>
      <c r="AS902" s="118"/>
    </row>
    <row r="903">
      <c r="A903" s="224"/>
      <c r="B903" s="225"/>
      <c r="C903" s="118"/>
      <c r="D903" s="118"/>
      <c r="E903" s="203"/>
      <c r="F903" s="118"/>
      <c r="G903" s="118"/>
      <c r="H903" s="118"/>
      <c r="I903" s="118"/>
      <c r="J903" s="118"/>
      <c r="K903" s="203"/>
      <c r="L903" s="118"/>
      <c r="M903" s="118"/>
      <c r="N903" s="118"/>
      <c r="O903" s="118"/>
      <c r="P903" s="118"/>
      <c r="Q903" s="203"/>
      <c r="R903" s="118"/>
      <c r="S903" s="118"/>
      <c r="T903" s="118"/>
      <c r="U903" s="118"/>
      <c r="V903" s="118"/>
      <c r="W903" s="203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  <c r="AL903" s="118"/>
      <c r="AM903" s="118"/>
      <c r="AN903" s="118"/>
      <c r="AO903" s="118"/>
      <c r="AP903" s="118"/>
      <c r="AQ903" s="118"/>
      <c r="AR903" s="118"/>
      <c r="AS903" s="118"/>
    </row>
    <row r="904">
      <c r="A904" s="224"/>
      <c r="B904" s="225"/>
      <c r="C904" s="118"/>
      <c r="D904" s="118"/>
      <c r="E904" s="203"/>
      <c r="F904" s="118"/>
      <c r="G904" s="118"/>
      <c r="H904" s="118"/>
      <c r="I904" s="118"/>
      <c r="J904" s="118"/>
      <c r="K904" s="203"/>
      <c r="L904" s="118"/>
      <c r="M904" s="118"/>
      <c r="N904" s="118"/>
      <c r="O904" s="118"/>
      <c r="P904" s="118"/>
      <c r="Q904" s="203"/>
      <c r="R904" s="118"/>
      <c r="S904" s="118"/>
      <c r="T904" s="118"/>
      <c r="U904" s="118"/>
      <c r="V904" s="118"/>
      <c r="W904" s="203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  <c r="AL904" s="118"/>
      <c r="AM904" s="118"/>
      <c r="AN904" s="118"/>
      <c r="AO904" s="118"/>
      <c r="AP904" s="118"/>
      <c r="AQ904" s="118"/>
      <c r="AR904" s="118"/>
      <c r="AS904" s="118"/>
    </row>
    <row r="905">
      <c r="A905" s="224"/>
      <c r="B905" s="225"/>
      <c r="C905" s="118"/>
      <c r="D905" s="118"/>
      <c r="E905" s="203"/>
      <c r="F905" s="118"/>
      <c r="G905" s="118"/>
      <c r="H905" s="118"/>
      <c r="I905" s="118"/>
      <c r="J905" s="118"/>
      <c r="K905" s="203"/>
      <c r="L905" s="118"/>
      <c r="M905" s="118"/>
      <c r="N905" s="118"/>
      <c r="O905" s="118"/>
      <c r="P905" s="118"/>
      <c r="Q905" s="203"/>
      <c r="R905" s="118"/>
      <c r="S905" s="118"/>
      <c r="T905" s="118"/>
      <c r="U905" s="118"/>
      <c r="V905" s="118"/>
      <c r="W905" s="203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  <c r="AL905" s="118"/>
      <c r="AM905" s="118"/>
      <c r="AN905" s="118"/>
      <c r="AO905" s="118"/>
      <c r="AP905" s="118"/>
      <c r="AQ905" s="118"/>
      <c r="AR905" s="118"/>
      <c r="AS905" s="118"/>
    </row>
    <row r="906">
      <c r="A906" s="224"/>
      <c r="B906" s="225"/>
      <c r="C906" s="118"/>
      <c r="D906" s="118"/>
      <c r="E906" s="203"/>
      <c r="F906" s="118"/>
      <c r="G906" s="118"/>
      <c r="H906" s="118"/>
      <c r="I906" s="118"/>
      <c r="J906" s="118"/>
      <c r="K906" s="203"/>
      <c r="L906" s="118"/>
      <c r="M906" s="118"/>
      <c r="N906" s="118"/>
      <c r="O906" s="118"/>
      <c r="P906" s="118"/>
      <c r="Q906" s="203"/>
      <c r="R906" s="118"/>
      <c r="S906" s="118"/>
      <c r="T906" s="118"/>
      <c r="U906" s="118"/>
      <c r="V906" s="118"/>
      <c r="W906" s="203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  <c r="AL906" s="118"/>
      <c r="AM906" s="118"/>
      <c r="AN906" s="118"/>
      <c r="AO906" s="118"/>
      <c r="AP906" s="118"/>
      <c r="AQ906" s="118"/>
      <c r="AR906" s="118"/>
      <c r="AS906" s="118"/>
    </row>
    <row r="907">
      <c r="A907" s="224"/>
      <c r="B907" s="225"/>
      <c r="C907" s="118"/>
      <c r="D907" s="118"/>
      <c r="E907" s="203"/>
      <c r="F907" s="118"/>
      <c r="G907" s="118"/>
      <c r="H907" s="118"/>
      <c r="I907" s="118"/>
      <c r="J907" s="118"/>
      <c r="K907" s="203"/>
      <c r="L907" s="118"/>
      <c r="M907" s="118"/>
      <c r="N907" s="118"/>
      <c r="O907" s="118"/>
      <c r="P907" s="118"/>
      <c r="Q907" s="203"/>
      <c r="R907" s="118"/>
      <c r="S907" s="118"/>
      <c r="T907" s="118"/>
      <c r="U907" s="118"/>
      <c r="V907" s="118"/>
      <c r="W907" s="203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  <c r="AL907" s="118"/>
      <c r="AM907" s="118"/>
      <c r="AN907" s="118"/>
      <c r="AO907" s="118"/>
      <c r="AP907" s="118"/>
      <c r="AQ907" s="118"/>
      <c r="AR907" s="118"/>
      <c r="AS907" s="118"/>
    </row>
    <row r="908">
      <c r="A908" s="224"/>
      <c r="B908" s="225"/>
      <c r="C908" s="118"/>
      <c r="D908" s="118"/>
      <c r="E908" s="203"/>
      <c r="F908" s="118"/>
      <c r="G908" s="118"/>
      <c r="H908" s="118"/>
      <c r="I908" s="118"/>
      <c r="J908" s="118"/>
      <c r="K908" s="203"/>
      <c r="L908" s="118"/>
      <c r="M908" s="118"/>
      <c r="N908" s="118"/>
      <c r="O908" s="118"/>
      <c r="P908" s="118"/>
      <c r="Q908" s="203"/>
      <c r="R908" s="118"/>
      <c r="S908" s="118"/>
      <c r="T908" s="118"/>
      <c r="U908" s="118"/>
      <c r="V908" s="118"/>
      <c r="W908" s="203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  <c r="AL908" s="118"/>
      <c r="AM908" s="118"/>
      <c r="AN908" s="118"/>
      <c r="AO908" s="118"/>
      <c r="AP908" s="118"/>
      <c r="AQ908" s="118"/>
      <c r="AR908" s="118"/>
      <c r="AS908" s="118"/>
    </row>
    <row r="909">
      <c r="A909" s="224"/>
      <c r="B909" s="225"/>
      <c r="C909" s="118"/>
      <c r="D909" s="118"/>
      <c r="E909" s="203"/>
      <c r="F909" s="118"/>
      <c r="G909" s="118"/>
      <c r="H909" s="118"/>
      <c r="I909" s="118"/>
      <c r="J909" s="118"/>
      <c r="K909" s="203"/>
      <c r="L909" s="118"/>
      <c r="M909" s="118"/>
      <c r="N909" s="118"/>
      <c r="O909" s="118"/>
      <c r="P909" s="118"/>
      <c r="Q909" s="203"/>
      <c r="R909" s="118"/>
      <c r="S909" s="118"/>
      <c r="T909" s="118"/>
      <c r="U909" s="118"/>
      <c r="V909" s="118"/>
      <c r="W909" s="203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  <c r="AL909" s="118"/>
      <c r="AM909" s="118"/>
      <c r="AN909" s="118"/>
      <c r="AO909" s="118"/>
      <c r="AP909" s="118"/>
      <c r="AQ909" s="118"/>
      <c r="AR909" s="118"/>
      <c r="AS909" s="118"/>
    </row>
    <row r="910">
      <c r="A910" s="224"/>
      <c r="B910" s="225"/>
      <c r="C910" s="118"/>
      <c r="D910" s="118"/>
      <c r="E910" s="203"/>
      <c r="F910" s="118"/>
      <c r="G910" s="118"/>
      <c r="H910" s="118"/>
      <c r="I910" s="118"/>
      <c r="J910" s="118"/>
      <c r="K910" s="203"/>
      <c r="L910" s="118"/>
      <c r="M910" s="118"/>
      <c r="N910" s="118"/>
      <c r="O910" s="118"/>
      <c r="P910" s="118"/>
      <c r="Q910" s="203"/>
      <c r="R910" s="118"/>
      <c r="S910" s="118"/>
      <c r="T910" s="118"/>
      <c r="U910" s="118"/>
      <c r="V910" s="118"/>
      <c r="W910" s="203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  <c r="AL910" s="118"/>
      <c r="AM910" s="118"/>
      <c r="AN910" s="118"/>
      <c r="AO910" s="118"/>
      <c r="AP910" s="118"/>
      <c r="AQ910" s="118"/>
      <c r="AR910" s="118"/>
      <c r="AS910" s="118"/>
    </row>
    <row r="911">
      <c r="A911" s="224"/>
      <c r="B911" s="225"/>
      <c r="C911" s="118"/>
      <c r="D911" s="118"/>
      <c r="E911" s="203"/>
      <c r="F911" s="118"/>
      <c r="G911" s="118"/>
      <c r="H911" s="118"/>
      <c r="I911" s="118"/>
      <c r="J911" s="118"/>
      <c r="K911" s="203"/>
      <c r="L911" s="118"/>
      <c r="M911" s="118"/>
      <c r="N911" s="118"/>
      <c r="O911" s="118"/>
      <c r="P911" s="118"/>
      <c r="Q911" s="203"/>
      <c r="R911" s="118"/>
      <c r="S911" s="118"/>
      <c r="T911" s="118"/>
      <c r="U911" s="118"/>
      <c r="V911" s="118"/>
      <c r="W911" s="203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  <c r="AL911" s="118"/>
      <c r="AM911" s="118"/>
      <c r="AN911" s="118"/>
      <c r="AO911" s="118"/>
      <c r="AP911" s="118"/>
      <c r="AQ911" s="118"/>
      <c r="AR911" s="118"/>
      <c r="AS911" s="118"/>
    </row>
    <row r="912">
      <c r="A912" s="224"/>
      <c r="B912" s="225"/>
      <c r="C912" s="118"/>
      <c r="D912" s="118"/>
      <c r="E912" s="203"/>
      <c r="F912" s="118"/>
      <c r="G912" s="118"/>
      <c r="H912" s="118"/>
      <c r="I912" s="118"/>
      <c r="J912" s="118"/>
      <c r="K912" s="203"/>
      <c r="L912" s="118"/>
      <c r="M912" s="118"/>
      <c r="N912" s="118"/>
      <c r="O912" s="118"/>
      <c r="P912" s="118"/>
      <c r="Q912" s="203"/>
      <c r="R912" s="118"/>
      <c r="S912" s="118"/>
      <c r="T912" s="118"/>
      <c r="U912" s="118"/>
      <c r="V912" s="118"/>
      <c r="W912" s="203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  <c r="AL912" s="118"/>
      <c r="AM912" s="118"/>
      <c r="AN912" s="118"/>
      <c r="AO912" s="118"/>
      <c r="AP912" s="118"/>
      <c r="AQ912" s="118"/>
      <c r="AR912" s="118"/>
      <c r="AS912" s="118"/>
    </row>
    <row r="913">
      <c r="A913" s="224"/>
      <c r="B913" s="225"/>
      <c r="C913" s="118"/>
      <c r="D913" s="118"/>
      <c r="E913" s="203"/>
      <c r="F913" s="118"/>
      <c r="G913" s="118"/>
      <c r="H913" s="118"/>
      <c r="I913" s="118"/>
      <c r="J913" s="118"/>
      <c r="K913" s="203"/>
      <c r="L913" s="118"/>
      <c r="M913" s="118"/>
      <c r="N913" s="118"/>
      <c r="O913" s="118"/>
      <c r="P913" s="118"/>
      <c r="Q913" s="203"/>
      <c r="R913" s="118"/>
      <c r="S913" s="118"/>
      <c r="T913" s="118"/>
      <c r="U913" s="118"/>
      <c r="V913" s="118"/>
      <c r="W913" s="203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  <c r="AL913" s="118"/>
      <c r="AM913" s="118"/>
      <c r="AN913" s="118"/>
      <c r="AO913" s="118"/>
      <c r="AP913" s="118"/>
      <c r="AQ913" s="118"/>
      <c r="AR913" s="118"/>
      <c r="AS913" s="118"/>
    </row>
    <row r="914">
      <c r="A914" s="224"/>
      <c r="B914" s="225"/>
      <c r="C914" s="118"/>
      <c r="D914" s="118"/>
      <c r="E914" s="203"/>
      <c r="F914" s="118"/>
      <c r="G914" s="118"/>
      <c r="H914" s="118"/>
      <c r="I914" s="118"/>
      <c r="J914" s="118"/>
      <c r="K914" s="203"/>
      <c r="L914" s="118"/>
      <c r="M914" s="118"/>
      <c r="N914" s="118"/>
      <c r="O914" s="118"/>
      <c r="P914" s="118"/>
      <c r="Q914" s="203"/>
      <c r="R914" s="118"/>
      <c r="S914" s="118"/>
      <c r="T914" s="118"/>
      <c r="U914" s="118"/>
      <c r="V914" s="118"/>
      <c r="W914" s="203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  <c r="AL914" s="118"/>
      <c r="AM914" s="118"/>
      <c r="AN914" s="118"/>
      <c r="AO914" s="118"/>
      <c r="AP914" s="118"/>
      <c r="AQ914" s="118"/>
      <c r="AR914" s="118"/>
      <c r="AS914" s="118"/>
    </row>
    <row r="915">
      <c r="A915" s="224"/>
      <c r="B915" s="225"/>
      <c r="C915" s="118"/>
      <c r="D915" s="118"/>
      <c r="E915" s="203"/>
      <c r="F915" s="118"/>
      <c r="G915" s="118"/>
      <c r="H915" s="118"/>
      <c r="I915" s="118"/>
      <c r="J915" s="118"/>
      <c r="K915" s="203"/>
      <c r="L915" s="118"/>
      <c r="M915" s="118"/>
      <c r="N915" s="118"/>
      <c r="O915" s="118"/>
      <c r="P915" s="118"/>
      <c r="Q915" s="203"/>
      <c r="R915" s="118"/>
      <c r="S915" s="118"/>
      <c r="T915" s="118"/>
      <c r="U915" s="118"/>
      <c r="V915" s="118"/>
      <c r="W915" s="203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  <c r="AL915" s="118"/>
      <c r="AM915" s="118"/>
      <c r="AN915" s="118"/>
      <c r="AO915" s="118"/>
      <c r="AP915" s="118"/>
      <c r="AQ915" s="118"/>
      <c r="AR915" s="118"/>
      <c r="AS915" s="118"/>
    </row>
    <row r="916">
      <c r="A916" s="224"/>
      <c r="B916" s="225"/>
      <c r="C916" s="118"/>
      <c r="D916" s="118"/>
      <c r="E916" s="203"/>
      <c r="F916" s="118"/>
      <c r="G916" s="118"/>
      <c r="H916" s="118"/>
      <c r="I916" s="118"/>
      <c r="J916" s="118"/>
      <c r="K916" s="203"/>
      <c r="L916" s="118"/>
      <c r="M916" s="118"/>
      <c r="N916" s="118"/>
      <c r="O916" s="118"/>
      <c r="P916" s="118"/>
      <c r="Q916" s="203"/>
      <c r="R916" s="118"/>
      <c r="S916" s="118"/>
      <c r="T916" s="118"/>
      <c r="U916" s="118"/>
      <c r="V916" s="118"/>
      <c r="W916" s="203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  <c r="AL916" s="118"/>
      <c r="AM916" s="118"/>
      <c r="AN916" s="118"/>
      <c r="AO916" s="118"/>
      <c r="AP916" s="118"/>
      <c r="AQ916" s="118"/>
      <c r="AR916" s="118"/>
      <c r="AS916" s="118"/>
    </row>
    <row r="917">
      <c r="A917" s="224"/>
      <c r="B917" s="225"/>
      <c r="C917" s="118"/>
      <c r="D917" s="118"/>
      <c r="E917" s="203"/>
      <c r="F917" s="118"/>
      <c r="G917" s="118"/>
      <c r="H917" s="118"/>
      <c r="I917" s="118"/>
      <c r="J917" s="118"/>
      <c r="K917" s="203"/>
      <c r="L917" s="118"/>
      <c r="M917" s="118"/>
      <c r="N917" s="118"/>
      <c r="O917" s="118"/>
      <c r="P917" s="118"/>
      <c r="Q917" s="203"/>
      <c r="R917" s="118"/>
      <c r="S917" s="118"/>
      <c r="T917" s="118"/>
      <c r="U917" s="118"/>
      <c r="V917" s="118"/>
      <c r="W917" s="203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  <c r="AL917" s="118"/>
      <c r="AM917" s="118"/>
      <c r="AN917" s="118"/>
      <c r="AO917" s="118"/>
      <c r="AP917" s="118"/>
      <c r="AQ917" s="118"/>
      <c r="AR917" s="118"/>
      <c r="AS917" s="118"/>
    </row>
    <row r="918">
      <c r="A918" s="224"/>
      <c r="B918" s="225"/>
      <c r="C918" s="118"/>
      <c r="D918" s="118"/>
      <c r="E918" s="203"/>
      <c r="F918" s="118"/>
      <c r="G918" s="118"/>
      <c r="H918" s="118"/>
      <c r="I918" s="118"/>
      <c r="J918" s="118"/>
      <c r="K918" s="203"/>
      <c r="L918" s="118"/>
      <c r="M918" s="118"/>
      <c r="N918" s="118"/>
      <c r="O918" s="118"/>
      <c r="P918" s="118"/>
      <c r="Q918" s="203"/>
      <c r="R918" s="118"/>
      <c r="S918" s="118"/>
      <c r="T918" s="118"/>
      <c r="U918" s="118"/>
      <c r="V918" s="118"/>
      <c r="W918" s="203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  <c r="AL918" s="118"/>
      <c r="AM918" s="118"/>
      <c r="AN918" s="118"/>
      <c r="AO918" s="118"/>
      <c r="AP918" s="118"/>
      <c r="AQ918" s="118"/>
      <c r="AR918" s="118"/>
      <c r="AS918" s="118"/>
    </row>
    <row r="919">
      <c r="A919" s="224"/>
      <c r="B919" s="225"/>
      <c r="C919" s="118"/>
      <c r="D919" s="118"/>
      <c r="E919" s="203"/>
      <c r="F919" s="118"/>
      <c r="G919" s="118"/>
      <c r="H919" s="118"/>
      <c r="I919" s="118"/>
      <c r="J919" s="118"/>
      <c r="K919" s="203"/>
      <c r="L919" s="118"/>
      <c r="M919" s="118"/>
      <c r="N919" s="118"/>
      <c r="O919" s="118"/>
      <c r="P919" s="118"/>
      <c r="Q919" s="203"/>
      <c r="R919" s="118"/>
      <c r="S919" s="118"/>
      <c r="T919" s="118"/>
      <c r="U919" s="118"/>
      <c r="V919" s="118"/>
      <c r="W919" s="203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  <c r="AL919" s="118"/>
      <c r="AM919" s="118"/>
      <c r="AN919" s="118"/>
      <c r="AO919" s="118"/>
      <c r="AP919" s="118"/>
      <c r="AQ919" s="118"/>
      <c r="AR919" s="118"/>
      <c r="AS919" s="118"/>
    </row>
    <row r="920">
      <c r="A920" s="224"/>
      <c r="B920" s="225"/>
      <c r="C920" s="118"/>
      <c r="D920" s="118"/>
      <c r="E920" s="203"/>
      <c r="F920" s="118"/>
      <c r="G920" s="118"/>
      <c r="H920" s="118"/>
      <c r="I920" s="118"/>
      <c r="J920" s="118"/>
      <c r="K920" s="203"/>
      <c r="L920" s="118"/>
      <c r="M920" s="118"/>
      <c r="N920" s="118"/>
      <c r="O920" s="118"/>
      <c r="P920" s="118"/>
      <c r="Q920" s="203"/>
      <c r="R920" s="118"/>
      <c r="S920" s="118"/>
      <c r="T920" s="118"/>
      <c r="U920" s="118"/>
      <c r="V920" s="118"/>
      <c r="W920" s="203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  <c r="AL920" s="118"/>
      <c r="AM920" s="118"/>
      <c r="AN920" s="118"/>
      <c r="AO920" s="118"/>
      <c r="AP920" s="118"/>
      <c r="AQ920" s="118"/>
      <c r="AR920" s="118"/>
      <c r="AS920" s="118"/>
    </row>
    <row r="921">
      <c r="A921" s="224"/>
      <c r="B921" s="225"/>
      <c r="C921" s="118"/>
      <c r="D921" s="118"/>
      <c r="E921" s="203"/>
      <c r="F921" s="118"/>
      <c r="G921" s="118"/>
      <c r="H921" s="118"/>
      <c r="I921" s="118"/>
      <c r="J921" s="118"/>
      <c r="K921" s="203"/>
      <c r="L921" s="118"/>
      <c r="M921" s="118"/>
      <c r="N921" s="118"/>
      <c r="O921" s="118"/>
      <c r="P921" s="118"/>
      <c r="Q921" s="203"/>
      <c r="R921" s="118"/>
      <c r="S921" s="118"/>
      <c r="T921" s="118"/>
      <c r="U921" s="118"/>
      <c r="V921" s="118"/>
      <c r="W921" s="203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  <c r="AL921" s="118"/>
      <c r="AM921" s="118"/>
      <c r="AN921" s="118"/>
      <c r="AO921" s="118"/>
      <c r="AP921" s="118"/>
      <c r="AQ921" s="118"/>
      <c r="AR921" s="118"/>
      <c r="AS921" s="118"/>
    </row>
    <row r="922">
      <c r="A922" s="224"/>
      <c r="B922" s="225"/>
      <c r="C922" s="118"/>
      <c r="D922" s="118"/>
      <c r="E922" s="203"/>
      <c r="F922" s="118"/>
      <c r="G922" s="118"/>
      <c r="H922" s="118"/>
      <c r="I922" s="118"/>
      <c r="J922" s="118"/>
      <c r="K922" s="203"/>
      <c r="L922" s="118"/>
      <c r="M922" s="118"/>
      <c r="N922" s="118"/>
      <c r="O922" s="118"/>
      <c r="P922" s="118"/>
      <c r="Q922" s="203"/>
      <c r="R922" s="118"/>
      <c r="S922" s="118"/>
      <c r="T922" s="118"/>
      <c r="U922" s="118"/>
      <c r="V922" s="118"/>
      <c r="W922" s="203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  <c r="AL922" s="118"/>
      <c r="AM922" s="118"/>
      <c r="AN922" s="118"/>
      <c r="AO922" s="118"/>
      <c r="AP922" s="118"/>
      <c r="AQ922" s="118"/>
      <c r="AR922" s="118"/>
      <c r="AS922" s="118"/>
    </row>
    <row r="923">
      <c r="A923" s="224"/>
      <c r="B923" s="225"/>
      <c r="C923" s="118"/>
      <c r="D923" s="118"/>
      <c r="E923" s="203"/>
      <c r="F923" s="118"/>
      <c r="G923" s="118"/>
      <c r="H923" s="118"/>
      <c r="I923" s="118"/>
      <c r="J923" s="118"/>
      <c r="K923" s="203"/>
      <c r="L923" s="118"/>
      <c r="M923" s="118"/>
      <c r="N923" s="118"/>
      <c r="O923" s="118"/>
      <c r="P923" s="118"/>
      <c r="Q923" s="203"/>
      <c r="R923" s="118"/>
      <c r="S923" s="118"/>
      <c r="T923" s="118"/>
      <c r="U923" s="118"/>
      <c r="V923" s="118"/>
      <c r="W923" s="203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  <c r="AL923" s="118"/>
      <c r="AM923" s="118"/>
      <c r="AN923" s="118"/>
      <c r="AO923" s="118"/>
      <c r="AP923" s="118"/>
      <c r="AQ923" s="118"/>
      <c r="AR923" s="118"/>
      <c r="AS923" s="118"/>
    </row>
    <row r="924">
      <c r="A924" s="224"/>
      <c r="B924" s="225"/>
      <c r="C924" s="118"/>
      <c r="D924" s="118"/>
      <c r="E924" s="203"/>
      <c r="F924" s="118"/>
      <c r="G924" s="118"/>
      <c r="H924" s="118"/>
      <c r="I924" s="118"/>
      <c r="J924" s="118"/>
      <c r="K924" s="203"/>
      <c r="L924" s="118"/>
      <c r="M924" s="118"/>
      <c r="N924" s="118"/>
      <c r="O924" s="118"/>
      <c r="P924" s="118"/>
      <c r="Q924" s="203"/>
      <c r="R924" s="118"/>
      <c r="S924" s="118"/>
      <c r="T924" s="118"/>
      <c r="U924" s="118"/>
      <c r="V924" s="118"/>
      <c r="W924" s="203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  <c r="AP924" s="118"/>
      <c r="AQ924" s="118"/>
      <c r="AR924" s="118"/>
      <c r="AS924" s="118"/>
    </row>
    <row r="925">
      <c r="A925" s="224"/>
      <c r="B925" s="225"/>
      <c r="C925" s="118"/>
      <c r="D925" s="118"/>
      <c r="E925" s="203"/>
      <c r="F925" s="118"/>
      <c r="G925" s="118"/>
      <c r="H925" s="118"/>
      <c r="I925" s="118"/>
      <c r="J925" s="118"/>
      <c r="K925" s="203"/>
      <c r="L925" s="118"/>
      <c r="M925" s="118"/>
      <c r="N925" s="118"/>
      <c r="O925" s="118"/>
      <c r="P925" s="118"/>
      <c r="Q925" s="203"/>
      <c r="R925" s="118"/>
      <c r="S925" s="118"/>
      <c r="T925" s="118"/>
      <c r="U925" s="118"/>
      <c r="V925" s="118"/>
      <c r="W925" s="203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  <c r="AL925" s="118"/>
      <c r="AM925" s="118"/>
      <c r="AN925" s="118"/>
      <c r="AO925" s="118"/>
      <c r="AP925" s="118"/>
      <c r="AQ925" s="118"/>
      <c r="AR925" s="118"/>
      <c r="AS925" s="118"/>
    </row>
    <row r="926">
      <c r="A926" s="224"/>
      <c r="B926" s="225"/>
      <c r="C926" s="118"/>
      <c r="D926" s="118"/>
      <c r="E926" s="203"/>
      <c r="F926" s="118"/>
      <c r="G926" s="118"/>
      <c r="H926" s="118"/>
      <c r="I926" s="118"/>
      <c r="J926" s="118"/>
      <c r="K926" s="203"/>
      <c r="L926" s="118"/>
      <c r="M926" s="118"/>
      <c r="N926" s="118"/>
      <c r="O926" s="118"/>
      <c r="P926" s="118"/>
      <c r="Q926" s="203"/>
      <c r="R926" s="118"/>
      <c r="S926" s="118"/>
      <c r="T926" s="118"/>
      <c r="U926" s="118"/>
      <c r="V926" s="118"/>
      <c r="W926" s="203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  <c r="AL926" s="118"/>
      <c r="AM926" s="118"/>
      <c r="AN926" s="118"/>
      <c r="AO926" s="118"/>
      <c r="AP926" s="118"/>
      <c r="AQ926" s="118"/>
      <c r="AR926" s="118"/>
      <c r="AS926" s="118"/>
    </row>
    <row r="927">
      <c r="A927" s="224"/>
      <c r="B927" s="225"/>
      <c r="C927" s="118"/>
      <c r="D927" s="118"/>
      <c r="E927" s="203"/>
      <c r="F927" s="118"/>
      <c r="G927" s="118"/>
      <c r="H927" s="118"/>
      <c r="I927" s="118"/>
      <c r="J927" s="118"/>
      <c r="K927" s="203"/>
      <c r="L927" s="118"/>
      <c r="M927" s="118"/>
      <c r="N927" s="118"/>
      <c r="O927" s="118"/>
      <c r="P927" s="118"/>
      <c r="Q927" s="203"/>
      <c r="R927" s="118"/>
      <c r="S927" s="118"/>
      <c r="T927" s="118"/>
      <c r="U927" s="118"/>
      <c r="V927" s="118"/>
      <c r="W927" s="203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  <c r="AL927" s="118"/>
      <c r="AM927" s="118"/>
      <c r="AN927" s="118"/>
      <c r="AO927" s="118"/>
      <c r="AP927" s="118"/>
      <c r="AQ927" s="118"/>
      <c r="AR927" s="118"/>
      <c r="AS927" s="118"/>
    </row>
    <row r="928">
      <c r="A928" s="224"/>
      <c r="B928" s="225"/>
      <c r="C928" s="118"/>
      <c r="D928" s="118"/>
      <c r="E928" s="203"/>
      <c r="F928" s="118"/>
      <c r="G928" s="118"/>
      <c r="H928" s="118"/>
      <c r="I928" s="118"/>
      <c r="J928" s="118"/>
      <c r="K928" s="203"/>
      <c r="L928" s="118"/>
      <c r="M928" s="118"/>
      <c r="N928" s="118"/>
      <c r="O928" s="118"/>
      <c r="P928" s="118"/>
      <c r="Q928" s="203"/>
      <c r="R928" s="118"/>
      <c r="S928" s="118"/>
      <c r="T928" s="118"/>
      <c r="U928" s="118"/>
      <c r="V928" s="118"/>
      <c r="W928" s="203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  <c r="AL928" s="118"/>
      <c r="AM928" s="118"/>
      <c r="AN928" s="118"/>
      <c r="AO928" s="118"/>
      <c r="AP928" s="118"/>
      <c r="AQ928" s="118"/>
      <c r="AR928" s="118"/>
      <c r="AS928" s="118"/>
    </row>
    <row r="929">
      <c r="A929" s="224"/>
      <c r="B929" s="225"/>
      <c r="C929" s="118"/>
      <c r="D929" s="118"/>
      <c r="E929" s="203"/>
      <c r="F929" s="118"/>
      <c r="G929" s="118"/>
      <c r="H929" s="118"/>
      <c r="I929" s="118"/>
      <c r="J929" s="118"/>
      <c r="K929" s="203"/>
      <c r="L929" s="118"/>
      <c r="M929" s="118"/>
      <c r="N929" s="118"/>
      <c r="O929" s="118"/>
      <c r="P929" s="118"/>
      <c r="Q929" s="203"/>
      <c r="R929" s="118"/>
      <c r="S929" s="118"/>
      <c r="T929" s="118"/>
      <c r="U929" s="118"/>
      <c r="V929" s="118"/>
      <c r="W929" s="203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  <c r="AL929" s="118"/>
      <c r="AM929" s="118"/>
      <c r="AN929" s="118"/>
      <c r="AO929" s="118"/>
      <c r="AP929" s="118"/>
      <c r="AQ929" s="118"/>
      <c r="AR929" s="118"/>
      <c r="AS929" s="118"/>
    </row>
    <row r="930">
      <c r="A930" s="224"/>
      <c r="B930" s="225"/>
      <c r="C930" s="118"/>
      <c r="D930" s="118"/>
      <c r="E930" s="203"/>
      <c r="F930" s="118"/>
      <c r="G930" s="118"/>
      <c r="H930" s="118"/>
      <c r="I930" s="118"/>
      <c r="J930" s="118"/>
      <c r="K930" s="203"/>
      <c r="L930" s="118"/>
      <c r="M930" s="118"/>
      <c r="N930" s="118"/>
      <c r="O930" s="118"/>
      <c r="P930" s="118"/>
      <c r="Q930" s="203"/>
      <c r="R930" s="118"/>
      <c r="S930" s="118"/>
      <c r="T930" s="118"/>
      <c r="U930" s="118"/>
      <c r="V930" s="118"/>
      <c r="W930" s="203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  <c r="AL930" s="118"/>
      <c r="AM930" s="118"/>
      <c r="AN930" s="118"/>
      <c r="AO930" s="118"/>
      <c r="AP930" s="118"/>
      <c r="AQ930" s="118"/>
      <c r="AR930" s="118"/>
      <c r="AS930" s="118"/>
    </row>
    <row r="931">
      <c r="A931" s="224"/>
      <c r="B931" s="225"/>
      <c r="C931" s="118"/>
      <c r="D931" s="118"/>
      <c r="E931" s="203"/>
      <c r="F931" s="118"/>
      <c r="G931" s="118"/>
      <c r="H931" s="118"/>
      <c r="I931" s="118"/>
      <c r="J931" s="118"/>
      <c r="K931" s="203"/>
      <c r="L931" s="118"/>
      <c r="M931" s="118"/>
      <c r="N931" s="118"/>
      <c r="O931" s="118"/>
      <c r="P931" s="118"/>
      <c r="Q931" s="203"/>
      <c r="R931" s="118"/>
      <c r="S931" s="118"/>
      <c r="T931" s="118"/>
      <c r="U931" s="118"/>
      <c r="V931" s="118"/>
      <c r="W931" s="203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  <c r="AL931" s="118"/>
      <c r="AM931" s="118"/>
      <c r="AN931" s="118"/>
      <c r="AO931" s="118"/>
      <c r="AP931" s="118"/>
      <c r="AQ931" s="118"/>
      <c r="AR931" s="118"/>
      <c r="AS931" s="118"/>
    </row>
    <row r="932">
      <c r="A932" s="224"/>
      <c r="B932" s="225"/>
      <c r="C932" s="118"/>
      <c r="D932" s="118"/>
      <c r="E932" s="203"/>
      <c r="F932" s="118"/>
      <c r="G932" s="118"/>
      <c r="H932" s="118"/>
      <c r="I932" s="118"/>
      <c r="J932" s="118"/>
      <c r="K932" s="203"/>
      <c r="L932" s="118"/>
      <c r="M932" s="118"/>
      <c r="N932" s="118"/>
      <c r="O932" s="118"/>
      <c r="P932" s="118"/>
      <c r="Q932" s="203"/>
      <c r="R932" s="118"/>
      <c r="S932" s="118"/>
      <c r="T932" s="118"/>
      <c r="U932" s="118"/>
      <c r="V932" s="118"/>
      <c r="W932" s="203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  <c r="AL932" s="118"/>
      <c r="AM932" s="118"/>
      <c r="AN932" s="118"/>
      <c r="AO932" s="118"/>
      <c r="AP932" s="118"/>
      <c r="AQ932" s="118"/>
      <c r="AR932" s="118"/>
      <c r="AS932" s="118"/>
    </row>
    <row r="933">
      <c r="A933" s="224"/>
      <c r="B933" s="225"/>
      <c r="C933" s="118"/>
      <c r="D933" s="118"/>
      <c r="E933" s="203"/>
      <c r="F933" s="118"/>
      <c r="G933" s="118"/>
      <c r="H933" s="118"/>
      <c r="I933" s="118"/>
      <c r="J933" s="118"/>
      <c r="K933" s="203"/>
      <c r="L933" s="118"/>
      <c r="M933" s="118"/>
      <c r="N933" s="118"/>
      <c r="O933" s="118"/>
      <c r="P933" s="118"/>
      <c r="Q933" s="203"/>
      <c r="R933" s="118"/>
      <c r="S933" s="118"/>
      <c r="T933" s="118"/>
      <c r="U933" s="118"/>
      <c r="V933" s="118"/>
      <c r="W933" s="203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  <c r="AL933" s="118"/>
      <c r="AM933" s="118"/>
      <c r="AN933" s="118"/>
      <c r="AO933" s="118"/>
      <c r="AP933" s="118"/>
      <c r="AQ933" s="118"/>
      <c r="AR933" s="118"/>
      <c r="AS933" s="118"/>
    </row>
    <row r="934">
      <c r="A934" s="224"/>
      <c r="B934" s="225"/>
      <c r="C934" s="118"/>
      <c r="D934" s="118"/>
      <c r="E934" s="203"/>
      <c r="F934" s="118"/>
      <c r="G934" s="118"/>
      <c r="H934" s="118"/>
      <c r="I934" s="118"/>
      <c r="J934" s="118"/>
      <c r="K934" s="203"/>
      <c r="L934" s="118"/>
      <c r="M934" s="118"/>
      <c r="N934" s="118"/>
      <c r="O934" s="118"/>
      <c r="P934" s="118"/>
      <c r="Q934" s="203"/>
      <c r="R934" s="118"/>
      <c r="S934" s="118"/>
      <c r="T934" s="118"/>
      <c r="U934" s="118"/>
      <c r="V934" s="118"/>
      <c r="W934" s="203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  <c r="AL934" s="118"/>
      <c r="AM934" s="118"/>
      <c r="AN934" s="118"/>
      <c r="AO934" s="118"/>
      <c r="AP934" s="118"/>
      <c r="AQ934" s="118"/>
      <c r="AR934" s="118"/>
      <c r="AS934" s="118"/>
    </row>
    <row r="935">
      <c r="A935" s="224"/>
      <c r="B935" s="225"/>
      <c r="C935" s="118"/>
      <c r="D935" s="118"/>
      <c r="E935" s="203"/>
      <c r="F935" s="118"/>
      <c r="G935" s="118"/>
      <c r="H935" s="118"/>
      <c r="I935" s="118"/>
      <c r="J935" s="118"/>
      <c r="K935" s="203"/>
      <c r="L935" s="118"/>
      <c r="M935" s="118"/>
      <c r="N935" s="118"/>
      <c r="O935" s="118"/>
      <c r="P935" s="118"/>
      <c r="Q935" s="203"/>
      <c r="R935" s="118"/>
      <c r="S935" s="118"/>
      <c r="T935" s="118"/>
      <c r="U935" s="118"/>
      <c r="V935" s="118"/>
      <c r="W935" s="203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  <c r="AL935" s="118"/>
      <c r="AM935" s="118"/>
      <c r="AN935" s="118"/>
      <c r="AO935" s="118"/>
      <c r="AP935" s="118"/>
      <c r="AQ935" s="118"/>
      <c r="AR935" s="118"/>
      <c r="AS935" s="118"/>
    </row>
    <row r="936">
      <c r="A936" s="224"/>
      <c r="B936" s="225"/>
      <c r="C936" s="118"/>
      <c r="D936" s="118"/>
      <c r="E936" s="203"/>
      <c r="F936" s="118"/>
      <c r="G936" s="118"/>
      <c r="H936" s="118"/>
      <c r="I936" s="118"/>
      <c r="J936" s="118"/>
      <c r="K936" s="203"/>
      <c r="L936" s="118"/>
      <c r="M936" s="118"/>
      <c r="N936" s="118"/>
      <c r="O936" s="118"/>
      <c r="P936" s="118"/>
      <c r="Q936" s="203"/>
      <c r="R936" s="118"/>
      <c r="S936" s="118"/>
      <c r="T936" s="118"/>
      <c r="U936" s="118"/>
      <c r="V936" s="118"/>
      <c r="W936" s="203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  <c r="AL936" s="118"/>
      <c r="AM936" s="118"/>
      <c r="AN936" s="118"/>
      <c r="AO936" s="118"/>
      <c r="AP936" s="118"/>
      <c r="AQ936" s="118"/>
      <c r="AR936" s="118"/>
      <c r="AS936" s="118"/>
    </row>
    <row r="937">
      <c r="A937" s="224"/>
      <c r="B937" s="225"/>
      <c r="C937" s="118"/>
      <c r="D937" s="118"/>
      <c r="E937" s="203"/>
      <c r="F937" s="118"/>
      <c r="G937" s="118"/>
      <c r="H937" s="118"/>
      <c r="I937" s="118"/>
      <c r="J937" s="118"/>
      <c r="K937" s="203"/>
      <c r="L937" s="118"/>
      <c r="M937" s="118"/>
      <c r="N937" s="118"/>
      <c r="O937" s="118"/>
      <c r="P937" s="118"/>
      <c r="Q937" s="203"/>
      <c r="R937" s="118"/>
      <c r="S937" s="118"/>
      <c r="T937" s="118"/>
      <c r="U937" s="118"/>
      <c r="V937" s="118"/>
      <c r="W937" s="203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  <c r="AL937" s="118"/>
      <c r="AM937" s="118"/>
      <c r="AN937" s="118"/>
      <c r="AO937" s="118"/>
      <c r="AP937" s="118"/>
      <c r="AQ937" s="118"/>
      <c r="AR937" s="118"/>
      <c r="AS937" s="118"/>
    </row>
    <row r="938">
      <c r="A938" s="224"/>
      <c r="B938" s="225"/>
      <c r="C938" s="118"/>
      <c r="D938" s="118"/>
      <c r="E938" s="203"/>
      <c r="F938" s="118"/>
      <c r="G938" s="118"/>
      <c r="H938" s="118"/>
      <c r="I938" s="118"/>
      <c r="J938" s="118"/>
      <c r="K938" s="203"/>
      <c r="L938" s="118"/>
      <c r="M938" s="118"/>
      <c r="N938" s="118"/>
      <c r="O938" s="118"/>
      <c r="P938" s="118"/>
      <c r="Q938" s="203"/>
      <c r="R938" s="118"/>
      <c r="S938" s="118"/>
      <c r="T938" s="118"/>
      <c r="U938" s="118"/>
      <c r="V938" s="118"/>
      <c r="W938" s="203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  <c r="AL938" s="118"/>
      <c r="AM938" s="118"/>
      <c r="AN938" s="118"/>
      <c r="AO938" s="118"/>
      <c r="AP938" s="118"/>
      <c r="AQ938" s="118"/>
      <c r="AR938" s="118"/>
      <c r="AS938" s="118"/>
    </row>
    <row r="939">
      <c r="A939" s="224"/>
      <c r="B939" s="225"/>
      <c r="C939" s="118"/>
      <c r="D939" s="118"/>
      <c r="E939" s="203"/>
      <c r="F939" s="118"/>
      <c r="G939" s="118"/>
      <c r="H939" s="118"/>
      <c r="I939" s="118"/>
      <c r="J939" s="118"/>
      <c r="K939" s="203"/>
      <c r="L939" s="118"/>
      <c r="M939" s="118"/>
      <c r="N939" s="118"/>
      <c r="O939" s="118"/>
      <c r="P939" s="118"/>
      <c r="Q939" s="203"/>
      <c r="R939" s="118"/>
      <c r="S939" s="118"/>
      <c r="T939" s="118"/>
      <c r="U939" s="118"/>
      <c r="V939" s="118"/>
      <c r="W939" s="203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  <c r="AL939" s="118"/>
      <c r="AM939" s="118"/>
      <c r="AN939" s="118"/>
      <c r="AO939" s="118"/>
      <c r="AP939" s="118"/>
      <c r="AQ939" s="118"/>
      <c r="AR939" s="118"/>
      <c r="AS939" s="118"/>
    </row>
    <row r="940">
      <c r="A940" s="224"/>
      <c r="B940" s="225"/>
      <c r="C940" s="118"/>
      <c r="D940" s="118"/>
      <c r="E940" s="203"/>
      <c r="F940" s="118"/>
      <c r="G940" s="118"/>
      <c r="H940" s="118"/>
      <c r="I940" s="118"/>
      <c r="J940" s="118"/>
      <c r="K940" s="203"/>
      <c r="L940" s="118"/>
      <c r="M940" s="118"/>
      <c r="N940" s="118"/>
      <c r="O940" s="118"/>
      <c r="P940" s="118"/>
      <c r="Q940" s="203"/>
      <c r="R940" s="118"/>
      <c r="S940" s="118"/>
      <c r="T940" s="118"/>
      <c r="U940" s="118"/>
      <c r="V940" s="118"/>
      <c r="W940" s="203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  <c r="AL940" s="118"/>
      <c r="AM940" s="118"/>
      <c r="AN940" s="118"/>
      <c r="AO940" s="118"/>
      <c r="AP940" s="118"/>
      <c r="AQ940" s="118"/>
      <c r="AR940" s="118"/>
      <c r="AS940" s="118"/>
    </row>
    <row r="941">
      <c r="A941" s="224"/>
      <c r="B941" s="225"/>
      <c r="C941" s="118"/>
      <c r="D941" s="118"/>
      <c r="E941" s="203"/>
      <c r="F941" s="118"/>
      <c r="G941" s="118"/>
      <c r="H941" s="118"/>
      <c r="I941" s="118"/>
      <c r="J941" s="118"/>
      <c r="K941" s="203"/>
      <c r="L941" s="118"/>
      <c r="M941" s="118"/>
      <c r="N941" s="118"/>
      <c r="O941" s="118"/>
      <c r="P941" s="118"/>
      <c r="Q941" s="203"/>
      <c r="R941" s="118"/>
      <c r="S941" s="118"/>
      <c r="T941" s="118"/>
      <c r="U941" s="118"/>
      <c r="V941" s="118"/>
      <c r="W941" s="203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  <c r="AP941" s="118"/>
      <c r="AQ941" s="118"/>
      <c r="AR941" s="118"/>
      <c r="AS941" s="118"/>
    </row>
    <row r="942">
      <c r="A942" s="224"/>
      <c r="B942" s="225"/>
      <c r="C942" s="118"/>
      <c r="D942" s="118"/>
      <c r="E942" s="203"/>
      <c r="F942" s="118"/>
      <c r="G942" s="118"/>
      <c r="H942" s="118"/>
      <c r="I942" s="118"/>
      <c r="J942" s="118"/>
      <c r="K942" s="203"/>
      <c r="L942" s="118"/>
      <c r="M942" s="118"/>
      <c r="N942" s="118"/>
      <c r="O942" s="118"/>
      <c r="P942" s="118"/>
      <c r="Q942" s="203"/>
      <c r="R942" s="118"/>
      <c r="S942" s="118"/>
      <c r="T942" s="118"/>
      <c r="U942" s="118"/>
      <c r="V942" s="118"/>
      <c r="W942" s="203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  <c r="AL942" s="118"/>
      <c r="AM942" s="118"/>
      <c r="AN942" s="118"/>
      <c r="AO942" s="118"/>
      <c r="AP942" s="118"/>
      <c r="AQ942" s="118"/>
      <c r="AR942" s="118"/>
      <c r="AS942" s="118"/>
    </row>
    <row r="943">
      <c r="A943" s="224"/>
      <c r="B943" s="225"/>
      <c r="C943" s="118"/>
      <c r="D943" s="118"/>
      <c r="E943" s="203"/>
      <c r="F943" s="118"/>
      <c r="G943" s="118"/>
      <c r="H943" s="118"/>
      <c r="I943" s="118"/>
      <c r="J943" s="118"/>
      <c r="K943" s="203"/>
      <c r="L943" s="118"/>
      <c r="M943" s="118"/>
      <c r="N943" s="118"/>
      <c r="O943" s="118"/>
      <c r="P943" s="118"/>
      <c r="Q943" s="203"/>
      <c r="R943" s="118"/>
      <c r="S943" s="118"/>
      <c r="T943" s="118"/>
      <c r="U943" s="118"/>
      <c r="V943" s="118"/>
      <c r="W943" s="203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</row>
    <row r="944">
      <c r="A944" s="224"/>
      <c r="B944" s="225"/>
      <c r="C944" s="118"/>
      <c r="D944" s="118"/>
      <c r="E944" s="203"/>
      <c r="F944" s="118"/>
      <c r="G944" s="118"/>
      <c r="H944" s="118"/>
      <c r="I944" s="118"/>
      <c r="J944" s="118"/>
      <c r="K944" s="203"/>
      <c r="L944" s="118"/>
      <c r="M944" s="118"/>
      <c r="N944" s="118"/>
      <c r="O944" s="118"/>
      <c r="P944" s="118"/>
      <c r="Q944" s="203"/>
      <c r="R944" s="118"/>
      <c r="S944" s="118"/>
      <c r="T944" s="118"/>
      <c r="U944" s="118"/>
      <c r="V944" s="118"/>
      <c r="W944" s="203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  <c r="AL944" s="118"/>
      <c r="AM944" s="118"/>
      <c r="AN944" s="118"/>
      <c r="AO944" s="118"/>
      <c r="AP944" s="118"/>
      <c r="AQ944" s="118"/>
      <c r="AR944" s="118"/>
      <c r="AS944" s="118"/>
    </row>
    <row r="945">
      <c r="A945" s="224"/>
      <c r="B945" s="225"/>
      <c r="C945" s="118"/>
      <c r="D945" s="118"/>
      <c r="E945" s="203"/>
      <c r="F945" s="118"/>
      <c r="G945" s="118"/>
      <c r="H945" s="118"/>
      <c r="I945" s="118"/>
      <c r="J945" s="118"/>
      <c r="K945" s="203"/>
      <c r="L945" s="118"/>
      <c r="M945" s="118"/>
      <c r="N945" s="118"/>
      <c r="O945" s="118"/>
      <c r="P945" s="118"/>
      <c r="Q945" s="203"/>
      <c r="R945" s="118"/>
      <c r="S945" s="118"/>
      <c r="T945" s="118"/>
      <c r="U945" s="118"/>
      <c r="V945" s="118"/>
      <c r="W945" s="203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</row>
    <row r="946">
      <c r="A946" s="224"/>
      <c r="B946" s="225"/>
      <c r="C946" s="118"/>
      <c r="D946" s="118"/>
      <c r="E946" s="203"/>
      <c r="F946" s="118"/>
      <c r="G946" s="118"/>
      <c r="H946" s="118"/>
      <c r="I946" s="118"/>
      <c r="J946" s="118"/>
      <c r="K946" s="203"/>
      <c r="L946" s="118"/>
      <c r="M946" s="118"/>
      <c r="N946" s="118"/>
      <c r="O946" s="118"/>
      <c r="P946" s="118"/>
      <c r="Q946" s="203"/>
      <c r="R946" s="118"/>
      <c r="S946" s="118"/>
      <c r="T946" s="118"/>
      <c r="U946" s="118"/>
      <c r="V946" s="118"/>
      <c r="W946" s="203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</row>
    <row r="947">
      <c r="A947" s="224"/>
      <c r="B947" s="225"/>
      <c r="C947" s="118"/>
      <c r="D947" s="118"/>
      <c r="E947" s="203"/>
      <c r="F947" s="118"/>
      <c r="G947" s="118"/>
      <c r="H947" s="118"/>
      <c r="I947" s="118"/>
      <c r="J947" s="118"/>
      <c r="K947" s="203"/>
      <c r="L947" s="118"/>
      <c r="M947" s="118"/>
      <c r="N947" s="118"/>
      <c r="O947" s="118"/>
      <c r="P947" s="118"/>
      <c r="Q947" s="203"/>
      <c r="R947" s="118"/>
      <c r="S947" s="118"/>
      <c r="T947" s="118"/>
      <c r="U947" s="118"/>
      <c r="V947" s="118"/>
      <c r="W947" s="203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</row>
    <row r="948">
      <c r="A948" s="224"/>
      <c r="B948" s="225"/>
      <c r="C948" s="118"/>
      <c r="D948" s="118"/>
      <c r="E948" s="203"/>
      <c r="F948" s="118"/>
      <c r="G948" s="118"/>
      <c r="H948" s="118"/>
      <c r="I948" s="118"/>
      <c r="J948" s="118"/>
      <c r="K948" s="203"/>
      <c r="L948" s="118"/>
      <c r="M948" s="118"/>
      <c r="N948" s="118"/>
      <c r="O948" s="118"/>
      <c r="P948" s="118"/>
      <c r="Q948" s="203"/>
      <c r="R948" s="118"/>
      <c r="S948" s="118"/>
      <c r="T948" s="118"/>
      <c r="U948" s="118"/>
      <c r="V948" s="118"/>
      <c r="W948" s="203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  <c r="AL948" s="118"/>
      <c r="AM948" s="118"/>
      <c r="AN948" s="118"/>
      <c r="AO948" s="118"/>
      <c r="AP948" s="118"/>
      <c r="AQ948" s="118"/>
      <c r="AR948" s="118"/>
      <c r="AS948" s="118"/>
    </row>
    <row r="949">
      <c r="A949" s="224"/>
      <c r="B949" s="225"/>
      <c r="C949" s="118"/>
      <c r="D949" s="118"/>
      <c r="E949" s="203"/>
      <c r="F949" s="118"/>
      <c r="G949" s="118"/>
      <c r="H949" s="118"/>
      <c r="I949" s="118"/>
      <c r="J949" s="118"/>
      <c r="K949" s="203"/>
      <c r="L949" s="118"/>
      <c r="M949" s="118"/>
      <c r="N949" s="118"/>
      <c r="O949" s="118"/>
      <c r="P949" s="118"/>
      <c r="Q949" s="203"/>
      <c r="R949" s="118"/>
      <c r="S949" s="118"/>
      <c r="T949" s="118"/>
      <c r="U949" s="118"/>
      <c r="V949" s="118"/>
      <c r="W949" s="203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  <c r="AL949" s="118"/>
      <c r="AM949" s="118"/>
      <c r="AN949" s="118"/>
      <c r="AO949" s="118"/>
      <c r="AP949" s="118"/>
      <c r="AQ949" s="118"/>
      <c r="AR949" s="118"/>
      <c r="AS949" s="118"/>
    </row>
    <row r="950">
      <c r="A950" s="224"/>
      <c r="B950" s="225"/>
      <c r="C950" s="118"/>
      <c r="D950" s="118"/>
      <c r="E950" s="203"/>
      <c r="F950" s="118"/>
      <c r="G950" s="118"/>
      <c r="H950" s="118"/>
      <c r="I950" s="118"/>
      <c r="J950" s="118"/>
      <c r="K950" s="203"/>
      <c r="L950" s="118"/>
      <c r="M950" s="118"/>
      <c r="N950" s="118"/>
      <c r="O950" s="118"/>
      <c r="P950" s="118"/>
      <c r="Q950" s="203"/>
      <c r="R950" s="118"/>
      <c r="S950" s="118"/>
      <c r="T950" s="118"/>
      <c r="U950" s="118"/>
      <c r="V950" s="118"/>
      <c r="W950" s="203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  <c r="AL950" s="118"/>
      <c r="AM950" s="118"/>
      <c r="AN950" s="118"/>
      <c r="AO950" s="118"/>
      <c r="AP950" s="118"/>
      <c r="AQ950" s="118"/>
      <c r="AR950" s="118"/>
      <c r="AS950" s="118"/>
    </row>
    <row r="951">
      <c r="A951" s="224"/>
      <c r="B951" s="225"/>
      <c r="C951" s="118"/>
      <c r="D951" s="118"/>
      <c r="E951" s="203"/>
      <c r="F951" s="118"/>
      <c r="G951" s="118"/>
      <c r="H951" s="118"/>
      <c r="I951" s="118"/>
      <c r="J951" s="118"/>
      <c r="K951" s="203"/>
      <c r="L951" s="118"/>
      <c r="M951" s="118"/>
      <c r="N951" s="118"/>
      <c r="O951" s="118"/>
      <c r="P951" s="118"/>
      <c r="Q951" s="203"/>
      <c r="R951" s="118"/>
      <c r="S951" s="118"/>
      <c r="T951" s="118"/>
      <c r="U951" s="118"/>
      <c r="V951" s="118"/>
      <c r="W951" s="203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  <c r="AP951" s="118"/>
      <c r="AQ951" s="118"/>
      <c r="AR951" s="118"/>
      <c r="AS951" s="118"/>
    </row>
    <row r="952">
      <c r="A952" s="224"/>
      <c r="B952" s="225"/>
      <c r="C952" s="118"/>
      <c r="D952" s="118"/>
      <c r="E952" s="203"/>
      <c r="F952" s="118"/>
      <c r="G952" s="118"/>
      <c r="H952" s="118"/>
      <c r="I952" s="118"/>
      <c r="J952" s="118"/>
      <c r="K952" s="203"/>
      <c r="L952" s="118"/>
      <c r="M952" s="118"/>
      <c r="N952" s="118"/>
      <c r="O952" s="118"/>
      <c r="P952" s="118"/>
      <c r="Q952" s="203"/>
      <c r="R952" s="118"/>
      <c r="S952" s="118"/>
      <c r="T952" s="118"/>
      <c r="U952" s="118"/>
      <c r="V952" s="118"/>
      <c r="W952" s="203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  <c r="AL952" s="118"/>
      <c r="AM952" s="118"/>
      <c r="AN952" s="118"/>
      <c r="AO952" s="118"/>
      <c r="AP952" s="118"/>
      <c r="AQ952" s="118"/>
      <c r="AR952" s="118"/>
      <c r="AS952" s="118"/>
    </row>
    <row r="953">
      <c r="A953" s="224"/>
      <c r="B953" s="225"/>
      <c r="C953" s="118"/>
      <c r="D953" s="118"/>
      <c r="E953" s="203"/>
      <c r="F953" s="118"/>
      <c r="G953" s="118"/>
      <c r="H953" s="118"/>
      <c r="I953" s="118"/>
      <c r="J953" s="118"/>
      <c r="K953" s="203"/>
      <c r="L953" s="118"/>
      <c r="M953" s="118"/>
      <c r="N953" s="118"/>
      <c r="O953" s="118"/>
      <c r="P953" s="118"/>
      <c r="Q953" s="203"/>
      <c r="R953" s="118"/>
      <c r="S953" s="118"/>
      <c r="T953" s="118"/>
      <c r="U953" s="118"/>
      <c r="V953" s="118"/>
      <c r="W953" s="203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  <c r="AL953" s="118"/>
      <c r="AM953" s="118"/>
      <c r="AN953" s="118"/>
      <c r="AO953" s="118"/>
      <c r="AP953" s="118"/>
      <c r="AQ953" s="118"/>
      <c r="AR953" s="118"/>
      <c r="AS953" s="118"/>
    </row>
  </sheetData>
  <mergeCells count="92">
    <mergeCell ref="B16:B17"/>
    <mergeCell ref="B18:C19"/>
    <mergeCell ref="B20:B21"/>
    <mergeCell ref="C20:C21"/>
    <mergeCell ref="E20:E21"/>
    <mergeCell ref="A26:A27"/>
    <mergeCell ref="E26:E27"/>
    <mergeCell ref="B26:B27"/>
    <mergeCell ref="C26:C27"/>
    <mergeCell ref="I26:I27"/>
    <mergeCell ref="N27:O28"/>
    <mergeCell ref="T27:T28"/>
    <mergeCell ref="U27:U28"/>
    <mergeCell ref="W27:W28"/>
    <mergeCell ref="O33:O34"/>
    <mergeCell ref="Q33:Q34"/>
    <mergeCell ref="S31:X31"/>
    <mergeCell ref="U35:W36"/>
    <mergeCell ref="U37:W38"/>
    <mergeCell ref="U39:W40"/>
    <mergeCell ref="H28:H29"/>
    <mergeCell ref="I28:I29"/>
    <mergeCell ref="K28:K29"/>
    <mergeCell ref="N29:O30"/>
    <mergeCell ref="H32:I33"/>
    <mergeCell ref="N33:N34"/>
    <mergeCell ref="H34:I35"/>
    <mergeCell ref="B24:C25"/>
    <mergeCell ref="B28:C29"/>
    <mergeCell ref="A30:A31"/>
    <mergeCell ref="B30:B31"/>
    <mergeCell ref="C30:C31"/>
    <mergeCell ref="E30:E31"/>
    <mergeCell ref="B34:C35"/>
    <mergeCell ref="A36:A37"/>
    <mergeCell ref="A40:A41"/>
    <mergeCell ref="B40:B41"/>
    <mergeCell ref="C40:C41"/>
    <mergeCell ref="E40:E41"/>
    <mergeCell ref="B36:B37"/>
    <mergeCell ref="C36:C37"/>
    <mergeCell ref="E36:E37"/>
    <mergeCell ref="B38:C39"/>
    <mergeCell ref="H38:H39"/>
    <mergeCell ref="I38:I39"/>
    <mergeCell ref="K38:K39"/>
    <mergeCell ref="H6:I7"/>
    <mergeCell ref="N6:N7"/>
    <mergeCell ref="O6:O7"/>
    <mergeCell ref="Q6:Q7"/>
    <mergeCell ref="N10:O11"/>
    <mergeCell ref="T11:T12"/>
    <mergeCell ref="U11:U12"/>
    <mergeCell ref="W11:W12"/>
    <mergeCell ref="N12:O13"/>
    <mergeCell ref="C2:X2"/>
    <mergeCell ref="H3:I3"/>
    <mergeCell ref="B4:C5"/>
    <mergeCell ref="H4:H5"/>
    <mergeCell ref="I4:I5"/>
    <mergeCell ref="K4:K5"/>
    <mergeCell ref="B6:B7"/>
    <mergeCell ref="S7:X8"/>
    <mergeCell ref="C6:C7"/>
    <mergeCell ref="E6:E7"/>
    <mergeCell ref="B8:C9"/>
    <mergeCell ref="H8:H9"/>
    <mergeCell ref="I8:I9"/>
    <mergeCell ref="K8:K9"/>
    <mergeCell ref="B10:B11"/>
    <mergeCell ref="H12:I13"/>
    <mergeCell ref="C16:C17"/>
    <mergeCell ref="E16:E17"/>
    <mergeCell ref="N16:N17"/>
    <mergeCell ref="O16:O17"/>
    <mergeCell ref="Q16:Q17"/>
    <mergeCell ref="U16:W17"/>
    <mergeCell ref="H18:H19"/>
    <mergeCell ref="I18:I19"/>
    <mergeCell ref="K18:K19"/>
    <mergeCell ref="T18:W19"/>
    <mergeCell ref="T20:W21"/>
    <mergeCell ref="N23:N24"/>
    <mergeCell ref="O23:O24"/>
    <mergeCell ref="Q23:Q24"/>
    <mergeCell ref="C10:C11"/>
    <mergeCell ref="E10:E11"/>
    <mergeCell ref="B14:C15"/>
    <mergeCell ref="H14:H15"/>
    <mergeCell ref="I14:I15"/>
    <mergeCell ref="K14:K15"/>
    <mergeCell ref="H16:I17"/>
  </mergeCells>
  <conditionalFormatting sqref="U37:W38">
    <cfRule type="expression" dxfId="9" priority="1">
      <formula>U39=" "</formula>
    </cfRule>
  </conditionalFormatting>
  <conditionalFormatting sqref="U35:W36">
    <cfRule type="expression" dxfId="9" priority="2">
      <formula>U39=" "</formula>
    </cfRule>
  </conditionalFormatting>
  <conditionalFormatting sqref="B6:C6 E6 B10:C10 E10 B16:C16 E16 B20:C20 E20 B26:C26 E26 B30:C30 E30 B36:C36 E36 B40:C40 E40">
    <cfRule type="expression" dxfId="10" priority="3">
      <formula>$F7=1</formula>
    </cfRule>
  </conditionalFormatting>
  <conditionalFormatting sqref="H4:I4 K4 H8:I8 K8 H14:I14 K14 H18:I18 K18 H28:I28 K28 H38:I38 K38">
    <cfRule type="expression" dxfId="10" priority="4">
      <formula>$L5=1</formula>
    </cfRule>
  </conditionalFormatting>
  <conditionalFormatting sqref="N6:O6 Q6 N16:O16 Q16 N23:O23 Q23 N33:O33 Q33">
    <cfRule type="expression" dxfId="10" priority="5">
      <formula>$R7=1</formula>
    </cfRule>
  </conditionalFormatting>
  <conditionalFormatting sqref="T11:U12 W11:W12 T27:U27 W27">
    <cfRule type="expression" dxfId="10" priority="6">
      <formula>$X12=1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16.75"/>
    <col customWidth="1" min="3" max="3" width="0.75"/>
    <col customWidth="1" min="4" max="4" width="3.25"/>
    <col customWidth="1" min="5" max="6" width="1.38"/>
    <col customWidth="1" min="7" max="7" width="16.75"/>
    <col customWidth="1" min="8" max="8" width="0.75"/>
    <col customWidth="1" min="9" max="9" width="3.25"/>
    <col customWidth="1" min="10" max="11" width="1.38"/>
    <col customWidth="1" min="12" max="12" width="16.75"/>
    <col customWidth="1" min="13" max="13" width="0.75"/>
    <col customWidth="1" min="14" max="14" width="3.25"/>
    <col customWidth="1" min="15" max="16" width="1.38"/>
    <col customWidth="1" min="17" max="17" width="16.75"/>
    <col customWidth="1" min="18" max="18" width="0.75"/>
    <col customWidth="1" min="19" max="19" width="3.25"/>
    <col customWidth="1" min="20" max="20" width="1.75"/>
  </cols>
  <sheetData>
    <row r="1" ht="10.5" customHeight="1">
      <c r="A1" s="118"/>
      <c r="B1" s="118"/>
      <c r="C1" s="118"/>
      <c r="D1" s="203"/>
      <c r="E1" s="118"/>
      <c r="F1" s="118"/>
      <c r="G1" s="118"/>
      <c r="H1" s="118"/>
      <c r="I1" s="203"/>
      <c r="J1" s="118"/>
      <c r="K1" s="118"/>
      <c r="L1" s="118"/>
      <c r="M1" s="118"/>
      <c r="N1" s="203"/>
      <c r="O1" s="118"/>
      <c r="P1" s="118"/>
      <c r="Q1" s="118"/>
      <c r="R1" s="118"/>
      <c r="S1" s="20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ht="21.0" customHeight="1">
      <c r="A2" s="204" t="s">
        <v>242</v>
      </c>
      <c r="B2" s="304" t="s">
        <v>243</v>
      </c>
      <c r="T2" s="21"/>
      <c r="U2" s="21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1"/>
    </row>
    <row r="3" ht="9.0" customHeight="1">
      <c r="A3" s="206"/>
      <c r="B3" s="206"/>
      <c r="C3" s="206"/>
      <c r="D3" s="207"/>
      <c r="E3" s="206"/>
      <c r="F3" s="206"/>
      <c r="G3" s="208" t="str">
        <f>'Brackets To Edit'!G46</f>
        <v>MA #3 ● ESPN+</v>
      </c>
      <c r="H3" s="206"/>
      <c r="I3" s="209" t="s">
        <v>97</v>
      </c>
      <c r="J3" s="206"/>
      <c r="K3" s="206"/>
      <c r="L3" s="206"/>
      <c r="M3" s="206"/>
      <c r="N3" s="207"/>
      <c r="O3" s="206"/>
      <c r="P3" s="206"/>
      <c r="Q3" s="206"/>
      <c r="R3" s="206"/>
      <c r="S3" s="207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</row>
    <row r="4" ht="9.0" customHeight="1">
      <c r="A4" s="206"/>
      <c r="B4" s="208" t="str">
        <f>'Brackets To Edit'!B48</f>
        <v>MA #1 ● ESPN+</v>
      </c>
      <c r="C4" s="206"/>
      <c r="D4" s="207"/>
      <c r="E4" s="206"/>
      <c r="F4" s="206"/>
      <c r="G4" s="210" t="str">
        <f>'Brackets To Edit'!G48</f>
        <v>Pennsylvania</v>
      </c>
      <c r="H4" s="206"/>
      <c r="I4" s="211">
        <f>'Brackets To Edit'!I48</f>
        <v>0</v>
      </c>
      <c r="J4" s="212"/>
      <c r="K4" s="206"/>
      <c r="L4" s="206"/>
      <c r="M4" s="206"/>
      <c r="N4" s="207"/>
      <c r="O4" s="206"/>
      <c r="P4" s="206"/>
      <c r="Q4" s="206"/>
      <c r="R4" s="206"/>
      <c r="S4" s="207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</row>
    <row r="5" ht="9.0" customHeight="1">
      <c r="A5" s="206"/>
      <c r="C5" s="206"/>
      <c r="D5" s="213" t="s">
        <v>97</v>
      </c>
      <c r="E5" s="206"/>
      <c r="F5" s="206"/>
      <c r="G5" s="54"/>
      <c r="H5" s="206"/>
      <c r="I5" s="54"/>
      <c r="J5" s="206"/>
      <c r="K5" s="214"/>
      <c r="L5" s="118"/>
      <c r="M5" s="206"/>
      <c r="N5" s="215" t="s">
        <v>97</v>
      </c>
      <c r="O5" s="206"/>
      <c r="P5" s="206"/>
      <c r="Q5" s="206"/>
      <c r="R5" s="206"/>
      <c r="S5" s="207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</row>
    <row r="6" ht="9.0" customHeight="1">
      <c r="A6" s="206"/>
      <c r="B6" s="210" t="str">
        <f>'Brackets To Edit'!B50</f>
        <v>New York</v>
      </c>
      <c r="C6" s="206"/>
      <c r="D6" s="211">
        <f>'Brackets To Edit'!D50</f>
        <v>10</v>
      </c>
      <c r="E6" s="212"/>
      <c r="F6" s="206"/>
      <c r="G6" s="216" t="str">
        <f>'Brackets To Edit'!G50</f>
        <v>Monday 8/6 - 10:00 AM</v>
      </c>
      <c r="H6" s="217"/>
      <c r="I6" s="217"/>
      <c r="J6" s="206"/>
      <c r="K6" s="218"/>
      <c r="L6" s="210" t="str">
        <f>'Brackets To Edit'!L50</f>
        <v>New York</v>
      </c>
      <c r="M6" s="206"/>
      <c r="N6" s="211">
        <f>'Brackets To Edit'!N50</f>
        <v>5</v>
      </c>
      <c r="O6" s="212"/>
      <c r="P6" s="206"/>
      <c r="Q6" s="206"/>
      <c r="R6" s="206"/>
      <c r="S6" s="207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</row>
    <row r="7" ht="9.0" customHeight="1">
      <c r="A7" s="206"/>
      <c r="B7" s="54"/>
      <c r="C7" s="206"/>
      <c r="D7" s="54"/>
      <c r="E7" s="206"/>
      <c r="F7" s="214"/>
      <c r="J7" s="206"/>
      <c r="K7" s="214"/>
      <c r="L7" s="54"/>
      <c r="M7" s="206"/>
      <c r="N7" s="54"/>
      <c r="O7" s="219"/>
      <c r="P7" s="306" t="s">
        <v>244</v>
      </c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</row>
    <row r="8" ht="9.0" customHeight="1">
      <c r="A8" s="206"/>
      <c r="B8" s="216" t="str">
        <f>'Brackets To Edit'!B52</f>
        <v>Sunday 8/5 - 10:00 AM</v>
      </c>
      <c r="C8" s="217"/>
      <c r="D8" s="217"/>
      <c r="E8" s="206"/>
      <c r="F8" s="218"/>
      <c r="G8" s="210" t="str">
        <f>'Brackets To Edit'!G52</f>
        <v>New York</v>
      </c>
      <c r="H8" s="206"/>
      <c r="I8" s="211">
        <f>'Brackets To Edit'!I52</f>
        <v>7</v>
      </c>
      <c r="J8" s="212"/>
      <c r="K8" s="214"/>
      <c r="L8" s="307" t="s">
        <v>223</v>
      </c>
      <c r="M8" s="206"/>
      <c r="N8" s="207"/>
      <c r="O8" s="219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</row>
    <row r="9" ht="9.0" customHeight="1">
      <c r="A9" s="206"/>
      <c r="E9" s="206"/>
      <c r="F9" s="214"/>
      <c r="G9" s="54"/>
      <c r="H9" s="206"/>
      <c r="I9" s="54"/>
      <c r="J9" s="206"/>
      <c r="K9" s="206"/>
      <c r="L9" s="206"/>
      <c r="M9" s="206"/>
      <c r="N9" s="207"/>
      <c r="O9" s="219"/>
      <c r="P9" s="308"/>
      <c r="Q9" s="308"/>
      <c r="R9" s="308"/>
      <c r="S9" s="309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</row>
    <row r="10" ht="9.0" customHeight="1">
      <c r="A10" s="206"/>
      <c r="B10" s="210" t="str">
        <f>'Brackets To Edit'!B54</f>
        <v>Washington, DC</v>
      </c>
      <c r="C10" s="206"/>
      <c r="D10" s="211">
        <f>'Brackets To Edit'!D54</f>
        <v>2</v>
      </c>
      <c r="E10" s="212"/>
      <c r="F10" s="214"/>
      <c r="G10" s="307" t="s">
        <v>221</v>
      </c>
      <c r="H10" s="206"/>
      <c r="I10" s="207"/>
      <c r="J10" s="206"/>
      <c r="K10" s="206"/>
      <c r="L10" s="310" t="str">
        <f>'Brackets To Edit'!L54</f>
        <v>MA #7 ● ESPN+</v>
      </c>
      <c r="O10" s="219"/>
      <c r="P10" s="308"/>
      <c r="Q10" s="311"/>
      <c r="R10" s="308"/>
      <c r="S10" s="312" t="s">
        <v>97</v>
      </c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305"/>
      <c r="AM10" s="305"/>
      <c r="AN10" s="305"/>
      <c r="AO10" s="305"/>
      <c r="AP10" s="305"/>
    </row>
    <row r="11" ht="9.0" customHeight="1">
      <c r="A11" s="206"/>
      <c r="B11" s="54"/>
      <c r="C11" s="206"/>
      <c r="D11" s="54"/>
      <c r="E11" s="206"/>
      <c r="F11" s="206"/>
      <c r="G11" s="206"/>
      <c r="H11" s="206"/>
      <c r="I11" s="207"/>
      <c r="J11" s="206"/>
      <c r="K11" s="206"/>
      <c r="O11" s="219"/>
      <c r="P11" s="313"/>
      <c r="Q11" s="210" t="str">
        <f>'Brackets To Edit'!Q55</f>
        <v>New York</v>
      </c>
      <c r="R11" s="308"/>
      <c r="S11" s="234">
        <f>'Brackets To Edit'!S55</f>
        <v>4</v>
      </c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</row>
    <row r="12" ht="9.0" customHeight="1">
      <c r="A12" s="206"/>
      <c r="B12" s="206"/>
      <c r="C12" s="206"/>
      <c r="D12" s="207"/>
      <c r="E12" s="206"/>
      <c r="F12" s="206"/>
      <c r="G12" s="208" t="str">
        <f>'Brackets To Edit'!G56</f>
        <v>MA #4 ● ESPN+</v>
      </c>
      <c r="H12" s="206"/>
      <c r="I12" s="207"/>
      <c r="J12" s="206"/>
      <c r="K12" s="206"/>
      <c r="L12" s="236" t="str">
        <f>'Brackets To Edit'!L56</f>
        <v>Wednesday 8/8 - 1:00 PM</v>
      </c>
      <c r="O12" s="219"/>
      <c r="P12" s="308"/>
      <c r="Q12" s="54"/>
      <c r="R12" s="308"/>
      <c r="S12" s="54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</row>
    <row r="13" ht="9.0" customHeight="1">
      <c r="A13" s="206"/>
      <c r="B13" s="206"/>
      <c r="C13" s="206"/>
      <c r="D13" s="207"/>
      <c r="E13" s="206"/>
      <c r="F13" s="206"/>
      <c r="H13" s="206"/>
      <c r="I13" s="215" t="s">
        <v>97</v>
      </c>
      <c r="J13" s="206"/>
      <c r="K13" s="206"/>
      <c r="O13" s="219"/>
      <c r="P13" s="308"/>
      <c r="Q13" s="314" t="s">
        <v>228</v>
      </c>
      <c r="R13" s="308"/>
      <c r="S13" s="309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  <c r="AP13" s="305"/>
    </row>
    <row r="14" ht="9.0" customHeight="1">
      <c r="A14" s="206"/>
      <c r="B14" s="208" t="str">
        <f>'Brackets To Edit'!B58</f>
        <v>MA #2 ● ESPN+</v>
      </c>
      <c r="C14" s="206"/>
      <c r="D14" s="207"/>
      <c r="E14" s="206"/>
      <c r="F14" s="206"/>
      <c r="G14" s="210" t="str">
        <f>'Brackets To Edit'!G58</f>
        <v>New Jersey</v>
      </c>
      <c r="H14" s="206"/>
      <c r="I14" s="211">
        <f>'Brackets To Edit'!I58</f>
        <v>6</v>
      </c>
      <c r="J14" s="212"/>
      <c r="K14" s="206"/>
      <c r="L14" s="206"/>
      <c r="M14" s="206"/>
      <c r="N14" s="207"/>
      <c r="O14" s="219"/>
      <c r="P14" s="308"/>
      <c r="Q14" s="308"/>
      <c r="R14" s="308"/>
      <c r="S14" s="309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</row>
    <row r="15" ht="9.0" customHeight="1">
      <c r="A15" s="206"/>
      <c r="C15" s="206"/>
      <c r="D15" s="213" t="s">
        <v>97</v>
      </c>
      <c r="E15" s="206"/>
      <c r="F15" s="206"/>
      <c r="G15" s="54"/>
      <c r="H15" s="206"/>
      <c r="I15" s="54"/>
      <c r="J15" s="206"/>
      <c r="K15" s="214"/>
      <c r="L15" s="118"/>
      <c r="M15" s="206"/>
      <c r="N15" s="207"/>
      <c r="O15" s="219"/>
      <c r="P15" s="308"/>
      <c r="Q15" s="308"/>
      <c r="R15" s="308"/>
      <c r="S15" s="309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</row>
    <row r="16" ht="9.0" customHeight="1">
      <c r="A16" s="206"/>
      <c r="B16" s="210" t="str">
        <f>'Brackets To Edit'!B60</f>
        <v>Maryland</v>
      </c>
      <c r="C16" s="206"/>
      <c r="D16" s="211">
        <f>'Brackets To Edit'!D60</f>
        <v>6</v>
      </c>
      <c r="E16" s="212"/>
      <c r="F16" s="206"/>
      <c r="G16" s="216" t="str">
        <f>'Brackets To Edit'!G60</f>
        <v>Monday 8/6 - 4:00 PM</v>
      </c>
      <c r="H16" s="217"/>
      <c r="I16" s="217"/>
      <c r="J16" s="206"/>
      <c r="K16" s="218"/>
      <c r="L16" s="210" t="str">
        <f>'Brackets To Edit'!L60</f>
        <v>New Jersey</v>
      </c>
      <c r="M16" s="206"/>
      <c r="N16" s="211">
        <f>'Brackets To Edit'!N60</f>
        <v>2</v>
      </c>
      <c r="O16" s="244"/>
      <c r="P16" s="308"/>
      <c r="Q16" s="31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</row>
    <row r="17" ht="9.0" customHeight="1">
      <c r="A17" s="206"/>
      <c r="B17" s="54"/>
      <c r="C17" s="206"/>
      <c r="D17" s="54"/>
      <c r="E17" s="206"/>
      <c r="F17" s="214"/>
      <c r="J17" s="206"/>
      <c r="K17" s="214"/>
      <c r="L17" s="54"/>
      <c r="M17" s="206"/>
      <c r="N17" s="54"/>
      <c r="O17" s="206"/>
      <c r="P17" s="308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</row>
    <row r="18" ht="9.0" customHeight="1">
      <c r="A18" s="206"/>
      <c r="B18" s="216" t="str">
        <f>'Brackets To Edit'!B62</f>
        <v>Sunday 8/5 - 4:00 PM</v>
      </c>
      <c r="C18" s="217"/>
      <c r="D18" s="217"/>
      <c r="E18" s="206"/>
      <c r="F18" s="218"/>
      <c r="G18" s="210" t="str">
        <f>'Brackets To Edit'!G62</f>
        <v>Maryland</v>
      </c>
      <c r="H18" s="206"/>
      <c r="I18" s="211">
        <f>'Brackets To Edit'!I62</f>
        <v>2</v>
      </c>
      <c r="J18" s="212"/>
      <c r="K18" s="214"/>
      <c r="L18" s="307" t="s">
        <v>224</v>
      </c>
      <c r="M18" s="206"/>
      <c r="N18" s="207"/>
      <c r="O18" s="206"/>
      <c r="P18" s="308"/>
      <c r="Q18" s="316" t="str">
        <f>'Brackets To Edit'!Q62</f>
        <v>MA #10 ● ESPN</v>
      </c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</row>
    <row r="19" ht="9.0" customHeight="1">
      <c r="A19" s="206"/>
      <c r="E19" s="206"/>
      <c r="F19" s="214"/>
      <c r="G19" s="54"/>
      <c r="H19" s="206"/>
      <c r="I19" s="54"/>
      <c r="J19" s="206"/>
      <c r="K19" s="206"/>
      <c r="L19" s="206"/>
      <c r="M19" s="206"/>
      <c r="N19" s="207"/>
      <c r="O19" s="206"/>
      <c r="P19" s="308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</row>
    <row r="20" ht="9.0" customHeight="1">
      <c r="A20" s="206"/>
      <c r="B20" s="210" t="str">
        <f>'Brackets To Edit'!B64</f>
        <v>Delaware</v>
      </c>
      <c r="C20" s="206"/>
      <c r="D20" s="211">
        <f>'Brackets To Edit'!D64</f>
        <v>0</v>
      </c>
      <c r="E20" s="212"/>
      <c r="F20" s="214"/>
      <c r="G20" s="307" t="s">
        <v>222</v>
      </c>
      <c r="H20" s="206"/>
      <c r="I20" s="207"/>
      <c r="J20" s="206"/>
      <c r="K20" s="206"/>
      <c r="L20" s="206"/>
      <c r="M20" s="206"/>
      <c r="N20" s="207"/>
      <c r="O20" s="206"/>
      <c r="P20" s="308"/>
      <c r="Q20" s="317" t="str">
        <f>'Brackets To Edit'!Q64</f>
        <v>Sunday 8/12 - 1:00 PM</v>
      </c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</row>
    <row r="21" ht="9.0" customHeight="1">
      <c r="A21" s="206"/>
      <c r="B21" s="54"/>
      <c r="C21" s="206"/>
      <c r="D21" s="54"/>
      <c r="E21" s="206"/>
      <c r="F21" s="206"/>
      <c r="G21" s="206"/>
      <c r="H21" s="206"/>
      <c r="I21" s="207"/>
      <c r="J21" s="206"/>
      <c r="K21" s="206"/>
      <c r="L21" s="206"/>
      <c r="M21" s="206"/>
      <c r="N21" s="207"/>
      <c r="O21" s="206"/>
      <c r="P21" s="308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</row>
    <row r="22" ht="15.0" customHeight="1">
      <c r="A22" s="206"/>
      <c r="B22" s="206"/>
      <c r="C22" s="206"/>
      <c r="D22" s="207"/>
      <c r="E22" s="206"/>
      <c r="F22" s="206"/>
      <c r="G22" s="206"/>
      <c r="H22" s="206"/>
      <c r="I22" s="207"/>
      <c r="J22" s="206"/>
      <c r="K22" s="206"/>
      <c r="L22" s="118"/>
      <c r="M22" s="206"/>
      <c r="N22" s="209" t="s">
        <v>97</v>
      </c>
      <c r="O22" s="206"/>
      <c r="P22" s="308"/>
      <c r="Q22" s="308"/>
      <c r="R22" s="308"/>
      <c r="S22" s="309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305"/>
      <c r="AK22" s="305"/>
      <c r="AL22" s="305"/>
      <c r="AM22" s="305"/>
      <c r="AN22" s="305"/>
      <c r="AO22" s="305"/>
      <c r="AP22" s="305"/>
    </row>
    <row r="23" ht="9.0" customHeight="1">
      <c r="A23" s="206"/>
      <c r="B23" s="206"/>
      <c r="C23" s="206"/>
      <c r="D23" s="207"/>
      <c r="E23" s="206"/>
      <c r="F23" s="206"/>
      <c r="G23" s="206"/>
      <c r="H23" s="206"/>
      <c r="I23" s="207"/>
      <c r="J23" s="206"/>
      <c r="K23" s="206"/>
      <c r="L23" s="210" t="str">
        <f>'Brackets To Edit'!L67</f>
        <v>New Jersey</v>
      </c>
      <c r="M23" s="206"/>
      <c r="N23" s="211">
        <f>'Brackets To Edit'!N67</f>
        <v>1</v>
      </c>
      <c r="O23" s="212"/>
      <c r="P23" s="308"/>
      <c r="Q23" s="308"/>
      <c r="R23" s="308"/>
      <c r="S23" s="309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</row>
    <row r="24" ht="9.0" customHeight="1">
      <c r="A24" s="206"/>
      <c r="B24" s="208" t="str">
        <f>'Brackets To Edit'!B68</f>
        <v>MA #5 ● ESPN+</v>
      </c>
      <c r="C24" s="206"/>
      <c r="D24" s="207"/>
      <c r="E24" s="206"/>
      <c r="F24" s="206"/>
      <c r="G24" s="206"/>
      <c r="H24" s="206"/>
      <c r="I24" s="207"/>
      <c r="J24" s="206"/>
      <c r="K24" s="255"/>
      <c r="L24" s="54"/>
      <c r="M24" s="206"/>
      <c r="N24" s="54"/>
      <c r="O24" s="219"/>
      <c r="P24" s="308"/>
      <c r="Q24" s="308"/>
      <c r="R24" s="308"/>
      <c r="S24" s="309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</row>
    <row r="25" ht="9.0" customHeight="1">
      <c r="A25" s="206"/>
      <c r="C25" s="206"/>
      <c r="D25" s="215" t="s">
        <v>97</v>
      </c>
      <c r="E25" s="206"/>
      <c r="F25" s="206"/>
      <c r="G25" s="206"/>
      <c r="H25" s="206"/>
      <c r="I25" s="207"/>
      <c r="J25" s="206"/>
      <c r="K25" s="206"/>
      <c r="L25" s="256" t="s">
        <v>194</v>
      </c>
      <c r="M25" s="206"/>
      <c r="N25" s="207"/>
      <c r="O25" s="219"/>
      <c r="P25" s="308"/>
      <c r="Q25" s="308"/>
      <c r="R25" s="308"/>
      <c r="S25" s="309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</row>
    <row r="26" ht="9.0" customHeight="1">
      <c r="A26" s="257" t="s">
        <v>200</v>
      </c>
      <c r="B26" s="210" t="str">
        <f>'Brackets To Edit'!B70</f>
        <v>Washington, DC</v>
      </c>
      <c r="C26" s="206"/>
      <c r="D26" s="211">
        <f>'Brackets To Edit'!D70</f>
        <v>6</v>
      </c>
      <c r="E26" s="212"/>
      <c r="F26" s="206"/>
      <c r="G26" s="258"/>
      <c r="H26" s="206"/>
      <c r="I26" s="207"/>
      <c r="J26" s="206"/>
      <c r="K26" s="206"/>
      <c r="L26" s="206"/>
      <c r="M26" s="206"/>
      <c r="N26" s="207"/>
      <c r="O26" s="219"/>
      <c r="P26" s="308"/>
      <c r="Q26" s="311"/>
      <c r="R26" s="308"/>
      <c r="S26" s="309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</row>
    <row r="27" ht="6.75" customHeight="1">
      <c r="B27" s="54"/>
      <c r="C27" s="206"/>
      <c r="D27" s="54"/>
      <c r="E27" s="206"/>
      <c r="F27" s="214"/>
      <c r="H27" s="206"/>
      <c r="I27" s="215" t="s">
        <v>97</v>
      </c>
      <c r="J27" s="206"/>
      <c r="K27" s="206"/>
      <c r="L27" s="310" t="str">
        <f>'Brackets To Edit'!L71</f>
        <v>MA #9 ● ESPN</v>
      </c>
      <c r="O27" s="219"/>
      <c r="P27" s="313"/>
      <c r="Q27" s="210" t="str">
        <f>'Brackets To Edit'!Q71</f>
        <v>Maryland</v>
      </c>
      <c r="R27" s="308"/>
      <c r="S27" s="234">
        <f>'Brackets To Edit'!S71</f>
        <v>0</v>
      </c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</row>
    <row r="28" ht="9.0" customHeight="1">
      <c r="A28" s="206"/>
      <c r="B28" s="216" t="str">
        <f>'Brackets To Edit'!B72</f>
        <v>Tuesday 8/7 - 10:00 AM</v>
      </c>
      <c r="C28" s="217"/>
      <c r="D28" s="217"/>
      <c r="E28" s="206"/>
      <c r="F28" s="218"/>
      <c r="G28" s="210" t="str">
        <f>'Brackets To Edit'!G72</f>
        <v>Maryland</v>
      </c>
      <c r="H28" s="206"/>
      <c r="I28" s="211">
        <f>'Brackets To Edit'!I72</f>
        <v>6</v>
      </c>
      <c r="J28" s="212"/>
      <c r="K28" s="206"/>
      <c r="O28" s="219"/>
      <c r="P28" s="308"/>
      <c r="Q28" s="54"/>
      <c r="R28" s="308"/>
      <c r="S28" s="54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</row>
    <row r="29" ht="9.0" customHeight="1">
      <c r="A29" s="206"/>
      <c r="E29" s="206"/>
      <c r="F29" s="214"/>
      <c r="G29" s="54"/>
      <c r="H29" s="206"/>
      <c r="I29" s="54"/>
      <c r="J29" s="206"/>
      <c r="K29" s="214"/>
      <c r="L29" s="236" t="str">
        <f>'Brackets To Edit'!L73</f>
        <v>Friday 8/10 - 7:00 PM</v>
      </c>
      <c r="O29" s="219"/>
      <c r="P29" s="308"/>
      <c r="Q29" s="314" t="s">
        <v>229</v>
      </c>
      <c r="R29" s="308"/>
      <c r="S29" s="309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</row>
    <row r="30" ht="9.0" customHeight="1">
      <c r="A30" s="257" t="s">
        <v>204</v>
      </c>
      <c r="B30" s="210" t="str">
        <f>'Brackets To Edit'!B74</f>
        <v>Maryland</v>
      </c>
      <c r="C30" s="206"/>
      <c r="D30" s="211">
        <f>'Brackets To Edit'!D74</f>
        <v>18</v>
      </c>
      <c r="E30" s="212"/>
      <c r="F30" s="214"/>
      <c r="G30" s="318" t="s">
        <v>225</v>
      </c>
      <c r="H30" s="206"/>
      <c r="I30" s="207"/>
      <c r="J30" s="206"/>
      <c r="K30" s="214"/>
      <c r="O30" s="219"/>
      <c r="P30" s="308"/>
      <c r="Q30" s="308"/>
      <c r="R30" s="308"/>
      <c r="S30" s="309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</row>
    <row r="31" ht="9.0" customHeight="1">
      <c r="B31" s="54"/>
      <c r="C31" s="206"/>
      <c r="D31" s="54"/>
      <c r="E31" s="206"/>
      <c r="F31" s="206"/>
      <c r="H31" s="206"/>
      <c r="I31" s="207"/>
      <c r="J31" s="206"/>
      <c r="K31" s="214"/>
      <c r="L31" s="206"/>
      <c r="M31" s="206"/>
      <c r="N31" s="207"/>
      <c r="O31" s="219"/>
      <c r="P31" s="319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</row>
    <row r="32" ht="9.0" customHeight="1">
      <c r="A32" s="206"/>
      <c r="B32" s="206"/>
      <c r="C32" s="206"/>
      <c r="D32" s="207"/>
      <c r="E32" s="206"/>
      <c r="F32" s="206"/>
      <c r="G32" s="310" t="str">
        <f>'Brackets To Edit'!G76</f>
        <v>MA #8 ● ESPN</v>
      </c>
      <c r="J32" s="206"/>
      <c r="K32" s="214"/>
      <c r="L32" s="118"/>
      <c r="M32" s="206"/>
      <c r="N32" s="207"/>
      <c r="O32" s="219"/>
      <c r="P32" s="206"/>
      <c r="Q32" s="206"/>
      <c r="R32" s="206"/>
      <c r="S32" s="207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</row>
    <row r="33" ht="9.0" customHeight="1">
      <c r="A33" s="206"/>
      <c r="B33" s="206"/>
      <c r="C33" s="206"/>
      <c r="D33" s="207"/>
      <c r="E33" s="206"/>
      <c r="F33" s="206"/>
      <c r="J33" s="206"/>
      <c r="K33" s="218"/>
      <c r="L33" s="210" t="str">
        <f>'Brackets To Edit'!L77</f>
        <v>Maryland</v>
      </c>
      <c r="M33" s="206"/>
      <c r="N33" s="211">
        <f>'Brackets To Edit'!N77</f>
        <v>11</v>
      </c>
      <c r="O33" s="244"/>
      <c r="P33" s="206"/>
      <c r="Q33" s="206"/>
      <c r="R33" s="206"/>
      <c r="S33" s="207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</row>
    <row r="34" ht="9.0" customHeight="1">
      <c r="A34" s="206"/>
      <c r="B34" s="208" t="str">
        <f>'Brackets To Edit'!B78</f>
        <v>MA #6 ● ESPN+</v>
      </c>
      <c r="C34" s="206"/>
      <c r="D34" s="207"/>
      <c r="E34" s="206"/>
      <c r="F34" s="206"/>
      <c r="G34" s="236" t="str">
        <f>'Brackets To Edit'!G78</f>
        <v>Thursday 8/9 - 7:00 PM</v>
      </c>
      <c r="J34" s="206"/>
      <c r="K34" s="214"/>
      <c r="L34" s="54"/>
      <c r="M34" s="206"/>
      <c r="N34" s="54"/>
      <c r="O34" s="206"/>
      <c r="P34" s="206"/>
      <c r="Q34" s="206"/>
      <c r="R34" s="206"/>
      <c r="S34" s="207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</row>
    <row r="35" ht="9.0" customHeight="1">
      <c r="A35" s="206"/>
      <c r="C35" s="206"/>
      <c r="D35" s="215" t="s">
        <v>97</v>
      </c>
      <c r="E35" s="206"/>
      <c r="F35" s="206"/>
      <c r="J35" s="206"/>
      <c r="K35" s="214"/>
      <c r="L35" s="307" t="s">
        <v>227</v>
      </c>
      <c r="M35" s="206"/>
      <c r="N35" s="207"/>
      <c r="O35" s="206"/>
      <c r="P35" s="206"/>
      <c r="Q35" s="320" t="s">
        <v>241</v>
      </c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</row>
    <row r="36" ht="9.0" customHeight="1">
      <c r="A36" s="257" t="s">
        <v>213</v>
      </c>
      <c r="B36" s="210" t="str">
        <f>'Brackets To Edit'!B80</f>
        <v>Delaware</v>
      </c>
      <c r="C36" s="206"/>
      <c r="D36" s="211">
        <f>'Brackets To Edit'!D80</f>
        <v>1</v>
      </c>
      <c r="E36" s="212"/>
      <c r="F36" s="206"/>
      <c r="G36" s="206"/>
      <c r="H36" s="206"/>
      <c r="I36" s="207"/>
      <c r="J36" s="206"/>
      <c r="K36" s="214"/>
      <c r="L36" s="206"/>
      <c r="M36" s="206"/>
      <c r="N36" s="207"/>
      <c r="O36" s="206"/>
      <c r="P36" s="206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</row>
    <row r="37" ht="9.0" customHeight="1">
      <c r="B37" s="54"/>
      <c r="C37" s="206"/>
      <c r="D37" s="54"/>
      <c r="E37" s="206"/>
      <c r="F37" s="214"/>
      <c r="G37" s="258"/>
      <c r="H37" s="206"/>
      <c r="I37" s="207"/>
      <c r="J37" s="206"/>
      <c r="K37" s="214"/>
      <c r="L37" s="206"/>
      <c r="M37" s="206"/>
      <c r="N37" s="207"/>
      <c r="O37" s="206"/>
      <c r="P37" s="206"/>
      <c r="Q37" s="321" t="s">
        <v>239</v>
      </c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</row>
    <row r="38" ht="9.0" customHeight="1">
      <c r="A38" s="206"/>
      <c r="B38" s="216" t="str">
        <f>'Brackets To Edit'!B82</f>
        <v>Tuesday 8/7 - 7:00 PM</v>
      </c>
      <c r="C38" s="217"/>
      <c r="D38" s="217"/>
      <c r="E38" s="206"/>
      <c r="F38" s="218"/>
      <c r="G38" s="210" t="str">
        <f>'Brackets To Edit'!G82</f>
        <v>Pennsylvania</v>
      </c>
      <c r="H38" s="206"/>
      <c r="I38" s="211">
        <f>'Brackets To Edit'!I82</f>
        <v>0</v>
      </c>
      <c r="J38" s="212"/>
      <c r="K38" s="214"/>
      <c r="L38" s="206"/>
      <c r="M38" s="206"/>
      <c r="N38" s="207"/>
      <c r="O38" s="206"/>
      <c r="P38" s="206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</row>
    <row r="39" ht="9.0" customHeight="1">
      <c r="A39" s="206"/>
      <c r="E39" s="206"/>
      <c r="F39" s="214"/>
      <c r="G39" s="54"/>
      <c r="H39" s="206"/>
      <c r="I39" s="54"/>
      <c r="J39" s="206"/>
      <c r="K39" s="206"/>
      <c r="L39" s="206"/>
      <c r="M39" s="206"/>
      <c r="N39" s="207"/>
      <c r="O39" s="206"/>
      <c r="P39" s="206"/>
      <c r="Q39" s="322" t="str">
        <f>'Brackets To Edit'!V63</f>
        <v>New York</v>
      </c>
      <c r="R39" s="323"/>
      <c r="S39" s="324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</row>
    <row r="40" ht="9.0" customHeight="1">
      <c r="A40" s="257" t="s">
        <v>215</v>
      </c>
      <c r="B40" s="210" t="str">
        <f>'Brackets To Edit'!B84</f>
        <v>Pennsylvania</v>
      </c>
      <c r="C40" s="206"/>
      <c r="D40" s="211">
        <f>'Brackets To Edit'!D84</f>
        <v>6</v>
      </c>
      <c r="E40" s="212"/>
      <c r="F40" s="214"/>
      <c r="G40" s="307" t="s">
        <v>226</v>
      </c>
      <c r="H40" s="206"/>
      <c r="I40" s="207"/>
      <c r="J40" s="206"/>
      <c r="K40" s="206"/>
      <c r="L40" s="206"/>
      <c r="M40" s="206"/>
      <c r="N40" s="207"/>
      <c r="O40" s="206"/>
      <c r="P40" s="206"/>
      <c r="Q40" s="325"/>
      <c r="R40" s="326"/>
      <c r="S40" s="327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</row>
    <row r="41" ht="9.0" customHeight="1">
      <c r="B41" s="54"/>
      <c r="C41" s="206"/>
      <c r="D41" s="54"/>
      <c r="E41" s="206"/>
      <c r="F41" s="206"/>
      <c r="G41" s="206"/>
      <c r="H41" s="206"/>
      <c r="I41" s="207"/>
      <c r="J41" s="206"/>
      <c r="K41" s="206"/>
      <c r="L41" s="206"/>
      <c r="M41" s="206"/>
      <c r="N41" s="207"/>
      <c r="O41" s="206"/>
      <c r="P41" s="206"/>
      <c r="Q41" s="206"/>
      <c r="R41" s="206"/>
      <c r="S41" s="207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</row>
    <row r="42" ht="9.0" customHeight="1">
      <c r="A42" s="206"/>
      <c r="B42" s="206"/>
      <c r="C42" s="206"/>
      <c r="D42" s="207"/>
      <c r="E42" s="206"/>
      <c r="F42" s="206"/>
      <c r="G42" s="206"/>
      <c r="H42" s="206"/>
      <c r="I42" s="207"/>
      <c r="J42" s="206"/>
      <c r="K42" s="206"/>
      <c r="L42" s="206"/>
      <c r="M42" s="206"/>
      <c r="N42" s="207"/>
      <c r="O42" s="206"/>
      <c r="P42" s="206"/>
      <c r="Q42" s="206"/>
      <c r="R42" s="206"/>
      <c r="S42" s="207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</row>
    <row r="43" ht="9.0" customHeight="1">
      <c r="A43" s="118"/>
      <c r="B43" s="118"/>
      <c r="C43" s="118"/>
      <c r="D43" s="203"/>
      <c r="E43" s="118"/>
      <c r="F43" s="118"/>
      <c r="G43" s="118"/>
      <c r="H43" s="118"/>
      <c r="I43" s="203"/>
      <c r="J43" s="118"/>
      <c r="K43" s="118"/>
      <c r="L43" s="118"/>
      <c r="M43" s="118"/>
      <c r="N43" s="203"/>
      <c r="O43" s="118"/>
      <c r="P43" s="118"/>
      <c r="Q43" s="118"/>
      <c r="R43" s="118"/>
      <c r="S43" s="203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</row>
    <row r="44" ht="9.0" customHeight="1">
      <c r="A44" s="118"/>
      <c r="B44" s="118"/>
      <c r="C44" s="118"/>
      <c r="D44" s="203"/>
      <c r="E44" s="118"/>
      <c r="F44" s="118"/>
      <c r="G44" s="118"/>
      <c r="H44" s="118"/>
      <c r="I44" s="203"/>
      <c r="J44" s="118"/>
      <c r="K44" s="118"/>
      <c r="L44" s="118"/>
      <c r="M44" s="118"/>
      <c r="N44" s="203"/>
      <c r="O44" s="118"/>
      <c r="P44" s="118"/>
      <c r="Q44" s="118"/>
      <c r="R44" s="118"/>
      <c r="S44" s="203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ht="9.0" customHeight="1">
      <c r="A45" s="16"/>
      <c r="B45" s="16"/>
      <c r="C45" s="16"/>
      <c r="D45" s="328"/>
      <c r="E45" s="16"/>
      <c r="F45" s="16"/>
      <c r="G45" s="16"/>
      <c r="H45" s="16"/>
      <c r="I45" s="328"/>
      <c r="J45" s="16"/>
      <c r="K45" s="16"/>
      <c r="L45" s="16"/>
      <c r="M45" s="16"/>
      <c r="N45" s="328"/>
      <c r="O45" s="16"/>
      <c r="P45" s="16"/>
      <c r="Q45" s="16"/>
      <c r="R45" s="16"/>
      <c r="S45" s="328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ht="9.0" customHeight="1">
      <c r="A46" s="16"/>
      <c r="B46" s="16"/>
      <c r="C46" s="16"/>
      <c r="D46" s="328"/>
      <c r="E46" s="16"/>
      <c r="F46" s="16"/>
      <c r="G46" s="16"/>
      <c r="H46" s="16"/>
      <c r="I46" s="328"/>
      <c r="J46" s="16"/>
      <c r="K46" s="16"/>
      <c r="L46" s="16"/>
      <c r="M46" s="16"/>
      <c r="N46" s="328"/>
      <c r="O46" s="16"/>
      <c r="P46" s="16"/>
      <c r="Q46" s="16"/>
      <c r="R46" s="16"/>
      <c r="S46" s="328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ht="9.0" customHeight="1">
      <c r="A47" s="16"/>
      <c r="B47" s="16"/>
      <c r="C47" s="16"/>
      <c r="D47" s="328"/>
      <c r="E47" s="16"/>
      <c r="F47" s="16"/>
      <c r="G47" s="16"/>
      <c r="H47" s="16"/>
      <c r="I47" s="328"/>
      <c r="J47" s="16"/>
      <c r="K47" s="16"/>
      <c r="L47" s="16"/>
      <c r="M47" s="16"/>
      <c r="N47" s="328"/>
      <c r="O47" s="16"/>
      <c r="P47" s="16"/>
      <c r="Q47" s="16"/>
      <c r="R47" s="16"/>
      <c r="S47" s="328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ht="9.0" customHeight="1">
      <c r="A48" s="16"/>
      <c r="B48" s="16"/>
      <c r="C48" s="16"/>
      <c r="D48" s="328"/>
      <c r="E48" s="16"/>
      <c r="F48" s="16"/>
      <c r="G48" s="16"/>
      <c r="H48" s="16"/>
      <c r="I48" s="328"/>
      <c r="J48" s="16"/>
      <c r="K48" s="16"/>
      <c r="L48" s="16"/>
      <c r="M48" s="16"/>
      <c r="N48" s="328"/>
      <c r="O48" s="16"/>
      <c r="P48" s="16"/>
      <c r="Q48" s="16"/>
      <c r="R48" s="16"/>
      <c r="S48" s="328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ht="9.0" customHeight="1">
      <c r="A49" s="16"/>
      <c r="B49" s="329">
        <f>'Brackets To Edit'!Z54</f>
        <v>10</v>
      </c>
      <c r="E49" s="16"/>
      <c r="F49" s="16"/>
      <c r="G49" s="16"/>
      <c r="H49" s="16"/>
      <c r="I49" s="328"/>
      <c r="J49" s="16"/>
      <c r="K49" s="16"/>
      <c r="L49" s="16"/>
      <c r="M49" s="16"/>
      <c r="N49" s="328"/>
      <c r="O49" s="16"/>
      <c r="P49" s="16"/>
      <c r="Q49" s="16"/>
      <c r="R49" s="16"/>
      <c r="S49" s="328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ht="9.0" customHeight="1">
      <c r="A50" s="16"/>
      <c r="B50" s="329">
        <f>'Brackets To Edit'!Z54</f>
        <v>10</v>
      </c>
      <c r="E50" s="16"/>
      <c r="F50" s="16"/>
      <c r="G50" s="16"/>
      <c r="H50" s="16"/>
      <c r="I50" s="328"/>
      <c r="J50" s="16"/>
      <c r="K50" s="16"/>
      <c r="L50" s="16"/>
      <c r="M50" s="16"/>
      <c r="N50" s="328"/>
      <c r="O50" s="16"/>
      <c r="P50" s="16"/>
      <c r="Q50" s="16"/>
      <c r="R50" s="16"/>
      <c r="S50" s="328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ht="9.0" customHeight="1">
      <c r="A51" s="16"/>
      <c r="B51" s="329">
        <f>'Brackets To Edit'!Z54</f>
        <v>10</v>
      </c>
      <c r="E51" s="16"/>
      <c r="F51" s="16"/>
      <c r="G51" s="16"/>
      <c r="H51" s="16"/>
      <c r="I51" s="328"/>
      <c r="J51" s="16"/>
      <c r="K51" s="16"/>
      <c r="L51" s="16"/>
      <c r="M51" s="16"/>
      <c r="N51" s="328"/>
      <c r="O51" s="16"/>
      <c r="P51" s="16"/>
      <c r="Q51" s="16"/>
      <c r="R51" s="16"/>
      <c r="S51" s="328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ht="9.0" customHeight="1">
      <c r="A52" s="16"/>
      <c r="B52" s="329">
        <f>'Brackets To Edit'!Z54</f>
        <v>10</v>
      </c>
      <c r="E52" s="16"/>
      <c r="F52" s="16"/>
      <c r="G52" s="16"/>
      <c r="H52" s="16"/>
      <c r="I52" s="328"/>
      <c r="J52" s="16"/>
      <c r="K52" s="16"/>
      <c r="L52" s="16"/>
      <c r="M52" s="16"/>
      <c r="N52" s="328"/>
      <c r="O52" s="16"/>
      <c r="P52" s="16"/>
      <c r="Q52" s="16"/>
      <c r="R52" s="16"/>
      <c r="S52" s="328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ht="9.0" customHeight="1">
      <c r="A53" s="16"/>
      <c r="B53" s="329">
        <f>'Brackets To Edit'!Z54</f>
        <v>10</v>
      </c>
      <c r="E53" s="16"/>
      <c r="F53" s="16"/>
      <c r="G53" s="16"/>
      <c r="H53" s="16"/>
      <c r="I53" s="328"/>
      <c r="J53" s="16"/>
      <c r="K53" s="16"/>
      <c r="L53" s="16"/>
      <c r="M53" s="16"/>
      <c r="N53" s="328"/>
      <c r="O53" s="16"/>
      <c r="P53" s="16"/>
      <c r="Q53" s="16"/>
      <c r="R53" s="16"/>
      <c r="S53" s="328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</row>
    <row r="54">
      <c r="A54" s="16"/>
      <c r="B54" s="329">
        <f>'Brackets To Edit'!Z54</f>
        <v>10</v>
      </c>
      <c r="E54" s="16"/>
      <c r="F54" s="16"/>
      <c r="G54" s="16"/>
      <c r="H54" s="16"/>
      <c r="I54" s="328"/>
      <c r="J54" s="16"/>
      <c r="K54" s="16"/>
      <c r="L54" s="16"/>
      <c r="M54" s="16"/>
      <c r="N54" s="328"/>
      <c r="O54" s="16"/>
      <c r="P54" s="16"/>
      <c r="Q54" s="16"/>
      <c r="R54" s="16"/>
      <c r="S54" s="328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</row>
    <row r="55">
      <c r="A55" s="16"/>
      <c r="B55" s="329">
        <f>'Brackets To Edit'!Z54</f>
        <v>10</v>
      </c>
      <c r="E55" s="16"/>
      <c r="F55" s="16"/>
      <c r="G55" s="16"/>
      <c r="H55" s="16"/>
      <c r="I55" s="328"/>
      <c r="J55" s="16"/>
      <c r="K55" s="16"/>
      <c r="L55" s="16"/>
      <c r="M55" s="16"/>
      <c r="N55" s="328"/>
      <c r="O55" s="16"/>
      <c r="P55" s="16"/>
      <c r="Q55" s="16"/>
      <c r="R55" s="16"/>
      <c r="S55" s="328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</row>
    <row r="56">
      <c r="A56" s="16"/>
      <c r="B56" s="329">
        <f>'Brackets To Edit'!Z54</f>
        <v>10</v>
      </c>
      <c r="E56" s="16"/>
      <c r="F56" s="16"/>
      <c r="G56" s="16"/>
      <c r="H56" s="16"/>
      <c r="I56" s="328"/>
      <c r="J56" s="16"/>
      <c r="K56" s="16"/>
      <c r="L56" s="16"/>
      <c r="M56" s="16"/>
      <c r="N56" s="328"/>
      <c r="O56" s="16"/>
      <c r="P56" s="16"/>
      <c r="Q56" s="16"/>
      <c r="R56" s="16"/>
      <c r="S56" s="328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</row>
    <row r="57">
      <c r="A57" s="16"/>
      <c r="B57" s="329">
        <f>'Brackets To Edit'!Z54</f>
        <v>10</v>
      </c>
      <c r="E57" s="16"/>
      <c r="F57" s="16"/>
      <c r="G57" s="16"/>
      <c r="H57" s="16"/>
      <c r="I57" s="328"/>
      <c r="J57" s="16"/>
      <c r="K57" s="16"/>
      <c r="L57" s="16"/>
      <c r="M57" s="16"/>
      <c r="N57" s="328"/>
      <c r="O57" s="16"/>
      <c r="P57" s="16"/>
      <c r="Q57" s="16"/>
      <c r="R57" s="16"/>
      <c r="S57" s="328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>
      <c r="A58" s="16"/>
      <c r="B58" s="329">
        <f>'Brackets To Edit'!Z54</f>
        <v>10</v>
      </c>
      <c r="E58" s="16"/>
      <c r="F58" s="16"/>
      <c r="G58" s="16"/>
      <c r="H58" s="16"/>
      <c r="I58" s="328"/>
      <c r="J58" s="16"/>
      <c r="K58" s="16"/>
      <c r="L58" s="16"/>
      <c r="M58" s="16"/>
      <c r="N58" s="328"/>
      <c r="O58" s="16"/>
      <c r="P58" s="16"/>
      <c r="Q58" s="16"/>
      <c r="R58" s="16"/>
      <c r="S58" s="328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>
      <c r="A59" s="16"/>
      <c r="B59" s="329">
        <f>'Brackets To Edit'!Z54</f>
        <v>10</v>
      </c>
      <c r="E59" s="16"/>
      <c r="F59" s="16"/>
      <c r="G59" s="16"/>
      <c r="H59" s="16"/>
      <c r="I59" s="328"/>
      <c r="J59" s="16"/>
      <c r="K59" s="16"/>
      <c r="L59" s="16"/>
      <c r="M59" s="16"/>
      <c r="N59" s="328"/>
      <c r="O59" s="16"/>
      <c r="P59" s="16"/>
      <c r="Q59" s="16"/>
      <c r="R59" s="16"/>
      <c r="S59" s="328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>
      <c r="A60" s="16"/>
      <c r="B60" s="16"/>
      <c r="C60" s="16"/>
      <c r="D60" s="328"/>
      <c r="E60" s="16"/>
      <c r="F60" s="16"/>
      <c r="G60" s="16"/>
      <c r="H60" s="16"/>
      <c r="I60" s="328"/>
      <c r="J60" s="16"/>
      <c r="K60" s="16"/>
      <c r="L60" s="16"/>
      <c r="M60" s="16"/>
      <c r="N60" s="328"/>
      <c r="O60" s="16"/>
      <c r="P60" s="16"/>
      <c r="Q60" s="16"/>
      <c r="R60" s="16"/>
      <c r="S60" s="328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>
      <c r="A61" s="16"/>
      <c r="B61" s="16"/>
      <c r="C61" s="16"/>
      <c r="D61" s="328"/>
      <c r="E61" s="16"/>
      <c r="F61" s="16"/>
      <c r="G61" s="16"/>
      <c r="H61" s="16"/>
      <c r="I61" s="328"/>
      <c r="J61" s="16"/>
      <c r="K61" s="16"/>
      <c r="L61" s="16"/>
      <c r="M61" s="16"/>
      <c r="N61" s="328"/>
      <c r="O61" s="16"/>
      <c r="P61" s="16"/>
      <c r="Q61" s="16"/>
      <c r="R61" s="16"/>
      <c r="S61" s="328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>
      <c r="A62" s="16"/>
      <c r="B62" s="16"/>
      <c r="C62" s="16"/>
      <c r="D62" s="328"/>
      <c r="E62" s="16"/>
      <c r="F62" s="16"/>
      <c r="G62" s="16"/>
      <c r="H62" s="16"/>
      <c r="I62" s="328"/>
      <c r="J62" s="16"/>
      <c r="K62" s="16"/>
      <c r="L62" s="16"/>
      <c r="M62" s="16"/>
      <c r="N62" s="328"/>
      <c r="O62" s="16"/>
      <c r="P62" s="16"/>
      <c r="Q62" s="16"/>
      <c r="R62" s="16"/>
      <c r="S62" s="328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>
      <c r="A63" s="16"/>
      <c r="B63" s="16"/>
      <c r="C63" s="16"/>
      <c r="D63" s="328"/>
      <c r="E63" s="16"/>
      <c r="F63" s="16"/>
      <c r="G63" s="16"/>
      <c r="H63" s="16"/>
      <c r="I63" s="328"/>
      <c r="J63" s="16"/>
      <c r="K63" s="16"/>
      <c r="L63" s="16"/>
      <c r="M63" s="16"/>
      <c r="N63" s="328"/>
      <c r="O63" s="16"/>
      <c r="P63" s="16"/>
      <c r="Q63" s="16"/>
      <c r="R63" s="16"/>
      <c r="S63" s="328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>
      <c r="A64" s="16"/>
      <c r="B64" s="16"/>
      <c r="C64" s="16"/>
      <c r="D64" s="328"/>
      <c r="E64" s="16"/>
      <c r="F64" s="16"/>
      <c r="G64" s="16"/>
      <c r="H64" s="16"/>
      <c r="I64" s="328"/>
      <c r="J64" s="16"/>
      <c r="K64" s="16"/>
      <c r="L64" s="16"/>
      <c r="M64" s="16"/>
      <c r="N64" s="328"/>
      <c r="O64" s="16"/>
      <c r="P64" s="16"/>
      <c r="Q64" s="16"/>
      <c r="R64" s="16"/>
      <c r="S64" s="328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>
      <c r="A65" s="16"/>
      <c r="B65" s="16"/>
      <c r="C65" s="16"/>
      <c r="D65" s="328"/>
      <c r="E65" s="16"/>
      <c r="F65" s="16"/>
      <c r="G65" s="16"/>
      <c r="H65" s="16"/>
      <c r="I65" s="328"/>
      <c r="J65" s="16"/>
      <c r="K65" s="16"/>
      <c r="L65" s="16"/>
      <c r="M65" s="16"/>
      <c r="N65" s="328"/>
      <c r="O65" s="16"/>
      <c r="P65" s="16"/>
      <c r="Q65" s="16"/>
      <c r="R65" s="16"/>
      <c r="S65" s="328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>
      <c r="A66" s="16"/>
      <c r="B66" s="16"/>
      <c r="C66" s="16"/>
      <c r="D66" s="328"/>
      <c r="E66" s="16"/>
      <c r="F66" s="16"/>
      <c r="G66" s="16"/>
      <c r="H66" s="16"/>
      <c r="I66" s="328"/>
      <c r="J66" s="16"/>
      <c r="K66" s="16"/>
      <c r="L66" s="16"/>
      <c r="M66" s="16"/>
      <c r="N66" s="328"/>
      <c r="O66" s="16"/>
      <c r="P66" s="16"/>
      <c r="Q66" s="16"/>
      <c r="R66" s="16"/>
      <c r="S66" s="328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>
      <c r="A67" s="16"/>
      <c r="B67" s="16"/>
      <c r="C67" s="16"/>
      <c r="D67" s="328"/>
      <c r="E67" s="16"/>
      <c r="F67" s="16"/>
      <c r="G67" s="16"/>
      <c r="H67" s="16"/>
      <c r="I67" s="328"/>
      <c r="J67" s="16"/>
      <c r="K67" s="16"/>
      <c r="L67" s="16"/>
      <c r="M67" s="16"/>
      <c r="N67" s="328"/>
      <c r="O67" s="16"/>
      <c r="P67" s="16"/>
      <c r="Q67" s="16"/>
      <c r="R67" s="16"/>
      <c r="S67" s="328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>
      <c r="A68" s="16"/>
      <c r="B68" s="16"/>
      <c r="C68" s="16"/>
      <c r="D68" s="328"/>
      <c r="E68" s="16"/>
      <c r="F68" s="16"/>
      <c r="G68" s="16"/>
      <c r="H68" s="16"/>
      <c r="I68" s="328"/>
      <c r="J68" s="16"/>
      <c r="K68" s="16"/>
      <c r="L68" s="16"/>
      <c r="M68" s="16"/>
      <c r="N68" s="328"/>
      <c r="O68" s="16"/>
      <c r="P68" s="16"/>
      <c r="Q68" s="16"/>
      <c r="R68" s="16"/>
      <c r="S68" s="328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>
      <c r="A69" s="16"/>
      <c r="B69" s="16"/>
      <c r="C69" s="16"/>
      <c r="D69" s="328"/>
      <c r="E69" s="16"/>
      <c r="F69" s="16"/>
      <c r="G69" s="16"/>
      <c r="H69" s="16"/>
      <c r="I69" s="328"/>
      <c r="J69" s="16"/>
      <c r="K69" s="16"/>
      <c r="L69" s="16"/>
      <c r="M69" s="16"/>
      <c r="N69" s="328"/>
      <c r="O69" s="16"/>
      <c r="P69" s="16"/>
      <c r="Q69" s="16"/>
      <c r="R69" s="16"/>
      <c r="S69" s="328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>
      <c r="A70" s="16"/>
      <c r="B70" s="16"/>
      <c r="C70" s="16"/>
      <c r="D70" s="328"/>
      <c r="E70" s="16"/>
      <c r="F70" s="16"/>
      <c r="G70" s="16"/>
      <c r="H70" s="16"/>
      <c r="I70" s="328"/>
      <c r="J70" s="16"/>
      <c r="K70" s="16"/>
      <c r="L70" s="16"/>
      <c r="M70" s="16"/>
      <c r="N70" s="328"/>
      <c r="O70" s="16"/>
      <c r="P70" s="16"/>
      <c r="Q70" s="16"/>
      <c r="R70" s="16"/>
      <c r="S70" s="328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>
      <c r="A71" s="16"/>
      <c r="B71" s="16"/>
      <c r="C71" s="16"/>
      <c r="D71" s="328"/>
      <c r="E71" s="16"/>
      <c r="F71" s="16"/>
      <c r="G71" s="16"/>
      <c r="H71" s="16"/>
      <c r="I71" s="328"/>
      <c r="J71" s="16"/>
      <c r="K71" s="16"/>
      <c r="L71" s="16"/>
      <c r="M71" s="16"/>
      <c r="N71" s="328"/>
      <c r="O71" s="16"/>
      <c r="P71" s="16"/>
      <c r="Q71" s="16"/>
      <c r="R71" s="16"/>
      <c r="S71" s="328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>
      <c r="A72" s="16"/>
      <c r="B72" s="16"/>
      <c r="C72" s="16"/>
      <c r="D72" s="328"/>
      <c r="E72" s="16"/>
      <c r="F72" s="16"/>
      <c r="G72" s="16"/>
      <c r="H72" s="16"/>
      <c r="I72" s="328"/>
      <c r="J72" s="16"/>
      <c r="K72" s="16"/>
      <c r="L72" s="16"/>
      <c r="M72" s="16"/>
      <c r="N72" s="328"/>
      <c r="O72" s="16"/>
      <c r="P72" s="16"/>
      <c r="Q72" s="16"/>
      <c r="R72" s="16"/>
      <c r="S72" s="328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>
      <c r="A73" s="16"/>
      <c r="B73" s="16"/>
      <c r="C73" s="16"/>
      <c r="D73" s="328"/>
      <c r="E73" s="16"/>
      <c r="F73" s="16"/>
      <c r="G73" s="16"/>
      <c r="H73" s="16"/>
      <c r="I73" s="328"/>
      <c r="J73" s="16"/>
      <c r="K73" s="16"/>
      <c r="L73" s="16"/>
      <c r="M73" s="16"/>
      <c r="N73" s="328"/>
      <c r="O73" s="16"/>
      <c r="P73" s="16"/>
      <c r="Q73" s="16"/>
      <c r="R73" s="16"/>
      <c r="S73" s="328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>
      <c r="A74" s="16"/>
      <c r="B74" s="16"/>
      <c r="C74" s="16"/>
      <c r="D74" s="328"/>
      <c r="E74" s="16"/>
      <c r="F74" s="16"/>
      <c r="G74" s="16"/>
      <c r="H74" s="16"/>
      <c r="I74" s="328"/>
      <c r="J74" s="16"/>
      <c r="K74" s="16"/>
      <c r="L74" s="16"/>
      <c r="M74" s="16"/>
      <c r="N74" s="328"/>
      <c r="O74" s="16"/>
      <c r="P74" s="16"/>
      <c r="Q74" s="16"/>
      <c r="R74" s="16"/>
      <c r="S74" s="328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>
      <c r="A75" s="16"/>
      <c r="B75" s="16"/>
      <c r="C75" s="16"/>
      <c r="D75" s="328"/>
      <c r="E75" s="16"/>
      <c r="F75" s="16"/>
      <c r="G75" s="16"/>
      <c r="H75" s="16"/>
      <c r="I75" s="328"/>
      <c r="J75" s="16"/>
      <c r="K75" s="16"/>
      <c r="L75" s="16"/>
      <c r="M75" s="16"/>
      <c r="N75" s="328"/>
      <c r="O75" s="16"/>
      <c r="P75" s="16"/>
      <c r="Q75" s="16"/>
      <c r="R75" s="16"/>
      <c r="S75" s="328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>
      <c r="A76" s="16"/>
      <c r="B76" s="16"/>
      <c r="C76" s="16"/>
      <c r="D76" s="328"/>
      <c r="E76" s="16"/>
      <c r="F76" s="16"/>
      <c r="G76" s="16"/>
      <c r="H76" s="16"/>
      <c r="I76" s="328"/>
      <c r="J76" s="16"/>
      <c r="K76" s="16"/>
      <c r="L76" s="16"/>
      <c r="M76" s="16"/>
      <c r="N76" s="328"/>
      <c r="O76" s="16"/>
      <c r="P76" s="16"/>
      <c r="Q76" s="16"/>
      <c r="R76" s="16"/>
      <c r="S76" s="328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>
      <c r="A77" s="16"/>
      <c r="B77" s="16"/>
      <c r="C77" s="16"/>
      <c r="D77" s="328"/>
      <c r="E77" s="16"/>
      <c r="F77" s="16"/>
      <c r="G77" s="16"/>
      <c r="H77" s="16"/>
      <c r="I77" s="328"/>
      <c r="J77" s="16"/>
      <c r="K77" s="16"/>
      <c r="L77" s="16"/>
      <c r="M77" s="16"/>
      <c r="N77" s="328"/>
      <c r="O77" s="16"/>
      <c r="P77" s="16"/>
      <c r="Q77" s="16"/>
      <c r="R77" s="16"/>
      <c r="S77" s="328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>
      <c r="A78" s="16"/>
      <c r="B78" s="16"/>
      <c r="C78" s="16"/>
      <c r="D78" s="328"/>
      <c r="E78" s="16"/>
      <c r="F78" s="16"/>
      <c r="G78" s="16"/>
      <c r="H78" s="16"/>
      <c r="I78" s="328"/>
      <c r="J78" s="16"/>
      <c r="K78" s="16"/>
      <c r="L78" s="16"/>
      <c r="M78" s="16"/>
      <c r="N78" s="328"/>
      <c r="O78" s="16"/>
      <c r="P78" s="16"/>
      <c r="Q78" s="16"/>
      <c r="R78" s="16"/>
      <c r="S78" s="328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>
      <c r="A79" s="16"/>
      <c r="B79" s="16"/>
      <c r="C79" s="16"/>
      <c r="D79" s="328"/>
      <c r="E79" s="16"/>
      <c r="F79" s="16"/>
      <c r="G79" s="16"/>
      <c r="H79" s="16"/>
      <c r="I79" s="328"/>
      <c r="J79" s="16"/>
      <c r="K79" s="16"/>
      <c r="L79" s="16"/>
      <c r="M79" s="16"/>
      <c r="N79" s="328"/>
      <c r="O79" s="16"/>
      <c r="P79" s="16"/>
      <c r="Q79" s="16"/>
      <c r="R79" s="16"/>
      <c r="S79" s="328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>
      <c r="A80" s="16"/>
      <c r="B80" s="16"/>
      <c r="C80" s="16"/>
      <c r="D80" s="328"/>
      <c r="E80" s="16"/>
      <c r="F80" s="16"/>
      <c r="G80" s="16"/>
      <c r="H80" s="16"/>
      <c r="I80" s="328"/>
      <c r="J80" s="16"/>
      <c r="K80" s="16"/>
      <c r="L80" s="16"/>
      <c r="M80" s="16"/>
      <c r="N80" s="328"/>
      <c r="O80" s="16"/>
      <c r="P80" s="16"/>
      <c r="Q80" s="16"/>
      <c r="R80" s="16"/>
      <c r="S80" s="328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>
      <c r="A81" s="16"/>
      <c r="B81" s="16"/>
      <c r="C81" s="16"/>
      <c r="D81" s="328"/>
      <c r="E81" s="16"/>
      <c r="F81" s="16"/>
      <c r="G81" s="16"/>
      <c r="H81" s="16"/>
      <c r="I81" s="328"/>
      <c r="J81" s="16"/>
      <c r="K81" s="16"/>
      <c r="L81" s="16"/>
      <c r="M81" s="16"/>
      <c r="N81" s="328"/>
      <c r="O81" s="16"/>
      <c r="P81" s="16"/>
      <c r="Q81" s="16"/>
      <c r="R81" s="16"/>
      <c r="S81" s="328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>
      <c r="A82" s="16"/>
      <c r="B82" s="16"/>
      <c r="C82" s="16"/>
      <c r="D82" s="328"/>
      <c r="E82" s="16"/>
      <c r="F82" s="16"/>
      <c r="G82" s="16"/>
      <c r="H82" s="16"/>
      <c r="I82" s="328"/>
      <c r="J82" s="16"/>
      <c r="K82" s="16"/>
      <c r="L82" s="16"/>
      <c r="M82" s="16"/>
      <c r="N82" s="328"/>
      <c r="O82" s="16"/>
      <c r="P82" s="16"/>
      <c r="Q82" s="16"/>
      <c r="R82" s="16"/>
      <c r="S82" s="328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>
      <c r="A83" s="16"/>
      <c r="B83" s="16"/>
      <c r="C83" s="16"/>
      <c r="D83" s="328"/>
      <c r="E83" s="16"/>
      <c r="F83" s="16"/>
      <c r="G83" s="16"/>
      <c r="H83" s="16"/>
      <c r="I83" s="328"/>
      <c r="J83" s="16"/>
      <c r="K83" s="16"/>
      <c r="L83" s="16"/>
      <c r="M83" s="16"/>
      <c r="N83" s="328"/>
      <c r="O83" s="16"/>
      <c r="P83" s="16"/>
      <c r="Q83" s="16"/>
      <c r="R83" s="16"/>
      <c r="S83" s="328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>
      <c r="A84" s="16"/>
      <c r="B84" s="16"/>
      <c r="C84" s="16"/>
      <c r="D84" s="328"/>
      <c r="E84" s="16"/>
      <c r="F84" s="16"/>
      <c r="G84" s="16"/>
      <c r="H84" s="16"/>
      <c r="I84" s="328"/>
      <c r="J84" s="16"/>
      <c r="K84" s="16"/>
      <c r="L84" s="16"/>
      <c r="M84" s="16"/>
      <c r="N84" s="328"/>
      <c r="O84" s="16"/>
      <c r="P84" s="16"/>
      <c r="Q84" s="16"/>
      <c r="R84" s="16"/>
      <c r="S84" s="328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>
      <c r="A85" s="16"/>
      <c r="B85" s="16"/>
      <c r="C85" s="16"/>
      <c r="D85" s="328"/>
      <c r="E85" s="16"/>
      <c r="F85" s="16"/>
      <c r="G85" s="16"/>
      <c r="H85" s="16"/>
      <c r="I85" s="328"/>
      <c r="J85" s="16"/>
      <c r="K85" s="16"/>
      <c r="L85" s="16"/>
      <c r="M85" s="16"/>
      <c r="N85" s="328"/>
      <c r="O85" s="16"/>
      <c r="P85" s="16"/>
      <c r="Q85" s="16"/>
      <c r="R85" s="16"/>
      <c r="S85" s="328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>
      <c r="A86" s="16"/>
      <c r="B86" s="16"/>
      <c r="C86" s="16"/>
      <c r="D86" s="328"/>
      <c r="E86" s="16"/>
      <c r="F86" s="16"/>
      <c r="G86" s="16"/>
      <c r="H86" s="16"/>
      <c r="I86" s="328"/>
      <c r="J86" s="16"/>
      <c r="K86" s="16"/>
      <c r="L86" s="16"/>
      <c r="M86" s="16"/>
      <c r="N86" s="328"/>
      <c r="O86" s="16"/>
      <c r="P86" s="16"/>
      <c r="Q86" s="16"/>
      <c r="R86" s="16"/>
      <c r="S86" s="328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>
      <c r="A87" s="16"/>
      <c r="B87" s="16"/>
      <c r="C87" s="16"/>
      <c r="D87" s="328"/>
      <c r="E87" s="16"/>
      <c r="F87" s="16"/>
      <c r="G87" s="16"/>
      <c r="H87" s="16"/>
      <c r="I87" s="328"/>
      <c r="J87" s="16"/>
      <c r="K87" s="16"/>
      <c r="L87" s="16"/>
      <c r="M87" s="16"/>
      <c r="N87" s="328"/>
      <c r="O87" s="16"/>
      <c r="P87" s="16"/>
      <c r="Q87" s="16"/>
      <c r="R87" s="16"/>
      <c r="S87" s="328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>
      <c r="A88" s="16"/>
      <c r="B88" s="16"/>
      <c r="C88" s="16"/>
      <c r="D88" s="328"/>
      <c r="E88" s="16"/>
      <c r="F88" s="16"/>
      <c r="G88" s="16"/>
      <c r="H88" s="16"/>
      <c r="I88" s="328"/>
      <c r="J88" s="16"/>
      <c r="K88" s="16"/>
      <c r="L88" s="16"/>
      <c r="M88" s="16"/>
      <c r="N88" s="328"/>
      <c r="O88" s="16"/>
      <c r="P88" s="16"/>
      <c r="Q88" s="16"/>
      <c r="R88" s="16"/>
      <c r="S88" s="328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>
      <c r="A89" s="16"/>
      <c r="B89" s="16"/>
      <c r="C89" s="16"/>
      <c r="D89" s="328"/>
      <c r="E89" s="16"/>
      <c r="F89" s="16"/>
      <c r="G89" s="16"/>
      <c r="H89" s="16"/>
      <c r="I89" s="328"/>
      <c r="J89" s="16"/>
      <c r="K89" s="16"/>
      <c r="L89" s="16"/>
      <c r="M89" s="16"/>
      <c r="N89" s="328"/>
      <c r="O89" s="16"/>
      <c r="P89" s="16"/>
      <c r="Q89" s="16"/>
      <c r="R89" s="16"/>
      <c r="S89" s="328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>
      <c r="A90" s="16"/>
      <c r="B90" s="16"/>
      <c r="C90" s="16"/>
      <c r="D90" s="328"/>
      <c r="E90" s="16"/>
      <c r="F90" s="16"/>
      <c r="G90" s="16"/>
      <c r="H90" s="16"/>
      <c r="I90" s="328"/>
      <c r="J90" s="16"/>
      <c r="K90" s="16"/>
      <c r="L90" s="16"/>
      <c r="M90" s="16"/>
      <c r="N90" s="328"/>
      <c r="O90" s="16"/>
      <c r="P90" s="16"/>
      <c r="Q90" s="16"/>
      <c r="R90" s="16"/>
      <c r="S90" s="328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>
      <c r="A91" s="16"/>
      <c r="B91" s="16"/>
      <c r="C91" s="16"/>
      <c r="D91" s="328"/>
      <c r="E91" s="16"/>
      <c r="F91" s="16"/>
      <c r="G91" s="16"/>
      <c r="H91" s="16"/>
      <c r="I91" s="328"/>
      <c r="J91" s="16"/>
      <c r="K91" s="16"/>
      <c r="L91" s="16"/>
      <c r="M91" s="16"/>
      <c r="N91" s="328"/>
      <c r="O91" s="16"/>
      <c r="P91" s="16"/>
      <c r="Q91" s="16"/>
      <c r="R91" s="16"/>
      <c r="S91" s="328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>
      <c r="A92" s="16"/>
      <c r="B92" s="16"/>
      <c r="C92" s="16"/>
      <c r="D92" s="328"/>
      <c r="E92" s="16"/>
      <c r="F92" s="16"/>
      <c r="G92" s="16"/>
      <c r="H92" s="16"/>
      <c r="I92" s="328"/>
      <c r="J92" s="16"/>
      <c r="K92" s="16"/>
      <c r="L92" s="16"/>
      <c r="M92" s="16"/>
      <c r="N92" s="328"/>
      <c r="O92" s="16"/>
      <c r="P92" s="16"/>
      <c r="Q92" s="16"/>
      <c r="R92" s="16"/>
      <c r="S92" s="328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>
      <c r="A93" s="16"/>
      <c r="B93" s="16"/>
      <c r="C93" s="16"/>
      <c r="D93" s="328"/>
      <c r="E93" s="16"/>
      <c r="F93" s="16"/>
      <c r="G93" s="16"/>
      <c r="H93" s="16"/>
      <c r="I93" s="328"/>
      <c r="J93" s="16"/>
      <c r="K93" s="16"/>
      <c r="L93" s="16"/>
      <c r="M93" s="16"/>
      <c r="N93" s="328"/>
      <c r="O93" s="16"/>
      <c r="P93" s="16"/>
      <c r="Q93" s="16"/>
      <c r="R93" s="16"/>
      <c r="S93" s="328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>
      <c r="A94" s="16"/>
      <c r="B94" s="16"/>
      <c r="C94" s="16"/>
      <c r="D94" s="328"/>
      <c r="E94" s="16"/>
      <c r="F94" s="16"/>
      <c r="G94" s="16"/>
      <c r="H94" s="16"/>
      <c r="I94" s="328"/>
      <c r="J94" s="16"/>
      <c r="K94" s="16"/>
      <c r="L94" s="16"/>
      <c r="M94" s="16"/>
      <c r="N94" s="328"/>
      <c r="O94" s="16"/>
      <c r="P94" s="16"/>
      <c r="Q94" s="16"/>
      <c r="R94" s="16"/>
      <c r="S94" s="328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>
      <c r="A95" s="16"/>
      <c r="B95" s="16"/>
      <c r="C95" s="16"/>
      <c r="D95" s="328"/>
      <c r="E95" s="16"/>
      <c r="F95" s="16"/>
      <c r="G95" s="16"/>
      <c r="H95" s="16"/>
      <c r="I95" s="328"/>
      <c r="J95" s="16"/>
      <c r="K95" s="16"/>
      <c r="L95" s="16"/>
      <c r="M95" s="16"/>
      <c r="N95" s="328"/>
      <c r="O95" s="16"/>
      <c r="P95" s="16"/>
      <c r="Q95" s="16"/>
      <c r="R95" s="16"/>
      <c r="S95" s="328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>
      <c r="A96" s="16"/>
      <c r="B96" s="16"/>
      <c r="C96" s="16"/>
      <c r="D96" s="328"/>
      <c r="E96" s="16"/>
      <c r="F96" s="16"/>
      <c r="G96" s="16"/>
      <c r="H96" s="16"/>
      <c r="I96" s="328"/>
      <c r="J96" s="16"/>
      <c r="K96" s="16"/>
      <c r="L96" s="16"/>
      <c r="M96" s="16"/>
      <c r="N96" s="328"/>
      <c r="O96" s="16"/>
      <c r="P96" s="16"/>
      <c r="Q96" s="16"/>
      <c r="R96" s="16"/>
      <c r="S96" s="328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>
      <c r="A97" s="16"/>
      <c r="B97" s="16"/>
      <c r="C97" s="16"/>
      <c r="D97" s="328"/>
      <c r="E97" s="16"/>
      <c r="F97" s="16"/>
      <c r="G97" s="16"/>
      <c r="H97" s="16"/>
      <c r="I97" s="328"/>
      <c r="J97" s="16"/>
      <c r="K97" s="16"/>
      <c r="L97" s="16"/>
      <c r="M97" s="16"/>
      <c r="N97" s="328"/>
      <c r="O97" s="16"/>
      <c r="P97" s="16"/>
      <c r="Q97" s="16"/>
      <c r="R97" s="16"/>
      <c r="S97" s="328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>
      <c r="A98" s="16"/>
      <c r="B98" s="16"/>
      <c r="C98" s="16"/>
      <c r="D98" s="328"/>
      <c r="E98" s="16"/>
      <c r="F98" s="16"/>
      <c r="G98" s="16"/>
      <c r="H98" s="16"/>
      <c r="I98" s="328"/>
      <c r="J98" s="16"/>
      <c r="K98" s="16"/>
      <c r="L98" s="16"/>
      <c r="M98" s="16"/>
      <c r="N98" s="328"/>
      <c r="O98" s="16"/>
      <c r="P98" s="16"/>
      <c r="Q98" s="16"/>
      <c r="R98" s="16"/>
      <c r="S98" s="328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>
      <c r="A99" s="16"/>
      <c r="B99" s="16"/>
      <c r="C99" s="16"/>
      <c r="D99" s="328"/>
      <c r="E99" s="16"/>
      <c r="F99" s="16"/>
      <c r="G99" s="16"/>
      <c r="H99" s="16"/>
      <c r="I99" s="328"/>
      <c r="J99" s="16"/>
      <c r="K99" s="16"/>
      <c r="L99" s="16"/>
      <c r="M99" s="16"/>
      <c r="N99" s="328"/>
      <c r="O99" s="16"/>
      <c r="P99" s="16"/>
      <c r="Q99" s="16"/>
      <c r="R99" s="16"/>
      <c r="S99" s="328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>
      <c r="A100" s="16"/>
      <c r="B100" s="16"/>
      <c r="C100" s="16"/>
      <c r="D100" s="328"/>
      <c r="E100" s="16"/>
      <c r="F100" s="16"/>
      <c r="G100" s="16"/>
      <c r="H100" s="16"/>
      <c r="I100" s="328"/>
      <c r="J100" s="16"/>
      <c r="K100" s="16"/>
      <c r="L100" s="16"/>
      <c r="M100" s="16"/>
      <c r="N100" s="328"/>
      <c r="O100" s="16"/>
      <c r="P100" s="16"/>
      <c r="Q100" s="16"/>
      <c r="R100" s="16"/>
      <c r="S100" s="328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>
      <c r="A101" s="16"/>
      <c r="B101" s="16"/>
      <c r="C101" s="16"/>
      <c r="D101" s="328"/>
      <c r="E101" s="16"/>
      <c r="F101" s="16"/>
      <c r="G101" s="16"/>
      <c r="H101" s="16"/>
      <c r="I101" s="328"/>
      <c r="J101" s="16"/>
      <c r="K101" s="16"/>
      <c r="L101" s="16"/>
      <c r="M101" s="16"/>
      <c r="N101" s="328"/>
      <c r="O101" s="16"/>
      <c r="P101" s="16"/>
      <c r="Q101" s="16"/>
      <c r="R101" s="16"/>
      <c r="S101" s="328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>
      <c r="A102" s="16"/>
      <c r="B102" s="16"/>
      <c r="C102" s="16"/>
      <c r="D102" s="328"/>
      <c r="E102" s="16"/>
      <c r="F102" s="16"/>
      <c r="G102" s="16"/>
      <c r="H102" s="16"/>
      <c r="I102" s="328"/>
      <c r="J102" s="16"/>
      <c r="K102" s="16"/>
      <c r="L102" s="16"/>
      <c r="M102" s="16"/>
      <c r="N102" s="328"/>
      <c r="O102" s="16"/>
      <c r="P102" s="16"/>
      <c r="Q102" s="16"/>
      <c r="R102" s="16"/>
      <c r="S102" s="328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>
      <c r="A103" s="16"/>
      <c r="B103" s="16"/>
      <c r="C103" s="16"/>
      <c r="D103" s="328"/>
      <c r="E103" s="16"/>
      <c r="F103" s="16"/>
      <c r="G103" s="16"/>
      <c r="H103" s="16"/>
      <c r="I103" s="328"/>
      <c r="J103" s="16"/>
      <c r="K103" s="16"/>
      <c r="L103" s="16"/>
      <c r="M103" s="16"/>
      <c r="N103" s="328"/>
      <c r="O103" s="16"/>
      <c r="P103" s="16"/>
      <c r="Q103" s="16"/>
      <c r="R103" s="16"/>
      <c r="S103" s="328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>
      <c r="A104" s="16"/>
      <c r="B104" s="16"/>
      <c r="C104" s="16"/>
      <c r="D104" s="328"/>
      <c r="E104" s="16"/>
      <c r="F104" s="16"/>
      <c r="G104" s="16"/>
      <c r="H104" s="16"/>
      <c r="I104" s="328"/>
      <c r="J104" s="16"/>
      <c r="K104" s="16"/>
      <c r="L104" s="16"/>
      <c r="M104" s="16"/>
      <c r="N104" s="328"/>
      <c r="O104" s="16"/>
      <c r="P104" s="16"/>
      <c r="Q104" s="16"/>
      <c r="R104" s="16"/>
      <c r="S104" s="328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>
      <c r="A105" s="16"/>
      <c r="B105" s="16"/>
      <c r="C105" s="16"/>
      <c r="D105" s="328"/>
      <c r="E105" s="16"/>
      <c r="F105" s="16"/>
      <c r="G105" s="16"/>
      <c r="H105" s="16"/>
      <c r="I105" s="328"/>
      <c r="J105" s="16"/>
      <c r="K105" s="16"/>
      <c r="L105" s="16"/>
      <c r="M105" s="16"/>
      <c r="N105" s="328"/>
      <c r="O105" s="16"/>
      <c r="P105" s="16"/>
      <c r="Q105" s="16"/>
      <c r="R105" s="16"/>
      <c r="S105" s="328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>
      <c r="A106" s="16"/>
      <c r="B106" s="16"/>
      <c r="C106" s="16"/>
      <c r="D106" s="328"/>
      <c r="E106" s="16"/>
      <c r="F106" s="16"/>
      <c r="G106" s="16"/>
      <c r="H106" s="16"/>
      <c r="I106" s="328"/>
      <c r="J106" s="16"/>
      <c r="K106" s="16"/>
      <c r="L106" s="16"/>
      <c r="M106" s="16"/>
      <c r="N106" s="328"/>
      <c r="O106" s="16"/>
      <c r="P106" s="16"/>
      <c r="Q106" s="16"/>
      <c r="R106" s="16"/>
      <c r="S106" s="328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>
      <c r="A107" s="16"/>
      <c r="B107" s="16"/>
      <c r="C107" s="16"/>
      <c r="D107" s="328"/>
      <c r="E107" s="16"/>
      <c r="F107" s="16"/>
      <c r="G107" s="16"/>
      <c r="H107" s="16"/>
      <c r="I107" s="328"/>
      <c r="J107" s="16"/>
      <c r="K107" s="16"/>
      <c r="L107" s="16"/>
      <c r="M107" s="16"/>
      <c r="N107" s="328"/>
      <c r="O107" s="16"/>
      <c r="P107" s="16"/>
      <c r="Q107" s="16"/>
      <c r="R107" s="16"/>
      <c r="S107" s="328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>
      <c r="A108" s="16"/>
      <c r="B108" s="16"/>
      <c r="C108" s="16"/>
      <c r="D108" s="328"/>
      <c r="E108" s="16"/>
      <c r="F108" s="16"/>
      <c r="G108" s="16"/>
      <c r="H108" s="16"/>
      <c r="I108" s="328"/>
      <c r="J108" s="16"/>
      <c r="K108" s="16"/>
      <c r="L108" s="16"/>
      <c r="M108" s="16"/>
      <c r="N108" s="328"/>
      <c r="O108" s="16"/>
      <c r="P108" s="16"/>
      <c r="Q108" s="16"/>
      <c r="R108" s="16"/>
      <c r="S108" s="328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>
      <c r="A109" s="16"/>
      <c r="B109" s="16"/>
      <c r="C109" s="16"/>
      <c r="D109" s="328"/>
      <c r="E109" s="16"/>
      <c r="F109" s="16"/>
      <c r="G109" s="16"/>
      <c r="H109" s="16"/>
      <c r="I109" s="328"/>
      <c r="J109" s="16"/>
      <c r="K109" s="16"/>
      <c r="L109" s="16"/>
      <c r="M109" s="16"/>
      <c r="N109" s="328"/>
      <c r="O109" s="16"/>
      <c r="P109" s="16"/>
      <c r="Q109" s="16"/>
      <c r="R109" s="16"/>
      <c r="S109" s="328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>
      <c r="A110" s="16"/>
      <c r="B110" s="16"/>
      <c r="C110" s="16"/>
      <c r="D110" s="328"/>
      <c r="E110" s="16"/>
      <c r="F110" s="16"/>
      <c r="G110" s="16"/>
      <c r="H110" s="16"/>
      <c r="I110" s="328"/>
      <c r="J110" s="16"/>
      <c r="K110" s="16"/>
      <c r="L110" s="16"/>
      <c r="M110" s="16"/>
      <c r="N110" s="328"/>
      <c r="O110" s="16"/>
      <c r="P110" s="16"/>
      <c r="Q110" s="16"/>
      <c r="R110" s="16"/>
      <c r="S110" s="328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>
      <c r="A111" s="16"/>
      <c r="B111" s="16"/>
      <c r="C111" s="16"/>
      <c r="D111" s="328"/>
      <c r="E111" s="16"/>
      <c r="F111" s="16"/>
      <c r="G111" s="16"/>
      <c r="H111" s="16"/>
      <c r="I111" s="328"/>
      <c r="J111" s="16"/>
      <c r="K111" s="16"/>
      <c r="L111" s="16"/>
      <c r="M111" s="16"/>
      <c r="N111" s="328"/>
      <c r="O111" s="16"/>
      <c r="P111" s="16"/>
      <c r="Q111" s="16"/>
      <c r="R111" s="16"/>
      <c r="S111" s="328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>
      <c r="A112" s="16"/>
      <c r="B112" s="16"/>
      <c r="C112" s="16"/>
      <c r="D112" s="328"/>
      <c r="E112" s="16"/>
      <c r="F112" s="16"/>
      <c r="G112" s="16"/>
      <c r="H112" s="16"/>
      <c r="I112" s="328"/>
      <c r="J112" s="16"/>
      <c r="K112" s="16"/>
      <c r="L112" s="16"/>
      <c r="M112" s="16"/>
      <c r="N112" s="328"/>
      <c r="O112" s="16"/>
      <c r="P112" s="16"/>
      <c r="Q112" s="16"/>
      <c r="R112" s="16"/>
      <c r="S112" s="328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>
      <c r="A113" s="16"/>
      <c r="B113" s="16"/>
      <c r="C113" s="16"/>
      <c r="D113" s="328"/>
      <c r="E113" s="16"/>
      <c r="F113" s="16"/>
      <c r="G113" s="16"/>
      <c r="H113" s="16"/>
      <c r="I113" s="328"/>
      <c r="J113" s="16"/>
      <c r="K113" s="16"/>
      <c r="L113" s="16"/>
      <c r="M113" s="16"/>
      <c r="N113" s="328"/>
      <c r="O113" s="16"/>
      <c r="P113" s="16"/>
      <c r="Q113" s="16"/>
      <c r="R113" s="16"/>
      <c r="S113" s="328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>
      <c r="A114" s="16"/>
      <c r="B114" s="16"/>
      <c r="C114" s="16"/>
      <c r="D114" s="328"/>
      <c r="E114" s="16"/>
      <c r="F114" s="16"/>
      <c r="G114" s="16"/>
      <c r="H114" s="16"/>
      <c r="I114" s="328"/>
      <c r="J114" s="16"/>
      <c r="K114" s="16"/>
      <c r="L114" s="16"/>
      <c r="M114" s="16"/>
      <c r="N114" s="328"/>
      <c r="O114" s="16"/>
      <c r="P114" s="16"/>
      <c r="Q114" s="16"/>
      <c r="R114" s="16"/>
      <c r="S114" s="328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>
      <c r="A115" s="16"/>
      <c r="B115" s="16"/>
      <c r="C115" s="16"/>
      <c r="D115" s="328"/>
      <c r="E115" s="16"/>
      <c r="F115" s="16"/>
      <c r="G115" s="16"/>
      <c r="H115" s="16"/>
      <c r="I115" s="328"/>
      <c r="J115" s="16"/>
      <c r="K115" s="16"/>
      <c r="L115" s="16"/>
      <c r="M115" s="16"/>
      <c r="N115" s="328"/>
      <c r="O115" s="16"/>
      <c r="P115" s="16"/>
      <c r="Q115" s="16"/>
      <c r="R115" s="16"/>
      <c r="S115" s="328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>
      <c r="A116" s="16"/>
      <c r="B116" s="16"/>
      <c r="C116" s="16"/>
      <c r="D116" s="328"/>
      <c r="E116" s="16"/>
      <c r="F116" s="16"/>
      <c r="G116" s="16"/>
      <c r="H116" s="16"/>
      <c r="I116" s="328"/>
      <c r="J116" s="16"/>
      <c r="K116" s="16"/>
      <c r="L116" s="16"/>
      <c r="M116" s="16"/>
      <c r="N116" s="328"/>
      <c r="O116" s="16"/>
      <c r="P116" s="16"/>
      <c r="Q116" s="16"/>
      <c r="R116" s="16"/>
      <c r="S116" s="328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>
      <c r="A117" s="16"/>
      <c r="B117" s="16"/>
      <c r="C117" s="16"/>
      <c r="D117" s="328"/>
      <c r="E117" s="16"/>
      <c r="F117" s="16"/>
      <c r="G117" s="16"/>
      <c r="H117" s="16"/>
      <c r="I117" s="328"/>
      <c r="J117" s="16"/>
      <c r="K117" s="16"/>
      <c r="L117" s="16"/>
      <c r="M117" s="16"/>
      <c r="N117" s="328"/>
      <c r="O117" s="16"/>
      <c r="P117" s="16"/>
      <c r="Q117" s="16"/>
      <c r="R117" s="16"/>
      <c r="S117" s="328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>
      <c r="A118" s="16"/>
      <c r="B118" s="16"/>
      <c r="C118" s="16"/>
      <c r="D118" s="328"/>
      <c r="E118" s="16"/>
      <c r="F118" s="16"/>
      <c r="G118" s="16"/>
      <c r="H118" s="16"/>
      <c r="I118" s="328"/>
      <c r="J118" s="16"/>
      <c r="K118" s="16"/>
      <c r="L118" s="16"/>
      <c r="M118" s="16"/>
      <c r="N118" s="328"/>
      <c r="O118" s="16"/>
      <c r="P118" s="16"/>
      <c r="Q118" s="16"/>
      <c r="R118" s="16"/>
      <c r="S118" s="328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>
      <c r="A119" s="16"/>
      <c r="B119" s="16"/>
      <c r="C119" s="16"/>
      <c r="D119" s="328"/>
      <c r="E119" s="16"/>
      <c r="F119" s="16"/>
      <c r="G119" s="16"/>
      <c r="H119" s="16"/>
      <c r="I119" s="328"/>
      <c r="J119" s="16"/>
      <c r="K119" s="16"/>
      <c r="L119" s="16"/>
      <c r="M119" s="16"/>
      <c r="N119" s="328"/>
      <c r="O119" s="16"/>
      <c r="P119" s="16"/>
      <c r="Q119" s="16"/>
      <c r="R119" s="16"/>
      <c r="S119" s="328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>
      <c r="A120" s="16"/>
      <c r="B120" s="16"/>
      <c r="C120" s="16"/>
      <c r="D120" s="328"/>
      <c r="E120" s="16"/>
      <c r="F120" s="16"/>
      <c r="G120" s="16"/>
      <c r="H120" s="16"/>
      <c r="I120" s="328"/>
      <c r="J120" s="16"/>
      <c r="K120" s="16"/>
      <c r="L120" s="16"/>
      <c r="M120" s="16"/>
      <c r="N120" s="328"/>
      <c r="O120" s="16"/>
      <c r="P120" s="16"/>
      <c r="Q120" s="16"/>
      <c r="R120" s="16"/>
      <c r="S120" s="328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>
      <c r="A121" s="16"/>
      <c r="B121" s="16"/>
      <c r="C121" s="16"/>
      <c r="D121" s="328"/>
      <c r="E121" s="16"/>
      <c r="F121" s="16"/>
      <c r="G121" s="16"/>
      <c r="H121" s="16"/>
      <c r="I121" s="328"/>
      <c r="J121" s="16"/>
      <c r="K121" s="16"/>
      <c r="L121" s="16"/>
      <c r="M121" s="16"/>
      <c r="N121" s="328"/>
      <c r="O121" s="16"/>
      <c r="P121" s="16"/>
      <c r="Q121" s="16"/>
      <c r="R121" s="16"/>
      <c r="S121" s="328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>
      <c r="A122" s="16"/>
      <c r="B122" s="16"/>
      <c r="C122" s="16"/>
      <c r="D122" s="328"/>
      <c r="E122" s="16"/>
      <c r="F122" s="16"/>
      <c r="G122" s="16"/>
      <c r="H122" s="16"/>
      <c r="I122" s="328"/>
      <c r="J122" s="16"/>
      <c r="K122" s="16"/>
      <c r="L122" s="16"/>
      <c r="M122" s="16"/>
      <c r="N122" s="328"/>
      <c r="O122" s="16"/>
      <c r="P122" s="16"/>
      <c r="Q122" s="16"/>
      <c r="R122" s="16"/>
      <c r="S122" s="328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>
      <c r="A123" s="16"/>
      <c r="B123" s="16"/>
      <c r="C123" s="16"/>
      <c r="D123" s="328"/>
      <c r="E123" s="16"/>
      <c r="F123" s="16"/>
      <c r="G123" s="16"/>
      <c r="H123" s="16"/>
      <c r="I123" s="328"/>
      <c r="J123" s="16"/>
      <c r="K123" s="16"/>
      <c r="L123" s="16"/>
      <c r="M123" s="16"/>
      <c r="N123" s="328"/>
      <c r="O123" s="16"/>
      <c r="P123" s="16"/>
      <c r="Q123" s="16"/>
      <c r="R123" s="16"/>
      <c r="S123" s="328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>
      <c r="A124" s="16"/>
      <c r="B124" s="16"/>
      <c r="C124" s="16"/>
      <c r="D124" s="328"/>
      <c r="E124" s="16"/>
      <c r="F124" s="16"/>
      <c r="G124" s="16"/>
      <c r="H124" s="16"/>
      <c r="I124" s="328"/>
      <c r="J124" s="16"/>
      <c r="K124" s="16"/>
      <c r="L124" s="16"/>
      <c r="M124" s="16"/>
      <c r="N124" s="328"/>
      <c r="O124" s="16"/>
      <c r="P124" s="16"/>
      <c r="Q124" s="16"/>
      <c r="R124" s="16"/>
      <c r="S124" s="328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>
      <c r="A125" s="16"/>
      <c r="B125" s="16"/>
      <c r="C125" s="16"/>
      <c r="D125" s="328"/>
      <c r="E125" s="16"/>
      <c r="F125" s="16"/>
      <c r="G125" s="16"/>
      <c r="H125" s="16"/>
      <c r="I125" s="328"/>
      <c r="J125" s="16"/>
      <c r="K125" s="16"/>
      <c r="L125" s="16"/>
      <c r="M125" s="16"/>
      <c r="N125" s="328"/>
      <c r="O125" s="16"/>
      <c r="P125" s="16"/>
      <c r="Q125" s="16"/>
      <c r="R125" s="16"/>
      <c r="S125" s="328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>
      <c r="A126" s="16"/>
      <c r="B126" s="16"/>
      <c r="C126" s="16"/>
      <c r="D126" s="328"/>
      <c r="E126" s="16"/>
      <c r="F126" s="16"/>
      <c r="G126" s="16"/>
      <c r="H126" s="16"/>
      <c r="I126" s="328"/>
      <c r="J126" s="16"/>
      <c r="K126" s="16"/>
      <c r="L126" s="16"/>
      <c r="M126" s="16"/>
      <c r="N126" s="328"/>
      <c r="O126" s="16"/>
      <c r="P126" s="16"/>
      <c r="Q126" s="16"/>
      <c r="R126" s="16"/>
      <c r="S126" s="328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>
      <c r="A127" s="16"/>
      <c r="B127" s="16"/>
      <c r="C127" s="16"/>
      <c r="D127" s="328"/>
      <c r="E127" s="16"/>
      <c r="F127" s="16"/>
      <c r="G127" s="16"/>
      <c r="H127" s="16"/>
      <c r="I127" s="328"/>
      <c r="J127" s="16"/>
      <c r="K127" s="16"/>
      <c r="L127" s="16"/>
      <c r="M127" s="16"/>
      <c r="N127" s="328"/>
      <c r="O127" s="16"/>
      <c r="P127" s="16"/>
      <c r="Q127" s="16"/>
      <c r="R127" s="16"/>
      <c r="S127" s="328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>
      <c r="A128" s="16"/>
      <c r="B128" s="16"/>
      <c r="C128" s="16"/>
      <c r="D128" s="328"/>
      <c r="E128" s="16"/>
      <c r="F128" s="16"/>
      <c r="G128" s="16"/>
      <c r="H128" s="16"/>
      <c r="I128" s="328"/>
      <c r="J128" s="16"/>
      <c r="K128" s="16"/>
      <c r="L128" s="16"/>
      <c r="M128" s="16"/>
      <c r="N128" s="328"/>
      <c r="O128" s="16"/>
      <c r="P128" s="16"/>
      <c r="Q128" s="16"/>
      <c r="R128" s="16"/>
      <c r="S128" s="328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>
      <c r="A129" s="16"/>
      <c r="B129" s="16"/>
      <c r="C129" s="16"/>
      <c r="D129" s="328"/>
      <c r="E129" s="16"/>
      <c r="F129" s="16"/>
      <c r="G129" s="16"/>
      <c r="H129" s="16"/>
      <c r="I129" s="328"/>
      <c r="J129" s="16"/>
      <c r="K129" s="16"/>
      <c r="L129" s="16"/>
      <c r="M129" s="16"/>
      <c r="N129" s="328"/>
      <c r="O129" s="16"/>
      <c r="P129" s="16"/>
      <c r="Q129" s="16"/>
      <c r="R129" s="16"/>
      <c r="S129" s="328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>
      <c r="A130" s="16"/>
      <c r="B130" s="16"/>
      <c r="C130" s="16"/>
      <c r="D130" s="328"/>
      <c r="E130" s="16"/>
      <c r="F130" s="16"/>
      <c r="G130" s="16"/>
      <c r="H130" s="16"/>
      <c r="I130" s="328"/>
      <c r="J130" s="16"/>
      <c r="K130" s="16"/>
      <c r="L130" s="16"/>
      <c r="M130" s="16"/>
      <c r="N130" s="328"/>
      <c r="O130" s="16"/>
      <c r="P130" s="16"/>
      <c r="Q130" s="16"/>
      <c r="R130" s="16"/>
      <c r="S130" s="328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>
      <c r="A131" s="16"/>
      <c r="B131" s="16"/>
      <c r="C131" s="16"/>
      <c r="D131" s="328"/>
      <c r="E131" s="16"/>
      <c r="F131" s="16"/>
      <c r="G131" s="16"/>
      <c r="H131" s="16"/>
      <c r="I131" s="328"/>
      <c r="J131" s="16"/>
      <c r="K131" s="16"/>
      <c r="L131" s="16"/>
      <c r="M131" s="16"/>
      <c r="N131" s="328"/>
      <c r="O131" s="16"/>
      <c r="P131" s="16"/>
      <c r="Q131" s="16"/>
      <c r="R131" s="16"/>
      <c r="S131" s="328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>
      <c r="A132" s="16"/>
      <c r="B132" s="16"/>
      <c r="C132" s="16"/>
      <c r="D132" s="328"/>
      <c r="E132" s="16"/>
      <c r="F132" s="16"/>
      <c r="G132" s="16"/>
      <c r="H132" s="16"/>
      <c r="I132" s="328"/>
      <c r="J132" s="16"/>
      <c r="K132" s="16"/>
      <c r="L132" s="16"/>
      <c r="M132" s="16"/>
      <c r="N132" s="328"/>
      <c r="O132" s="16"/>
      <c r="P132" s="16"/>
      <c r="Q132" s="16"/>
      <c r="R132" s="16"/>
      <c r="S132" s="328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>
      <c r="A133" s="16"/>
      <c r="B133" s="16"/>
      <c r="C133" s="16"/>
      <c r="D133" s="328"/>
      <c r="E133" s="16"/>
      <c r="F133" s="16"/>
      <c r="G133" s="16"/>
      <c r="H133" s="16"/>
      <c r="I133" s="328"/>
      <c r="J133" s="16"/>
      <c r="K133" s="16"/>
      <c r="L133" s="16"/>
      <c r="M133" s="16"/>
      <c r="N133" s="328"/>
      <c r="O133" s="16"/>
      <c r="P133" s="16"/>
      <c r="Q133" s="16"/>
      <c r="R133" s="16"/>
      <c r="S133" s="328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>
      <c r="A134" s="16"/>
      <c r="B134" s="16"/>
      <c r="C134" s="16"/>
      <c r="D134" s="328"/>
      <c r="E134" s="16"/>
      <c r="F134" s="16"/>
      <c r="G134" s="16"/>
      <c r="H134" s="16"/>
      <c r="I134" s="328"/>
      <c r="J134" s="16"/>
      <c r="K134" s="16"/>
      <c r="L134" s="16"/>
      <c r="M134" s="16"/>
      <c r="N134" s="328"/>
      <c r="O134" s="16"/>
      <c r="P134" s="16"/>
      <c r="Q134" s="16"/>
      <c r="R134" s="16"/>
      <c r="S134" s="328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>
      <c r="A135" s="16"/>
      <c r="B135" s="16"/>
      <c r="C135" s="16"/>
      <c r="D135" s="328"/>
      <c r="E135" s="16"/>
      <c r="F135" s="16"/>
      <c r="G135" s="16"/>
      <c r="H135" s="16"/>
      <c r="I135" s="328"/>
      <c r="J135" s="16"/>
      <c r="K135" s="16"/>
      <c r="L135" s="16"/>
      <c r="M135" s="16"/>
      <c r="N135" s="328"/>
      <c r="O135" s="16"/>
      <c r="P135" s="16"/>
      <c r="Q135" s="16"/>
      <c r="R135" s="16"/>
      <c r="S135" s="328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>
      <c r="A136" s="16"/>
      <c r="B136" s="16"/>
      <c r="C136" s="16"/>
      <c r="D136" s="328"/>
      <c r="E136" s="16"/>
      <c r="F136" s="16"/>
      <c r="G136" s="16"/>
      <c r="H136" s="16"/>
      <c r="I136" s="328"/>
      <c r="J136" s="16"/>
      <c r="K136" s="16"/>
      <c r="L136" s="16"/>
      <c r="M136" s="16"/>
      <c r="N136" s="328"/>
      <c r="O136" s="16"/>
      <c r="P136" s="16"/>
      <c r="Q136" s="16"/>
      <c r="R136" s="16"/>
      <c r="S136" s="328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>
      <c r="A137" s="16"/>
      <c r="B137" s="16"/>
      <c r="C137" s="16"/>
      <c r="D137" s="328"/>
      <c r="E137" s="16"/>
      <c r="F137" s="16"/>
      <c r="G137" s="16"/>
      <c r="H137" s="16"/>
      <c r="I137" s="328"/>
      <c r="J137" s="16"/>
      <c r="K137" s="16"/>
      <c r="L137" s="16"/>
      <c r="M137" s="16"/>
      <c r="N137" s="328"/>
      <c r="O137" s="16"/>
      <c r="P137" s="16"/>
      <c r="Q137" s="16"/>
      <c r="R137" s="16"/>
      <c r="S137" s="328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>
      <c r="A138" s="16"/>
      <c r="B138" s="16"/>
      <c r="C138" s="16"/>
      <c r="D138" s="328"/>
      <c r="E138" s="16"/>
      <c r="F138" s="16"/>
      <c r="G138" s="16"/>
      <c r="H138" s="16"/>
      <c r="I138" s="328"/>
      <c r="J138" s="16"/>
      <c r="K138" s="16"/>
      <c r="L138" s="16"/>
      <c r="M138" s="16"/>
      <c r="N138" s="328"/>
      <c r="O138" s="16"/>
      <c r="P138" s="16"/>
      <c r="Q138" s="16"/>
      <c r="R138" s="16"/>
      <c r="S138" s="328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>
      <c r="A139" s="16"/>
      <c r="B139" s="16"/>
      <c r="C139" s="16"/>
      <c r="D139" s="328"/>
      <c r="E139" s="16"/>
      <c r="F139" s="16"/>
      <c r="G139" s="16"/>
      <c r="H139" s="16"/>
      <c r="I139" s="328"/>
      <c r="J139" s="16"/>
      <c r="K139" s="16"/>
      <c r="L139" s="16"/>
      <c r="M139" s="16"/>
      <c r="N139" s="328"/>
      <c r="O139" s="16"/>
      <c r="P139" s="16"/>
      <c r="Q139" s="16"/>
      <c r="R139" s="16"/>
      <c r="S139" s="328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>
      <c r="A140" s="16"/>
      <c r="B140" s="16"/>
      <c r="C140" s="16"/>
      <c r="D140" s="328"/>
      <c r="E140" s="16"/>
      <c r="F140" s="16"/>
      <c r="G140" s="16"/>
      <c r="H140" s="16"/>
      <c r="I140" s="328"/>
      <c r="J140" s="16"/>
      <c r="K140" s="16"/>
      <c r="L140" s="16"/>
      <c r="M140" s="16"/>
      <c r="N140" s="328"/>
      <c r="O140" s="16"/>
      <c r="P140" s="16"/>
      <c r="Q140" s="16"/>
      <c r="R140" s="16"/>
      <c r="S140" s="328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>
      <c r="A141" s="16"/>
      <c r="B141" s="16"/>
      <c r="C141" s="16"/>
      <c r="D141" s="328"/>
      <c r="E141" s="16"/>
      <c r="F141" s="16"/>
      <c r="G141" s="16"/>
      <c r="H141" s="16"/>
      <c r="I141" s="328"/>
      <c r="J141" s="16"/>
      <c r="K141" s="16"/>
      <c r="L141" s="16"/>
      <c r="M141" s="16"/>
      <c r="N141" s="328"/>
      <c r="O141" s="16"/>
      <c r="P141" s="16"/>
      <c r="Q141" s="16"/>
      <c r="R141" s="16"/>
      <c r="S141" s="328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>
      <c r="A142" s="16"/>
      <c r="B142" s="16"/>
      <c r="C142" s="16"/>
      <c r="D142" s="328"/>
      <c r="E142" s="16"/>
      <c r="F142" s="16"/>
      <c r="G142" s="16"/>
      <c r="H142" s="16"/>
      <c r="I142" s="328"/>
      <c r="J142" s="16"/>
      <c r="K142" s="16"/>
      <c r="L142" s="16"/>
      <c r="M142" s="16"/>
      <c r="N142" s="328"/>
      <c r="O142" s="16"/>
      <c r="P142" s="16"/>
      <c r="Q142" s="16"/>
      <c r="R142" s="16"/>
      <c r="S142" s="328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>
      <c r="A143" s="16"/>
      <c r="B143" s="16"/>
      <c r="C143" s="16"/>
      <c r="D143" s="328"/>
      <c r="E143" s="16"/>
      <c r="F143" s="16"/>
      <c r="G143" s="16"/>
      <c r="H143" s="16"/>
      <c r="I143" s="328"/>
      <c r="J143" s="16"/>
      <c r="K143" s="16"/>
      <c r="L143" s="16"/>
      <c r="M143" s="16"/>
      <c r="N143" s="328"/>
      <c r="O143" s="16"/>
      <c r="P143" s="16"/>
      <c r="Q143" s="16"/>
      <c r="R143" s="16"/>
      <c r="S143" s="328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>
      <c r="A144" s="16"/>
      <c r="B144" s="16"/>
      <c r="C144" s="16"/>
      <c r="D144" s="328"/>
      <c r="E144" s="16"/>
      <c r="F144" s="16"/>
      <c r="G144" s="16"/>
      <c r="H144" s="16"/>
      <c r="I144" s="328"/>
      <c r="J144" s="16"/>
      <c r="K144" s="16"/>
      <c r="L144" s="16"/>
      <c r="M144" s="16"/>
      <c r="N144" s="328"/>
      <c r="O144" s="16"/>
      <c r="P144" s="16"/>
      <c r="Q144" s="16"/>
      <c r="R144" s="16"/>
      <c r="S144" s="328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>
      <c r="A145" s="16"/>
      <c r="B145" s="16"/>
      <c r="C145" s="16"/>
      <c r="D145" s="328"/>
      <c r="E145" s="16"/>
      <c r="F145" s="16"/>
      <c r="G145" s="16"/>
      <c r="H145" s="16"/>
      <c r="I145" s="328"/>
      <c r="J145" s="16"/>
      <c r="K145" s="16"/>
      <c r="L145" s="16"/>
      <c r="M145" s="16"/>
      <c r="N145" s="328"/>
      <c r="O145" s="16"/>
      <c r="P145" s="16"/>
      <c r="Q145" s="16"/>
      <c r="R145" s="16"/>
      <c r="S145" s="328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>
      <c r="A146" s="16"/>
      <c r="B146" s="16"/>
      <c r="C146" s="16"/>
      <c r="D146" s="328"/>
      <c r="E146" s="16"/>
      <c r="F146" s="16"/>
      <c r="G146" s="16"/>
      <c r="H146" s="16"/>
      <c r="I146" s="328"/>
      <c r="J146" s="16"/>
      <c r="K146" s="16"/>
      <c r="L146" s="16"/>
      <c r="M146" s="16"/>
      <c r="N146" s="328"/>
      <c r="O146" s="16"/>
      <c r="P146" s="16"/>
      <c r="Q146" s="16"/>
      <c r="R146" s="16"/>
      <c r="S146" s="328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>
      <c r="A147" s="16"/>
      <c r="B147" s="16"/>
      <c r="C147" s="16"/>
      <c r="D147" s="328"/>
      <c r="E147" s="16"/>
      <c r="F147" s="16"/>
      <c r="G147" s="16"/>
      <c r="H147" s="16"/>
      <c r="I147" s="328"/>
      <c r="J147" s="16"/>
      <c r="K147" s="16"/>
      <c r="L147" s="16"/>
      <c r="M147" s="16"/>
      <c r="N147" s="328"/>
      <c r="O147" s="16"/>
      <c r="P147" s="16"/>
      <c r="Q147" s="16"/>
      <c r="R147" s="16"/>
      <c r="S147" s="328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>
      <c r="A148" s="16"/>
      <c r="B148" s="16"/>
      <c r="C148" s="16"/>
      <c r="D148" s="328"/>
      <c r="E148" s="16"/>
      <c r="F148" s="16"/>
      <c r="G148" s="16"/>
      <c r="H148" s="16"/>
      <c r="I148" s="328"/>
      <c r="J148" s="16"/>
      <c r="K148" s="16"/>
      <c r="L148" s="16"/>
      <c r="M148" s="16"/>
      <c r="N148" s="328"/>
      <c r="O148" s="16"/>
      <c r="P148" s="16"/>
      <c r="Q148" s="16"/>
      <c r="R148" s="16"/>
      <c r="S148" s="328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>
      <c r="A149" s="16"/>
      <c r="B149" s="16"/>
      <c r="C149" s="16"/>
      <c r="D149" s="328"/>
      <c r="E149" s="16"/>
      <c r="F149" s="16"/>
      <c r="G149" s="16"/>
      <c r="H149" s="16"/>
      <c r="I149" s="328"/>
      <c r="J149" s="16"/>
      <c r="K149" s="16"/>
      <c r="L149" s="16"/>
      <c r="M149" s="16"/>
      <c r="N149" s="328"/>
      <c r="O149" s="16"/>
      <c r="P149" s="16"/>
      <c r="Q149" s="16"/>
      <c r="R149" s="16"/>
      <c r="S149" s="328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>
      <c r="A150" s="16"/>
      <c r="B150" s="16"/>
      <c r="C150" s="16"/>
      <c r="D150" s="328"/>
      <c r="E150" s="16"/>
      <c r="F150" s="16"/>
      <c r="G150" s="16"/>
      <c r="H150" s="16"/>
      <c r="I150" s="328"/>
      <c r="J150" s="16"/>
      <c r="K150" s="16"/>
      <c r="L150" s="16"/>
      <c r="M150" s="16"/>
      <c r="N150" s="328"/>
      <c r="O150" s="16"/>
      <c r="P150" s="16"/>
      <c r="Q150" s="16"/>
      <c r="R150" s="16"/>
      <c r="S150" s="328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>
      <c r="A151" s="16"/>
      <c r="B151" s="16"/>
      <c r="C151" s="16"/>
      <c r="D151" s="328"/>
      <c r="E151" s="16"/>
      <c r="F151" s="16"/>
      <c r="G151" s="16"/>
      <c r="H151" s="16"/>
      <c r="I151" s="328"/>
      <c r="J151" s="16"/>
      <c r="K151" s="16"/>
      <c r="L151" s="16"/>
      <c r="M151" s="16"/>
      <c r="N151" s="328"/>
      <c r="O151" s="16"/>
      <c r="P151" s="16"/>
      <c r="Q151" s="16"/>
      <c r="R151" s="16"/>
      <c r="S151" s="328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>
      <c r="A152" s="16"/>
      <c r="B152" s="16"/>
      <c r="C152" s="16"/>
      <c r="D152" s="328"/>
      <c r="E152" s="16"/>
      <c r="F152" s="16"/>
      <c r="G152" s="16"/>
      <c r="H152" s="16"/>
      <c r="I152" s="328"/>
      <c r="J152" s="16"/>
      <c r="K152" s="16"/>
      <c r="L152" s="16"/>
      <c r="M152" s="16"/>
      <c r="N152" s="328"/>
      <c r="O152" s="16"/>
      <c r="P152" s="16"/>
      <c r="Q152" s="16"/>
      <c r="R152" s="16"/>
      <c r="S152" s="328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>
      <c r="A153" s="16"/>
      <c r="B153" s="16"/>
      <c r="C153" s="16"/>
      <c r="D153" s="328"/>
      <c r="E153" s="16"/>
      <c r="F153" s="16"/>
      <c r="G153" s="16"/>
      <c r="H153" s="16"/>
      <c r="I153" s="328"/>
      <c r="J153" s="16"/>
      <c r="K153" s="16"/>
      <c r="L153" s="16"/>
      <c r="M153" s="16"/>
      <c r="N153" s="328"/>
      <c r="O153" s="16"/>
      <c r="P153" s="16"/>
      <c r="Q153" s="16"/>
      <c r="R153" s="16"/>
      <c r="S153" s="328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>
      <c r="A154" s="16"/>
      <c r="B154" s="16"/>
      <c r="C154" s="16"/>
      <c r="D154" s="328"/>
      <c r="E154" s="16"/>
      <c r="F154" s="16"/>
      <c r="G154" s="16"/>
      <c r="H154" s="16"/>
      <c r="I154" s="328"/>
      <c r="J154" s="16"/>
      <c r="K154" s="16"/>
      <c r="L154" s="16"/>
      <c r="M154" s="16"/>
      <c r="N154" s="328"/>
      <c r="O154" s="16"/>
      <c r="P154" s="16"/>
      <c r="Q154" s="16"/>
      <c r="R154" s="16"/>
      <c r="S154" s="328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>
      <c r="A155" s="16"/>
      <c r="B155" s="16"/>
      <c r="C155" s="16"/>
      <c r="D155" s="328"/>
      <c r="E155" s="16"/>
      <c r="F155" s="16"/>
      <c r="G155" s="16"/>
      <c r="H155" s="16"/>
      <c r="I155" s="328"/>
      <c r="J155" s="16"/>
      <c r="K155" s="16"/>
      <c r="L155" s="16"/>
      <c r="M155" s="16"/>
      <c r="N155" s="328"/>
      <c r="O155" s="16"/>
      <c r="P155" s="16"/>
      <c r="Q155" s="16"/>
      <c r="R155" s="16"/>
      <c r="S155" s="328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>
      <c r="A156" s="16"/>
      <c r="B156" s="16"/>
      <c r="C156" s="16"/>
      <c r="D156" s="328"/>
      <c r="E156" s="16"/>
      <c r="F156" s="16"/>
      <c r="G156" s="16"/>
      <c r="H156" s="16"/>
      <c r="I156" s="328"/>
      <c r="J156" s="16"/>
      <c r="K156" s="16"/>
      <c r="L156" s="16"/>
      <c r="M156" s="16"/>
      <c r="N156" s="328"/>
      <c r="O156" s="16"/>
      <c r="P156" s="16"/>
      <c r="Q156" s="16"/>
      <c r="R156" s="16"/>
      <c r="S156" s="328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>
      <c r="A157" s="16"/>
      <c r="B157" s="16"/>
      <c r="C157" s="16"/>
      <c r="D157" s="328"/>
      <c r="E157" s="16"/>
      <c r="F157" s="16"/>
      <c r="G157" s="16"/>
      <c r="H157" s="16"/>
      <c r="I157" s="328"/>
      <c r="J157" s="16"/>
      <c r="K157" s="16"/>
      <c r="L157" s="16"/>
      <c r="M157" s="16"/>
      <c r="N157" s="328"/>
      <c r="O157" s="16"/>
      <c r="P157" s="16"/>
      <c r="Q157" s="16"/>
      <c r="R157" s="16"/>
      <c r="S157" s="328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>
      <c r="A158" s="16"/>
      <c r="B158" s="16"/>
      <c r="C158" s="16"/>
      <c r="D158" s="328"/>
      <c r="E158" s="16"/>
      <c r="F158" s="16"/>
      <c r="G158" s="16"/>
      <c r="H158" s="16"/>
      <c r="I158" s="328"/>
      <c r="J158" s="16"/>
      <c r="K158" s="16"/>
      <c r="L158" s="16"/>
      <c r="M158" s="16"/>
      <c r="N158" s="328"/>
      <c r="O158" s="16"/>
      <c r="P158" s="16"/>
      <c r="Q158" s="16"/>
      <c r="R158" s="16"/>
      <c r="S158" s="328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>
      <c r="A159" s="16"/>
      <c r="B159" s="16"/>
      <c r="C159" s="16"/>
      <c r="D159" s="328"/>
      <c r="E159" s="16"/>
      <c r="F159" s="16"/>
      <c r="G159" s="16"/>
      <c r="H159" s="16"/>
      <c r="I159" s="328"/>
      <c r="J159" s="16"/>
      <c r="K159" s="16"/>
      <c r="L159" s="16"/>
      <c r="M159" s="16"/>
      <c r="N159" s="328"/>
      <c r="O159" s="16"/>
      <c r="P159" s="16"/>
      <c r="Q159" s="16"/>
      <c r="R159" s="16"/>
      <c r="S159" s="328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>
      <c r="A160" s="16"/>
      <c r="B160" s="16"/>
      <c r="C160" s="16"/>
      <c r="D160" s="328"/>
      <c r="E160" s="16"/>
      <c r="F160" s="16"/>
      <c r="G160" s="16"/>
      <c r="H160" s="16"/>
      <c r="I160" s="328"/>
      <c r="J160" s="16"/>
      <c r="K160" s="16"/>
      <c r="L160" s="16"/>
      <c r="M160" s="16"/>
      <c r="N160" s="328"/>
      <c r="O160" s="16"/>
      <c r="P160" s="16"/>
      <c r="Q160" s="16"/>
      <c r="R160" s="16"/>
      <c r="S160" s="328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>
      <c r="A161" s="16"/>
      <c r="B161" s="16"/>
      <c r="C161" s="16"/>
      <c r="D161" s="328"/>
      <c r="E161" s="16"/>
      <c r="F161" s="16"/>
      <c r="G161" s="16"/>
      <c r="H161" s="16"/>
      <c r="I161" s="328"/>
      <c r="J161" s="16"/>
      <c r="K161" s="16"/>
      <c r="L161" s="16"/>
      <c r="M161" s="16"/>
      <c r="N161" s="328"/>
      <c r="O161" s="16"/>
      <c r="P161" s="16"/>
      <c r="Q161" s="16"/>
      <c r="R161" s="16"/>
      <c r="S161" s="328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>
      <c r="A162" s="16"/>
      <c r="B162" s="16"/>
      <c r="C162" s="16"/>
      <c r="D162" s="328"/>
      <c r="E162" s="16"/>
      <c r="F162" s="16"/>
      <c r="G162" s="16"/>
      <c r="H162" s="16"/>
      <c r="I162" s="328"/>
      <c r="J162" s="16"/>
      <c r="K162" s="16"/>
      <c r="L162" s="16"/>
      <c r="M162" s="16"/>
      <c r="N162" s="328"/>
      <c r="O162" s="16"/>
      <c r="P162" s="16"/>
      <c r="Q162" s="16"/>
      <c r="R162" s="16"/>
      <c r="S162" s="328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>
      <c r="A163" s="16"/>
      <c r="B163" s="16"/>
      <c r="C163" s="16"/>
      <c r="D163" s="328"/>
      <c r="E163" s="16"/>
      <c r="F163" s="16"/>
      <c r="G163" s="16"/>
      <c r="H163" s="16"/>
      <c r="I163" s="328"/>
      <c r="J163" s="16"/>
      <c r="K163" s="16"/>
      <c r="L163" s="16"/>
      <c r="M163" s="16"/>
      <c r="N163" s="328"/>
      <c r="O163" s="16"/>
      <c r="P163" s="16"/>
      <c r="Q163" s="16"/>
      <c r="R163" s="16"/>
      <c r="S163" s="328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>
      <c r="A164" s="16"/>
      <c r="B164" s="16"/>
      <c r="C164" s="16"/>
      <c r="D164" s="328"/>
      <c r="E164" s="16"/>
      <c r="F164" s="16"/>
      <c r="G164" s="16"/>
      <c r="H164" s="16"/>
      <c r="I164" s="328"/>
      <c r="J164" s="16"/>
      <c r="K164" s="16"/>
      <c r="L164" s="16"/>
      <c r="M164" s="16"/>
      <c r="N164" s="328"/>
      <c r="O164" s="16"/>
      <c r="P164" s="16"/>
      <c r="Q164" s="16"/>
      <c r="R164" s="16"/>
      <c r="S164" s="328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>
      <c r="A165" s="16"/>
      <c r="B165" s="16"/>
      <c r="C165" s="16"/>
      <c r="D165" s="328"/>
      <c r="E165" s="16"/>
      <c r="F165" s="16"/>
      <c r="G165" s="16"/>
      <c r="H165" s="16"/>
      <c r="I165" s="328"/>
      <c r="J165" s="16"/>
      <c r="K165" s="16"/>
      <c r="L165" s="16"/>
      <c r="M165" s="16"/>
      <c r="N165" s="328"/>
      <c r="O165" s="16"/>
      <c r="P165" s="16"/>
      <c r="Q165" s="16"/>
      <c r="R165" s="16"/>
      <c r="S165" s="328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>
      <c r="A166" s="16"/>
      <c r="B166" s="16"/>
      <c r="C166" s="16"/>
      <c r="D166" s="328"/>
      <c r="E166" s="16"/>
      <c r="F166" s="16"/>
      <c r="G166" s="16"/>
      <c r="H166" s="16"/>
      <c r="I166" s="328"/>
      <c r="J166" s="16"/>
      <c r="K166" s="16"/>
      <c r="L166" s="16"/>
      <c r="M166" s="16"/>
      <c r="N166" s="328"/>
      <c r="O166" s="16"/>
      <c r="P166" s="16"/>
      <c r="Q166" s="16"/>
      <c r="R166" s="16"/>
      <c r="S166" s="328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>
      <c r="A167" s="16"/>
      <c r="B167" s="16"/>
      <c r="C167" s="16"/>
      <c r="D167" s="328"/>
      <c r="E167" s="16"/>
      <c r="F167" s="16"/>
      <c r="G167" s="16"/>
      <c r="H167" s="16"/>
      <c r="I167" s="328"/>
      <c r="J167" s="16"/>
      <c r="K167" s="16"/>
      <c r="L167" s="16"/>
      <c r="M167" s="16"/>
      <c r="N167" s="328"/>
      <c r="O167" s="16"/>
      <c r="P167" s="16"/>
      <c r="Q167" s="16"/>
      <c r="R167" s="16"/>
      <c r="S167" s="328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>
      <c r="A168" s="16"/>
      <c r="B168" s="16"/>
      <c r="C168" s="16"/>
      <c r="D168" s="328"/>
      <c r="E168" s="16"/>
      <c r="F168" s="16"/>
      <c r="G168" s="16"/>
      <c r="H168" s="16"/>
      <c r="I168" s="328"/>
      <c r="J168" s="16"/>
      <c r="K168" s="16"/>
      <c r="L168" s="16"/>
      <c r="M168" s="16"/>
      <c r="N168" s="328"/>
      <c r="O168" s="16"/>
      <c r="P168" s="16"/>
      <c r="Q168" s="16"/>
      <c r="R168" s="16"/>
      <c r="S168" s="328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>
      <c r="A169" s="16"/>
      <c r="B169" s="16"/>
      <c r="C169" s="16"/>
      <c r="D169" s="328"/>
      <c r="E169" s="16"/>
      <c r="F169" s="16"/>
      <c r="G169" s="16"/>
      <c r="H169" s="16"/>
      <c r="I169" s="328"/>
      <c r="J169" s="16"/>
      <c r="K169" s="16"/>
      <c r="L169" s="16"/>
      <c r="M169" s="16"/>
      <c r="N169" s="328"/>
      <c r="O169" s="16"/>
      <c r="P169" s="16"/>
      <c r="Q169" s="16"/>
      <c r="R169" s="16"/>
      <c r="S169" s="328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>
      <c r="A170" s="16"/>
      <c r="B170" s="16"/>
      <c r="C170" s="16"/>
      <c r="D170" s="328"/>
      <c r="E170" s="16"/>
      <c r="F170" s="16"/>
      <c r="G170" s="16"/>
      <c r="H170" s="16"/>
      <c r="I170" s="328"/>
      <c r="J170" s="16"/>
      <c r="K170" s="16"/>
      <c r="L170" s="16"/>
      <c r="M170" s="16"/>
      <c r="N170" s="328"/>
      <c r="O170" s="16"/>
      <c r="P170" s="16"/>
      <c r="Q170" s="16"/>
      <c r="R170" s="16"/>
      <c r="S170" s="328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>
      <c r="A171" s="16"/>
      <c r="B171" s="16"/>
      <c r="C171" s="16"/>
      <c r="D171" s="328"/>
      <c r="E171" s="16"/>
      <c r="F171" s="16"/>
      <c r="G171" s="16"/>
      <c r="H171" s="16"/>
      <c r="I171" s="328"/>
      <c r="J171" s="16"/>
      <c r="K171" s="16"/>
      <c r="L171" s="16"/>
      <c r="M171" s="16"/>
      <c r="N171" s="328"/>
      <c r="O171" s="16"/>
      <c r="P171" s="16"/>
      <c r="Q171" s="16"/>
      <c r="R171" s="16"/>
      <c r="S171" s="328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>
      <c r="A172" s="16"/>
      <c r="B172" s="16"/>
      <c r="C172" s="16"/>
      <c r="D172" s="328"/>
      <c r="E172" s="16"/>
      <c r="F172" s="16"/>
      <c r="G172" s="16"/>
      <c r="H172" s="16"/>
      <c r="I172" s="328"/>
      <c r="J172" s="16"/>
      <c r="K172" s="16"/>
      <c r="L172" s="16"/>
      <c r="M172" s="16"/>
      <c r="N172" s="328"/>
      <c r="O172" s="16"/>
      <c r="P172" s="16"/>
      <c r="Q172" s="16"/>
      <c r="R172" s="16"/>
      <c r="S172" s="328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>
      <c r="A173" s="16"/>
      <c r="B173" s="16"/>
      <c r="C173" s="16"/>
      <c r="D173" s="328"/>
      <c r="E173" s="16"/>
      <c r="F173" s="16"/>
      <c r="G173" s="16"/>
      <c r="H173" s="16"/>
      <c r="I173" s="328"/>
      <c r="J173" s="16"/>
      <c r="K173" s="16"/>
      <c r="L173" s="16"/>
      <c r="M173" s="16"/>
      <c r="N173" s="328"/>
      <c r="O173" s="16"/>
      <c r="P173" s="16"/>
      <c r="Q173" s="16"/>
      <c r="R173" s="16"/>
      <c r="S173" s="328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>
      <c r="A174" s="16"/>
      <c r="B174" s="16"/>
      <c r="C174" s="16"/>
      <c r="D174" s="328"/>
      <c r="E174" s="16"/>
      <c r="F174" s="16"/>
      <c r="G174" s="16"/>
      <c r="H174" s="16"/>
      <c r="I174" s="328"/>
      <c r="J174" s="16"/>
      <c r="K174" s="16"/>
      <c r="L174" s="16"/>
      <c r="M174" s="16"/>
      <c r="N174" s="328"/>
      <c r="O174" s="16"/>
      <c r="P174" s="16"/>
      <c r="Q174" s="16"/>
      <c r="R174" s="16"/>
      <c r="S174" s="328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>
      <c r="A175" s="16"/>
      <c r="B175" s="16"/>
      <c r="C175" s="16"/>
      <c r="D175" s="328"/>
      <c r="E175" s="16"/>
      <c r="F175" s="16"/>
      <c r="G175" s="16"/>
      <c r="H175" s="16"/>
      <c r="I175" s="328"/>
      <c r="J175" s="16"/>
      <c r="K175" s="16"/>
      <c r="L175" s="16"/>
      <c r="M175" s="16"/>
      <c r="N175" s="328"/>
      <c r="O175" s="16"/>
      <c r="P175" s="16"/>
      <c r="Q175" s="16"/>
      <c r="R175" s="16"/>
      <c r="S175" s="328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>
      <c r="A176" s="16"/>
      <c r="B176" s="16"/>
      <c r="C176" s="16"/>
      <c r="D176" s="328"/>
      <c r="E176" s="16"/>
      <c r="F176" s="16"/>
      <c r="G176" s="16"/>
      <c r="H176" s="16"/>
      <c r="I176" s="328"/>
      <c r="J176" s="16"/>
      <c r="K176" s="16"/>
      <c r="L176" s="16"/>
      <c r="M176" s="16"/>
      <c r="N176" s="328"/>
      <c r="O176" s="16"/>
      <c r="P176" s="16"/>
      <c r="Q176" s="16"/>
      <c r="R176" s="16"/>
      <c r="S176" s="328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>
      <c r="A177" s="16"/>
      <c r="B177" s="16"/>
      <c r="C177" s="16"/>
      <c r="D177" s="328"/>
      <c r="E177" s="16"/>
      <c r="F177" s="16"/>
      <c r="G177" s="16"/>
      <c r="H177" s="16"/>
      <c r="I177" s="328"/>
      <c r="J177" s="16"/>
      <c r="K177" s="16"/>
      <c r="L177" s="16"/>
      <c r="M177" s="16"/>
      <c r="N177" s="328"/>
      <c r="O177" s="16"/>
      <c r="P177" s="16"/>
      <c r="Q177" s="16"/>
      <c r="R177" s="16"/>
      <c r="S177" s="328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>
      <c r="A178" s="16"/>
      <c r="B178" s="16"/>
      <c r="C178" s="16"/>
      <c r="D178" s="328"/>
      <c r="E178" s="16"/>
      <c r="F178" s="16"/>
      <c r="G178" s="16"/>
      <c r="H178" s="16"/>
      <c r="I178" s="328"/>
      <c r="J178" s="16"/>
      <c r="K178" s="16"/>
      <c r="L178" s="16"/>
      <c r="M178" s="16"/>
      <c r="N178" s="328"/>
      <c r="O178" s="16"/>
      <c r="P178" s="16"/>
      <c r="Q178" s="16"/>
      <c r="R178" s="16"/>
      <c r="S178" s="328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>
      <c r="A179" s="16"/>
      <c r="B179" s="16"/>
      <c r="C179" s="16"/>
      <c r="D179" s="328"/>
      <c r="E179" s="16"/>
      <c r="F179" s="16"/>
      <c r="G179" s="16"/>
      <c r="H179" s="16"/>
      <c r="I179" s="328"/>
      <c r="J179" s="16"/>
      <c r="K179" s="16"/>
      <c r="L179" s="16"/>
      <c r="M179" s="16"/>
      <c r="N179" s="328"/>
      <c r="O179" s="16"/>
      <c r="P179" s="16"/>
      <c r="Q179" s="16"/>
      <c r="R179" s="16"/>
      <c r="S179" s="328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>
      <c r="A180" s="16"/>
      <c r="B180" s="16"/>
      <c r="C180" s="16"/>
      <c r="D180" s="328"/>
      <c r="E180" s="16"/>
      <c r="F180" s="16"/>
      <c r="G180" s="16"/>
      <c r="H180" s="16"/>
      <c r="I180" s="328"/>
      <c r="J180" s="16"/>
      <c r="K180" s="16"/>
      <c r="L180" s="16"/>
      <c r="M180" s="16"/>
      <c r="N180" s="328"/>
      <c r="O180" s="16"/>
      <c r="P180" s="16"/>
      <c r="Q180" s="16"/>
      <c r="R180" s="16"/>
      <c r="S180" s="328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>
      <c r="A181" s="16"/>
      <c r="B181" s="16"/>
      <c r="C181" s="16"/>
      <c r="D181" s="328"/>
      <c r="E181" s="16"/>
      <c r="F181" s="16"/>
      <c r="G181" s="16"/>
      <c r="H181" s="16"/>
      <c r="I181" s="328"/>
      <c r="J181" s="16"/>
      <c r="K181" s="16"/>
      <c r="L181" s="16"/>
      <c r="M181" s="16"/>
      <c r="N181" s="328"/>
      <c r="O181" s="16"/>
      <c r="P181" s="16"/>
      <c r="Q181" s="16"/>
      <c r="R181" s="16"/>
      <c r="S181" s="328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>
      <c r="A182" s="16"/>
      <c r="B182" s="16"/>
      <c r="C182" s="16"/>
      <c r="D182" s="328"/>
      <c r="E182" s="16"/>
      <c r="F182" s="16"/>
      <c r="G182" s="16"/>
      <c r="H182" s="16"/>
      <c r="I182" s="328"/>
      <c r="J182" s="16"/>
      <c r="K182" s="16"/>
      <c r="L182" s="16"/>
      <c r="M182" s="16"/>
      <c r="N182" s="328"/>
      <c r="O182" s="16"/>
      <c r="P182" s="16"/>
      <c r="Q182" s="16"/>
      <c r="R182" s="16"/>
      <c r="S182" s="328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>
      <c r="A183" s="16"/>
      <c r="B183" s="16"/>
      <c r="C183" s="16"/>
      <c r="D183" s="328"/>
      <c r="E183" s="16"/>
      <c r="F183" s="16"/>
      <c r="G183" s="16"/>
      <c r="H183" s="16"/>
      <c r="I183" s="328"/>
      <c r="J183" s="16"/>
      <c r="K183" s="16"/>
      <c r="L183" s="16"/>
      <c r="M183" s="16"/>
      <c r="N183" s="328"/>
      <c r="O183" s="16"/>
      <c r="P183" s="16"/>
      <c r="Q183" s="16"/>
      <c r="R183" s="16"/>
      <c r="S183" s="328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>
      <c r="A184" s="16"/>
      <c r="B184" s="16"/>
      <c r="C184" s="16"/>
      <c r="D184" s="328"/>
      <c r="E184" s="16"/>
      <c r="F184" s="16"/>
      <c r="G184" s="16"/>
      <c r="H184" s="16"/>
      <c r="I184" s="328"/>
      <c r="J184" s="16"/>
      <c r="K184" s="16"/>
      <c r="L184" s="16"/>
      <c r="M184" s="16"/>
      <c r="N184" s="328"/>
      <c r="O184" s="16"/>
      <c r="P184" s="16"/>
      <c r="Q184" s="16"/>
      <c r="R184" s="16"/>
      <c r="S184" s="328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>
      <c r="A185" s="16"/>
      <c r="B185" s="16"/>
      <c r="C185" s="16"/>
      <c r="D185" s="328"/>
      <c r="E185" s="16"/>
      <c r="F185" s="16"/>
      <c r="G185" s="16"/>
      <c r="H185" s="16"/>
      <c r="I185" s="328"/>
      <c r="J185" s="16"/>
      <c r="K185" s="16"/>
      <c r="L185" s="16"/>
      <c r="M185" s="16"/>
      <c r="N185" s="328"/>
      <c r="O185" s="16"/>
      <c r="P185" s="16"/>
      <c r="Q185" s="16"/>
      <c r="R185" s="16"/>
      <c r="S185" s="328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>
      <c r="A186" s="16"/>
      <c r="B186" s="16"/>
      <c r="C186" s="16"/>
      <c r="D186" s="328"/>
      <c r="E186" s="16"/>
      <c r="F186" s="16"/>
      <c r="G186" s="16"/>
      <c r="H186" s="16"/>
      <c r="I186" s="328"/>
      <c r="J186" s="16"/>
      <c r="K186" s="16"/>
      <c r="L186" s="16"/>
      <c r="M186" s="16"/>
      <c r="N186" s="328"/>
      <c r="O186" s="16"/>
      <c r="P186" s="16"/>
      <c r="Q186" s="16"/>
      <c r="R186" s="16"/>
      <c r="S186" s="328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>
      <c r="A187" s="16"/>
      <c r="B187" s="16"/>
      <c r="C187" s="16"/>
      <c r="D187" s="328"/>
      <c r="E187" s="16"/>
      <c r="F187" s="16"/>
      <c r="G187" s="16"/>
      <c r="H187" s="16"/>
      <c r="I187" s="328"/>
      <c r="J187" s="16"/>
      <c r="K187" s="16"/>
      <c r="L187" s="16"/>
      <c r="M187" s="16"/>
      <c r="N187" s="328"/>
      <c r="O187" s="16"/>
      <c r="P187" s="16"/>
      <c r="Q187" s="16"/>
      <c r="R187" s="16"/>
      <c r="S187" s="328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>
      <c r="A188" s="16"/>
      <c r="B188" s="16"/>
      <c r="C188" s="16"/>
      <c r="D188" s="328"/>
      <c r="E188" s="16"/>
      <c r="F188" s="16"/>
      <c r="G188" s="16"/>
      <c r="H188" s="16"/>
      <c r="I188" s="328"/>
      <c r="J188" s="16"/>
      <c r="K188" s="16"/>
      <c r="L188" s="16"/>
      <c r="M188" s="16"/>
      <c r="N188" s="328"/>
      <c r="O188" s="16"/>
      <c r="P188" s="16"/>
      <c r="Q188" s="16"/>
      <c r="R188" s="16"/>
      <c r="S188" s="328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>
      <c r="A189" s="16"/>
      <c r="B189" s="16"/>
      <c r="C189" s="16"/>
      <c r="D189" s="328"/>
      <c r="E189" s="16"/>
      <c r="F189" s="16"/>
      <c r="G189" s="16"/>
      <c r="H189" s="16"/>
      <c r="I189" s="328"/>
      <c r="J189" s="16"/>
      <c r="K189" s="16"/>
      <c r="L189" s="16"/>
      <c r="M189" s="16"/>
      <c r="N189" s="328"/>
      <c r="O189" s="16"/>
      <c r="P189" s="16"/>
      <c r="Q189" s="16"/>
      <c r="R189" s="16"/>
      <c r="S189" s="328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>
      <c r="A190" s="16"/>
      <c r="B190" s="16"/>
      <c r="C190" s="16"/>
      <c r="D190" s="328"/>
      <c r="E190" s="16"/>
      <c r="F190" s="16"/>
      <c r="G190" s="16"/>
      <c r="H190" s="16"/>
      <c r="I190" s="328"/>
      <c r="J190" s="16"/>
      <c r="K190" s="16"/>
      <c r="L190" s="16"/>
      <c r="M190" s="16"/>
      <c r="N190" s="328"/>
      <c r="O190" s="16"/>
      <c r="P190" s="16"/>
      <c r="Q190" s="16"/>
      <c r="R190" s="16"/>
      <c r="S190" s="328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>
      <c r="A191" s="16"/>
      <c r="B191" s="16"/>
      <c r="C191" s="16"/>
      <c r="D191" s="328"/>
      <c r="E191" s="16"/>
      <c r="F191" s="16"/>
      <c r="G191" s="16"/>
      <c r="H191" s="16"/>
      <c r="I191" s="328"/>
      <c r="J191" s="16"/>
      <c r="K191" s="16"/>
      <c r="L191" s="16"/>
      <c r="M191" s="16"/>
      <c r="N191" s="328"/>
      <c r="O191" s="16"/>
      <c r="P191" s="16"/>
      <c r="Q191" s="16"/>
      <c r="R191" s="16"/>
      <c r="S191" s="328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>
      <c r="A192" s="16"/>
      <c r="B192" s="16"/>
      <c r="C192" s="16"/>
      <c r="D192" s="328"/>
      <c r="E192" s="16"/>
      <c r="F192" s="16"/>
      <c r="G192" s="16"/>
      <c r="H192" s="16"/>
      <c r="I192" s="328"/>
      <c r="J192" s="16"/>
      <c r="K192" s="16"/>
      <c r="L192" s="16"/>
      <c r="M192" s="16"/>
      <c r="N192" s="328"/>
      <c r="O192" s="16"/>
      <c r="P192" s="16"/>
      <c r="Q192" s="16"/>
      <c r="R192" s="16"/>
      <c r="S192" s="328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>
      <c r="A193" s="16"/>
      <c r="B193" s="16"/>
      <c r="C193" s="16"/>
      <c r="D193" s="328"/>
      <c r="E193" s="16"/>
      <c r="F193" s="16"/>
      <c r="G193" s="16"/>
      <c r="H193" s="16"/>
      <c r="I193" s="328"/>
      <c r="J193" s="16"/>
      <c r="K193" s="16"/>
      <c r="L193" s="16"/>
      <c r="M193" s="16"/>
      <c r="N193" s="328"/>
      <c r="O193" s="16"/>
      <c r="P193" s="16"/>
      <c r="Q193" s="16"/>
      <c r="R193" s="16"/>
      <c r="S193" s="328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>
      <c r="A194" s="16"/>
      <c r="B194" s="16"/>
      <c r="C194" s="16"/>
      <c r="D194" s="328"/>
      <c r="E194" s="16"/>
      <c r="F194" s="16"/>
      <c r="G194" s="16"/>
      <c r="H194" s="16"/>
      <c r="I194" s="328"/>
      <c r="J194" s="16"/>
      <c r="K194" s="16"/>
      <c r="L194" s="16"/>
      <c r="M194" s="16"/>
      <c r="N194" s="328"/>
      <c r="O194" s="16"/>
      <c r="P194" s="16"/>
      <c r="Q194" s="16"/>
      <c r="R194" s="16"/>
      <c r="S194" s="328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>
      <c r="A195" s="16"/>
      <c r="B195" s="16"/>
      <c r="C195" s="16"/>
      <c r="D195" s="328"/>
      <c r="E195" s="16"/>
      <c r="F195" s="16"/>
      <c r="G195" s="16"/>
      <c r="H195" s="16"/>
      <c r="I195" s="328"/>
      <c r="J195" s="16"/>
      <c r="K195" s="16"/>
      <c r="L195" s="16"/>
      <c r="M195" s="16"/>
      <c r="N195" s="328"/>
      <c r="O195" s="16"/>
      <c r="P195" s="16"/>
      <c r="Q195" s="16"/>
      <c r="R195" s="16"/>
      <c r="S195" s="328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>
      <c r="A196" s="16"/>
      <c r="B196" s="16"/>
      <c r="C196" s="16"/>
      <c r="D196" s="328"/>
      <c r="E196" s="16"/>
      <c r="F196" s="16"/>
      <c r="G196" s="16"/>
      <c r="H196" s="16"/>
      <c r="I196" s="328"/>
      <c r="J196" s="16"/>
      <c r="K196" s="16"/>
      <c r="L196" s="16"/>
      <c r="M196" s="16"/>
      <c r="N196" s="328"/>
      <c r="O196" s="16"/>
      <c r="P196" s="16"/>
      <c r="Q196" s="16"/>
      <c r="R196" s="16"/>
      <c r="S196" s="328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>
      <c r="A197" s="16"/>
      <c r="B197" s="16"/>
      <c r="C197" s="16"/>
      <c r="D197" s="328"/>
      <c r="E197" s="16"/>
      <c r="F197" s="16"/>
      <c r="G197" s="16"/>
      <c r="H197" s="16"/>
      <c r="I197" s="328"/>
      <c r="J197" s="16"/>
      <c r="K197" s="16"/>
      <c r="L197" s="16"/>
      <c r="M197" s="16"/>
      <c r="N197" s="328"/>
      <c r="O197" s="16"/>
      <c r="P197" s="16"/>
      <c r="Q197" s="16"/>
      <c r="R197" s="16"/>
      <c r="S197" s="328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>
      <c r="A198" s="16"/>
      <c r="B198" s="16"/>
      <c r="C198" s="16"/>
      <c r="D198" s="328"/>
      <c r="E198" s="16"/>
      <c r="F198" s="16"/>
      <c r="G198" s="16"/>
      <c r="H198" s="16"/>
      <c r="I198" s="328"/>
      <c r="J198" s="16"/>
      <c r="K198" s="16"/>
      <c r="L198" s="16"/>
      <c r="M198" s="16"/>
      <c r="N198" s="328"/>
      <c r="O198" s="16"/>
      <c r="P198" s="16"/>
      <c r="Q198" s="16"/>
      <c r="R198" s="16"/>
      <c r="S198" s="328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>
      <c r="A199" s="16"/>
      <c r="B199" s="16"/>
      <c r="C199" s="16"/>
      <c r="D199" s="328"/>
      <c r="E199" s="16"/>
      <c r="F199" s="16"/>
      <c r="G199" s="16"/>
      <c r="H199" s="16"/>
      <c r="I199" s="328"/>
      <c r="J199" s="16"/>
      <c r="K199" s="16"/>
      <c r="L199" s="16"/>
      <c r="M199" s="16"/>
      <c r="N199" s="328"/>
      <c r="O199" s="16"/>
      <c r="P199" s="16"/>
      <c r="Q199" s="16"/>
      <c r="R199" s="16"/>
      <c r="S199" s="328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>
      <c r="A200" s="16"/>
      <c r="B200" s="16"/>
      <c r="C200" s="16"/>
      <c r="D200" s="328"/>
      <c r="E200" s="16"/>
      <c r="F200" s="16"/>
      <c r="G200" s="16"/>
      <c r="H200" s="16"/>
      <c r="I200" s="328"/>
      <c r="J200" s="16"/>
      <c r="K200" s="16"/>
      <c r="L200" s="16"/>
      <c r="M200" s="16"/>
      <c r="N200" s="328"/>
      <c r="O200" s="16"/>
      <c r="P200" s="16"/>
      <c r="Q200" s="16"/>
      <c r="R200" s="16"/>
      <c r="S200" s="328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>
      <c r="A201" s="16"/>
      <c r="B201" s="16"/>
      <c r="C201" s="16"/>
      <c r="D201" s="328"/>
      <c r="E201" s="16"/>
      <c r="F201" s="16"/>
      <c r="G201" s="16"/>
      <c r="H201" s="16"/>
      <c r="I201" s="328"/>
      <c r="J201" s="16"/>
      <c r="K201" s="16"/>
      <c r="L201" s="16"/>
      <c r="M201" s="16"/>
      <c r="N201" s="328"/>
      <c r="O201" s="16"/>
      <c r="P201" s="16"/>
      <c r="Q201" s="16"/>
      <c r="R201" s="16"/>
      <c r="S201" s="328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>
      <c r="A202" s="16"/>
      <c r="B202" s="16"/>
      <c r="C202" s="16"/>
      <c r="D202" s="328"/>
      <c r="E202" s="16"/>
      <c r="F202" s="16"/>
      <c r="G202" s="16"/>
      <c r="H202" s="16"/>
      <c r="I202" s="328"/>
      <c r="J202" s="16"/>
      <c r="K202" s="16"/>
      <c r="L202" s="16"/>
      <c r="M202" s="16"/>
      <c r="N202" s="328"/>
      <c r="O202" s="16"/>
      <c r="P202" s="16"/>
      <c r="Q202" s="16"/>
      <c r="R202" s="16"/>
      <c r="S202" s="328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>
      <c r="A203" s="16"/>
      <c r="B203" s="16"/>
      <c r="C203" s="16"/>
      <c r="D203" s="328"/>
      <c r="E203" s="16"/>
      <c r="F203" s="16"/>
      <c r="G203" s="16"/>
      <c r="H203" s="16"/>
      <c r="I203" s="328"/>
      <c r="J203" s="16"/>
      <c r="K203" s="16"/>
      <c r="L203" s="16"/>
      <c r="M203" s="16"/>
      <c r="N203" s="328"/>
      <c r="O203" s="16"/>
      <c r="P203" s="16"/>
      <c r="Q203" s="16"/>
      <c r="R203" s="16"/>
      <c r="S203" s="328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>
      <c r="A204" s="16"/>
      <c r="B204" s="16"/>
      <c r="C204" s="16"/>
      <c r="D204" s="328"/>
      <c r="E204" s="16"/>
      <c r="F204" s="16"/>
      <c r="G204" s="16"/>
      <c r="H204" s="16"/>
      <c r="I204" s="328"/>
      <c r="J204" s="16"/>
      <c r="K204" s="16"/>
      <c r="L204" s="16"/>
      <c r="M204" s="16"/>
      <c r="N204" s="328"/>
      <c r="O204" s="16"/>
      <c r="P204" s="16"/>
      <c r="Q204" s="16"/>
      <c r="R204" s="16"/>
      <c r="S204" s="328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>
      <c r="A205" s="16"/>
      <c r="B205" s="16"/>
      <c r="C205" s="16"/>
      <c r="D205" s="328"/>
      <c r="E205" s="16"/>
      <c r="F205" s="16"/>
      <c r="G205" s="16"/>
      <c r="H205" s="16"/>
      <c r="I205" s="328"/>
      <c r="J205" s="16"/>
      <c r="K205" s="16"/>
      <c r="L205" s="16"/>
      <c r="M205" s="16"/>
      <c r="N205" s="328"/>
      <c r="O205" s="16"/>
      <c r="P205" s="16"/>
      <c r="Q205" s="16"/>
      <c r="R205" s="16"/>
      <c r="S205" s="328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>
      <c r="A206" s="16"/>
      <c r="B206" s="16"/>
      <c r="C206" s="16"/>
      <c r="D206" s="328"/>
      <c r="E206" s="16"/>
      <c r="F206" s="16"/>
      <c r="G206" s="16"/>
      <c r="H206" s="16"/>
      <c r="I206" s="328"/>
      <c r="J206" s="16"/>
      <c r="K206" s="16"/>
      <c r="L206" s="16"/>
      <c r="M206" s="16"/>
      <c r="N206" s="328"/>
      <c r="O206" s="16"/>
      <c r="P206" s="16"/>
      <c r="Q206" s="16"/>
      <c r="R206" s="16"/>
      <c r="S206" s="328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>
      <c r="A207" s="16"/>
      <c r="B207" s="16"/>
      <c r="C207" s="16"/>
      <c r="D207" s="328"/>
      <c r="E207" s="16"/>
      <c r="F207" s="16"/>
      <c r="G207" s="16"/>
      <c r="H207" s="16"/>
      <c r="I207" s="328"/>
      <c r="J207" s="16"/>
      <c r="K207" s="16"/>
      <c r="L207" s="16"/>
      <c r="M207" s="16"/>
      <c r="N207" s="328"/>
      <c r="O207" s="16"/>
      <c r="P207" s="16"/>
      <c r="Q207" s="16"/>
      <c r="R207" s="16"/>
      <c r="S207" s="328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>
      <c r="A208" s="16"/>
      <c r="B208" s="16"/>
      <c r="C208" s="16"/>
      <c r="D208" s="328"/>
      <c r="E208" s="16"/>
      <c r="F208" s="16"/>
      <c r="G208" s="16"/>
      <c r="H208" s="16"/>
      <c r="I208" s="328"/>
      <c r="J208" s="16"/>
      <c r="K208" s="16"/>
      <c r="L208" s="16"/>
      <c r="M208" s="16"/>
      <c r="N208" s="328"/>
      <c r="O208" s="16"/>
      <c r="P208" s="16"/>
      <c r="Q208" s="16"/>
      <c r="R208" s="16"/>
      <c r="S208" s="328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>
      <c r="A209" s="16"/>
      <c r="B209" s="16"/>
      <c r="C209" s="16"/>
      <c r="D209" s="328"/>
      <c r="E209" s="16"/>
      <c r="F209" s="16"/>
      <c r="G209" s="16"/>
      <c r="H209" s="16"/>
      <c r="I209" s="328"/>
      <c r="J209" s="16"/>
      <c r="K209" s="16"/>
      <c r="L209" s="16"/>
      <c r="M209" s="16"/>
      <c r="N209" s="328"/>
      <c r="O209" s="16"/>
      <c r="P209" s="16"/>
      <c r="Q209" s="16"/>
      <c r="R209" s="16"/>
      <c r="S209" s="328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>
      <c r="A210" s="16"/>
      <c r="B210" s="16"/>
      <c r="C210" s="16"/>
      <c r="D210" s="328"/>
      <c r="E210" s="16"/>
      <c r="F210" s="16"/>
      <c r="G210" s="16"/>
      <c r="H210" s="16"/>
      <c r="I210" s="328"/>
      <c r="J210" s="16"/>
      <c r="K210" s="16"/>
      <c r="L210" s="16"/>
      <c r="M210" s="16"/>
      <c r="N210" s="328"/>
      <c r="O210" s="16"/>
      <c r="P210" s="16"/>
      <c r="Q210" s="16"/>
      <c r="R210" s="16"/>
      <c r="S210" s="328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>
      <c r="A211" s="16"/>
      <c r="B211" s="16"/>
      <c r="C211" s="16"/>
      <c r="D211" s="328"/>
      <c r="E211" s="16"/>
      <c r="F211" s="16"/>
      <c r="G211" s="16"/>
      <c r="H211" s="16"/>
      <c r="I211" s="328"/>
      <c r="J211" s="16"/>
      <c r="K211" s="16"/>
      <c r="L211" s="16"/>
      <c r="M211" s="16"/>
      <c r="N211" s="328"/>
      <c r="O211" s="16"/>
      <c r="P211" s="16"/>
      <c r="Q211" s="16"/>
      <c r="R211" s="16"/>
      <c r="S211" s="328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>
      <c r="A212" s="16"/>
      <c r="B212" s="16"/>
      <c r="C212" s="16"/>
      <c r="D212" s="328"/>
      <c r="E212" s="16"/>
      <c r="F212" s="16"/>
      <c r="G212" s="16"/>
      <c r="H212" s="16"/>
      <c r="I212" s="328"/>
      <c r="J212" s="16"/>
      <c r="K212" s="16"/>
      <c r="L212" s="16"/>
      <c r="M212" s="16"/>
      <c r="N212" s="328"/>
      <c r="O212" s="16"/>
      <c r="P212" s="16"/>
      <c r="Q212" s="16"/>
      <c r="R212" s="16"/>
      <c r="S212" s="328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>
      <c r="A213" s="16"/>
      <c r="B213" s="16"/>
      <c r="C213" s="16"/>
      <c r="D213" s="328"/>
      <c r="E213" s="16"/>
      <c r="F213" s="16"/>
      <c r="G213" s="16"/>
      <c r="H213" s="16"/>
      <c r="I213" s="328"/>
      <c r="J213" s="16"/>
      <c r="K213" s="16"/>
      <c r="L213" s="16"/>
      <c r="M213" s="16"/>
      <c r="N213" s="328"/>
      <c r="O213" s="16"/>
      <c r="P213" s="16"/>
      <c r="Q213" s="16"/>
      <c r="R213" s="16"/>
      <c r="S213" s="328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>
      <c r="A214" s="16"/>
      <c r="B214" s="16"/>
      <c r="C214" s="16"/>
      <c r="D214" s="328"/>
      <c r="E214" s="16"/>
      <c r="F214" s="16"/>
      <c r="G214" s="16"/>
      <c r="H214" s="16"/>
      <c r="I214" s="328"/>
      <c r="J214" s="16"/>
      <c r="K214" s="16"/>
      <c r="L214" s="16"/>
      <c r="M214" s="16"/>
      <c r="N214" s="328"/>
      <c r="O214" s="16"/>
      <c r="P214" s="16"/>
      <c r="Q214" s="16"/>
      <c r="R214" s="16"/>
      <c r="S214" s="328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>
      <c r="A215" s="16"/>
      <c r="B215" s="16"/>
      <c r="C215" s="16"/>
      <c r="D215" s="328"/>
      <c r="E215" s="16"/>
      <c r="F215" s="16"/>
      <c r="G215" s="16"/>
      <c r="H215" s="16"/>
      <c r="I215" s="328"/>
      <c r="J215" s="16"/>
      <c r="K215" s="16"/>
      <c r="L215" s="16"/>
      <c r="M215" s="16"/>
      <c r="N215" s="328"/>
      <c r="O215" s="16"/>
      <c r="P215" s="16"/>
      <c r="Q215" s="16"/>
      <c r="R215" s="16"/>
      <c r="S215" s="328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>
      <c r="A216" s="16"/>
      <c r="B216" s="16"/>
      <c r="C216" s="16"/>
      <c r="D216" s="328"/>
      <c r="E216" s="16"/>
      <c r="F216" s="16"/>
      <c r="G216" s="16"/>
      <c r="H216" s="16"/>
      <c r="I216" s="328"/>
      <c r="J216" s="16"/>
      <c r="K216" s="16"/>
      <c r="L216" s="16"/>
      <c r="M216" s="16"/>
      <c r="N216" s="328"/>
      <c r="O216" s="16"/>
      <c r="P216" s="16"/>
      <c r="Q216" s="16"/>
      <c r="R216" s="16"/>
      <c r="S216" s="328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>
      <c r="A217" s="16"/>
      <c r="B217" s="16"/>
      <c r="C217" s="16"/>
      <c r="D217" s="328"/>
      <c r="E217" s="16"/>
      <c r="F217" s="16"/>
      <c r="G217" s="16"/>
      <c r="H217" s="16"/>
      <c r="I217" s="328"/>
      <c r="J217" s="16"/>
      <c r="K217" s="16"/>
      <c r="L217" s="16"/>
      <c r="M217" s="16"/>
      <c r="N217" s="328"/>
      <c r="O217" s="16"/>
      <c r="P217" s="16"/>
      <c r="Q217" s="16"/>
      <c r="R217" s="16"/>
      <c r="S217" s="328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>
      <c r="A218" s="16"/>
      <c r="B218" s="16"/>
      <c r="C218" s="16"/>
      <c r="D218" s="328"/>
      <c r="E218" s="16"/>
      <c r="F218" s="16"/>
      <c r="G218" s="16"/>
      <c r="H218" s="16"/>
      <c r="I218" s="328"/>
      <c r="J218" s="16"/>
      <c r="K218" s="16"/>
      <c r="L218" s="16"/>
      <c r="M218" s="16"/>
      <c r="N218" s="328"/>
      <c r="O218" s="16"/>
      <c r="P218" s="16"/>
      <c r="Q218" s="16"/>
      <c r="R218" s="16"/>
      <c r="S218" s="328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>
      <c r="A219" s="16"/>
      <c r="B219" s="16"/>
      <c r="C219" s="16"/>
      <c r="D219" s="328"/>
      <c r="E219" s="16"/>
      <c r="F219" s="16"/>
      <c r="G219" s="16"/>
      <c r="H219" s="16"/>
      <c r="I219" s="328"/>
      <c r="J219" s="16"/>
      <c r="K219" s="16"/>
      <c r="L219" s="16"/>
      <c r="M219" s="16"/>
      <c r="N219" s="328"/>
      <c r="O219" s="16"/>
      <c r="P219" s="16"/>
      <c r="Q219" s="16"/>
      <c r="R219" s="16"/>
      <c r="S219" s="328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>
      <c r="A220" s="16"/>
      <c r="B220" s="16"/>
      <c r="C220" s="16"/>
      <c r="D220" s="328"/>
      <c r="E220" s="16"/>
      <c r="F220" s="16"/>
      <c r="G220" s="16"/>
      <c r="H220" s="16"/>
      <c r="I220" s="328"/>
      <c r="J220" s="16"/>
      <c r="K220" s="16"/>
      <c r="L220" s="16"/>
      <c r="M220" s="16"/>
      <c r="N220" s="328"/>
      <c r="O220" s="16"/>
      <c r="P220" s="16"/>
      <c r="Q220" s="16"/>
      <c r="R220" s="16"/>
      <c r="S220" s="328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>
      <c r="A221" s="16"/>
      <c r="B221" s="16"/>
      <c r="C221" s="16"/>
      <c r="D221" s="328"/>
      <c r="E221" s="16"/>
      <c r="F221" s="16"/>
      <c r="G221" s="16"/>
      <c r="H221" s="16"/>
      <c r="I221" s="328"/>
      <c r="J221" s="16"/>
      <c r="K221" s="16"/>
      <c r="L221" s="16"/>
      <c r="M221" s="16"/>
      <c r="N221" s="328"/>
      <c r="O221" s="16"/>
      <c r="P221" s="16"/>
      <c r="Q221" s="16"/>
      <c r="R221" s="16"/>
      <c r="S221" s="328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>
      <c r="A222" s="16"/>
      <c r="B222" s="16"/>
      <c r="C222" s="16"/>
      <c r="D222" s="328"/>
      <c r="E222" s="16"/>
      <c r="F222" s="16"/>
      <c r="G222" s="16"/>
      <c r="H222" s="16"/>
      <c r="I222" s="328"/>
      <c r="J222" s="16"/>
      <c r="K222" s="16"/>
      <c r="L222" s="16"/>
      <c r="M222" s="16"/>
      <c r="N222" s="328"/>
      <c r="O222" s="16"/>
      <c r="P222" s="16"/>
      <c r="Q222" s="16"/>
      <c r="R222" s="16"/>
      <c r="S222" s="328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>
      <c r="A223" s="16"/>
      <c r="B223" s="16"/>
      <c r="C223" s="16"/>
      <c r="D223" s="328"/>
      <c r="E223" s="16"/>
      <c r="F223" s="16"/>
      <c r="G223" s="16"/>
      <c r="H223" s="16"/>
      <c r="I223" s="328"/>
      <c r="J223" s="16"/>
      <c r="K223" s="16"/>
      <c r="L223" s="16"/>
      <c r="M223" s="16"/>
      <c r="N223" s="328"/>
      <c r="O223" s="16"/>
      <c r="P223" s="16"/>
      <c r="Q223" s="16"/>
      <c r="R223" s="16"/>
      <c r="S223" s="328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>
      <c r="A224" s="16"/>
      <c r="B224" s="16"/>
      <c r="C224" s="16"/>
      <c r="D224" s="328"/>
      <c r="E224" s="16"/>
      <c r="F224" s="16"/>
      <c r="G224" s="16"/>
      <c r="H224" s="16"/>
      <c r="I224" s="328"/>
      <c r="J224" s="16"/>
      <c r="K224" s="16"/>
      <c r="L224" s="16"/>
      <c r="M224" s="16"/>
      <c r="N224" s="328"/>
      <c r="O224" s="16"/>
      <c r="P224" s="16"/>
      <c r="Q224" s="16"/>
      <c r="R224" s="16"/>
      <c r="S224" s="328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>
      <c r="A225" s="16"/>
      <c r="B225" s="16"/>
      <c r="C225" s="16"/>
      <c r="D225" s="328"/>
      <c r="E225" s="16"/>
      <c r="F225" s="16"/>
      <c r="G225" s="16"/>
      <c r="H225" s="16"/>
      <c r="I225" s="328"/>
      <c r="J225" s="16"/>
      <c r="K225" s="16"/>
      <c r="L225" s="16"/>
      <c r="M225" s="16"/>
      <c r="N225" s="328"/>
      <c r="O225" s="16"/>
      <c r="P225" s="16"/>
      <c r="Q225" s="16"/>
      <c r="R225" s="16"/>
      <c r="S225" s="328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>
      <c r="A226" s="16"/>
      <c r="B226" s="16"/>
      <c r="C226" s="16"/>
      <c r="D226" s="328"/>
      <c r="E226" s="16"/>
      <c r="F226" s="16"/>
      <c r="G226" s="16"/>
      <c r="H226" s="16"/>
      <c r="I226" s="328"/>
      <c r="J226" s="16"/>
      <c r="K226" s="16"/>
      <c r="L226" s="16"/>
      <c r="M226" s="16"/>
      <c r="N226" s="328"/>
      <c r="O226" s="16"/>
      <c r="P226" s="16"/>
      <c r="Q226" s="16"/>
      <c r="R226" s="16"/>
      <c r="S226" s="328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>
      <c r="A227" s="16"/>
      <c r="B227" s="16"/>
      <c r="C227" s="16"/>
      <c r="D227" s="328"/>
      <c r="E227" s="16"/>
      <c r="F227" s="16"/>
      <c r="G227" s="16"/>
      <c r="H227" s="16"/>
      <c r="I227" s="328"/>
      <c r="J227" s="16"/>
      <c r="K227" s="16"/>
      <c r="L227" s="16"/>
      <c r="M227" s="16"/>
      <c r="N227" s="328"/>
      <c r="O227" s="16"/>
      <c r="P227" s="16"/>
      <c r="Q227" s="16"/>
      <c r="R227" s="16"/>
      <c r="S227" s="328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>
      <c r="A228" s="16"/>
      <c r="B228" s="16"/>
      <c r="C228" s="16"/>
      <c r="D228" s="328"/>
      <c r="E228" s="16"/>
      <c r="F228" s="16"/>
      <c r="G228" s="16"/>
      <c r="H228" s="16"/>
      <c r="I228" s="328"/>
      <c r="J228" s="16"/>
      <c r="K228" s="16"/>
      <c r="L228" s="16"/>
      <c r="M228" s="16"/>
      <c r="N228" s="328"/>
      <c r="O228" s="16"/>
      <c r="P228" s="16"/>
      <c r="Q228" s="16"/>
      <c r="R228" s="16"/>
      <c r="S228" s="328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>
      <c r="A229" s="16"/>
      <c r="B229" s="16"/>
      <c r="C229" s="16"/>
      <c r="D229" s="328"/>
      <c r="E229" s="16"/>
      <c r="F229" s="16"/>
      <c r="G229" s="16"/>
      <c r="H229" s="16"/>
      <c r="I229" s="328"/>
      <c r="J229" s="16"/>
      <c r="K229" s="16"/>
      <c r="L229" s="16"/>
      <c r="M229" s="16"/>
      <c r="N229" s="328"/>
      <c r="O229" s="16"/>
      <c r="P229" s="16"/>
      <c r="Q229" s="16"/>
      <c r="R229" s="16"/>
      <c r="S229" s="328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>
      <c r="A230" s="16"/>
      <c r="B230" s="16"/>
      <c r="C230" s="16"/>
      <c r="D230" s="328"/>
      <c r="E230" s="16"/>
      <c r="F230" s="16"/>
      <c r="G230" s="16"/>
      <c r="H230" s="16"/>
      <c r="I230" s="328"/>
      <c r="J230" s="16"/>
      <c r="K230" s="16"/>
      <c r="L230" s="16"/>
      <c r="M230" s="16"/>
      <c r="N230" s="328"/>
      <c r="O230" s="16"/>
      <c r="P230" s="16"/>
      <c r="Q230" s="16"/>
      <c r="R230" s="16"/>
      <c r="S230" s="328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>
      <c r="A231" s="16"/>
      <c r="B231" s="16"/>
      <c r="C231" s="16"/>
      <c r="D231" s="328"/>
      <c r="E231" s="16"/>
      <c r="F231" s="16"/>
      <c r="G231" s="16"/>
      <c r="H231" s="16"/>
      <c r="I231" s="328"/>
      <c r="J231" s="16"/>
      <c r="K231" s="16"/>
      <c r="L231" s="16"/>
      <c r="M231" s="16"/>
      <c r="N231" s="328"/>
      <c r="O231" s="16"/>
      <c r="P231" s="16"/>
      <c r="Q231" s="16"/>
      <c r="R231" s="16"/>
      <c r="S231" s="328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>
      <c r="A232" s="16"/>
      <c r="B232" s="16"/>
      <c r="C232" s="16"/>
      <c r="D232" s="328"/>
      <c r="E232" s="16"/>
      <c r="F232" s="16"/>
      <c r="G232" s="16"/>
      <c r="H232" s="16"/>
      <c r="I232" s="328"/>
      <c r="J232" s="16"/>
      <c r="K232" s="16"/>
      <c r="L232" s="16"/>
      <c r="M232" s="16"/>
      <c r="N232" s="328"/>
      <c r="O232" s="16"/>
      <c r="P232" s="16"/>
      <c r="Q232" s="16"/>
      <c r="R232" s="16"/>
      <c r="S232" s="328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>
      <c r="A233" s="16"/>
      <c r="B233" s="16"/>
      <c r="C233" s="16"/>
      <c r="D233" s="328"/>
      <c r="E233" s="16"/>
      <c r="F233" s="16"/>
      <c r="G233" s="16"/>
      <c r="H233" s="16"/>
      <c r="I233" s="328"/>
      <c r="J233" s="16"/>
      <c r="K233" s="16"/>
      <c r="L233" s="16"/>
      <c r="M233" s="16"/>
      <c r="N233" s="328"/>
      <c r="O233" s="16"/>
      <c r="P233" s="16"/>
      <c r="Q233" s="16"/>
      <c r="R233" s="16"/>
      <c r="S233" s="328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>
      <c r="A234" s="16"/>
      <c r="B234" s="16"/>
      <c r="C234" s="16"/>
      <c r="D234" s="328"/>
      <c r="E234" s="16"/>
      <c r="F234" s="16"/>
      <c r="G234" s="16"/>
      <c r="H234" s="16"/>
      <c r="I234" s="328"/>
      <c r="J234" s="16"/>
      <c r="K234" s="16"/>
      <c r="L234" s="16"/>
      <c r="M234" s="16"/>
      <c r="N234" s="328"/>
      <c r="O234" s="16"/>
      <c r="P234" s="16"/>
      <c r="Q234" s="16"/>
      <c r="R234" s="16"/>
      <c r="S234" s="328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>
      <c r="A235" s="16"/>
      <c r="B235" s="16"/>
      <c r="C235" s="16"/>
      <c r="D235" s="328"/>
      <c r="E235" s="16"/>
      <c r="F235" s="16"/>
      <c r="G235" s="16"/>
      <c r="H235" s="16"/>
      <c r="I235" s="328"/>
      <c r="J235" s="16"/>
      <c r="K235" s="16"/>
      <c r="L235" s="16"/>
      <c r="M235" s="16"/>
      <c r="N235" s="328"/>
      <c r="O235" s="16"/>
      <c r="P235" s="16"/>
      <c r="Q235" s="16"/>
      <c r="R235" s="16"/>
      <c r="S235" s="328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>
      <c r="A236" s="16"/>
      <c r="B236" s="16"/>
      <c r="C236" s="16"/>
      <c r="D236" s="328"/>
      <c r="E236" s="16"/>
      <c r="F236" s="16"/>
      <c r="G236" s="16"/>
      <c r="H236" s="16"/>
      <c r="I236" s="328"/>
      <c r="J236" s="16"/>
      <c r="K236" s="16"/>
      <c r="L236" s="16"/>
      <c r="M236" s="16"/>
      <c r="N236" s="328"/>
      <c r="O236" s="16"/>
      <c r="P236" s="16"/>
      <c r="Q236" s="16"/>
      <c r="R236" s="16"/>
      <c r="S236" s="328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>
      <c r="A237" s="16"/>
      <c r="B237" s="16"/>
      <c r="C237" s="16"/>
      <c r="D237" s="328"/>
      <c r="E237" s="16"/>
      <c r="F237" s="16"/>
      <c r="G237" s="16"/>
      <c r="H237" s="16"/>
      <c r="I237" s="328"/>
      <c r="J237" s="16"/>
      <c r="K237" s="16"/>
      <c r="L237" s="16"/>
      <c r="M237" s="16"/>
      <c r="N237" s="328"/>
      <c r="O237" s="16"/>
      <c r="P237" s="16"/>
      <c r="Q237" s="16"/>
      <c r="R237" s="16"/>
      <c r="S237" s="328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>
      <c r="A238" s="16"/>
      <c r="B238" s="16"/>
      <c r="C238" s="16"/>
      <c r="D238" s="328"/>
      <c r="E238" s="16"/>
      <c r="F238" s="16"/>
      <c r="G238" s="16"/>
      <c r="H238" s="16"/>
      <c r="I238" s="328"/>
      <c r="J238" s="16"/>
      <c r="K238" s="16"/>
      <c r="L238" s="16"/>
      <c r="M238" s="16"/>
      <c r="N238" s="328"/>
      <c r="O238" s="16"/>
      <c r="P238" s="16"/>
      <c r="Q238" s="16"/>
      <c r="R238" s="16"/>
      <c r="S238" s="328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>
      <c r="A239" s="16"/>
      <c r="B239" s="16"/>
      <c r="C239" s="16"/>
      <c r="D239" s="328"/>
      <c r="E239" s="16"/>
      <c r="F239" s="16"/>
      <c r="G239" s="16"/>
      <c r="H239" s="16"/>
      <c r="I239" s="328"/>
      <c r="J239" s="16"/>
      <c r="K239" s="16"/>
      <c r="L239" s="16"/>
      <c r="M239" s="16"/>
      <c r="N239" s="328"/>
      <c r="O239" s="16"/>
      <c r="P239" s="16"/>
      <c r="Q239" s="16"/>
      <c r="R239" s="16"/>
      <c r="S239" s="328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>
      <c r="A240" s="16"/>
      <c r="B240" s="16"/>
      <c r="C240" s="16"/>
      <c r="D240" s="328"/>
      <c r="E240" s="16"/>
      <c r="F240" s="16"/>
      <c r="G240" s="16"/>
      <c r="H240" s="16"/>
      <c r="I240" s="328"/>
      <c r="J240" s="16"/>
      <c r="K240" s="16"/>
      <c r="L240" s="16"/>
      <c r="M240" s="16"/>
      <c r="N240" s="328"/>
      <c r="O240" s="16"/>
      <c r="P240" s="16"/>
      <c r="Q240" s="16"/>
      <c r="R240" s="16"/>
      <c r="S240" s="328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>
      <c r="A241" s="16"/>
      <c r="B241" s="16"/>
      <c r="C241" s="16"/>
      <c r="D241" s="328"/>
      <c r="E241" s="16"/>
      <c r="F241" s="16"/>
      <c r="G241" s="16"/>
      <c r="H241" s="16"/>
      <c r="I241" s="328"/>
      <c r="J241" s="16"/>
      <c r="K241" s="16"/>
      <c r="L241" s="16"/>
      <c r="M241" s="16"/>
      <c r="N241" s="328"/>
      <c r="O241" s="16"/>
      <c r="P241" s="16"/>
      <c r="Q241" s="16"/>
      <c r="R241" s="16"/>
      <c r="S241" s="328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>
      <c r="A242" s="16"/>
      <c r="B242" s="16"/>
      <c r="C242" s="16"/>
      <c r="D242" s="328"/>
      <c r="E242" s="16"/>
      <c r="F242" s="16"/>
      <c r="G242" s="16"/>
      <c r="H242" s="16"/>
      <c r="I242" s="328"/>
      <c r="J242" s="16"/>
      <c r="K242" s="16"/>
      <c r="L242" s="16"/>
      <c r="M242" s="16"/>
      <c r="N242" s="328"/>
      <c r="O242" s="16"/>
      <c r="P242" s="16"/>
      <c r="Q242" s="16"/>
      <c r="R242" s="16"/>
      <c r="S242" s="328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>
      <c r="A243" s="16"/>
      <c r="B243" s="16"/>
      <c r="C243" s="16"/>
      <c r="D243" s="328"/>
      <c r="E243" s="16"/>
      <c r="F243" s="16"/>
      <c r="G243" s="16"/>
      <c r="H243" s="16"/>
      <c r="I243" s="328"/>
      <c r="J243" s="16"/>
      <c r="K243" s="16"/>
      <c r="L243" s="16"/>
      <c r="M243" s="16"/>
      <c r="N243" s="328"/>
      <c r="O243" s="16"/>
      <c r="P243" s="16"/>
      <c r="Q243" s="16"/>
      <c r="R243" s="16"/>
      <c r="S243" s="328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>
      <c r="A244" s="16"/>
      <c r="B244" s="16"/>
      <c r="C244" s="16"/>
      <c r="D244" s="328"/>
      <c r="E244" s="16"/>
      <c r="F244" s="16"/>
      <c r="G244" s="16"/>
      <c r="H244" s="16"/>
      <c r="I244" s="328"/>
      <c r="J244" s="16"/>
      <c r="K244" s="16"/>
      <c r="L244" s="16"/>
      <c r="M244" s="16"/>
      <c r="N244" s="328"/>
      <c r="O244" s="16"/>
      <c r="P244" s="16"/>
      <c r="Q244" s="16"/>
      <c r="R244" s="16"/>
      <c r="S244" s="328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>
      <c r="A245" s="16"/>
      <c r="B245" s="16"/>
      <c r="C245" s="16"/>
      <c r="D245" s="328"/>
      <c r="E245" s="16"/>
      <c r="F245" s="16"/>
      <c r="G245" s="16"/>
      <c r="H245" s="16"/>
      <c r="I245" s="328"/>
      <c r="J245" s="16"/>
      <c r="K245" s="16"/>
      <c r="L245" s="16"/>
      <c r="M245" s="16"/>
      <c r="N245" s="328"/>
      <c r="O245" s="16"/>
      <c r="P245" s="16"/>
      <c r="Q245" s="16"/>
      <c r="R245" s="16"/>
      <c r="S245" s="328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>
      <c r="A246" s="16"/>
      <c r="B246" s="16"/>
      <c r="C246" s="16"/>
      <c r="D246" s="328"/>
      <c r="E246" s="16"/>
      <c r="F246" s="16"/>
      <c r="G246" s="16"/>
      <c r="H246" s="16"/>
      <c r="I246" s="328"/>
      <c r="J246" s="16"/>
      <c r="K246" s="16"/>
      <c r="L246" s="16"/>
      <c r="M246" s="16"/>
      <c r="N246" s="328"/>
      <c r="O246" s="16"/>
      <c r="P246" s="16"/>
      <c r="Q246" s="16"/>
      <c r="R246" s="16"/>
      <c r="S246" s="328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>
      <c r="A247" s="16"/>
      <c r="B247" s="16"/>
      <c r="C247" s="16"/>
      <c r="D247" s="328"/>
      <c r="E247" s="16"/>
      <c r="F247" s="16"/>
      <c r="G247" s="16"/>
      <c r="H247" s="16"/>
      <c r="I247" s="328"/>
      <c r="J247" s="16"/>
      <c r="K247" s="16"/>
      <c r="L247" s="16"/>
      <c r="M247" s="16"/>
      <c r="N247" s="328"/>
      <c r="O247" s="16"/>
      <c r="P247" s="16"/>
      <c r="Q247" s="16"/>
      <c r="R247" s="16"/>
      <c r="S247" s="328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>
      <c r="A248" s="16"/>
      <c r="B248" s="16"/>
      <c r="C248" s="16"/>
      <c r="D248" s="328"/>
      <c r="E248" s="16"/>
      <c r="F248" s="16"/>
      <c r="G248" s="16"/>
      <c r="H248" s="16"/>
      <c r="I248" s="328"/>
      <c r="J248" s="16"/>
      <c r="K248" s="16"/>
      <c r="L248" s="16"/>
      <c r="M248" s="16"/>
      <c r="N248" s="328"/>
      <c r="O248" s="16"/>
      <c r="P248" s="16"/>
      <c r="Q248" s="16"/>
      <c r="R248" s="16"/>
      <c r="S248" s="328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>
      <c r="A249" s="16"/>
      <c r="B249" s="16"/>
      <c r="C249" s="16"/>
      <c r="D249" s="328"/>
      <c r="E249" s="16"/>
      <c r="F249" s="16"/>
      <c r="G249" s="16"/>
      <c r="H249" s="16"/>
      <c r="I249" s="328"/>
      <c r="J249" s="16"/>
      <c r="K249" s="16"/>
      <c r="L249" s="16"/>
      <c r="M249" s="16"/>
      <c r="N249" s="328"/>
      <c r="O249" s="16"/>
      <c r="P249" s="16"/>
      <c r="Q249" s="16"/>
      <c r="R249" s="16"/>
      <c r="S249" s="328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>
      <c r="A250" s="16"/>
      <c r="B250" s="16"/>
      <c r="C250" s="16"/>
      <c r="D250" s="328"/>
      <c r="E250" s="16"/>
      <c r="F250" s="16"/>
      <c r="G250" s="16"/>
      <c r="H250" s="16"/>
      <c r="I250" s="328"/>
      <c r="J250" s="16"/>
      <c r="K250" s="16"/>
      <c r="L250" s="16"/>
      <c r="M250" s="16"/>
      <c r="N250" s="328"/>
      <c r="O250" s="16"/>
      <c r="P250" s="16"/>
      <c r="Q250" s="16"/>
      <c r="R250" s="16"/>
      <c r="S250" s="328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>
      <c r="A251" s="16"/>
      <c r="B251" s="16"/>
      <c r="C251" s="16"/>
      <c r="D251" s="328"/>
      <c r="E251" s="16"/>
      <c r="F251" s="16"/>
      <c r="G251" s="16"/>
      <c r="H251" s="16"/>
      <c r="I251" s="328"/>
      <c r="J251" s="16"/>
      <c r="K251" s="16"/>
      <c r="L251" s="16"/>
      <c r="M251" s="16"/>
      <c r="N251" s="328"/>
      <c r="O251" s="16"/>
      <c r="P251" s="16"/>
      <c r="Q251" s="16"/>
      <c r="R251" s="16"/>
      <c r="S251" s="328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>
      <c r="A252" s="16"/>
      <c r="B252" s="16"/>
      <c r="C252" s="16"/>
      <c r="D252" s="328"/>
      <c r="E252" s="16"/>
      <c r="F252" s="16"/>
      <c r="G252" s="16"/>
      <c r="H252" s="16"/>
      <c r="I252" s="328"/>
      <c r="J252" s="16"/>
      <c r="K252" s="16"/>
      <c r="L252" s="16"/>
      <c r="M252" s="16"/>
      <c r="N252" s="328"/>
      <c r="O252" s="16"/>
      <c r="P252" s="16"/>
      <c r="Q252" s="16"/>
      <c r="R252" s="16"/>
      <c r="S252" s="328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>
      <c r="A253" s="16"/>
      <c r="B253" s="16"/>
      <c r="C253" s="16"/>
      <c r="D253" s="328"/>
      <c r="E253" s="16"/>
      <c r="F253" s="16"/>
      <c r="G253" s="16"/>
      <c r="H253" s="16"/>
      <c r="I253" s="328"/>
      <c r="J253" s="16"/>
      <c r="K253" s="16"/>
      <c r="L253" s="16"/>
      <c r="M253" s="16"/>
      <c r="N253" s="328"/>
      <c r="O253" s="16"/>
      <c r="P253" s="16"/>
      <c r="Q253" s="16"/>
      <c r="R253" s="16"/>
      <c r="S253" s="328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>
      <c r="A254" s="16"/>
      <c r="B254" s="16"/>
      <c r="C254" s="16"/>
      <c r="D254" s="328"/>
      <c r="E254" s="16"/>
      <c r="F254" s="16"/>
      <c r="G254" s="16"/>
      <c r="H254" s="16"/>
      <c r="I254" s="328"/>
      <c r="J254" s="16"/>
      <c r="K254" s="16"/>
      <c r="L254" s="16"/>
      <c r="M254" s="16"/>
      <c r="N254" s="328"/>
      <c r="O254" s="16"/>
      <c r="P254" s="16"/>
      <c r="Q254" s="16"/>
      <c r="R254" s="16"/>
      <c r="S254" s="328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  <row r="255">
      <c r="A255" s="16"/>
      <c r="B255" s="16"/>
      <c r="C255" s="16"/>
      <c r="D255" s="328"/>
      <c r="E255" s="16"/>
      <c r="F255" s="16"/>
      <c r="G255" s="16"/>
      <c r="H255" s="16"/>
      <c r="I255" s="328"/>
      <c r="J255" s="16"/>
      <c r="K255" s="16"/>
      <c r="L255" s="16"/>
      <c r="M255" s="16"/>
      <c r="N255" s="328"/>
      <c r="O255" s="16"/>
      <c r="P255" s="16"/>
      <c r="Q255" s="16"/>
      <c r="R255" s="16"/>
      <c r="S255" s="328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</row>
    <row r="256">
      <c r="A256" s="16"/>
      <c r="B256" s="16"/>
      <c r="C256" s="16"/>
      <c r="D256" s="328"/>
      <c r="E256" s="16"/>
      <c r="F256" s="16"/>
      <c r="G256" s="16"/>
      <c r="H256" s="16"/>
      <c r="I256" s="328"/>
      <c r="J256" s="16"/>
      <c r="K256" s="16"/>
      <c r="L256" s="16"/>
      <c r="M256" s="16"/>
      <c r="N256" s="328"/>
      <c r="O256" s="16"/>
      <c r="P256" s="16"/>
      <c r="Q256" s="16"/>
      <c r="R256" s="16"/>
      <c r="S256" s="328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</row>
    <row r="257">
      <c r="A257" s="16"/>
      <c r="B257" s="16"/>
      <c r="C257" s="16"/>
      <c r="D257" s="328"/>
      <c r="E257" s="16"/>
      <c r="F257" s="16"/>
      <c r="G257" s="16"/>
      <c r="H257" s="16"/>
      <c r="I257" s="328"/>
      <c r="J257" s="16"/>
      <c r="K257" s="16"/>
      <c r="L257" s="16"/>
      <c r="M257" s="16"/>
      <c r="N257" s="328"/>
      <c r="O257" s="16"/>
      <c r="P257" s="16"/>
      <c r="Q257" s="16"/>
      <c r="R257" s="16"/>
      <c r="S257" s="328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</row>
    <row r="258">
      <c r="A258" s="16"/>
      <c r="B258" s="16"/>
      <c r="C258" s="16"/>
      <c r="D258" s="328"/>
      <c r="E258" s="16"/>
      <c r="F258" s="16"/>
      <c r="G258" s="16"/>
      <c r="H258" s="16"/>
      <c r="I258" s="328"/>
      <c r="J258" s="16"/>
      <c r="K258" s="16"/>
      <c r="L258" s="16"/>
      <c r="M258" s="16"/>
      <c r="N258" s="328"/>
      <c r="O258" s="16"/>
      <c r="P258" s="16"/>
      <c r="Q258" s="16"/>
      <c r="R258" s="16"/>
      <c r="S258" s="328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</row>
    <row r="259">
      <c r="A259" s="16"/>
      <c r="B259" s="16"/>
      <c r="C259" s="16"/>
      <c r="D259" s="328"/>
      <c r="E259" s="16"/>
      <c r="F259" s="16"/>
      <c r="G259" s="16"/>
      <c r="H259" s="16"/>
      <c r="I259" s="328"/>
      <c r="J259" s="16"/>
      <c r="K259" s="16"/>
      <c r="L259" s="16"/>
      <c r="M259" s="16"/>
      <c r="N259" s="328"/>
      <c r="O259" s="16"/>
      <c r="P259" s="16"/>
      <c r="Q259" s="16"/>
      <c r="R259" s="16"/>
      <c r="S259" s="328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</row>
    <row r="260">
      <c r="A260" s="16"/>
      <c r="B260" s="16"/>
      <c r="C260" s="16"/>
      <c r="D260" s="328"/>
      <c r="E260" s="16"/>
      <c r="F260" s="16"/>
      <c r="G260" s="16"/>
      <c r="H260" s="16"/>
      <c r="I260" s="328"/>
      <c r="J260" s="16"/>
      <c r="K260" s="16"/>
      <c r="L260" s="16"/>
      <c r="M260" s="16"/>
      <c r="N260" s="328"/>
      <c r="O260" s="16"/>
      <c r="P260" s="16"/>
      <c r="Q260" s="16"/>
      <c r="R260" s="16"/>
      <c r="S260" s="328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</row>
    <row r="261">
      <c r="A261" s="16"/>
      <c r="B261" s="16"/>
      <c r="C261" s="16"/>
      <c r="D261" s="328"/>
      <c r="E261" s="16"/>
      <c r="F261" s="16"/>
      <c r="G261" s="16"/>
      <c r="H261" s="16"/>
      <c r="I261" s="328"/>
      <c r="J261" s="16"/>
      <c r="K261" s="16"/>
      <c r="L261" s="16"/>
      <c r="M261" s="16"/>
      <c r="N261" s="328"/>
      <c r="O261" s="16"/>
      <c r="P261" s="16"/>
      <c r="Q261" s="16"/>
      <c r="R261" s="16"/>
      <c r="S261" s="328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</row>
    <row r="262">
      <c r="A262" s="16"/>
      <c r="B262" s="16"/>
      <c r="C262" s="16"/>
      <c r="D262" s="328"/>
      <c r="E262" s="16"/>
      <c r="F262" s="16"/>
      <c r="G262" s="16"/>
      <c r="H262" s="16"/>
      <c r="I262" s="328"/>
      <c r="J262" s="16"/>
      <c r="K262" s="16"/>
      <c r="L262" s="16"/>
      <c r="M262" s="16"/>
      <c r="N262" s="328"/>
      <c r="O262" s="16"/>
      <c r="P262" s="16"/>
      <c r="Q262" s="16"/>
      <c r="R262" s="16"/>
      <c r="S262" s="328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</row>
    <row r="263">
      <c r="A263" s="16"/>
      <c r="B263" s="16"/>
      <c r="C263" s="16"/>
      <c r="D263" s="328"/>
      <c r="E263" s="16"/>
      <c r="F263" s="16"/>
      <c r="G263" s="16"/>
      <c r="H263" s="16"/>
      <c r="I263" s="328"/>
      <c r="J263" s="16"/>
      <c r="K263" s="16"/>
      <c r="L263" s="16"/>
      <c r="M263" s="16"/>
      <c r="N263" s="328"/>
      <c r="O263" s="16"/>
      <c r="P263" s="16"/>
      <c r="Q263" s="16"/>
      <c r="R263" s="16"/>
      <c r="S263" s="328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</row>
    <row r="264">
      <c r="A264" s="16"/>
      <c r="B264" s="16"/>
      <c r="C264" s="16"/>
      <c r="D264" s="328"/>
      <c r="E264" s="16"/>
      <c r="F264" s="16"/>
      <c r="G264" s="16"/>
      <c r="H264" s="16"/>
      <c r="I264" s="328"/>
      <c r="J264" s="16"/>
      <c r="K264" s="16"/>
      <c r="L264" s="16"/>
      <c r="M264" s="16"/>
      <c r="N264" s="328"/>
      <c r="O264" s="16"/>
      <c r="P264" s="16"/>
      <c r="Q264" s="16"/>
      <c r="R264" s="16"/>
      <c r="S264" s="328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</row>
    <row r="265">
      <c r="A265" s="16"/>
      <c r="B265" s="16"/>
      <c r="C265" s="16"/>
      <c r="D265" s="328"/>
      <c r="E265" s="16"/>
      <c r="F265" s="16"/>
      <c r="G265" s="16"/>
      <c r="H265" s="16"/>
      <c r="I265" s="328"/>
      <c r="J265" s="16"/>
      <c r="K265" s="16"/>
      <c r="L265" s="16"/>
      <c r="M265" s="16"/>
      <c r="N265" s="328"/>
      <c r="O265" s="16"/>
      <c r="P265" s="16"/>
      <c r="Q265" s="16"/>
      <c r="R265" s="16"/>
      <c r="S265" s="328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</row>
    <row r="266">
      <c r="A266" s="16"/>
      <c r="B266" s="16"/>
      <c r="C266" s="16"/>
      <c r="D266" s="328"/>
      <c r="E266" s="16"/>
      <c r="F266" s="16"/>
      <c r="G266" s="16"/>
      <c r="H266" s="16"/>
      <c r="I266" s="328"/>
      <c r="J266" s="16"/>
      <c r="K266" s="16"/>
      <c r="L266" s="16"/>
      <c r="M266" s="16"/>
      <c r="N266" s="328"/>
      <c r="O266" s="16"/>
      <c r="P266" s="16"/>
      <c r="Q266" s="16"/>
      <c r="R266" s="16"/>
      <c r="S266" s="328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</row>
    <row r="267">
      <c r="A267" s="16"/>
      <c r="B267" s="16"/>
      <c r="C267" s="16"/>
      <c r="D267" s="328"/>
      <c r="E267" s="16"/>
      <c r="F267" s="16"/>
      <c r="G267" s="16"/>
      <c r="H267" s="16"/>
      <c r="I267" s="328"/>
      <c r="J267" s="16"/>
      <c r="K267" s="16"/>
      <c r="L267" s="16"/>
      <c r="M267" s="16"/>
      <c r="N267" s="328"/>
      <c r="O267" s="16"/>
      <c r="P267" s="16"/>
      <c r="Q267" s="16"/>
      <c r="R267" s="16"/>
      <c r="S267" s="328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</row>
    <row r="268">
      <c r="A268" s="16"/>
      <c r="B268" s="16"/>
      <c r="C268" s="16"/>
      <c r="D268" s="328"/>
      <c r="E268" s="16"/>
      <c r="F268" s="16"/>
      <c r="G268" s="16"/>
      <c r="H268" s="16"/>
      <c r="I268" s="328"/>
      <c r="J268" s="16"/>
      <c r="K268" s="16"/>
      <c r="L268" s="16"/>
      <c r="M268" s="16"/>
      <c r="N268" s="328"/>
      <c r="O268" s="16"/>
      <c r="P268" s="16"/>
      <c r="Q268" s="16"/>
      <c r="R268" s="16"/>
      <c r="S268" s="328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</row>
    <row r="269">
      <c r="A269" s="16"/>
      <c r="B269" s="16"/>
      <c r="C269" s="16"/>
      <c r="D269" s="328"/>
      <c r="E269" s="16"/>
      <c r="F269" s="16"/>
      <c r="G269" s="16"/>
      <c r="H269" s="16"/>
      <c r="I269" s="328"/>
      <c r="J269" s="16"/>
      <c r="K269" s="16"/>
      <c r="L269" s="16"/>
      <c r="M269" s="16"/>
      <c r="N269" s="328"/>
      <c r="O269" s="16"/>
      <c r="P269" s="16"/>
      <c r="Q269" s="16"/>
      <c r="R269" s="16"/>
      <c r="S269" s="328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</row>
    <row r="270">
      <c r="A270" s="16"/>
      <c r="B270" s="16"/>
      <c r="C270" s="16"/>
      <c r="D270" s="328"/>
      <c r="E270" s="16"/>
      <c r="F270" s="16"/>
      <c r="G270" s="16"/>
      <c r="H270" s="16"/>
      <c r="I270" s="328"/>
      <c r="J270" s="16"/>
      <c r="K270" s="16"/>
      <c r="L270" s="16"/>
      <c r="M270" s="16"/>
      <c r="N270" s="328"/>
      <c r="O270" s="16"/>
      <c r="P270" s="16"/>
      <c r="Q270" s="16"/>
      <c r="R270" s="16"/>
      <c r="S270" s="328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</row>
    <row r="271">
      <c r="A271" s="16"/>
      <c r="B271" s="16"/>
      <c r="C271" s="16"/>
      <c r="D271" s="328"/>
      <c r="E271" s="16"/>
      <c r="F271" s="16"/>
      <c r="G271" s="16"/>
      <c r="H271" s="16"/>
      <c r="I271" s="328"/>
      <c r="J271" s="16"/>
      <c r="K271" s="16"/>
      <c r="L271" s="16"/>
      <c r="M271" s="16"/>
      <c r="N271" s="328"/>
      <c r="O271" s="16"/>
      <c r="P271" s="16"/>
      <c r="Q271" s="16"/>
      <c r="R271" s="16"/>
      <c r="S271" s="328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</row>
    <row r="272">
      <c r="A272" s="16"/>
      <c r="B272" s="16"/>
      <c r="C272" s="16"/>
      <c r="D272" s="328"/>
      <c r="E272" s="16"/>
      <c r="F272" s="16"/>
      <c r="G272" s="16"/>
      <c r="H272" s="16"/>
      <c r="I272" s="328"/>
      <c r="J272" s="16"/>
      <c r="K272" s="16"/>
      <c r="L272" s="16"/>
      <c r="M272" s="16"/>
      <c r="N272" s="328"/>
      <c r="O272" s="16"/>
      <c r="P272" s="16"/>
      <c r="Q272" s="16"/>
      <c r="R272" s="16"/>
      <c r="S272" s="328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</row>
    <row r="273">
      <c r="A273" s="16"/>
      <c r="B273" s="16"/>
      <c r="C273" s="16"/>
      <c r="D273" s="328"/>
      <c r="E273" s="16"/>
      <c r="F273" s="16"/>
      <c r="G273" s="16"/>
      <c r="H273" s="16"/>
      <c r="I273" s="328"/>
      <c r="J273" s="16"/>
      <c r="K273" s="16"/>
      <c r="L273" s="16"/>
      <c r="M273" s="16"/>
      <c r="N273" s="328"/>
      <c r="O273" s="16"/>
      <c r="P273" s="16"/>
      <c r="Q273" s="16"/>
      <c r="R273" s="16"/>
      <c r="S273" s="328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</row>
    <row r="274">
      <c r="A274" s="16"/>
      <c r="B274" s="16"/>
      <c r="C274" s="16"/>
      <c r="D274" s="328"/>
      <c r="E274" s="16"/>
      <c r="F274" s="16"/>
      <c r="G274" s="16"/>
      <c r="H274" s="16"/>
      <c r="I274" s="328"/>
      <c r="J274" s="16"/>
      <c r="K274" s="16"/>
      <c r="L274" s="16"/>
      <c r="M274" s="16"/>
      <c r="N274" s="328"/>
      <c r="O274" s="16"/>
      <c r="P274" s="16"/>
      <c r="Q274" s="16"/>
      <c r="R274" s="16"/>
      <c r="S274" s="328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</row>
    <row r="275">
      <c r="A275" s="16"/>
      <c r="B275" s="16"/>
      <c r="C275" s="16"/>
      <c r="D275" s="328"/>
      <c r="E275" s="16"/>
      <c r="F275" s="16"/>
      <c r="G275" s="16"/>
      <c r="H275" s="16"/>
      <c r="I275" s="328"/>
      <c r="J275" s="16"/>
      <c r="K275" s="16"/>
      <c r="L275" s="16"/>
      <c r="M275" s="16"/>
      <c r="N275" s="328"/>
      <c r="O275" s="16"/>
      <c r="P275" s="16"/>
      <c r="Q275" s="16"/>
      <c r="R275" s="16"/>
      <c r="S275" s="328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</row>
    <row r="276">
      <c r="A276" s="16"/>
      <c r="B276" s="16"/>
      <c r="C276" s="16"/>
      <c r="D276" s="328"/>
      <c r="E276" s="16"/>
      <c r="F276" s="16"/>
      <c r="G276" s="16"/>
      <c r="H276" s="16"/>
      <c r="I276" s="328"/>
      <c r="J276" s="16"/>
      <c r="K276" s="16"/>
      <c r="L276" s="16"/>
      <c r="M276" s="16"/>
      <c r="N276" s="328"/>
      <c r="O276" s="16"/>
      <c r="P276" s="16"/>
      <c r="Q276" s="16"/>
      <c r="R276" s="16"/>
      <c r="S276" s="328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</row>
    <row r="277">
      <c r="A277" s="16"/>
      <c r="B277" s="16"/>
      <c r="C277" s="16"/>
      <c r="D277" s="328"/>
      <c r="E277" s="16"/>
      <c r="F277" s="16"/>
      <c r="G277" s="16"/>
      <c r="H277" s="16"/>
      <c r="I277" s="328"/>
      <c r="J277" s="16"/>
      <c r="K277" s="16"/>
      <c r="L277" s="16"/>
      <c r="M277" s="16"/>
      <c r="N277" s="328"/>
      <c r="O277" s="16"/>
      <c r="P277" s="16"/>
      <c r="Q277" s="16"/>
      <c r="R277" s="16"/>
      <c r="S277" s="328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</row>
    <row r="278">
      <c r="A278" s="16"/>
      <c r="B278" s="16"/>
      <c r="C278" s="16"/>
      <c r="D278" s="328"/>
      <c r="E278" s="16"/>
      <c r="F278" s="16"/>
      <c r="G278" s="16"/>
      <c r="H278" s="16"/>
      <c r="I278" s="328"/>
      <c r="J278" s="16"/>
      <c r="K278" s="16"/>
      <c r="L278" s="16"/>
      <c r="M278" s="16"/>
      <c r="N278" s="328"/>
      <c r="O278" s="16"/>
      <c r="P278" s="16"/>
      <c r="Q278" s="16"/>
      <c r="R278" s="16"/>
      <c r="S278" s="328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</row>
    <row r="279">
      <c r="A279" s="16"/>
      <c r="B279" s="16"/>
      <c r="C279" s="16"/>
      <c r="D279" s="328"/>
      <c r="E279" s="16"/>
      <c r="F279" s="16"/>
      <c r="G279" s="16"/>
      <c r="H279" s="16"/>
      <c r="I279" s="328"/>
      <c r="J279" s="16"/>
      <c r="K279" s="16"/>
      <c r="L279" s="16"/>
      <c r="M279" s="16"/>
      <c r="N279" s="328"/>
      <c r="O279" s="16"/>
      <c r="P279" s="16"/>
      <c r="Q279" s="16"/>
      <c r="R279" s="16"/>
      <c r="S279" s="328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</row>
    <row r="280">
      <c r="A280" s="16"/>
      <c r="B280" s="16"/>
      <c r="C280" s="16"/>
      <c r="D280" s="328"/>
      <c r="E280" s="16"/>
      <c r="F280" s="16"/>
      <c r="G280" s="16"/>
      <c r="H280" s="16"/>
      <c r="I280" s="328"/>
      <c r="J280" s="16"/>
      <c r="K280" s="16"/>
      <c r="L280" s="16"/>
      <c r="M280" s="16"/>
      <c r="N280" s="328"/>
      <c r="O280" s="16"/>
      <c r="P280" s="16"/>
      <c r="Q280" s="16"/>
      <c r="R280" s="16"/>
      <c r="S280" s="328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</row>
    <row r="281">
      <c r="A281" s="16"/>
      <c r="B281" s="16"/>
      <c r="C281" s="16"/>
      <c r="D281" s="328"/>
      <c r="E281" s="16"/>
      <c r="F281" s="16"/>
      <c r="G281" s="16"/>
      <c r="H281" s="16"/>
      <c r="I281" s="328"/>
      <c r="J281" s="16"/>
      <c r="K281" s="16"/>
      <c r="L281" s="16"/>
      <c r="M281" s="16"/>
      <c r="N281" s="328"/>
      <c r="O281" s="16"/>
      <c r="P281" s="16"/>
      <c r="Q281" s="16"/>
      <c r="R281" s="16"/>
      <c r="S281" s="328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</row>
    <row r="282">
      <c r="A282" s="16"/>
      <c r="B282" s="16"/>
      <c r="C282" s="16"/>
      <c r="D282" s="328"/>
      <c r="E282" s="16"/>
      <c r="F282" s="16"/>
      <c r="G282" s="16"/>
      <c r="H282" s="16"/>
      <c r="I282" s="328"/>
      <c r="J282" s="16"/>
      <c r="K282" s="16"/>
      <c r="L282" s="16"/>
      <c r="M282" s="16"/>
      <c r="N282" s="328"/>
      <c r="O282" s="16"/>
      <c r="P282" s="16"/>
      <c r="Q282" s="16"/>
      <c r="R282" s="16"/>
      <c r="S282" s="328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</row>
    <row r="283">
      <c r="A283" s="16"/>
      <c r="B283" s="16"/>
      <c r="C283" s="16"/>
      <c r="D283" s="328"/>
      <c r="E283" s="16"/>
      <c r="F283" s="16"/>
      <c r="G283" s="16"/>
      <c r="H283" s="16"/>
      <c r="I283" s="328"/>
      <c r="J283" s="16"/>
      <c r="K283" s="16"/>
      <c r="L283" s="16"/>
      <c r="M283" s="16"/>
      <c r="N283" s="328"/>
      <c r="O283" s="16"/>
      <c r="P283" s="16"/>
      <c r="Q283" s="16"/>
      <c r="R283" s="16"/>
      <c r="S283" s="328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</row>
    <row r="284">
      <c r="A284" s="16"/>
      <c r="B284" s="16"/>
      <c r="C284" s="16"/>
      <c r="D284" s="328"/>
      <c r="E284" s="16"/>
      <c r="F284" s="16"/>
      <c r="G284" s="16"/>
      <c r="H284" s="16"/>
      <c r="I284" s="328"/>
      <c r="J284" s="16"/>
      <c r="K284" s="16"/>
      <c r="L284" s="16"/>
      <c r="M284" s="16"/>
      <c r="N284" s="328"/>
      <c r="O284" s="16"/>
      <c r="P284" s="16"/>
      <c r="Q284" s="16"/>
      <c r="R284" s="16"/>
      <c r="S284" s="328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</row>
    <row r="285">
      <c r="A285" s="16"/>
      <c r="B285" s="16"/>
      <c r="C285" s="16"/>
      <c r="D285" s="328"/>
      <c r="E285" s="16"/>
      <c r="F285" s="16"/>
      <c r="G285" s="16"/>
      <c r="H285" s="16"/>
      <c r="I285" s="328"/>
      <c r="J285" s="16"/>
      <c r="K285" s="16"/>
      <c r="L285" s="16"/>
      <c r="M285" s="16"/>
      <c r="N285" s="328"/>
      <c r="O285" s="16"/>
      <c r="P285" s="16"/>
      <c r="Q285" s="16"/>
      <c r="R285" s="16"/>
      <c r="S285" s="328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</row>
    <row r="286">
      <c r="A286" s="16"/>
      <c r="B286" s="16"/>
      <c r="C286" s="16"/>
      <c r="D286" s="328"/>
      <c r="E286" s="16"/>
      <c r="F286" s="16"/>
      <c r="G286" s="16"/>
      <c r="H286" s="16"/>
      <c r="I286" s="328"/>
      <c r="J286" s="16"/>
      <c r="K286" s="16"/>
      <c r="L286" s="16"/>
      <c r="M286" s="16"/>
      <c r="N286" s="328"/>
      <c r="O286" s="16"/>
      <c r="P286" s="16"/>
      <c r="Q286" s="16"/>
      <c r="R286" s="16"/>
      <c r="S286" s="328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</row>
    <row r="287">
      <c r="A287" s="16"/>
      <c r="B287" s="16"/>
      <c r="C287" s="16"/>
      <c r="D287" s="328"/>
      <c r="E287" s="16"/>
      <c r="F287" s="16"/>
      <c r="G287" s="16"/>
      <c r="H287" s="16"/>
      <c r="I287" s="328"/>
      <c r="J287" s="16"/>
      <c r="K287" s="16"/>
      <c r="L287" s="16"/>
      <c r="M287" s="16"/>
      <c r="N287" s="328"/>
      <c r="O287" s="16"/>
      <c r="P287" s="16"/>
      <c r="Q287" s="16"/>
      <c r="R287" s="16"/>
      <c r="S287" s="328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</row>
    <row r="288">
      <c r="A288" s="16"/>
      <c r="B288" s="16"/>
      <c r="C288" s="16"/>
      <c r="D288" s="328"/>
      <c r="E288" s="16"/>
      <c r="F288" s="16"/>
      <c r="G288" s="16"/>
      <c r="H288" s="16"/>
      <c r="I288" s="328"/>
      <c r="J288" s="16"/>
      <c r="K288" s="16"/>
      <c r="L288" s="16"/>
      <c r="M288" s="16"/>
      <c r="N288" s="328"/>
      <c r="O288" s="16"/>
      <c r="P288" s="16"/>
      <c r="Q288" s="16"/>
      <c r="R288" s="16"/>
      <c r="S288" s="328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</row>
    <row r="289">
      <c r="A289" s="16"/>
      <c r="B289" s="16"/>
      <c r="C289" s="16"/>
      <c r="D289" s="328"/>
      <c r="E289" s="16"/>
      <c r="F289" s="16"/>
      <c r="G289" s="16"/>
      <c r="H289" s="16"/>
      <c r="I289" s="328"/>
      <c r="J289" s="16"/>
      <c r="K289" s="16"/>
      <c r="L289" s="16"/>
      <c r="M289" s="16"/>
      <c r="N289" s="328"/>
      <c r="O289" s="16"/>
      <c r="P289" s="16"/>
      <c r="Q289" s="16"/>
      <c r="R289" s="16"/>
      <c r="S289" s="328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</row>
    <row r="290">
      <c r="A290" s="16"/>
      <c r="B290" s="16"/>
      <c r="C290" s="16"/>
      <c r="D290" s="328"/>
      <c r="E290" s="16"/>
      <c r="F290" s="16"/>
      <c r="G290" s="16"/>
      <c r="H290" s="16"/>
      <c r="I290" s="328"/>
      <c r="J290" s="16"/>
      <c r="K290" s="16"/>
      <c r="L290" s="16"/>
      <c r="M290" s="16"/>
      <c r="N290" s="328"/>
      <c r="O290" s="16"/>
      <c r="P290" s="16"/>
      <c r="Q290" s="16"/>
      <c r="R290" s="16"/>
      <c r="S290" s="328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</row>
    <row r="291">
      <c r="A291" s="16"/>
      <c r="B291" s="16"/>
      <c r="C291" s="16"/>
      <c r="D291" s="328"/>
      <c r="E291" s="16"/>
      <c r="F291" s="16"/>
      <c r="G291" s="16"/>
      <c r="H291" s="16"/>
      <c r="I291" s="328"/>
      <c r="J291" s="16"/>
      <c r="K291" s="16"/>
      <c r="L291" s="16"/>
      <c r="M291" s="16"/>
      <c r="N291" s="328"/>
      <c r="O291" s="16"/>
      <c r="P291" s="16"/>
      <c r="Q291" s="16"/>
      <c r="R291" s="16"/>
      <c r="S291" s="328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</row>
    <row r="292">
      <c r="A292" s="16"/>
      <c r="B292" s="16"/>
      <c r="C292" s="16"/>
      <c r="D292" s="328"/>
      <c r="E292" s="16"/>
      <c r="F292" s="16"/>
      <c r="G292" s="16"/>
      <c r="H292" s="16"/>
      <c r="I292" s="328"/>
      <c r="J292" s="16"/>
      <c r="K292" s="16"/>
      <c r="L292" s="16"/>
      <c r="M292" s="16"/>
      <c r="N292" s="328"/>
      <c r="O292" s="16"/>
      <c r="P292" s="16"/>
      <c r="Q292" s="16"/>
      <c r="R292" s="16"/>
      <c r="S292" s="328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</row>
    <row r="293">
      <c r="A293" s="16"/>
      <c r="B293" s="16"/>
      <c r="C293" s="16"/>
      <c r="D293" s="328"/>
      <c r="E293" s="16"/>
      <c r="F293" s="16"/>
      <c r="G293" s="16"/>
      <c r="H293" s="16"/>
      <c r="I293" s="328"/>
      <c r="J293" s="16"/>
      <c r="K293" s="16"/>
      <c r="L293" s="16"/>
      <c r="M293" s="16"/>
      <c r="N293" s="328"/>
      <c r="O293" s="16"/>
      <c r="P293" s="16"/>
      <c r="Q293" s="16"/>
      <c r="R293" s="16"/>
      <c r="S293" s="328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</row>
    <row r="294">
      <c r="A294" s="16"/>
      <c r="B294" s="16"/>
      <c r="C294" s="16"/>
      <c r="D294" s="328"/>
      <c r="E294" s="16"/>
      <c r="F294" s="16"/>
      <c r="G294" s="16"/>
      <c r="H294" s="16"/>
      <c r="I294" s="328"/>
      <c r="J294" s="16"/>
      <c r="K294" s="16"/>
      <c r="L294" s="16"/>
      <c r="M294" s="16"/>
      <c r="N294" s="328"/>
      <c r="O294" s="16"/>
      <c r="P294" s="16"/>
      <c r="Q294" s="16"/>
      <c r="R294" s="16"/>
      <c r="S294" s="328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</row>
    <row r="295">
      <c r="A295" s="16"/>
      <c r="B295" s="16"/>
      <c r="C295" s="16"/>
      <c r="D295" s="328"/>
      <c r="E295" s="16"/>
      <c r="F295" s="16"/>
      <c r="G295" s="16"/>
      <c r="H295" s="16"/>
      <c r="I295" s="328"/>
      <c r="J295" s="16"/>
      <c r="K295" s="16"/>
      <c r="L295" s="16"/>
      <c r="M295" s="16"/>
      <c r="N295" s="328"/>
      <c r="O295" s="16"/>
      <c r="P295" s="16"/>
      <c r="Q295" s="16"/>
      <c r="R295" s="16"/>
      <c r="S295" s="328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</row>
    <row r="296">
      <c r="A296" s="16"/>
      <c r="B296" s="16"/>
      <c r="C296" s="16"/>
      <c r="D296" s="328"/>
      <c r="E296" s="16"/>
      <c r="F296" s="16"/>
      <c r="G296" s="16"/>
      <c r="H296" s="16"/>
      <c r="I296" s="328"/>
      <c r="J296" s="16"/>
      <c r="K296" s="16"/>
      <c r="L296" s="16"/>
      <c r="M296" s="16"/>
      <c r="N296" s="328"/>
      <c r="O296" s="16"/>
      <c r="P296" s="16"/>
      <c r="Q296" s="16"/>
      <c r="R296" s="16"/>
      <c r="S296" s="328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</row>
    <row r="297">
      <c r="A297" s="16"/>
      <c r="B297" s="16"/>
      <c r="C297" s="16"/>
      <c r="D297" s="328"/>
      <c r="E297" s="16"/>
      <c r="F297" s="16"/>
      <c r="G297" s="16"/>
      <c r="H297" s="16"/>
      <c r="I297" s="328"/>
      <c r="J297" s="16"/>
      <c r="K297" s="16"/>
      <c r="L297" s="16"/>
      <c r="M297" s="16"/>
      <c r="N297" s="328"/>
      <c r="O297" s="16"/>
      <c r="P297" s="16"/>
      <c r="Q297" s="16"/>
      <c r="R297" s="16"/>
      <c r="S297" s="328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</row>
    <row r="298">
      <c r="A298" s="16"/>
      <c r="B298" s="16"/>
      <c r="C298" s="16"/>
      <c r="D298" s="328"/>
      <c r="E298" s="16"/>
      <c r="F298" s="16"/>
      <c r="G298" s="16"/>
      <c r="H298" s="16"/>
      <c r="I298" s="328"/>
      <c r="J298" s="16"/>
      <c r="K298" s="16"/>
      <c r="L298" s="16"/>
      <c r="M298" s="16"/>
      <c r="N298" s="328"/>
      <c r="O298" s="16"/>
      <c r="P298" s="16"/>
      <c r="Q298" s="16"/>
      <c r="R298" s="16"/>
      <c r="S298" s="328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</row>
    <row r="299">
      <c r="A299" s="16"/>
      <c r="B299" s="16"/>
      <c r="C299" s="16"/>
      <c r="D299" s="328"/>
      <c r="E299" s="16"/>
      <c r="F299" s="16"/>
      <c r="G299" s="16"/>
      <c r="H299" s="16"/>
      <c r="I299" s="328"/>
      <c r="J299" s="16"/>
      <c r="K299" s="16"/>
      <c r="L299" s="16"/>
      <c r="M299" s="16"/>
      <c r="N299" s="328"/>
      <c r="O299" s="16"/>
      <c r="P299" s="16"/>
      <c r="Q299" s="16"/>
      <c r="R299" s="16"/>
      <c r="S299" s="328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</row>
    <row r="300">
      <c r="A300" s="16"/>
      <c r="B300" s="16"/>
      <c r="C300" s="16"/>
      <c r="D300" s="328"/>
      <c r="E300" s="16"/>
      <c r="F300" s="16"/>
      <c r="G300" s="16"/>
      <c r="H300" s="16"/>
      <c r="I300" s="328"/>
      <c r="J300" s="16"/>
      <c r="K300" s="16"/>
      <c r="L300" s="16"/>
      <c r="M300" s="16"/>
      <c r="N300" s="328"/>
      <c r="O300" s="16"/>
      <c r="P300" s="16"/>
      <c r="Q300" s="16"/>
      <c r="R300" s="16"/>
      <c r="S300" s="328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</row>
    <row r="301">
      <c r="A301" s="16"/>
      <c r="B301" s="16"/>
      <c r="C301" s="16"/>
      <c r="D301" s="328"/>
      <c r="E301" s="16"/>
      <c r="F301" s="16"/>
      <c r="G301" s="16"/>
      <c r="H301" s="16"/>
      <c r="I301" s="328"/>
      <c r="J301" s="16"/>
      <c r="K301" s="16"/>
      <c r="L301" s="16"/>
      <c r="M301" s="16"/>
      <c r="N301" s="328"/>
      <c r="O301" s="16"/>
      <c r="P301" s="16"/>
      <c r="Q301" s="16"/>
      <c r="R301" s="16"/>
      <c r="S301" s="328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</row>
    <row r="302">
      <c r="A302" s="16"/>
      <c r="B302" s="16"/>
      <c r="C302" s="16"/>
      <c r="D302" s="328"/>
      <c r="E302" s="16"/>
      <c r="F302" s="16"/>
      <c r="G302" s="16"/>
      <c r="H302" s="16"/>
      <c r="I302" s="328"/>
      <c r="J302" s="16"/>
      <c r="K302" s="16"/>
      <c r="L302" s="16"/>
      <c r="M302" s="16"/>
      <c r="N302" s="328"/>
      <c r="O302" s="16"/>
      <c r="P302" s="16"/>
      <c r="Q302" s="16"/>
      <c r="R302" s="16"/>
      <c r="S302" s="328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</row>
    <row r="303">
      <c r="A303" s="16"/>
      <c r="B303" s="16"/>
      <c r="C303" s="16"/>
      <c r="D303" s="328"/>
      <c r="E303" s="16"/>
      <c r="F303" s="16"/>
      <c r="G303" s="16"/>
      <c r="H303" s="16"/>
      <c r="I303" s="328"/>
      <c r="J303" s="16"/>
      <c r="K303" s="16"/>
      <c r="L303" s="16"/>
      <c r="M303" s="16"/>
      <c r="N303" s="328"/>
      <c r="O303" s="16"/>
      <c r="P303" s="16"/>
      <c r="Q303" s="16"/>
      <c r="R303" s="16"/>
      <c r="S303" s="328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</row>
    <row r="304">
      <c r="A304" s="16"/>
      <c r="B304" s="16"/>
      <c r="C304" s="16"/>
      <c r="D304" s="328"/>
      <c r="E304" s="16"/>
      <c r="F304" s="16"/>
      <c r="G304" s="16"/>
      <c r="H304" s="16"/>
      <c r="I304" s="328"/>
      <c r="J304" s="16"/>
      <c r="K304" s="16"/>
      <c r="L304" s="16"/>
      <c r="M304" s="16"/>
      <c r="N304" s="328"/>
      <c r="O304" s="16"/>
      <c r="P304" s="16"/>
      <c r="Q304" s="16"/>
      <c r="R304" s="16"/>
      <c r="S304" s="328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</row>
    <row r="305">
      <c r="A305" s="16"/>
      <c r="B305" s="16"/>
      <c r="C305" s="16"/>
      <c r="D305" s="328"/>
      <c r="E305" s="16"/>
      <c r="F305" s="16"/>
      <c r="G305" s="16"/>
      <c r="H305" s="16"/>
      <c r="I305" s="328"/>
      <c r="J305" s="16"/>
      <c r="K305" s="16"/>
      <c r="L305" s="16"/>
      <c r="M305" s="16"/>
      <c r="N305" s="328"/>
      <c r="O305" s="16"/>
      <c r="P305" s="16"/>
      <c r="Q305" s="16"/>
      <c r="R305" s="16"/>
      <c r="S305" s="328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</row>
    <row r="306">
      <c r="A306" s="16"/>
      <c r="B306" s="16"/>
      <c r="C306" s="16"/>
      <c r="D306" s="328"/>
      <c r="E306" s="16"/>
      <c r="F306" s="16"/>
      <c r="G306" s="16"/>
      <c r="H306" s="16"/>
      <c r="I306" s="328"/>
      <c r="J306" s="16"/>
      <c r="K306" s="16"/>
      <c r="L306" s="16"/>
      <c r="M306" s="16"/>
      <c r="N306" s="328"/>
      <c r="O306" s="16"/>
      <c r="P306" s="16"/>
      <c r="Q306" s="16"/>
      <c r="R306" s="16"/>
      <c r="S306" s="328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</row>
    <row r="307">
      <c r="A307" s="16"/>
      <c r="B307" s="16"/>
      <c r="C307" s="16"/>
      <c r="D307" s="328"/>
      <c r="E307" s="16"/>
      <c r="F307" s="16"/>
      <c r="G307" s="16"/>
      <c r="H307" s="16"/>
      <c r="I307" s="328"/>
      <c r="J307" s="16"/>
      <c r="K307" s="16"/>
      <c r="L307" s="16"/>
      <c r="M307" s="16"/>
      <c r="N307" s="328"/>
      <c r="O307" s="16"/>
      <c r="P307" s="16"/>
      <c r="Q307" s="16"/>
      <c r="R307" s="16"/>
      <c r="S307" s="328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</row>
    <row r="308">
      <c r="A308" s="16"/>
      <c r="B308" s="16"/>
      <c r="C308" s="16"/>
      <c r="D308" s="328"/>
      <c r="E308" s="16"/>
      <c r="F308" s="16"/>
      <c r="G308" s="16"/>
      <c r="H308" s="16"/>
      <c r="I308" s="328"/>
      <c r="J308" s="16"/>
      <c r="K308" s="16"/>
      <c r="L308" s="16"/>
      <c r="M308" s="16"/>
      <c r="N308" s="328"/>
      <c r="O308" s="16"/>
      <c r="P308" s="16"/>
      <c r="Q308" s="16"/>
      <c r="R308" s="16"/>
      <c r="S308" s="328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</row>
    <row r="309">
      <c r="A309" s="16"/>
      <c r="B309" s="16"/>
      <c r="C309" s="16"/>
      <c r="D309" s="328"/>
      <c r="E309" s="16"/>
      <c r="F309" s="16"/>
      <c r="G309" s="16"/>
      <c r="H309" s="16"/>
      <c r="I309" s="328"/>
      <c r="J309" s="16"/>
      <c r="K309" s="16"/>
      <c r="L309" s="16"/>
      <c r="M309" s="16"/>
      <c r="N309" s="328"/>
      <c r="O309" s="16"/>
      <c r="P309" s="16"/>
      <c r="Q309" s="16"/>
      <c r="R309" s="16"/>
      <c r="S309" s="328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</row>
    <row r="310">
      <c r="A310" s="16"/>
      <c r="B310" s="16"/>
      <c r="C310" s="16"/>
      <c r="D310" s="328"/>
      <c r="E310" s="16"/>
      <c r="F310" s="16"/>
      <c r="G310" s="16"/>
      <c r="H310" s="16"/>
      <c r="I310" s="328"/>
      <c r="J310" s="16"/>
      <c r="K310" s="16"/>
      <c r="L310" s="16"/>
      <c r="M310" s="16"/>
      <c r="N310" s="328"/>
      <c r="O310" s="16"/>
      <c r="P310" s="16"/>
      <c r="Q310" s="16"/>
      <c r="R310" s="16"/>
      <c r="S310" s="328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</row>
    <row r="311">
      <c r="A311" s="16"/>
      <c r="B311" s="16"/>
      <c r="C311" s="16"/>
      <c r="D311" s="328"/>
      <c r="E311" s="16"/>
      <c r="F311" s="16"/>
      <c r="G311" s="16"/>
      <c r="H311" s="16"/>
      <c r="I311" s="328"/>
      <c r="J311" s="16"/>
      <c r="K311" s="16"/>
      <c r="L311" s="16"/>
      <c r="M311" s="16"/>
      <c r="N311" s="328"/>
      <c r="O311" s="16"/>
      <c r="P311" s="16"/>
      <c r="Q311" s="16"/>
      <c r="R311" s="16"/>
      <c r="S311" s="328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</row>
    <row r="312">
      <c r="A312" s="16"/>
      <c r="B312" s="16"/>
      <c r="C312" s="16"/>
      <c r="D312" s="328"/>
      <c r="E312" s="16"/>
      <c r="F312" s="16"/>
      <c r="G312" s="16"/>
      <c r="H312" s="16"/>
      <c r="I312" s="328"/>
      <c r="J312" s="16"/>
      <c r="K312" s="16"/>
      <c r="L312" s="16"/>
      <c r="M312" s="16"/>
      <c r="N312" s="328"/>
      <c r="O312" s="16"/>
      <c r="P312" s="16"/>
      <c r="Q312" s="16"/>
      <c r="R312" s="16"/>
      <c r="S312" s="328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</row>
    <row r="313">
      <c r="A313" s="16"/>
      <c r="B313" s="16"/>
      <c r="C313" s="16"/>
      <c r="D313" s="328"/>
      <c r="E313" s="16"/>
      <c r="F313" s="16"/>
      <c r="G313" s="16"/>
      <c r="H313" s="16"/>
      <c r="I313" s="328"/>
      <c r="J313" s="16"/>
      <c r="K313" s="16"/>
      <c r="L313" s="16"/>
      <c r="M313" s="16"/>
      <c r="N313" s="328"/>
      <c r="O313" s="16"/>
      <c r="P313" s="16"/>
      <c r="Q313" s="16"/>
      <c r="R313" s="16"/>
      <c r="S313" s="328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</row>
    <row r="314">
      <c r="A314" s="16"/>
      <c r="B314" s="16"/>
      <c r="C314" s="16"/>
      <c r="D314" s="328"/>
      <c r="E314" s="16"/>
      <c r="F314" s="16"/>
      <c r="G314" s="16"/>
      <c r="H314" s="16"/>
      <c r="I314" s="328"/>
      <c r="J314" s="16"/>
      <c r="K314" s="16"/>
      <c r="L314" s="16"/>
      <c r="M314" s="16"/>
      <c r="N314" s="328"/>
      <c r="O314" s="16"/>
      <c r="P314" s="16"/>
      <c r="Q314" s="16"/>
      <c r="R314" s="16"/>
      <c r="S314" s="328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</row>
    <row r="315">
      <c r="A315" s="16"/>
      <c r="B315" s="16"/>
      <c r="C315" s="16"/>
      <c r="D315" s="328"/>
      <c r="E315" s="16"/>
      <c r="F315" s="16"/>
      <c r="G315" s="16"/>
      <c r="H315" s="16"/>
      <c r="I315" s="328"/>
      <c r="J315" s="16"/>
      <c r="K315" s="16"/>
      <c r="L315" s="16"/>
      <c r="M315" s="16"/>
      <c r="N315" s="328"/>
      <c r="O315" s="16"/>
      <c r="P315" s="16"/>
      <c r="Q315" s="16"/>
      <c r="R315" s="16"/>
      <c r="S315" s="328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</row>
    <row r="316">
      <c r="A316" s="16"/>
      <c r="B316" s="16"/>
      <c r="C316" s="16"/>
      <c r="D316" s="328"/>
      <c r="E316" s="16"/>
      <c r="F316" s="16"/>
      <c r="G316" s="16"/>
      <c r="H316" s="16"/>
      <c r="I316" s="328"/>
      <c r="J316" s="16"/>
      <c r="K316" s="16"/>
      <c r="L316" s="16"/>
      <c r="M316" s="16"/>
      <c r="N316" s="328"/>
      <c r="O316" s="16"/>
      <c r="P316" s="16"/>
      <c r="Q316" s="16"/>
      <c r="R316" s="16"/>
      <c r="S316" s="328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</row>
    <row r="317">
      <c r="A317" s="16"/>
      <c r="B317" s="16"/>
      <c r="C317" s="16"/>
      <c r="D317" s="328"/>
      <c r="E317" s="16"/>
      <c r="F317" s="16"/>
      <c r="G317" s="16"/>
      <c r="H317" s="16"/>
      <c r="I317" s="328"/>
      <c r="J317" s="16"/>
      <c r="K317" s="16"/>
      <c r="L317" s="16"/>
      <c r="M317" s="16"/>
      <c r="N317" s="328"/>
      <c r="O317" s="16"/>
      <c r="P317" s="16"/>
      <c r="Q317" s="16"/>
      <c r="R317" s="16"/>
      <c r="S317" s="328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</row>
    <row r="318">
      <c r="A318" s="16"/>
      <c r="B318" s="16"/>
      <c r="C318" s="16"/>
      <c r="D318" s="328"/>
      <c r="E318" s="16"/>
      <c r="F318" s="16"/>
      <c r="G318" s="16"/>
      <c r="H318" s="16"/>
      <c r="I318" s="328"/>
      <c r="J318" s="16"/>
      <c r="K318" s="16"/>
      <c r="L318" s="16"/>
      <c r="M318" s="16"/>
      <c r="N318" s="328"/>
      <c r="O318" s="16"/>
      <c r="P318" s="16"/>
      <c r="Q318" s="16"/>
      <c r="R318" s="16"/>
      <c r="S318" s="328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</row>
    <row r="319">
      <c r="A319" s="16"/>
      <c r="B319" s="16"/>
      <c r="C319" s="16"/>
      <c r="D319" s="328"/>
      <c r="E319" s="16"/>
      <c r="F319" s="16"/>
      <c r="G319" s="16"/>
      <c r="H319" s="16"/>
      <c r="I319" s="328"/>
      <c r="J319" s="16"/>
      <c r="K319" s="16"/>
      <c r="L319" s="16"/>
      <c r="M319" s="16"/>
      <c r="N319" s="328"/>
      <c r="O319" s="16"/>
      <c r="P319" s="16"/>
      <c r="Q319" s="16"/>
      <c r="R319" s="16"/>
      <c r="S319" s="328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</row>
    <row r="320">
      <c r="A320" s="16"/>
      <c r="B320" s="16"/>
      <c r="C320" s="16"/>
      <c r="D320" s="328"/>
      <c r="E320" s="16"/>
      <c r="F320" s="16"/>
      <c r="G320" s="16"/>
      <c r="H320" s="16"/>
      <c r="I320" s="328"/>
      <c r="J320" s="16"/>
      <c r="K320" s="16"/>
      <c r="L320" s="16"/>
      <c r="M320" s="16"/>
      <c r="N320" s="328"/>
      <c r="O320" s="16"/>
      <c r="P320" s="16"/>
      <c r="Q320" s="16"/>
      <c r="R320" s="16"/>
      <c r="S320" s="328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</row>
    <row r="321">
      <c r="A321" s="16"/>
      <c r="B321" s="16"/>
      <c r="C321" s="16"/>
      <c r="D321" s="328"/>
      <c r="E321" s="16"/>
      <c r="F321" s="16"/>
      <c r="G321" s="16"/>
      <c r="H321" s="16"/>
      <c r="I321" s="328"/>
      <c r="J321" s="16"/>
      <c r="K321" s="16"/>
      <c r="L321" s="16"/>
      <c r="M321" s="16"/>
      <c r="N321" s="328"/>
      <c r="O321" s="16"/>
      <c r="P321" s="16"/>
      <c r="Q321" s="16"/>
      <c r="R321" s="16"/>
      <c r="S321" s="328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</row>
    <row r="322">
      <c r="A322" s="16"/>
      <c r="B322" s="16"/>
      <c r="C322" s="16"/>
      <c r="D322" s="328"/>
      <c r="E322" s="16"/>
      <c r="F322" s="16"/>
      <c r="G322" s="16"/>
      <c r="H322" s="16"/>
      <c r="I322" s="328"/>
      <c r="J322" s="16"/>
      <c r="K322" s="16"/>
      <c r="L322" s="16"/>
      <c r="M322" s="16"/>
      <c r="N322" s="328"/>
      <c r="O322" s="16"/>
      <c r="P322" s="16"/>
      <c r="Q322" s="16"/>
      <c r="R322" s="16"/>
      <c r="S322" s="328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</row>
    <row r="323">
      <c r="A323" s="16"/>
      <c r="B323" s="16"/>
      <c r="C323" s="16"/>
      <c r="D323" s="328"/>
      <c r="E323" s="16"/>
      <c r="F323" s="16"/>
      <c r="G323" s="16"/>
      <c r="H323" s="16"/>
      <c r="I323" s="328"/>
      <c r="J323" s="16"/>
      <c r="K323" s="16"/>
      <c r="L323" s="16"/>
      <c r="M323" s="16"/>
      <c r="N323" s="328"/>
      <c r="O323" s="16"/>
      <c r="P323" s="16"/>
      <c r="Q323" s="16"/>
      <c r="R323" s="16"/>
      <c r="S323" s="328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</row>
    <row r="324">
      <c r="A324" s="16"/>
      <c r="B324" s="16"/>
      <c r="C324" s="16"/>
      <c r="D324" s="328"/>
      <c r="E324" s="16"/>
      <c r="F324" s="16"/>
      <c r="G324" s="16"/>
      <c r="H324" s="16"/>
      <c r="I324" s="328"/>
      <c r="J324" s="16"/>
      <c r="K324" s="16"/>
      <c r="L324" s="16"/>
      <c r="M324" s="16"/>
      <c r="N324" s="328"/>
      <c r="O324" s="16"/>
      <c r="P324" s="16"/>
      <c r="Q324" s="16"/>
      <c r="R324" s="16"/>
      <c r="S324" s="328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</row>
    <row r="325">
      <c r="A325" s="16"/>
      <c r="B325" s="16"/>
      <c r="C325" s="16"/>
      <c r="D325" s="328"/>
      <c r="E325" s="16"/>
      <c r="F325" s="16"/>
      <c r="G325" s="16"/>
      <c r="H325" s="16"/>
      <c r="I325" s="328"/>
      <c r="J325" s="16"/>
      <c r="K325" s="16"/>
      <c r="L325" s="16"/>
      <c r="M325" s="16"/>
      <c r="N325" s="328"/>
      <c r="O325" s="16"/>
      <c r="P325" s="16"/>
      <c r="Q325" s="16"/>
      <c r="R325" s="16"/>
      <c r="S325" s="328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</row>
    <row r="326">
      <c r="A326" s="16"/>
      <c r="B326" s="16"/>
      <c r="C326" s="16"/>
      <c r="D326" s="328"/>
      <c r="E326" s="16"/>
      <c r="F326" s="16"/>
      <c r="G326" s="16"/>
      <c r="H326" s="16"/>
      <c r="I326" s="328"/>
      <c r="J326" s="16"/>
      <c r="K326" s="16"/>
      <c r="L326" s="16"/>
      <c r="M326" s="16"/>
      <c r="N326" s="328"/>
      <c r="O326" s="16"/>
      <c r="P326" s="16"/>
      <c r="Q326" s="16"/>
      <c r="R326" s="16"/>
      <c r="S326" s="328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</row>
    <row r="327">
      <c r="A327" s="16"/>
      <c r="B327" s="16"/>
      <c r="C327" s="16"/>
      <c r="D327" s="328"/>
      <c r="E327" s="16"/>
      <c r="F327" s="16"/>
      <c r="G327" s="16"/>
      <c r="H327" s="16"/>
      <c r="I327" s="328"/>
      <c r="J327" s="16"/>
      <c r="K327" s="16"/>
      <c r="L327" s="16"/>
      <c r="M327" s="16"/>
      <c r="N327" s="328"/>
      <c r="O327" s="16"/>
      <c r="P327" s="16"/>
      <c r="Q327" s="16"/>
      <c r="R327" s="16"/>
      <c r="S327" s="328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</row>
    <row r="328">
      <c r="A328" s="16"/>
      <c r="B328" s="16"/>
      <c r="C328" s="16"/>
      <c r="D328" s="328"/>
      <c r="E328" s="16"/>
      <c r="F328" s="16"/>
      <c r="G328" s="16"/>
      <c r="H328" s="16"/>
      <c r="I328" s="328"/>
      <c r="J328" s="16"/>
      <c r="K328" s="16"/>
      <c r="L328" s="16"/>
      <c r="M328" s="16"/>
      <c r="N328" s="328"/>
      <c r="O328" s="16"/>
      <c r="P328" s="16"/>
      <c r="Q328" s="16"/>
      <c r="R328" s="16"/>
      <c r="S328" s="328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</row>
    <row r="329">
      <c r="A329" s="16"/>
      <c r="B329" s="16"/>
      <c r="C329" s="16"/>
      <c r="D329" s="328"/>
      <c r="E329" s="16"/>
      <c r="F329" s="16"/>
      <c r="G329" s="16"/>
      <c r="H329" s="16"/>
      <c r="I329" s="328"/>
      <c r="J329" s="16"/>
      <c r="K329" s="16"/>
      <c r="L329" s="16"/>
      <c r="M329" s="16"/>
      <c r="N329" s="328"/>
      <c r="O329" s="16"/>
      <c r="P329" s="16"/>
      <c r="Q329" s="16"/>
      <c r="R329" s="16"/>
      <c r="S329" s="328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</row>
    <row r="330">
      <c r="A330" s="16"/>
      <c r="B330" s="16"/>
      <c r="C330" s="16"/>
      <c r="D330" s="328"/>
      <c r="E330" s="16"/>
      <c r="F330" s="16"/>
      <c r="G330" s="16"/>
      <c r="H330" s="16"/>
      <c r="I330" s="328"/>
      <c r="J330" s="16"/>
      <c r="K330" s="16"/>
      <c r="L330" s="16"/>
      <c r="M330" s="16"/>
      <c r="N330" s="328"/>
      <c r="O330" s="16"/>
      <c r="P330" s="16"/>
      <c r="Q330" s="16"/>
      <c r="R330" s="16"/>
      <c r="S330" s="328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</row>
    <row r="331">
      <c r="A331" s="16"/>
      <c r="B331" s="16"/>
      <c r="C331" s="16"/>
      <c r="D331" s="328"/>
      <c r="E331" s="16"/>
      <c r="F331" s="16"/>
      <c r="G331" s="16"/>
      <c r="H331" s="16"/>
      <c r="I331" s="328"/>
      <c r="J331" s="16"/>
      <c r="K331" s="16"/>
      <c r="L331" s="16"/>
      <c r="M331" s="16"/>
      <c r="N331" s="328"/>
      <c r="O331" s="16"/>
      <c r="P331" s="16"/>
      <c r="Q331" s="16"/>
      <c r="R331" s="16"/>
      <c r="S331" s="328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</row>
    <row r="332">
      <c r="A332" s="16"/>
      <c r="B332" s="16"/>
      <c r="C332" s="16"/>
      <c r="D332" s="328"/>
      <c r="E332" s="16"/>
      <c r="F332" s="16"/>
      <c r="G332" s="16"/>
      <c r="H332" s="16"/>
      <c r="I332" s="328"/>
      <c r="J332" s="16"/>
      <c r="K332" s="16"/>
      <c r="L332" s="16"/>
      <c r="M332" s="16"/>
      <c r="N332" s="328"/>
      <c r="O332" s="16"/>
      <c r="P332" s="16"/>
      <c r="Q332" s="16"/>
      <c r="R332" s="16"/>
      <c r="S332" s="328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</row>
    <row r="333">
      <c r="A333" s="16"/>
      <c r="B333" s="16"/>
      <c r="C333" s="16"/>
      <c r="D333" s="328"/>
      <c r="E333" s="16"/>
      <c r="F333" s="16"/>
      <c r="G333" s="16"/>
      <c r="H333" s="16"/>
      <c r="I333" s="328"/>
      <c r="J333" s="16"/>
      <c r="K333" s="16"/>
      <c r="L333" s="16"/>
      <c r="M333" s="16"/>
      <c r="N333" s="328"/>
      <c r="O333" s="16"/>
      <c r="P333" s="16"/>
      <c r="Q333" s="16"/>
      <c r="R333" s="16"/>
      <c r="S333" s="328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</row>
    <row r="334">
      <c r="A334" s="16"/>
      <c r="B334" s="16"/>
      <c r="C334" s="16"/>
      <c r="D334" s="328"/>
      <c r="E334" s="16"/>
      <c r="F334" s="16"/>
      <c r="G334" s="16"/>
      <c r="H334" s="16"/>
      <c r="I334" s="328"/>
      <c r="J334" s="16"/>
      <c r="K334" s="16"/>
      <c r="L334" s="16"/>
      <c r="M334" s="16"/>
      <c r="N334" s="328"/>
      <c r="O334" s="16"/>
      <c r="P334" s="16"/>
      <c r="Q334" s="16"/>
      <c r="R334" s="16"/>
      <c r="S334" s="328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</row>
    <row r="335">
      <c r="A335" s="16"/>
      <c r="B335" s="16"/>
      <c r="C335" s="16"/>
      <c r="D335" s="328"/>
      <c r="E335" s="16"/>
      <c r="F335" s="16"/>
      <c r="G335" s="16"/>
      <c r="H335" s="16"/>
      <c r="I335" s="328"/>
      <c r="J335" s="16"/>
      <c r="K335" s="16"/>
      <c r="L335" s="16"/>
      <c r="M335" s="16"/>
      <c r="N335" s="328"/>
      <c r="O335" s="16"/>
      <c r="P335" s="16"/>
      <c r="Q335" s="16"/>
      <c r="R335" s="16"/>
      <c r="S335" s="328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</row>
    <row r="336">
      <c r="A336" s="16"/>
      <c r="B336" s="16"/>
      <c r="C336" s="16"/>
      <c r="D336" s="328"/>
      <c r="E336" s="16"/>
      <c r="F336" s="16"/>
      <c r="G336" s="16"/>
      <c r="H336" s="16"/>
      <c r="I336" s="328"/>
      <c r="J336" s="16"/>
      <c r="K336" s="16"/>
      <c r="L336" s="16"/>
      <c r="M336" s="16"/>
      <c r="N336" s="328"/>
      <c r="O336" s="16"/>
      <c r="P336" s="16"/>
      <c r="Q336" s="16"/>
      <c r="R336" s="16"/>
      <c r="S336" s="328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</row>
    <row r="337">
      <c r="A337" s="16"/>
      <c r="B337" s="16"/>
      <c r="C337" s="16"/>
      <c r="D337" s="328"/>
      <c r="E337" s="16"/>
      <c r="F337" s="16"/>
      <c r="G337" s="16"/>
      <c r="H337" s="16"/>
      <c r="I337" s="328"/>
      <c r="J337" s="16"/>
      <c r="K337" s="16"/>
      <c r="L337" s="16"/>
      <c r="M337" s="16"/>
      <c r="N337" s="328"/>
      <c r="O337" s="16"/>
      <c r="P337" s="16"/>
      <c r="Q337" s="16"/>
      <c r="R337" s="16"/>
      <c r="S337" s="328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</row>
    <row r="338">
      <c r="A338" s="16"/>
      <c r="B338" s="16"/>
      <c r="C338" s="16"/>
      <c r="D338" s="328"/>
      <c r="E338" s="16"/>
      <c r="F338" s="16"/>
      <c r="G338" s="16"/>
      <c r="H338" s="16"/>
      <c r="I338" s="328"/>
      <c r="J338" s="16"/>
      <c r="K338" s="16"/>
      <c r="L338" s="16"/>
      <c r="M338" s="16"/>
      <c r="N338" s="328"/>
      <c r="O338" s="16"/>
      <c r="P338" s="16"/>
      <c r="Q338" s="16"/>
      <c r="R338" s="16"/>
      <c r="S338" s="328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</row>
    <row r="339">
      <c r="A339" s="16"/>
      <c r="B339" s="16"/>
      <c r="C339" s="16"/>
      <c r="D339" s="328"/>
      <c r="E339" s="16"/>
      <c r="F339" s="16"/>
      <c r="G339" s="16"/>
      <c r="H339" s="16"/>
      <c r="I339" s="328"/>
      <c r="J339" s="16"/>
      <c r="K339" s="16"/>
      <c r="L339" s="16"/>
      <c r="M339" s="16"/>
      <c r="N339" s="328"/>
      <c r="O339" s="16"/>
      <c r="P339" s="16"/>
      <c r="Q339" s="16"/>
      <c r="R339" s="16"/>
      <c r="S339" s="328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</row>
    <row r="340">
      <c r="A340" s="16"/>
      <c r="B340" s="16"/>
      <c r="C340" s="16"/>
      <c r="D340" s="328"/>
      <c r="E340" s="16"/>
      <c r="F340" s="16"/>
      <c r="G340" s="16"/>
      <c r="H340" s="16"/>
      <c r="I340" s="328"/>
      <c r="J340" s="16"/>
      <c r="K340" s="16"/>
      <c r="L340" s="16"/>
      <c r="M340" s="16"/>
      <c r="N340" s="328"/>
      <c r="O340" s="16"/>
      <c r="P340" s="16"/>
      <c r="Q340" s="16"/>
      <c r="R340" s="16"/>
      <c r="S340" s="328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</row>
    <row r="341">
      <c r="A341" s="16"/>
      <c r="B341" s="16"/>
      <c r="C341" s="16"/>
      <c r="D341" s="328"/>
      <c r="E341" s="16"/>
      <c r="F341" s="16"/>
      <c r="G341" s="16"/>
      <c r="H341" s="16"/>
      <c r="I341" s="328"/>
      <c r="J341" s="16"/>
      <c r="K341" s="16"/>
      <c r="L341" s="16"/>
      <c r="M341" s="16"/>
      <c r="N341" s="328"/>
      <c r="O341" s="16"/>
      <c r="P341" s="16"/>
      <c r="Q341" s="16"/>
      <c r="R341" s="16"/>
      <c r="S341" s="328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</row>
    <row r="342">
      <c r="A342" s="16"/>
      <c r="B342" s="16"/>
      <c r="C342" s="16"/>
      <c r="D342" s="328"/>
      <c r="E342" s="16"/>
      <c r="F342" s="16"/>
      <c r="G342" s="16"/>
      <c r="H342" s="16"/>
      <c r="I342" s="328"/>
      <c r="J342" s="16"/>
      <c r="K342" s="16"/>
      <c r="L342" s="16"/>
      <c r="M342" s="16"/>
      <c r="N342" s="328"/>
      <c r="O342" s="16"/>
      <c r="P342" s="16"/>
      <c r="Q342" s="16"/>
      <c r="R342" s="16"/>
      <c r="S342" s="328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</row>
    <row r="343">
      <c r="A343" s="16"/>
      <c r="B343" s="16"/>
      <c r="C343" s="16"/>
      <c r="D343" s="328"/>
      <c r="E343" s="16"/>
      <c r="F343" s="16"/>
      <c r="G343" s="16"/>
      <c r="H343" s="16"/>
      <c r="I343" s="328"/>
      <c r="J343" s="16"/>
      <c r="K343" s="16"/>
      <c r="L343" s="16"/>
      <c r="M343" s="16"/>
      <c r="N343" s="328"/>
      <c r="O343" s="16"/>
      <c r="P343" s="16"/>
      <c r="Q343" s="16"/>
      <c r="R343" s="16"/>
      <c r="S343" s="328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</row>
    <row r="344">
      <c r="A344" s="16"/>
      <c r="B344" s="16"/>
      <c r="C344" s="16"/>
      <c r="D344" s="328"/>
      <c r="E344" s="16"/>
      <c r="F344" s="16"/>
      <c r="G344" s="16"/>
      <c r="H344" s="16"/>
      <c r="I344" s="328"/>
      <c r="J344" s="16"/>
      <c r="K344" s="16"/>
      <c r="L344" s="16"/>
      <c r="M344" s="16"/>
      <c r="N344" s="328"/>
      <c r="O344" s="16"/>
      <c r="P344" s="16"/>
      <c r="Q344" s="16"/>
      <c r="R344" s="16"/>
      <c r="S344" s="328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</row>
    <row r="345">
      <c r="A345" s="16"/>
      <c r="B345" s="16"/>
      <c r="C345" s="16"/>
      <c r="D345" s="328"/>
      <c r="E345" s="16"/>
      <c r="F345" s="16"/>
      <c r="G345" s="16"/>
      <c r="H345" s="16"/>
      <c r="I345" s="328"/>
      <c r="J345" s="16"/>
      <c r="K345" s="16"/>
      <c r="L345" s="16"/>
      <c r="M345" s="16"/>
      <c r="N345" s="328"/>
      <c r="O345" s="16"/>
      <c r="P345" s="16"/>
      <c r="Q345" s="16"/>
      <c r="R345" s="16"/>
      <c r="S345" s="328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</row>
    <row r="346">
      <c r="A346" s="16"/>
      <c r="B346" s="16"/>
      <c r="C346" s="16"/>
      <c r="D346" s="328"/>
      <c r="E346" s="16"/>
      <c r="F346" s="16"/>
      <c r="G346" s="16"/>
      <c r="H346" s="16"/>
      <c r="I346" s="328"/>
      <c r="J346" s="16"/>
      <c r="K346" s="16"/>
      <c r="L346" s="16"/>
      <c r="M346" s="16"/>
      <c r="N346" s="328"/>
      <c r="O346" s="16"/>
      <c r="P346" s="16"/>
      <c r="Q346" s="16"/>
      <c r="R346" s="16"/>
      <c r="S346" s="328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</row>
    <row r="347">
      <c r="A347" s="16"/>
      <c r="B347" s="16"/>
      <c r="C347" s="16"/>
      <c r="D347" s="328"/>
      <c r="E347" s="16"/>
      <c r="F347" s="16"/>
      <c r="G347" s="16"/>
      <c r="H347" s="16"/>
      <c r="I347" s="328"/>
      <c r="J347" s="16"/>
      <c r="K347" s="16"/>
      <c r="L347" s="16"/>
      <c r="M347" s="16"/>
      <c r="N347" s="328"/>
      <c r="O347" s="16"/>
      <c r="P347" s="16"/>
      <c r="Q347" s="16"/>
      <c r="R347" s="16"/>
      <c r="S347" s="328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</row>
    <row r="348">
      <c r="A348" s="16"/>
      <c r="B348" s="16"/>
      <c r="C348" s="16"/>
      <c r="D348" s="328"/>
      <c r="E348" s="16"/>
      <c r="F348" s="16"/>
      <c r="G348" s="16"/>
      <c r="H348" s="16"/>
      <c r="I348" s="328"/>
      <c r="J348" s="16"/>
      <c r="K348" s="16"/>
      <c r="L348" s="16"/>
      <c r="M348" s="16"/>
      <c r="N348" s="328"/>
      <c r="O348" s="16"/>
      <c r="P348" s="16"/>
      <c r="Q348" s="16"/>
      <c r="R348" s="16"/>
      <c r="S348" s="328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</row>
    <row r="349">
      <c r="A349" s="16"/>
      <c r="B349" s="16"/>
      <c r="C349" s="16"/>
      <c r="D349" s="328"/>
      <c r="E349" s="16"/>
      <c r="F349" s="16"/>
      <c r="G349" s="16"/>
      <c r="H349" s="16"/>
      <c r="I349" s="328"/>
      <c r="J349" s="16"/>
      <c r="K349" s="16"/>
      <c r="L349" s="16"/>
      <c r="M349" s="16"/>
      <c r="N349" s="328"/>
      <c r="O349" s="16"/>
      <c r="P349" s="16"/>
      <c r="Q349" s="16"/>
      <c r="R349" s="16"/>
      <c r="S349" s="328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</row>
    <row r="350">
      <c r="A350" s="16"/>
      <c r="B350" s="16"/>
      <c r="C350" s="16"/>
      <c r="D350" s="328"/>
      <c r="E350" s="16"/>
      <c r="F350" s="16"/>
      <c r="G350" s="16"/>
      <c r="H350" s="16"/>
      <c r="I350" s="328"/>
      <c r="J350" s="16"/>
      <c r="K350" s="16"/>
      <c r="L350" s="16"/>
      <c r="M350" s="16"/>
      <c r="N350" s="328"/>
      <c r="O350" s="16"/>
      <c r="P350" s="16"/>
      <c r="Q350" s="16"/>
      <c r="R350" s="16"/>
      <c r="S350" s="328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</row>
    <row r="351">
      <c r="A351" s="16"/>
      <c r="B351" s="16"/>
      <c r="C351" s="16"/>
      <c r="D351" s="328"/>
      <c r="E351" s="16"/>
      <c r="F351" s="16"/>
      <c r="G351" s="16"/>
      <c r="H351" s="16"/>
      <c r="I351" s="328"/>
      <c r="J351" s="16"/>
      <c r="K351" s="16"/>
      <c r="L351" s="16"/>
      <c r="M351" s="16"/>
      <c r="N351" s="328"/>
      <c r="O351" s="16"/>
      <c r="P351" s="16"/>
      <c r="Q351" s="16"/>
      <c r="R351" s="16"/>
      <c r="S351" s="328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</row>
    <row r="352">
      <c r="A352" s="16"/>
      <c r="B352" s="16"/>
      <c r="C352" s="16"/>
      <c r="D352" s="328"/>
      <c r="E352" s="16"/>
      <c r="F352" s="16"/>
      <c r="G352" s="16"/>
      <c r="H352" s="16"/>
      <c r="I352" s="328"/>
      <c r="J352" s="16"/>
      <c r="K352" s="16"/>
      <c r="L352" s="16"/>
      <c r="M352" s="16"/>
      <c r="N352" s="328"/>
      <c r="O352" s="16"/>
      <c r="P352" s="16"/>
      <c r="Q352" s="16"/>
      <c r="R352" s="16"/>
      <c r="S352" s="328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</row>
    <row r="353">
      <c r="A353" s="16"/>
      <c r="B353" s="16"/>
      <c r="C353" s="16"/>
      <c r="D353" s="328"/>
      <c r="E353" s="16"/>
      <c r="F353" s="16"/>
      <c r="G353" s="16"/>
      <c r="H353" s="16"/>
      <c r="I353" s="328"/>
      <c r="J353" s="16"/>
      <c r="K353" s="16"/>
      <c r="L353" s="16"/>
      <c r="M353" s="16"/>
      <c r="N353" s="328"/>
      <c r="O353" s="16"/>
      <c r="P353" s="16"/>
      <c r="Q353" s="16"/>
      <c r="R353" s="16"/>
      <c r="S353" s="328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</row>
    <row r="354">
      <c r="A354" s="16"/>
      <c r="B354" s="16"/>
      <c r="C354" s="16"/>
      <c r="D354" s="328"/>
      <c r="E354" s="16"/>
      <c r="F354" s="16"/>
      <c r="G354" s="16"/>
      <c r="H354" s="16"/>
      <c r="I354" s="328"/>
      <c r="J354" s="16"/>
      <c r="K354" s="16"/>
      <c r="L354" s="16"/>
      <c r="M354" s="16"/>
      <c r="N354" s="328"/>
      <c r="O354" s="16"/>
      <c r="P354" s="16"/>
      <c r="Q354" s="16"/>
      <c r="R354" s="16"/>
      <c r="S354" s="328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</row>
    <row r="355">
      <c r="A355" s="16"/>
      <c r="B355" s="16"/>
      <c r="C355" s="16"/>
      <c r="D355" s="328"/>
      <c r="E355" s="16"/>
      <c r="F355" s="16"/>
      <c r="G355" s="16"/>
      <c r="H355" s="16"/>
      <c r="I355" s="328"/>
      <c r="J355" s="16"/>
      <c r="K355" s="16"/>
      <c r="L355" s="16"/>
      <c r="M355" s="16"/>
      <c r="N355" s="328"/>
      <c r="O355" s="16"/>
      <c r="P355" s="16"/>
      <c r="Q355" s="16"/>
      <c r="R355" s="16"/>
      <c r="S355" s="328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</row>
    <row r="356">
      <c r="A356" s="16"/>
      <c r="B356" s="16"/>
      <c r="C356" s="16"/>
      <c r="D356" s="328"/>
      <c r="E356" s="16"/>
      <c r="F356" s="16"/>
      <c r="G356" s="16"/>
      <c r="H356" s="16"/>
      <c r="I356" s="328"/>
      <c r="J356" s="16"/>
      <c r="K356" s="16"/>
      <c r="L356" s="16"/>
      <c r="M356" s="16"/>
      <c r="N356" s="328"/>
      <c r="O356" s="16"/>
      <c r="P356" s="16"/>
      <c r="Q356" s="16"/>
      <c r="R356" s="16"/>
      <c r="S356" s="328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</row>
    <row r="357">
      <c r="A357" s="16"/>
      <c r="B357" s="16"/>
      <c r="C357" s="16"/>
      <c r="D357" s="328"/>
      <c r="E357" s="16"/>
      <c r="F357" s="16"/>
      <c r="G357" s="16"/>
      <c r="H357" s="16"/>
      <c r="I357" s="328"/>
      <c r="J357" s="16"/>
      <c r="K357" s="16"/>
      <c r="L357" s="16"/>
      <c r="M357" s="16"/>
      <c r="N357" s="328"/>
      <c r="O357" s="16"/>
      <c r="P357" s="16"/>
      <c r="Q357" s="16"/>
      <c r="R357" s="16"/>
      <c r="S357" s="328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</row>
    <row r="358">
      <c r="A358" s="16"/>
      <c r="B358" s="16"/>
      <c r="C358" s="16"/>
      <c r="D358" s="328"/>
      <c r="E358" s="16"/>
      <c r="F358" s="16"/>
      <c r="G358" s="16"/>
      <c r="H358" s="16"/>
      <c r="I358" s="328"/>
      <c r="J358" s="16"/>
      <c r="K358" s="16"/>
      <c r="L358" s="16"/>
      <c r="M358" s="16"/>
      <c r="N358" s="328"/>
      <c r="O358" s="16"/>
      <c r="P358" s="16"/>
      <c r="Q358" s="16"/>
      <c r="R358" s="16"/>
      <c r="S358" s="328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</row>
    <row r="359">
      <c r="A359" s="16"/>
      <c r="B359" s="16"/>
      <c r="C359" s="16"/>
      <c r="D359" s="328"/>
      <c r="E359" s="16"/>
      <c r="F359" s="16"/>
      <c r="G359" s="16"/>
      <c r="H359" s="16"/>
      <c r="I359" s="328"/>
      <c r="J359" s="16"/>
      <c r="K359" s="16"/>
      <c r="L359" s="16"/>
      <c r="M359" s="16"/>
      <c r="N359" s="328"/>
      <c r="O359" s="16"/>
      <c r="P359" s="16"/>
      <c r="Q359" s="16"/>
      <c r="R359" s="16"/>
      <c r="S359" s="328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</row>
    <row r="360">
      <c r="A360" s="16"/>
      <c r="B360" s="16"/>
      <c r="C360" s="16"/>
      <c r="D360" s="328"/>
      <c r="E360" s="16"/>
      <c r="F360" s="16"/>
      <c r="G360" s="16"/>
      <c r="H360" s="16"/>
      <c r="I360" s="328"/>
      <c r="J360" s="16"/>
      <c r="K360" s="16"/>
      <c r="L360" s="16"/>
      <c r="M360" s="16"/>
      <c r="N360" s="328"/>
      <c r="O360" s="16"/>
      <c r="P360" s="16"/>
      <c r="Q360" s="16"/>
      <c r="R360" s="16"/>
      <c r="S360" s="328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</row>
    <row r="361">
      <c r="A361" s="16"/>
      <c r="B361" s="16"/>
      <c r="C361" s="16"/>
      <c r="D361" s="328"/>
      <c r="E361" s="16"/>
      <c r="F361" s="16"/>
      <c r="G361" s="16"/>
      <c r="H361" s="16"/>
      <c r="I361" s="328"/>
      <c r="J361" s="16"/>
      <c r="K361" s="16"/>
      <c r="L361" s="16"/>
      <c r="M361" s="16"/>
      <c r="N361" s="328"/>
      <c r="O361" s="16"/>
      <c r="P361" s="16"/>
      <c r="Q361" s="16"/>
      <c r="R361" s="16"/>
      <c r="S361" s="328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</row>
    <row r="362">
      <c r="A362" s="16"/>
      <c r="B362" s="16"/>
      <c r="C362" s="16"/>
      <c r="D362" s="328"/>
      <c r="E362" s="16"/>
      <c r="F362" s="16"/>
      <c r="G362" s="16"/>
      <c r="H362" s="16"/>
      <c r="I362" s="328"/>
      <c r="J362" s="16"/>
      <c r="K362" s="16"/>
      <c r="L362" s="16"/>
      <c r="M362" s="16"/>
      <c r="N362" s="328"/>
      <c r="O362" s="16"/>
      <c r="P362" s="16"/>
      <c r="Q362" s="16"/>
      <c r="R362" s="16"/>
      <c r="S362" s="328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</row>
    <row r="363">
      <c r="A363" s="16"/>
      <c r="B363" s="16"/>
      <c r="C363" s="16"/>
      <c r="D363" s="328"/>
      <c r="E363" s="16"/>
      <c r="F363" s="16"/>
      <c r="G363" s="16"/>
      <c r="H363" s="16"/>
      <c r="I363" s="328"/>
      <c r="J363" s="16"/>
      <c r="K363" s="16"/>
      <c r="L363" s="16"/>
      <c r="M363" s="16"/>
      <c r="N363" s="328"/>
      <c r="O363" s="16"/>
      <c r="P363" s="16"/>
      <c r="Q363" s="16"/>
      <c r="R363" s="16"/>
      <c r="S363" s="328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</row>
    <row r="364">
      <c r="A364" s="16"/>
      <c r="B364" s="16"/>
      <c r="C364" s="16"/>
      <c r="D364" s="328"/>
      <c r="E364" s="16"/>
      <c r="F364" s="16"/>
      <c r="G364" s="16"/>
      <c r="H364" s="16"/>
      <c r="I364" s="328"/>
      <c r="J364" s="16"/>
      <c r="K364" s="16"/>
      <c r="L364" s="16"/>
      <c r="M364" s="16"/>
      <c r="N364" s="328"/>
      <c r="O364" s="16"/>
      <c r="P364" s="16"/>
      <c r="Q364" s="16"/>
      <c r="R364" s="16"/>
      <c r="S364" s="328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</row>
    <row r="365">
      <c r="A365" s="16"/>
      <c r="B365" s="16"/>
      <c r="C365" s="16"/>
      <c r="D365" s="328"/>
      <c r="E365" s="16"/>
      <c r="F365" s="16"/>
      <c r="G365" s="16"/>
      <c r="H365" s="16"/>
      <c r="I365" s="328"/>
      <c r="J365" s="16"/>
      <c r="K365" s="16"/>
      <c r="L365" s="16"/>
      <c r="M365" s="16"/>
      <c r="N365" s="328"/>
      <c r="O365" s="16"/>
      <c r="P365" s="16"/>
      <c r="Q365" s="16"/>
      <c r="R365" s="16"/>
      <c r="S365" s="328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</row>
    <row r="366">
      <c r="A366" s="16"/>
      <c r="B366" s="16"/>
      <c r="C366" s="16"/>
      <c r="D366" s="328"/>
      <c r="E366" s="16"/>
      <c r="F366" s="16"/>
      <c r="G366" s="16"/>
      <c r="H366" s="16"/>
      <c r="I366" s="328"/>
      <c r="J366" s="16"/>
      <c r="K366" s="16"/>
      <c r="L366" s="16"/>
      <c r="M366" s="16"/>
      <c r="N366" s="328"/>
      <c r="O366" s="16"/>
      <c r="P366" s="16"/>
      <c r="Q366" s="16"/>
      <c r="R366" s="16"/>
      <c r="S366" s="328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</row>
    <row r="367">
      <c r="A367" s="16"/>
      <c r="B367" s="16"/>
      <c r="C367" s="16"/>
      <c r="D367" s="328"/>
      <c r="E367" s="16"/>
      <c r="F367" s="16"/>
      <c r="G367" s="16"/>
      <c r="H367" s="16"/>
      <c r="I367" s="328"/>
      <c r="J367" s="16"/>
      <c r="K367" s="16"/>
      <c r="L367" s="16"/>
      <c r="M367" s="16"/>
      <c r="N367" s="328"/>
      <c r="O367" s="16"/>
      <c r="P367" s="16"/>
      <c r="Q367" s="16"/>
      <c r="R367" s="16"/>
      <c r="S367" s="328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</row>
    <row r="368">
      <c r="A368" s="16"/>
      <c r="B368" s="16"/>
      <c r="C368" s="16"/>
      <c r="D368" s="328"/>
      <c r="E368" s="16"/>
      <c r="F368" s="16"/>
      <c r="G368" s="16"/>
      <c r="H368" s="16"/>
      <c r="I368" s="328"/>
      <c r="J368" s="16"/>
      <c r="K368" s="16"/>
      <c r="L368" s="16"/>
      <c r="M368" s="16"/>
      <c r="N368" s="328"/>
      <c r="O368" s="16"/>
      <c r="P368" s="16"/>
      <c r="Q368" s="16"/>
      <c r="R368" s="16"/>
      <c r="S368" s="328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</row>
    <row r="369">
      <c r="A369" s="16"/>
      <c r="B369" s="16"/>
      <c r="C369" s="16"/>
      <c r="D369" s="328"/>
      <c r="E369" s="16"/>
      <c r="F369" s="16"/>
      <c r="G369" s="16"/>
      <c r="H369" s="16"/>
      <c r="I369" s="328"/>
      <c r="J369" s="16"/>
      <c r="K369" s="16"/>
      <c r="L369" s="16"/>
      <c r="M369" s="16"/>
      <c r="N369" s="328"/>
      <c r="O369" s="16"/>
      <c r="P369" s="16"/>
      <c r="Q369" s="16"/>
      <c r="R369" s="16"/>
      <c r="S369" s="328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</row>
    <row r="370">
      <c r="A370" s="16"/>
      <c r="B370" s="16"/>
      <c r="C370" s="16"/>
      <c r="D370" s="328"/>
      <c r="E370" s="16"/>
      <c r="F370" s="16"/>
      <c r="G370" s="16"/>
      <c r="H370" s="16"/>
      <c r="I370" s="328"/>
      <c r="J370" s="16"/>
      <c r="K370" s="16"/>
      <c r="L370" s="16"/>
      <c r="M370" s="16"/>
      <c r="N370" s="328"/>
      <c r="O370" s="16"/>
      <c r="P370" s="16"/>
      <c r="Q370" s="16"/>
      <c r="R370" s="16"/>
      <c r="S370" s="328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</row>
    <row r="371">
      <c r="A371" s="16"/>
      <c r="B371" s="16"/>
      <c r="C371" s="16"/>
      <c r="D371" s="328"/>
      <c r="E371" s="16"/>
      <c r="F371" s="16"/>
      <c r="G371" s="16"/>
      <c r="H371" s="16"/>
      <c r="I371" s="328"/>
      <c r="J371" s="16"/>
      <c r="K371" s="16"/>
      <c r="L371" s="16"/>
      <c r="M371" s="16"/>
      <c r="N371" s="328"/>
      <c r="O371" s="16"/>
      <c r="P371" s="16"/>
      <c r="Q371" s="16"/>
      <c r="R371" s="16"/>
      <c r="S371" s="328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</row>
    <row r="372">
      <c r="A372" s="16"/>
      <c r="B372" s="16"/>
      <c r="C372" s="16"/>
      <c r="D372" s="328"/>
      <c r="E372" s="16"/>
      <c r="F372" s="16"/>
      <c r="G372" s="16"/>
      <c r="H372" s="16"/>
      <c r="I372" s="328"/>
      <c r="J372" s="16"/>
      <c r="K372" s="16"/>
      <c r="L372" s="16"/>
      <c r="M372" s="16"/>
      <c r="N372" s="328"/>
      <c r="O372" s="16"/>
      <c r="P372" s="16"/>
      <c r="Q372" s="16"/>
      <c r="R372" s="16"/>
      <c r="S372" s="328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</row>
    <row r="373">
      <c r="A373" s="16"/>
      <c r="B373" s="16"/>
      <c r="C373" s="16"/>
      <c r="D373" s="328"/>
      <c r="E373" s="16"/>
      <c r="F373" s="16"/>
      <c r="G373" s="16"/>
      <c r="H373" s="16"/>
      <c r="I373" s="328"/>
      <c r="J373" s="16"/>
      <c r="K373" s="16"/>
      <c r="L373" s="16"/>
      <c r="M373" s="16"/>
      <c r="N373" s="328"/>
      <c r="O373" s="16"/>
      <c r="P373" s="16"/>
      <c r="Q373" s="16"/>
      <c r="R373" s="16"/>
      <c r="S373" s="328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</row>
    <row r="374">
      <c r="A374" s="16"/>
      <c r="B374" s="16"/>
      <c r="C374" s="16"/>
      <c r="D374" s="328"/>
      <c r="E374" s="16"/>
      <c r="F374" s="16"/>
      <c r="G374" s="16"/>
      <c r="H374" s="16"/>
      <c r="I374" s="328"/>
      <c r="J374" s="16"/>
      <c r="K374" s="16"/>
      <c r="L374" s="16"/>
      <c r="M374" s="16"/>
      <c r="N374" s="328"/>
      <c r="O374" s="16"/>
      <c r="P374" s="16"/>
      <c r="Q374" s="16"/>
      <c r="R374" s="16"/>
      <c r="S374" s="328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</row>
    <row r="375">
      <c r="A375" s="16"/>
      <c r="B375" s="16"/>
      <c r="C375" s="16"/>
      <c r="D375" s="328"/>
      <c r="E375" s="16"/>
      <c r="F375" s="16"/>
      <c r="G375" s="16"/>
      <c r="H375" s="16"/>
      <c r="I375" s="328"/>
      <c r="J375" s="16"/>
      <c r="K375" s="16"/>
      <c r="L375" s="16"/>
      <c r="M375" s="16"/>
      <c r="N375" s="328"/>
      <c r="O375" s="16"/>
      <c r="P375" s="16"/>
      <c r="Q375" s="16"/>
      <c r="R375" s="16"/>
      <c r="S375" s="328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</row>
    <row r="376">
      <c r="A376" s="16"/>
      <c r="B376" s="16"/>
      <c r="C376" s="16"/>
      <c r="D376" s="328"/>
      <c r="E376" s="16"/>
      <c r="F376" s="16"/>
      <c r="G376" s="16"/>
      <c r="H376" s="16"/>
      <c r="I376" s="328"/>
      <c r="J376" s="16"/>
      <c r="K376" s="16"/>
      <c r="L376" s="16"/>
      <c r="M376" s="16"/>
      <c r="N376" s="328"/>
      <c r="O376" s="16"/>
      <c r="P376" s="16"/>
      <c r="Q376" s="16"/>
      <c r="R376" s="16"/>
      <c r="S376" s="328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</row>
    <row r="377">
      <c r="A377" s="16"/>
      <c r="B377" s="16"/>
      <c r="C377" s="16"/>
      <c r="D377" s="328"/>
      <c r="E377" s="16"/>
      <c r="F377" s="16"/>
      <c r="G377" s="16"/>
      <c r="H377" s="16"/>
      <c r="I377" s="328"/>
      <c r="J377" s="16"/>
      <c r="K377" s="16"/>
      <c r="L377" s="16"/>
      <c r="M377" s="16"/>
      <c r="N377" s="328"/>
      <c r="O377" s="16"/>
      <c r="P377" s="16"/>
      <c r="Q377" s="16"/>
      <c r="R377" s="16"/>
      <c r="S377" s="328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</row>
    <row r="378">
      <c r="A378" s="16"/>
      <c r="B378" s="16"/>
      <c r="C378" s="16"/>
      <c r="D378" s="328"/>
      <c r="E378" s="16"/>
      <c r="F378" s="16"/>
      <c r="G378" s="16"/>
      <c r="H378" s="16"/>
      <c r="I378" s="328"/>
      <c r="J378" s="16"/>
      <c r="K378" s="16"/>
      <c r="L378" s="16"/>
      <c r="M378" s="16"/>
      <c r="N378" s="328"/>
      <c r="O378" s="16"/>
      <c r="P378" s="16"/>
      <c r="Q378" s="16"/>
      <c r="R378" s="16"/>
      <c r="S378" s="328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</row>
    <row r="379">
      <c r="A379" s="16"/>
      <c r="B379" s="16"/>
      <c r="C379" s="16"/>
      <c r="D379" s="328"/>
      <c r="E379" s="16"/>
      <c r="F379" s="16"/>
      <c r="G379" s="16"/>
      <c r="H379" s="16"/>
      <c r="I379" s="328"/>
      <c r="J379" s="16"/>
      <c r="K379" s="16"/>
      <c r="L379" s="16"/>
      <c r="M379" s="16"/>
      <c r="N379" s="328"/>
      <c r="O379" s="16"/>
      <c r="P379" s="16"/>
      <c r="Q379" s="16"/>
      <c r="R379" s="16"/>
      <c r="S379" s="328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</row>
    <row r="380">
      <c r="A380" s="16"/>
      <c r="B380" s="16"/>
      <c r="C380" s="16"/>
      <c r="D380" s="328"/>
      <c r="E380" s="16"/>
      <c r="F380" s="16"/>
      <c r="G380" s="16"/>
      <c r="H380" s="16"/>
      <c r="I380" s="328"/>
      <c r="J380" s="16"/>
      <c r="K380" s="16"/>
      <c r="L380" s="16"/>
      <c r="M380" s="16"/>
      <c r="N380" s="328"/>
      <c r="O380" s="16"/>
      <c r="P380" s="16"/>
      <c r="Q380" s="16"/>
      <c r="R380" s="16"/>
      <c r="S380" s="328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</row>
    <row r="381">
      <c r="A381" s="16"/>
      <c r="B381" s="16"/>
      <c r="C381" s="16"/>
      <c r="D381" s="328"/>
      <c r="E381" s="16"/>
      <c r="F381" s="16"/>
      <c r="G381" s="16"/>
      <c r="H381" s="16"/>
      <c r="I381" s="328"/>
      <c r="J381" s="16"/>
      <c r="K381" s="16"/>
      <c r="L381" s="16"/>
      <c r="M381" s="16"/>
      <c r="N381" s="328"/>
      <c r="O381" s="16"/>
      <c r="P381" s="16"/>
      <c r="Q381" s="16"/>
      <c r="R381" s="16"/>
      <c r="S381" s="328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</row>
    <row r="382">
      <c r="A382" s="16"/>
      <c r="B382" s="16"/>
      <c r="C382" s="16"/>
      <c r="D382" s="328"/>
      <c r="E382" s="16"/>
      <c r="F382" s="16"/>
      <c r="G382" s="16"/>
      <c r="H382" s="16"/>
      <c r="I382" s="328"/>
      <c r="J382" s="16"/>
      <c r="K382" s="16"/>
      <c r="L382" s="16"/>
      <c r="M382" s="16"/>
      <c r="N382" s="328"/>
      <c r="O382" s="16"/>
      <c r="P382" s="16"/>
      <c r="Q382" s="16"/>
      <c r="R382" s="16"/>
      <c r="S382" s="328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</row>
    <row r="383">
      <c r="A383" s="16"/>
      <c r="B383" s="16"/>
      <c r="C383" s="16"/>
      <c r="D383" s="328"/>
      <c r="E383" s="16"/>
      <c r="F383" s="16"/>
      <c r="G383" s="16"/>
      <c r="H383" s="16"/>
      <c r="I383" s="328"/>
      <c r="J383" s="16"/>
      <c r="K383" s="16"/>
      <c r="L383" s="16"/>
      <c r="M383" s="16"/>
      <c r="N383" s="328"/>
      <c r="O383" s="16"/>
      <c r="P383" s="16"/>
      <c r="Q383" s="16"/>
      <c r="R383" s="16"/>
      <c r="S383" s="328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</row>
    <row r="384">
      <c r="A384" s="16"/>
      <c r="B384" s="16"/>
      <c r="C384" s="16"/>
      <c r="D384" s="328"/>
      <c r="E384" s="16"/>
      <c r="F384" s="16"/>
      <c r="G384" s="16"/>
      <c r="H384" s="16"/>
      <c r="I384" s="328"/>
      <c r="J384" s="16"/>
      <c r="K384" s="16"/>
      <c r="L384" s="16"/>
      <c r="M384" s="16"/>
      <c r="N384" s="328"/>
      <c r="O384" s="16"/>
      <c r="P384" s="16"/>
      <c r="Q384" s="16"/>
      <c r="R384" s="16"/>
      <c r="S384" s="328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</row>
    <row r="385">
      <c r="A385" s="16"/>
      <c r="B385" s="16"/>
      <c r="C385" s="16"/>
      <c r="D385" s="328"/>
      <c r="E385" s="16"/>
      <c r="F385" s="16"/>
      <c r="G385" s="16"/>
      <c r="H385" s="16"/>
      <c r="I385" s="328"/>
      <c r="J385" s="16"/>
      <c r="K385" s="16"/>
      <c r="L385" s="16"/>
      <c r="M385" s="16"/>
      <c r="N385" s="328"/>
      <c r="O385" s="16"/>
      <c r="P385" s="16"/>
      <c r="Q385" s="16"/>
      <c r="R385" s="16"/>
      <c r="S385" s="328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</row>
    <row r="386">
      <c r="A386" s="16"/>
      <c r="B386" s="16"/>
      <c r="C386" s="16"/>
      <c r="D386" s="328"/>
      <c r="E386" s="16"/>
      <c r="F386" s="16"/>
      <c r="G386" s="16"/>
      <c r="H386" s="16"/>
      <c r="I386" s="328"/>
      <c r="J386" s="16"/>
      <c r="K386" s="16"/>
      <c r="L386" s="16"/>
      <c r="M386" s="16"/>
      <c r="N386" s="328"/>
      <c r="O386" s="16"/>
      <c r="P386" s="16"/>
      <c r="Q386" s="16"/>
      <c r="R386" s="16"/>
      <c r="S386" s="328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</row>
    <row r="387">
      <c r="A387" s="16"/>
      <c r="B387" s="16"/>
      <c r="C387" s="16"/>
      <c r="D387" s="328"/>
      <c r="E387" s="16"/>
      <c r="F387" s="16"/>
      <c r="G387" s="16"/>
      <c r="H387" s="16"/>
      <c r="I387" s="328"/>
      <c r="J387" s="16"/>
      <c r="K387" s="16"/>
      <c r="L387" s="16"/>
      <c r="M387" s="16"/>
      <c r="N387" s="328"/>
      <c r="O387" s="16"/>
      <c r="P387" s="16"/>
      <c r="Q387" s="16"/>
      <c r="R387" s="16"/>
      <c r="S387" s="328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</row>
    <row r="388">
      <c r="A388" s="16"/>
      <c r="B388" s="16"/>
      <c r="C388" s="16"/>
      <c r="D388" s="328"/>
      <c r="E388" s="16"/>
      <c r="F388" s="16"/>
      <c r="G388" s="16"/>
      <c r="H388" s="16"/>
      <c r="I388" s="328"/>
      <c r="J388" s="16"/>
      <c r="K388" s="16"/>
      <c r="L388" s="16"/>
      <c r="M388" s="16"/>
      <c r="N388" s="328"/>
      <c r="O388" s="16"/>
      <c r="P388" s="16"/>
      <c r="Q388" s="16"/>
      <c r="R388" s="16"/>
      <c r="S388" s="328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</row>
    <row r="389">
      <c r="A389" s="16"/>
      <c r="B389" s="16"/>
      <c r="C389" s="16"/>
      <c r="D389" s="328"/>
      <c r="E389" s="16"/>
      <c r="F389" s="16"/>
      <c r="G389" s="16"/>
      <c r="H389" s="16"/>
      <c r="I389" s="328"/>
      <c r="J389" s="16"/>
      <c r="K389" s="16"/>
      <c r="L389" s="16"/>
      <c r="M389" s="16"/>
      <c r="N389" s="328"/>
      <c r="O389" s="16"/>
      <c r="P389" s="16"/>
      <c r="Q389" s="16"/>
      <c r="R389" s="16"/>
      <c r="S389" s="328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</row>
    <row r="390">
      <c r="A390" s="16"/>
      <c r="B390" s="16"/>
      <c r="C390" s="16"/>
      <c r="D390" s="328"/>
      <c r="E390" s="16"/>
      <c r="F390" s="16"/>
      <c r="G390" s="16"/>
      <c r="H390" s="16"/>
      <c r="I390" s="328"/>
      <c r="J390" s="16"/>
      <c r="K390" s="16"/>
      <c r="L390" s="16"/>
      <c r="M390" s="16"/>
      <c r="N390" s="328"/>
      <c r="O390" s="16"/>
      <c r="P390" s="16"/>
      <c r="Q390" s="16"/>
      <c r="R390" s="16"/>
      <c r="S390" s="328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</row>
    <row r="391">
      <c r="A391" s="16"/>
      <c r="B391" s="16"/>
      <c r="C391" s="16"/>
      <c r="D391" s="328"/>
      <c r="E391" s="16"/>
      <c r="F391" s="16"/>
      <c r="G391" s="16"/>
      <c r="H391" s="16"/>
      <c r="I391" s="328"/>
      <c r="J391" s="16"/>
      <c r="K391" s="16"/>
      <c r="L391" s="16"/>
      <c r="M391" s="16"/>
      <c r="N391" s="328"/>
      <c r="O391" s="16"/>
      <c r="P391" s="16"/>
      <c r="Q391" s="16"/>
      <c r="R391" s="16"/>
      <c r="S391" s="328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</row>
    <row r="392">
      <c r="A392" s="16"/>
      <c r="B392" s="16"/>
      <c r="C392" s="16"/>
      <c r="D392" s="328"/>
      <c r="E392" s="16"/>
      <c r="F392" s="16"/>
      <c r="G392" s="16"/>
      <c r="H392" s="16"/>
      <c r="I392" s="328"/>
      <c r="J392" s="16"/>
      <c r="K392" s="16"/>
      <c r="L392" s="16"/>
      <c r="M392" s="16"/>
      <c r="N392" s="328"/>
      <c r="O392" s="16"/>
      <c r="P392" s="16"/>
      <c r="Q392" s="16"/>
      <c r="R392" s="16"/>
      <c r="S392" s="328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</row>
    <row r="393">
      <c r="A393" s="16"/>
      <c r="B393" s="16"/>
      <c r="C393" s="16"/>
      <c r="D393" s="328"/>
      <c r="E393" s="16"/>
      <c r="F393" s="16"/>
      <c r="G393" s="16"/>
      <c r="H393" s="16"/>
      <c r="I393" s="328"/>
      <c r="J393" s="16"/>
      <c r="K393" s="16"/>
      <c r="L393" s="16"/>
      <c r="M393" s="16"/>
      <c r="N393" s="328"/>
      <c r="O393" s="16"/>
      <c r="P393" s="16"/>
      <c r="Q393" s="16"/>
      <c r="R393" s="16"/>
      <c r="S393" s="328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</row>
    <row r="394">
      <c r="A394" s="16"/>
      <c r="B394" s="16"/>
      <c r="C394" s="16"/>
      <c r="D394" s="328"/>
      <c r="E394" s="16"/>
      <c r="F394" s="16"/>
      <c r="G394" s="16"/>
      <c r="H394" s="16"/>
      <c r="I394" s="328"/>
      <c r="J394" s="16"/>
      <c r="K394" s="16"/>
      <c r="L394" s="16"/>
      <c r="M394" s="16"/>
      <c r="N394" s="328"/>
      <c r="O394" s="16"/>
      <c r="P394" s="16"/>
      <c r="Q394" s="16"/>
      <c r="R394" s="16"/>
      <c r="S394" s="328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</row>
    <row r="395">
      <c r="A395" s="16"/>
      <c r="B395" s="16"/>
      <c r="C395" s="16"/>
      <c r="D395" s="328"/>
      <c r="E395" s="16"/>
      <c r="F395" s="16"/>
      <c r="G395" s="16"/>
      <c r="H395" s="16"/>
      <c r="I395" s="328"/>
      <c r="J395" s="16"/>
      <c r="K395" s="16"/>
      <c r="L395" s="16"/>
      <c r="M395" s="16"/>
      <c r="N395" s="328"/>
      <c r="O395" s="16"/>
      <c r="P395" s="16"/>
      <c r="Q395" s="16"/>
      <c r="R395" s="16"/>
      <c r="S395" s="328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</row>
    <row r="396">
      <c r="A396" s="16"/>
      <c r="B396" s="16"/>
      <c r="C396" s="16"/>
      <c r="D396" s="328"/>
      <c r="E396" s="16"/>
      <c r="F396" s="16"/>
      <c r="G396" s="16"/>
      <c r="H396" s="16"/>
      <c r="I396" s="328"/>
      <c r="J396" s="16"/>
      <c r="K396" s="16"/>
      <c r="L396" s="16"/>
      <c r="M396" s="16"/>
      <c r="N396" s="328"/>
      <c r="O396" s="16"/>
      <c r="P396" s="16"/>
      <c r="Q396" s="16"/>
      <c r="R396" s="16"/>
      <c r="S396" s="328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</row>
    <row r="397">
      <c r="A397" s="16"/>
      <c r="B397" s="16"/>
      <c r="C397" s="16"/>
      <c r="D397" s="328"/>
      <c r="E397" s="16"/>
      <c r="F397" s="16"/>
      <c r="G397" s="16"/>
      <c r="H397" s="16"/>
      <c r="I397" s="328"/>
      <c r="J397" s="16"/>
      <c r="K397" s="16"/>
      <c r="L397" s="16"/>
      <c r="M397" s="16"/>
      <c r="N397" s="328"/>
      <c r="O397" s="16"/>
      <c r="P397" s="16"/>
      <c r="Q397" s="16"/>
      <c r="R397" s="16"/>
      <c r="S397" s="328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</row>
    <row r="398">
      <c r="A398" s="16"/>
      <c r="B398" s="16"/>
      <c r="C398" s="16"/>
      <c r="D398" s="328"/>
      <c r="E398" s="16"/>
      <c r="F398" s="16"/>
      <c r="G398" s="16"/>
      <c r="H398" s="16"/>
      <c r="I398" s="328"/>
      <c r="J398" s="16"/>
      <c r="K398" s="16"/>
      <c r="L398" s="16"/>
      <c r="M398" s="16"/>
      <c r="N398" s="328"/>
      <c r="O398" s="16"/>
      <c r="P398" s="16"/>
      <c r="Q398" s="16"/>
      <c r="R398" s="16"/>
      <c r="S398" s="328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</row>
    <row r="399">
      <c r="A399" s="16"/>
      <c r="B399" s="16"/>
      <c r="C399" s="16"/>
      <c r="D399" s="328"/>
      <c r="E399" s="16"/>
      <c r="F399" s="16"/>
      <c r="G399" s="16"/>
      <c r="H399" s="16"/>
      <c r="I399" s="328"/>
      <c r="J399" s="16"/>
      <c r="K399" s="16"/>
      <c r="L399" s="16"/>
      <c r="M399" s="16"/>
      <c r="N399" s="328"/>
      <c r="O399" s="16"/>
      <c r="P399" s="16"/>
      <c r="Q399" s="16"/>
      <c r="R399" s="16"/>
      <c r="S399" s="328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</row>
    <row r="400">
      <c r="A400" s="16"/>
      <c r="B400" s="16"/>
      <c r="C400" s="16"/>
      <c r="D400" s="328"/>
      <c r="E400" s="16"/>
      <c r="F400" s="16"/>
      <c r="G400" s="16"/>
      <c r="H400" s="16"/>
      <c r="I400" s="328"/>
      <c r="J400" s="16"/>
      <c r="K400" s="16"/>
      <c r="L400" s="16"/>
      <c r="M400" s="16"/>
      <c r="N400" s="328"/>
      <c r="O400" s="16"/>
      <c r="P400" s="16"/>
      <c r="Q400" s="16"/>
      <c r="R400" s="16"/>
      <c r="S400" s="328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</row>
    <row r="401">
      <c r="A401" s="16"/>
      <c r="B401" s="16"/>
      <c r="C401" s="16"/>
      <c r="D401" s="328"/>
      <c r="E401" s="16"/>
      <c r="F401" s="16"/>
      <c r="G401" s="16"/>
      <c r="H401" s="16"/>
      <c r="I401" s="328"/>
      <c r="J401" s="16"/>
      <c r="K401" s="16"/>
      <c r="L401" s="16"/>
      <c r="M401" s="16"/>
      <c r="N401" s="328"/>
      <c r="O401" s="16"/>
      <c r="P401" s="16"/>
      <c r="Q401" s="16"/>
      <c r="R401" s="16"/>
      <c r="S401" s="328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</row>
    <row r="402">
      <c r="A402" s="16"/>
      <c r="B402" s="16"/>
      <c r="C402" s="16"/>
      <c r="D402" s="328"/>
      <c r="E402" s="16"/>
      <c r="F402" s="16"/>
      <c r="G402" s="16"/>
      <c r="H402" s="16"/>
      <c r="I402" s="328"/>
      <c r="J402" s="16"/>
      <c r="K402" s="16"/>
      <c r="L402" s="16"/>
      <c r="M402" s="16"/>
      <c r="N402" s="328"/>
      <c r="O402" s="16"/>
      <c r="P402" s="16"/>
      <c r="Q402" s="16"/>
      <c r="R402" s="16"/>
      <c r="S402" s="328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</row>
    <row r="403">
      <c r="A403" s="16"/>
      <c r="B403" s="16"/>
      <c r="C403" s="16"/>
      <c r="D403" s="328"/>
      <c r="E403" s="16"/>
      <c r="F403" s="16"/>
      <c r="G403" s="16"/>
      <c r="H403" s="16"/>
      <c r="I403" s="328"/>
      <c r="J403" s="16"/>
      <c r="K403" s="16"/>
      <c r="L403" s="16"/>
      <c r="M403" s="16"/>
      <c r="N403" s="328"/>
      <c r="O403" s="16"/>
      <c r="P403" s="16"/>
      <c r="Q403" s="16"/>
      <c r="R403" s="16"/>
      <c r="S403" s="328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</row>
    <row r="404">
      <c r="A404" s="16"/>
      <c r="B404" s="16"/>
      <c r="C404" s="16"/>
      <c r="D404" s="328"/>
      <c r="E404" s="16"/>
      <c r="F404" s="16"/>
      <c r="G404" s="16"/>
      <c r="H404" s="16"/>
      <c r="I404" s="328"/>
      <c r="J404" s="16"/>
      <c r="K404" s="16"/>
      <c r="L404" s="16"/>
      <c r="M404" s="16"/>
      <c r="N404" s="328"/>
      <c r="O404" s="16"/>
      <c r="P404" s="16"/>
      <c r="Q404" s="16"/>
      <c r="R404" s="16"/>
      <c r="S404" s="328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</row>
    <row r="405">
      <c r="A405" s="16"/>
      <c r="B405" s="16"/>
      <c r="C405" s="16"/>
      <c r="D405" s="328"/>
      <c r="E405" s="16"/>
      <c r="F405" s="16"/>
      <c r="G405" s="16"/>
      <c r="H405" s="16"/>
      <c r="I405" s="328"/>
      <c r="J405" s="16"/>
      <c r="K405" s="16"/>
      <c r="L405" s="16"/>
      <c r="M405" s="16"/>
      <c r="N405" s="328"/>
      <c r="O405" s="16"/>
      <c r="P405" s="16"/>
      <c r="Q405" s="16"/>
      <c r="R405" s="16"/>
      <c r="S405" s="328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</row>
    <row r="406">
      <c r="A406" s="16"/>
      <c r="B406" s="16"/>
      <c r="C406" s="16"/>
      <c r="D406" s="328"/>
      <c r="E406" s="16"/>
      <c r="F406" s="16"/>
      <c r="G406" s="16"/>
      <c r="H406" s="16"/>
      <c r="I406" s="328"/>
      <c r="J406" s="16"/>
      <c r="K406" s="16"/>
      <c r="L406" s="16"/>
      <c r="M406" s="16"/>
      <c r="N406" s="328"/>
      <c r="O406" s="16"/>
      <c r="P406" s="16"/>
      <c r="Q406" s="16"/>
      <c r="R406" s="16"/>
      <c r="S406" s="328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</row>
    <row r="407">
      <c r="A407" s="16"/>
      <c r="B407" s="16"/>
      <c r="C407" s="16"/>
      <c r="D407" s="328"/>
      <c r="E407" s="16"/>
      <c r="F407" s="16"/>
      <c r="G407" s="16"/>
      <c r="H407" s="16"/>
      <c r="I407" s="328"/>
      <c r="J407" s="16"/>
      <c r="K407" s="16"/>
      <c r="L407" s="16"/>
      <c r="M407" s="16"/>
      <c r="N407" s="328"/>
      <c r="O407" s="16"/>
      <c r="P407" s="16"/>
      <c r="Q407" s="16"/>
      <c r="R407" s="16"/>
      <c r="S407" s="328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</row>
    <row r="408">
      <c r="A408" s="16"/>
      <c r="B408" s="16"/>
      <c r="C408" s="16"/>
      <c r="D408" s="328"/>
      <c r="E408" s="16"/>
      <c r="F408" s="16"/>
      <c r="G408" s="16"/>
      <c r="H408" s="16"/>
      <c r="I408" s="328"/>
      <c r="J408" s="16"/>
      <c r="K408" s="16"/>
      <c r="L408" s="16"/>
      <c r="M408" s="16"/>
      <c r="N408" s="328"/>
      <c r="O408" s="16"/>
      <c r="P408" s="16"/>
      <c r="Q408" s="16"/>
      <c r="R408" s="16"/>
      <c r="S408" s="328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</row>
    <row r="409">
      <c r="A409" s="16"/>
      <c r="B409" s="16"/>
      <c r="C409" s="16"/>
      <c r="D409" s="328"/>
      <c r="E409" s="16"/>
      <c r="F409" s="16"/>
      <c r="G409" s="16"/>
      <c r="H409" s="16"/>
      <c r="I409" s="328"/>
      <c r="J409" s="16"/>
      <c r="K409" s="16"/>
      <c r="L409" s="16"/>
      <c r="M409" s="16"/>
      <c r="N409" s="328"/>
      <c r="O409" s="16"/>
      <c r="P409" s="16"/>
      <c r="Q409" s="16"/>
      <c r="R409" s="16"/>
      <c r="S409" s="328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</row>
    <row r="410">
      <c r="A410" s="16"/>
      <c r="B410" s="16"/>
      <c r="C410" s="16"/>
      <c r="D410" s="328"/>
      <c r="E410" s="16"/>
      <c r="F410" s="16"/>
      <c r="G410" s="16"/>
      <c r="H410" s="16"/>
      <c r="I410" s="328"/>
      <c r="J410" s="16"/>
      <c r="K410" s="16"/>
      <c r="L410" s="16"/>
      <c r="M410" s="16"/>
      <c r="N410" s="328"/>
      <c r="O410" s="16"/>
      <c r="P410" s="16"/>
      <c r="Q410" s="16"/>
      <c r="R410" s="16"/>
      <c r="S410" s="328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</row>
    <row r="411">
      <c r="A411" s="16"/>
      <c r="B411" s="16"/>
      <c r="C411" s="16"/>
      <c r="D411" s="328"/>
      <c r="E411" s="16"/>
      <c r="F411" s="16"/>
      <c r="G411" s="16"/>
      <c r="H411" s="16"/>
      <c r="I411" s="328"/>
      <c r="J411" s="16"/>
      <c r="K411" s="16"/>
      <c r="L411" s="16"/>
      <c r="M411" s="16"/>
      <c r="N411" s="328"/>
      <c r="O411" s="16"/>
      <c r="P411" s="16"/>
      <c r="Q411" s="16"/>
      <c r="R411" s="16"/>
      <c r="S411" s="328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</row>
    <row r="412">
      <c r="A412" s="16"/>
      <c r="B412" s="16"/>
      <c r="C412" s="16"/>
      <c r="D412" s="328"/>
      <c r="E412" s="16"/>
      <c r="F412" s="16"/>
      <c r="G412" s="16"/>
      <c r="H412" s="16"/>
      <c r="I412" s="328"/>
      <c r="J412" s="16"/>
      <c r="K412" s="16"/>
      <c r="L412" s="16"/>
      <c r="M412" s="16"/>
      <c r="N412" s="328"/>
      <c r="O412" s="16"/>
      <c r="P412" s="16"/>
      <c r="Q412" s="16"/>
      <c r="R412" s="16"/>
      <c r="S412" s="328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</row>
    <row r="413">
      <c r="A413" s="16"/>
      <c r="B413" s="16"/>
      <c r="C413" s="16"/>
      <c r="D413" s="328"/>
      <c r="E413" s="16"/>
      <c r="F413" s="16"/>
      <c r="G413" s="16"/>
      <c r="H413" s="16"/>
      <c r="I413" s="328"/>
      <c r="J413" s="16"/>
      <c r="K413" s="16"/>
      <c r="L413" s="16"/>
      <c r="M413" s="16"/>
      <c r="N413" s="328"/>
      <c r="O413" s="16"/>
      <c r="P413" s="16"/>
      <c r="Q413" s="16"/>
      <c r="R413" s="16"/>
      <c r="S413" s="328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</row>
    <row r="414">
      <c r="A414" s="16"/>
      <c r="B414" s="16"/>
      <c r="C414" s="16"/>
      <c r="D414" s="328"/>
      <c r="E414" s="16"/>
      <c r="F414" s="16"/>
      <c r="G414" s="16"/>
      <c r="H414" s="16"/>
      <c r="I414" s="328"/>
      <c r="J414" s="16"/>
      <c r="K414" s="16"/>
      <c r="L414" s="16"/>
      <c r="M414" s="16"/>
      <c r="N414" s="328"/>
      <c r="O414" s="16"/>
      <c r="P414" s="16"/>
      <c r="Q414" s="16"/>
      <c r="R414" s="16"/>
      <c r="S414" s="328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</row>
    <row r="415">
      <c r="A415" s="16"/>
      <c r="B415" s="16"/>
      <c r="C415" s="16"/>
      <c r="D415" s="328"/>
      <c r="E415" s="16"/>
      <c r="F415" s="16"/>
      <c r="G415" s="16"/>
      <c r="H415" s="16"/>
      <c r="I415" s="328"/>
      <c r="J415" s="16"/>
      <c r="K415" s="16"/>
      <c r="L415" s="16"/>
      <c r="M415" s="16"/>
      <c r="N415" s="328"/>
      <c r="O415" s="16"/>
      <c r="P415" s="16"/>
      <c r="Q415" s="16"/>
      <c r="R415" s="16"/>
      <c r="S415" s="328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</row>
    <row r="416">
      <c r="A416" s="16"/>
      <c r="B416" s="16"/>
      <c r="C416" s="16"/>
      <c r="D416" s="328"/>
      <c r="E416" s="16"/>
      <c r="F416" s="16"/>
      <c r="G416" s="16"/>
      <c r="H416" s="16"/>
      <c r="I416" s="328"/>
      <c r="J416" s="16"/>
      <c r="K416" s="16"/>
      <c r="L416" s="16"/>
      <c r="M416" s="16"/>
      <c r="N416" s="328"/>
      <c r="O416" s="16"/>
      <c r="P416" s="16"/>
      <c r="Q416" s="16"/>
      <c r="R416" s="16"/>
      <c r="S416" s="328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</row>
    <row r="417">
      <c r="A417" s="16"/>
      <c r="B417" s="16"/>
      <c r="C417" s="16"/>
      <c r="D417" s="328"/>
      <c r="E417" s="16"/>
      <c r="F417" s="16"/>
      <c r="G417" s="16"/>
      <c r="H417" s="16"/>
      <c r="I417" s="328"/>
      <c r="J417" s="16"/>
      <c r="K417" s="16"/>
      <c r="L417" s="16"/>
      <c r="M417" s="16"/>
      <c r="N417" s="328"/>
      <c r="O417" s="16"/>
      <c r="P417" s="16"/>
      <c r="Q417" s="16"/>
      <c r="R417" s="16"/>
      <c r="S417" s="328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</row>
    <row r="418">
      <c r="A418" s="16"/>
      <c r="B418" s="16"/>
      <c r="C418" s="16"/>
      <c r="D418" s="328"/>
      <c r="E418" s="16"/>
      <c r="F418" s="16"/>
      <c r="G418" s="16"/>
      <c r="H418" s="16"/>
      <c r="I418" s="328"/>
      <c r="J418" s="16"/>
      <c r="K418" s="16"/>
      <c r="L418" s="16"/>
      <c r="M418" s="16"/>
      <c r="N418" s="328"/>
      <c r="O418" s="16"/>
      <c r="P418" s="16"/>
      <c r="Q418" s="16"/>
      <c r="R418" s="16"/>
      <c r="S418" s="328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</row>
    <row r="419">
      <c r="A419" s="16"/>
      <c r="B419" s="16"/>
      <c r="C419" s="16"/>
      <c r="D419" s="328"/>
      <c r="E419" s="16"/>
      <c r="F419" s="16"/>
      <c r="G419" s="16"/>
      <c r="H419" s="16"/>
      <c r="I419" s="328"/>
      <c r="J419" s="16"/>
      <c r="K419" s="16"/>
      <c r="L419" s="16"/>
      <c r="M419" s="16"/>
      <c r="N419" s="328"/>
      <c r="O419" s="16"/>
      <c r="P419" s="16"/>
      <c r="Q419" s="16"/>
      <c r="R419" s="16"/>
      <c r="S419" s="328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</row>
    <row r="420">
      <c r="A420" s="16"/>
      <c r="B420" s="16"/>
      <c r="C420" s="16"/>
      <c r="D420" s="328"/>
      <c r="E420" s="16"/>
      <c r="F420" s="16"/>
      <c r="G420" s="16"/>
      <c r="H420" s="16"/>
      <c r="I420" s="328"/>
      <c r="J420" s="16"/>
      <c r="K420" s="16"/>
      <c r="L420" s="16"/>
      <c r="M420" s="16"/>
      <c r="N420" s="328"/>
      <c r="O420" s="16"/>
      <c r="P420" s="16"/>
      <c r="Q420" s="16"/>
      <c r="R420" s="16"/>
      <c r="S420" s="328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</row>
    <row r="421">
      <c r="A421" s="16"/>
      <c r="B421" s="16"/>
      <c r="C421" s="16"/>
      <c r="D421" s="328"/>
      <c r="E421" s="16"/>
      <c r="F421" s="16"/>
      <c r="G421" s="16"/>
      <c r="H421" s="16"/>
      <c r="I421" s="328"/>
      <c r="J421" s="16"/>
      <c r="K421" s="16"/>
      <c r="L421" s="16"/>
      <c r="M421" s="16"/>
      <c r="N421" s="328"/>
      <c r="O421" s="16"/>
      <c r="P421" s="16"/>
      <c r="Q421" s="16"/>
      <c r="R421" s="16"/>
      <c r="S421" s="328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</row>
    <row r="422">
      <c r="A422" s="16"/>
      <c r="B422" s="16"/>
      <c r="C422" s="16"/>
      <c r="D422" s="328"/>
      <c r="E422" s="16"/>
      <c r="F422" s="16"/>
      <c r="G422" s="16"/>
      <c r="H422" s="16"/>
      <c r="I422" s="328"/>
      <c r="J422" s="16"/>
      <c r="K422" s="16"/>
      <c r="L422" s="16"/>
      <c r="M422" s="16"/>
      <c r="N422" s="328"/>
      <c r="O422" s="16"/>
      <c r="P422" s="16"/>
      <c r="Q422" s="16"/>
      <c r="R422" s="16"/>
      <c r="S422" s="328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</row>
    <row r="423">
      <c r="A423" s="16"/>
      <c r="B423" s="16"/>
      <c r="C423" s="16"/>
      <c r="D423" s="328"/>
      <c r="E423" s="16"/>
      <c r="F423" s="16"/>
      <c r="G423" s="16"/>
      <c r="H423" s="16"/>
      <c r="I423" s="328"/>
      <c r="J423" s="16"/>
      <c r="K423" s="16"/>
      <c r="L423" s="16"/>
      <c r="M423" s="16"/>
      <c r="N423" s="328"/>
      <c r="O423" s="16"/>
      <c r="P423" s="16"/>
      <c r="Q423" s="16"/>
      <c r="R423" s="16"/>
      <c r="S423" s="328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</row>
    <row r="424">
      <c r="A424" s="16"/>
      <c r="B424" s="16"/>
      <c r="C424" s="16"/>
      <c r="D424" s="328"/>
      <c r="E424" s="16"/>
      <c r="F424" s="16"/>
      <c r="G424" s="16"/>
      <c r="H424" s="16"/>
      <c r="I424" s="328"/>
      <c r="J424" s="16"/>
      <c r="K424" s="16"/>
      <c r="L424" s="16"/>
      <c r="M424" s="16"/>
      <c r="N424" s="328"/>
      <c r="O424" s="16"/>
      <c r="P424" s="16"/>
      <c r="Q424" s="16"/>
      <c r="R424" s="16"/>
      <c r="S424" s="328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</row>
    <row r="425">
      <c r="A425" s="16"/>
      <c r="B425" s="16"/>
      <c r="C425" s="16"/>
      <c r="D425" s="328"/>
      <c r="E425" s="16"/>
      <c r="F425" s="16"/>
      <c r="G425" s="16"/>
      <c r="H425" s="16"/>
      <c r="I425" s="328"/>
      <c r="J425" s="16"/>
      <c r="K425" s="16"/>
      <c r="L425" s="16"/>
      <c r="M425" s="16"/>
      <c r="N425" s="328"/>
      <c r="O425" s="16"/>
      <c r="P425" s="16"/>
      <c r="Q425" s="16"/>
      <c r="R425" s="16"/>
      <c r="S425" s="328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</row>
    <row r="426">
      <c r="A426" s="16"/>
      <c r="B426" s="16"/>
      <c r="C426" s="16"/>
      <c r="D426" s="328"/>
      <c r="E426" s="16"/>
      <c r="F426" s="16"/>
      <c r="G426" s="16"/>
      <c r="H426" s="16"/>
      <c r="I426" s="328"/>
      <c r="J426" s="16"/>
      <c r="K426" s="16"/>
      <c r="L426" s="16"/>
      <c r="M426" s="16"/>
      <c r="N426" s="328"/>
      <c r="O426" s="16"/>
      <c r="P426" s="16"/>
      <c r="Q426" s="16"/>
      <c r="R426" s="16"/>
      <c r="S426" s="328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</row>
    <row r="427">
      <c r="A427" s="16"/>
      <c r="B427" s="16"/>
      <c r="C427" s="16"/>
      <c r="D427" s="328"/>
      <c r="E427" s="16"/>
      <c r="F427" s="16"/>
      <c r="G427" s="16"/>
      <c r="H427" s="16"/>
      <c r="I427" s="328"/>
      <c r="J427" s="16"/>
      <c r="K427" s="16"/>
      <c r="L427" s="16"/>
      <c r="M427" s="16"/>
      <c r="N427" s="328"/>
      <c r="O427" s="16"/>
      <c r="P427" s="16"/>
      <c r="Q427" s="16"/>
      <c r="R427" s="16"/>
      <c r="S427" s="328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</row>
    <row r="428">
      <c r="A428" s="16"/>
      <c r="B428" s="16"/>
      <c r="C428" s="16"/>
      <c r="D428" s="328"/>
      <c r="E428" s="16"/>
      <c r="F428" s="16"/>
      <c r="G428" s="16"/>
      <c r="H428" s="16"/>
      <c r="I428" s="328"/>
      <c r="J428" s="16"/>
      <c r="K428" s="16"/>
      <c r="L428" s="16"/>
      <c r="M428" s="16"/>
      <c r="N428" s="328"/>
      <c r="O428" s="16"/>
      <c r="P428" s="16"/>
      <c r="Q428" s="16"/>
      <c r="R428" s="16"/>
      <c r="S428" s="328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</row>
    <row r="429">
      <c r="A429" s="16"/>
      <c r="B429" s="16"/>
      <c r="C429" s="16"/>
      <c r="D429" s="328"/>
      <c r="E429" s="16"/>
      <c r="F429" s="16"/>
      <c r="G429" s="16"/>
      <c r="H429" s="16"/>
      <c r="I429" s="328"/>
      <c r="J429" s="16"/>
      <c r="K429" s="16"/>
      <c r="L429" s="16"/>
      <c r="M429" s="16"/>
      <c r="N429" s="328"/>
      <c r="O429" s="16"/>
      <c r="P429" s="16"/>
      <c r="Q429" s="16"/>
      <c r="R429" s="16"/>
      <c r="S429" s="328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</row>
    <row r="430">
      <c r="A430" s="16"/>
      <c r="B430" s="16"/>
      <c r="C430" s="16"/>
      <c r="D430" s="328"/>
      <c r="E430" s="16"/>
      <c r="F430" s="16"/>
      <c r="G430" s="16"/>
      <c r="H430" s="16"/>
      <c r="I430" s="328"/>
      <c r="J430" s="16"/>
      <c r="K430" s="16"/>
      <c r="L430" s="16"/>
      <c r="M430" s="16"/>
      <c r="N430" s="328"/>
      <c r="O430" s="16"/>
      <c r="P430" s="16"/>
      <c r="Q430" s="16"/>
      <c r="R430" s="16"/>
      <c r="S430" s="328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</row>
    <row r="431">
      <c r="A431" s="16"/>
      <c r="B431" s="16"/>
      <c r="C431" s="16"/>
      <c r="D431" s="328"/>
      <c r="E431" s="16"/>
      <c r="F431" s="16"/>
      <c r="G431" s="16"/>
      <c r="H431" s="16"/>
      <c r="I431" s="328"/>
      <c r="J431" s="16"/>
      <c r="K431" s="16"/>
      <c r="L431" s="16"/>
      <c r="M431" s="16"/>
      <c r="N431" s="328"/>
      <c r="O431" s="16"/>
      <c r="P431" s="16"/>
      <c r="Q431" s="16"/>
      <c r="R431" s="16"/>
      <c r="S431" s="328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</row>
    <row r="432">
      <c r="A432" s="16"/>
      <c r="B432" s="16"/>
      <c r="C432" s="16"/>
      <c r="D432" s="328"/>
      <c r="E432" s="16"/>
      <c r="F432" s="16"/>
      <c r="G432" s="16"/>
      <c r="H432" s="16"/>
      <c r="I432" s="328"/>
      <c r="J432" s="16"/>
      <c r="K432" s="16"/>
      <c r="L432" s="16"/>
      <c r="M432" s="16"/>
      <c r="N432" s="328"/>
      <c r="O432" s="16"/>
      <c r="P432" s="16"/>
      <c r="Q432" s="16"/>
      <c r="R432" s="16"/>
      <c r="S432" s="328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</row>
    <row r="433">
      <c r="A433" s="16"/>
      <c r="B433" s="16"/>
      <c r="C433" s="16"/>
      <c r="D433" s="328"/>
      <c r="E433" s="16"/>
      <c r="F433" s="16"/>
      <c r="G433" s="16"/>
      <c r="H433" s="16"/>
      <c r="I433" s="328"/>
      <c r="J433" s="16"/>
      <c r="K433" s="16"/>
      <c r="L433" s="16"/>
      <c r="M433" s="16"/>
      <c r="N433" s="328"/>
      <c r="O433" s="16"/>
      <c r="P433" s="16"/>
      <c r="Q433" s="16"/>
      <c r="R433" s="16"/>
      <c r="S433" s="328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</row>
    <row r="434">
      <c r="A434" s="16"/>
      <c r="B434" s="16"/>
      <c r="C434" s="16"/>
      <c r="D434" s="328"/>
      <c r="E434" s="16"/>
      <c r="F434" s="16"/>
      <c r="G434" s="16"/>
      <c r="H434" s="16"/>
      <c r="I434" s="328"/>
      <c r="J434" s="16"/>
      <c r="K434" s="16"/>
      <c r="L434" s="16"/>
      <c r="M434" s="16"/>
      <c r="N434" s="328"/>
      <c r="O434" s="16"/>
      <c r="P434" s="16"/>
      <c r="Q434" s="16"/>
      <c r="R434" s="16"/>
      <c r="S434" s="328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</row>
    <row r="435">
      <c r="A435" s="16"/>
      <c r="B435" s="16"/>
      <c r="C435" s="16"/>
      <c r="D435" s="328"/>
      <c r="E435" s="16"/>
      <c r="F435" s="16"/>
      <c r="G435" s="16"/>
      <c r="H435" s="16"/>
      <c r="I435" s="328"/>
      <c r="J435" s="16"/>
      <c r="K435" s="16"/>
      <c r="L435" s="16"/>
      <c r="M435" s="16"/>
      <c r="N435" s="328"/>
      <c r="O435" s="16"/>
      <c r="P435" s="16"/>
      <c r="Q435" s="16"/>
      <c r="R435" s="16"/>
      <c r="S435" s="328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</row>
    <row r="436">
      <c r="A436" s="16"/>
      <c r="B436" s="16"/>
      <c r="C436" s="16"/>
      <c r="D436" s="328"/>
      <c r="E436" s="16"/>
      <c r="F436" s="16"/>
      <c r="G436" s="16"/>
      <c r="H436" s="16"/>
      <c r="I436" s="328"/>
      <c r="J436" s="16"/>
      <c r="K436" s="16"/>
      <c r="L436" s="16"/>
      <c r="M436" s="16"/>
      <c r="N436" s="328"/>
      <c r="O436" s="16"/>
      <c r="P436" s="16"/>
      <c r="Q436" s="16"/>
      <c r="R436" s="16"/>
      <c r="S436" s="328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</row>
    <row r="437">
      <c r="A437" s="16"/>
      <c r="B437" s="16"/>
      <c r="C437" s="16"/>
      <c r="D437" s="328"/>
      <c r="E437" s="16"/>
      <c r="F437" s="16"/>
      <c r="G437" s="16"/>
      <c r="H437" s="16"/>
      <c r="I437" s="328"/>
      <c r="J437" s="16"/>
      <c r="K437" s="16"/>
      <c r="L437" s="16"/>
      <c r="M437" s="16"/>
      <c r="N437" s="328"/>
      <c r="O437" s="16"/>
      <c r="P437" s="16"/>
      <c r="Q437" s="16"/>
      <c r="R437" s="16"/>
      <c r="S437" s="328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</row>
    <row r="438">
      <c r="A438" s="16"/>
      <c r="B438" s="16"/>
      <c r="C438" s="16"/>
      <c r="D438" s="328"/>
      <c r="E438" s="16"/>
      <c r="F438" s="16"/>
      <c r="G438" s="16"/>
      <c r="H438" s="16"/>
      <c r="I438" s="328"/>
      <c r="J438" s="16"/>
      <c r="K438" s="16"/>
      <c r="L438" s="16"/>
      <c r="M438" s="16"/>
      <c r="N438" s="328"/>
      <c r="O438" s="16"/>
      <c r="P438" s="16"/>
      <c r="Q438" s="16"/>
      <c r="R438" s="16"/>
      <c r="S438" s="328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</row>
    <row r="439">
      <c r="A439" s="16"/>
      <c r="B439" s="16"/>
      <c r="C439" s="16"/>
      <c r="D439" s="328"/>
      <c r="E439" s="16"/>
      <c r="F439" s="16"/>
      <c r="G439" s="16"/>
      <c r="H439" s="16"/>
      <c r="I439" s="328"/>
      <c r="J439" s="16"/>
      <c r="K439" s="16"/>
      <c r="L439" s="16"/>
      <c r="M439" s="16"/>
      <c r="N439" s="328"/>
      <c r="O439" s="16"/>
      <c r="P439" s="16"/>
      <c r="Q439" s="16"/>
      <c r="R439" s="16"/>
      <c r="S439" s="328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</row>
    <row r="440">
      <c r="A440" s="16"/>
      <c r="B440" s="16"/>
      <c r="C440" s="16"/>
      <c r="D440" s="328"/>
      <c r="E440" s="16"/>
      <c r="F440" s="16"/>
      <c r="G440" s="16"/>
      <c r="H440" s="16"/>
      <c r="I440" s="328"/>
      <c r="J440" s="16"/>
      <c r="K440" s="16"/>
      <c r="L440" s="16"/>
      <c r="M440" s="16"/>
      <c r="N440" s="328"/>
      <c r="O440" s="16"/>
      <c r="P440" s="16"/>
      <c r="Q440" s="16"/>
      <c r="R440" s="16"/>
      <c r="S440" s="328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</row>
    <row r="441">
      <c r="A441" s="16"/>
      <c r="B441" s="16"/>
      <c r="C441" s="16"/>
      <c r="D441" s="328"/>
      <c r="E441" s="16"/>
      <c r="F441" s="16"/>
      <c r="G441" s="16"/>
      <c r="H441" s="16"/>
      <c r="I441" s="328"/>
      <c r="J441" s="16"/>
      <c r="K441" s="16"/>
      <c r="L441" s="16"/>
      <c r="M441" s="16"/>
      <c r="N441" s="328"/>
      <c r="O441" s="16"/>
      <c r="P441" s="16"/>
      <c r="Q441" s="16"/>
      <c r="R441" s="16"/>
      <c r="S441" s="328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</row>
    <row r="442">
      <c r="A442" s="16"/>
      <c r="B442" s="16"/>
      <c r="C442" s="16"/>
      <c r="D442" s="328"/>
      <c r="E442" s="16"/>
      <c r="F442" s="16"/>
      <c r="G442" s="16"/>
      <c r="H442" s="16"/>
      <c r="I442" s="328"/>
      <c r="J442" s="16"/>
      <c r="K442" s="16"/>
      <c r="L442" s="16"/>
      <c r="M442" s="16"/>
      <c r="N442" s="328"/>
      <c r="O442" s="16"/>
      <c r="P442" s="16"/>
      <c r="Q442" s="16"/>
      <c r="R442" s="16"/>
      <c r="S442" s="328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</row>
    <row r="443">
      <c r="A443" s="16"/>
      <c r="B443" s="16"/>
      <c r="C443" s="16"/>
      <c r="D443" s="328"/>
      <c r="E443" s="16"/>
      <c r="F443" s="16"/>
      <c r="G443" s="16"/>
      <c r="H443" s="16"/>
      <c r="I443" s="328"/>
      <c r="J443" s="16"/>
      <c r="K443" s="16"/>
      <c r="L443" s="16"/>
      <c r="M443" s="16"/>
      <c r="N443" s="328"/>
      <c r="O443" s="16"/>
      <c r="P443" s="16"/>
      <c r="Q443" s="16"/>
      <c r="R443" s="16"/>
      <c r="S443" s="328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</row>
    <row r="444">
      <c r="A444" s="16"/>
      <c r="B444" s="16"/>
      <c r="C444" s="16"/>
      <c r="D444" s="328"/>
      <c r="E444" s="16"/>
      <c r="F444" s="16"/>
      <c r="G444" s="16"/>
      <c r="H444" s="16"/>
      <c r="I444" s="328"/>
      <c r="J444" s="16"/>
      <c r="K444" s="16"/>
      <c r="L444" s="16"/>
      <c r="M444" s="16"/>
      <c r="N444" s="328"/>
      <c r="O444" s="16"/>
      <c r="P444" s="16"/>
      <c r="Q444" s="16"/>
      <c r="R444" s="16"/>
      <c r="S444" s="328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</row>
    <row r="445">
      <c r="A445" s="16"/>
      <c r="B445" s="16"/>
      <c r="C445" s="16"/>
      <c r="D445" s="328"/>
      <c r="E445" s="16"/>
      <c r="F445" s="16"/>
      <c r="G445" s="16"/>
      <c r="H445" s="16"/>
      <c r="I445" s="328"/>
      <c r="J445" s="16"/>
      <c r="K445" s="16"/>
      <c r="L445" s="16"/>
      <c r="M445" s="16"/>
      <c r="N445" s="328"/>
      <c r="O445" s="16"/>
      <c r="P445" s="16"/>
      <c r="Q445" s="16"/>
      <c r="R445" s="16"/>
      <c r="S445" s="328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</row>
    <row r="446">
      <c r="A446" s="16"/>
      <c r="B446" s="16"/>
      <c r="C446" s="16"/>
      <c r="D446" s="328"/>
      <c r="E446" s="16"/>
      <c r="F446" s="16"/>
      <c r="G446" s="16"/>
      <c r="H446" s="16"/>
      <c r="I446" s="328"/>
      <c r="J446" s="16"/>
      <c r="K446" s="16"/>
      <c r="L446" s="16"/>
      <c r="M446" s="16"/>
      <c r="N446" s="328"/>
      <c r="O446" s="16"/>
      <c r="P446" s="16"/>
      <c r="Q446" s="16"/>
      <c r="R446" s="16"/>
      <c r="S446" s="328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</row>
    <row r="447">
      <c r="A447" s="16"/>
      <c r="B447" s="16"/>
      <c r="C447" s="16"/>
      <c r="D447" s="328"/>
      <c r="E447" s="16"/>
      <c r="F447" s="16"/>
      <c r="G447" s="16"/>
      <c r="H447" s="16"/>
      <c r="I447" s="328"/>
      <c r="J447" s="16"/>
      <c r="K447" s="16"/>
      <c r="L447" s="16"/>
      <c r="M447" s="16"/>
      <c r="N447" s="328"/>
      <c r="O447" s="16"/>
      <c r="P447" s="16"/>
      <c r="Q447" s="16"/>
      <c r="R447" s="16"/>
      <c r="S447" s="328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</row>
    <row r="448">
      <c r="A448" s="16"/>
      <c r="B448" s="16"/>
      <c r="C448" s="16"/>
      <c r="D448" s="328"/>
      <c r="E448" s="16"/>
      <c r="F448" s="16"/>
      <c r="G448" s="16"/>
      <c r="H448" s="16"/>
      <c r="I448" s="328"/>
      <c r="J448" s="16"/>
      <c r="K448" s="16"/>
      <c r="L448" s="16"/>
      <c r="M448" s="16"/>
      <c r="N448" s="328"/>
      <c r="O448" s="16"/>
      <c r="P448" s="16"/>
      <c r="Q448" s="16"/>
      <c r="R448" s="16"/>
      <c r="S448" s="328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</row>
    <row r="449">
      <c r="A449" s="16"/>
      <c r="B449" s="16"/>
      <c r="C449" s="16"/>
      <c r="D449" s="328"/>
      <c r="E449" s="16"/>
      <c r="F449" s="16"/>
      <c r="G449" s="16"/>
      <c r="H449" s="16"/>
      <c r="I449" s="328"/>
      <c r="J449" s="16"/>
      <c r="K449" s="16"/>
      <c r="L449" s="16"/>
      <c r="M449" s="16"/>
      <c r="N449" s="328"/>
      <c r="O449" s="16"/>
      <c r="P449" s="16"/>
      <c r="Q449" s="16"/>
      <c r="R449" s="16"/>
      <c r="S449" s="328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</row>
    <row r="450">
      <c r="A450" s="16"/>
      <c r="B450" s="16"/>
      <c r="C450" s="16"/>
      <c r="D450" s="328"/>
      <c r="E450" s="16"/>
      <c r="F450" s="16"/>
      <c r="G450" s="16"/>
      <c r="H450" s="16"/>
      <c r="I450" s="328"/>
      <c r="J450" s="16"/>
      <c r="K450" s="16"/>
      <c r="L450" s="16"/>
      <c r="M450" s="16"/>
      <c r="N450" s="328"/>
      <c r="O450" s="16"/>
      <c r="P450" s="16"/>
      <c r="Q450" s="16"/>
      <c r="R450" s="16"/>
      <c r="S450" s="328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</row>
    <row r="451">
      <c r="A451" s="16"/>
      <c r="B451" s="16"/>
      <c r="C451" s="16"/>
      <c r="D451" s="328"/>
      <c r="E451" s="16"/>
      <c r="F451" s="16"/>
      <c r="G451" s="16"/>
      <c r="H451" s="16"/>
      <c r="I451" s="328"/>
      <c r="J451" s="16"/>
      <c r="K451" s="16"/>
      <c r="L451" s="16"/>
      <c r="M451" s="16"/>
      <c r="N451" s="328"/>
      <c r="O451" s="16"/>
      <c r="P451" s="16"/>
      <c r="Q451" s="16"/>
      <c r="R451" s="16"/>
      <c r="S451" s="328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</row>
    <row r="452">
      <c r="A452" s="16"/>
      <c r="B452" s="16"/>
      <c r="C452" s="16"/>
      <c r="D452" s="328"/>
      <c r="E452" s="16"/>
      <c r="F452" s="16"/>
      <c r="G452" s="16"/>
      <c r="H452" s="16"/>
      <c r="I452" s="328"/>
      <c r="J452" s="16"/>
      <c r="K452" s="16"/>
      <c r="L452" s="16"/>
      <c r="M452" s="16"/>
      <c r="N452" s="328"/>
      <c r="O452" s="16"/>
      <c r="P452" s="16"/>
      <c r="Q452" s="16"/>
      <c r="R452" s="16"/>
      <c r="S452" s="328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</row>
    <row r="453">
      <c r="A453" s="16"/>
      <c r="B453" s="16"/>
      <c r="C453" s="16"/>
      <c r="D453" s="328"/>
      <c r="E453" s="16"/>
      <c r="F453" s="16"/>
      <c r="G453" s="16"/>
      <c r="H453" s="16"/>
      <c r="I453" s="328"/>
      <c r="J453" s="16"/>
      <c r="K453" s="16"/>
      <c r="L453" s="16"/>
      <c r="M453" s="16"/>
      <c r="N453" s="328"/>
      <c r="O453" s="16"/>
      <c r="P453" s="16"/>
      <c r="Q453" s="16"/>
      <c r="R453" s="16"/>
      <c r="S453" s="328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</row>
    <row r="454">
      <c r="A454" s="16"/>
      <c r="B454" s="16"/>
      <c r="C454" s="16"/>
      <c r="D454" s="328"/>
      <c r="E454" s="16"/>
      <c r="F454" s="16"/>
      <c r="G454" s="16"/>
      <c r="H454" s="16"/>
      <c r="I454" s="328"/>
      <c r="J454" s="16"/>
      <c r="K454" s="16"/>
      <c r="L454" s="16"/>
      <c r="M454" s="16"/>
      <c r="N454" s="328"/>
      <c r="O454" s="16"/>
      <c r="P454" s="16"/>
      <c r="Q454" s="16"/>
      <c r="R454" s="16"/>
      <c r="S454" s="328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</row>
    <row r="455">
      <c r="A455" s="16"/>
      <c r="B455" s="16"/>
      <c r="C455" s="16"/>
      <c r="D455" s="328"/>
      <c r="E455" s="16"/>
      <c r="F455" s="16"/>
      <c r="G455" s="16"/>
      <c r="H455" s="16"/>
      <c r="I455" s="328"/>
      <c r="J455" s="16"/>
      <c r="K455" s="16"/>
      <c r="L455" s="16"/>
      <c r="M455" s="16"/>
      <c r="N455" s="328"/>
      <c r="O455" s="16"/>
      <c r="P455" s="16"/>
      <c r="Q455" s="16"/>
      <c r="R455" s="16"/>
      <c r="S455" s="328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</row>
    <row r="456">
      <c r="A456" s="16"/>
      <c r="B456" s="16"/>
      <c r="C456" s="16"/>
      <c r="D456" s="328"/>
      <c r="E456" s="16"/>
      <c r="F456" s="16"/>
      <c r="G456" s="16"/>
      <c r="H456" s="16"/>
      <c r="I456" s="328"/>
      <c r="J456" s="16"/>
      <c r="K456" s="16"/>
      <c r="L456" s="16"/>
      <c r="M456" s="16"/>
      <c r="N456" s="328"/>
      <c r="O456" s="16"/>
      <c r="P456" s="16"/>
      <c r="Q456" s="16"/>
      <c r="R456" s="16"/>
      <c r="S456" s="328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</row>
    <row r="457">
      <c r="A457" s="16"/>
      <c r="B457" s="16"/>
      <c r="C457" s="16"/>
      <c r="D457" s="328"/>
      <c r="E457" s="16"/>
      <c r="F457" s="16"/>
      <c r="G457" s="16"/>
      <c r="H457" s="16"/>
      <c r="I457" s="328"/>
      <c r="J457" s="16"/>
      <c r="K457" s="16"/>
      <c r="L457" s="16"/>
      <c r="M457" s="16"/>
      <c r="N457" s="328"/>
      <c r="O457" s="16"/>
      <c r="P457" s="16"/>
      <c r="Q457" s="16"/>
      <c r="R457" s="16"/>
      <c r="S457" s="328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</row>
    <row r="458">
      <c r="A458" s="16"/>
      <c r="B458" s="16"/>
      <c r="C458" s="16"/>
      <c r="D458" s="328"/>
      <c r="E458" s="16"/>
      <c r="F458" s="16"/>
      <c r="G458" s="16"/>
      <c r="H458" s="16"/>
      <c r="I458" s="328"/>
      <c r="J458" s="16"/>
      <c r="K458" s="16"/>
      <c r="L458" s="16"/>
      <c r="M458" s="16"/>
      <c r="N458" s="328"/>
      <c r="O458" s="16"/>
      <c r="P458" s="16"/>
      <c r="Q458" s="16"/>
      <c r="R458" s="16"/>
      <c r="S458" s="328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</row>
    <row r="459">
      <c r="A459" s="16"/>
      <c r="B459" s="16"/>
      <c r="C459" s="16"/>
      <c r="D459" s="328"/>
      <c r="E459" s="16"/>
      <c r="F459" s="16"/>
      <c r="G459" s="16"/>
      <c r="H459" s="16"/>
      <c r="I459" s="328"/>
      <c r="J459" s="16"/>
      <c r="K459" s="16"/>
      <c r="L459" s="16"/>
      <c r="M459" s="16"/>
      <c r="N459" s="328"/>
      <c r="O459" s="16"/>
      <c r="P459" s="16"/>
      <c r="Q459" s="16"/>
      <c r="R459" s="16"/>
      <c r="S459" s="328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</row>
    <row r="460">
      <c r="A460" s="16"/>
      <c r="B460" s="16"/>
      <c r="C460" s="16"/>
      <c r="D460" s="328"/>
      <c r="E460" s="16"/>
      <c r="F460" s="16"/>
      <c r="G460" s="16"/>
      <c r="H460" s="16"/>
      <c r="I460" s="328"/>
      <c r="J460" s="16"/>
      <c r="K460" s="16"/>
      <c r="L460" s="16"/>
      <c r="M460" s="16"/>
      <c r="N460" s="328"/>
      <c r="O460" s="16"/>
      <c r="P460" s="16"/>
      <c r="Q460" s="16"/>
      <c r="R460" s="16"/>
      <c r="S460" s="328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</row>
    <row r="461">
      <c r="A461" s="16"/>
      <c r="B461" s="16"/>
      <c r="C461" s="16"/>
      <c r="D461" s="328"/>
      <c r="E461" s="16"/>
      <c r="F461" s="16"/>
      <c r="G461" s="16"/>
      <c r="H461" s="16"/>
      <c r="I461" s="328"/>
      <c r="J461" s="16"/>
      <c r="K461" s="16"/>
      <c r="L461" s="16"/>
      <c r="M461" s="16"/>
      <c r="N461" s="328"/>
      <c r="O461" s="16"/>
      <c r="P461" s="16"/>
      <c r="Q461" s="16"/>
      <c r="R461" s="16"/>
      <c r="S461" s="328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</row>
    <row r="462">
      <c r="A462" s="16"/>
      <c r="B462" s="16"/>
      <c r="C462" s="16"/>
      <c r="D462" s="328"/>
      <c r="E462" s="16"/>
      <c r="F462" s="16"/>
      <c r="G462" s="16"/>
      <c r="H462" s="16"/>
      <c r="I462" s="328"/>
      <c r="J462" s="16"/>
      <c r="K462" s="16"/>
      <c r="L462" s="16"/>
      <c r="M462" s="16"/>
      <c r="N462" s="328"/>
      <c r="O462" s="16"/>
      <c r="P462" s="16"/>
      <c r="Q462" s="16"/>
      <c r="R462" s="16"/>
      <c r="S462" s="328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</row>
    <row r="463">
      <c r="A463" s="16"/>
      <c r="B463" s="16"/>
      <c r="C463" s="16"/>
      <c r="D463" s="328"/>
      <c r="E463" s="16"/>
      <c r="F463" s="16"/>
      <c r="G463" s="16"/>
      <c r="H463" s="16"/>
      <c r="I463" s="328"/>
      <c r="J463" s="16"/>
      <c r="K463" s="16"/>
      <c r="L463" s="16"/>
      <c r="M463" s="16"/>
      <c r="N463" s="328"/>
      <c r="O463" s="16"/>
      <c r="P463" s="16"/>
      <c r="Q463" s="16"/>
      <c r="R463" s="16"/>
      <c r="S463" s="328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</row>
    <row r="464">
      <c r="A464" s="16"/>
      <c r="B464" s="16"/>
      <c r="C464" s="16"/>
      <c r="D464" s="328"/>
      <c r="E464" s="16"/>
      <c r="F464" s="16"/>
      <c r="G464" s="16"/>
      <c r="H464" s="16"/>
      <c r="I464" s="328"/>
      <c r="J464" s="16"/>
      <c r="K464" s="16"/>
      <c r="L464" s="16"/>
      <c r="M464" s="16"/>
      <c r="N464" s="328"/>
      <c r="O464" s="16"/>
      <c r="P464" s="16"/>
      <c r="Q464" s="16"/>
      <c r="R464" s="16"/>
      <c r="S464" s="328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</row>
    <row r="465">
      <c r="A465" s="16"/>
      <c r="B465" s="16"/>
      <c r="C465" s="16"/>
      <c r="D465" s="328"/>
      <c r="E465" s="16"/>
      <c r="F465" s="16"/>
      <c r="G465" s="16"/>
      <c r="H465" s="16"/>
      <c r="I465" s="328"/>
      <c r="J465" s="16"/>
      <c r="K465" s="16"/>
      <c r="L465" s="16"/>
      <c r="M465" s="16"/>
      <c r="N465" s="328"/>
      <c r="O465" s="16"/>
      <c r="P465" s="16"/>
      <c r="Q465" s="16"/>
      <c r="R465" s="16"/>
      <c r="S465" s="328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</row>
    <row r="466">
      <c r="A466" s="16"/>
      <c r="B466" s="16"/>
      <c r="C466" s="16"/>
      <c r="D466" s="328"/>
      <c r="E466" s="16"/>
      <c r="F466" s="16"/>
      <c r="G466" s="16"/>
      <c r="H466" s="16"/>
      <c r="I466" s="328"/>
      <c r="J466" s="16"/>
      <c r="K466" s="16"/>
      <c r="L466" s="16"/>
      <c r="M466" s="16"/>
      <c r="N466" s="328"/>
      <c r="O466" s="16"/>
      <c r="P466" s="16"/>
      <c r="Q466" s="16"/>
      <c r="R466" s="16"/>
      <c r="S466" s="328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</row>
    <row r="467">
      <c r="A467" s="16"/>
      <c r="B467" s="16"/>
      <c r="C467" s="16"/>
      <c r="D467" s="328"/>
      <c r="E467" s="16"/>
      <c r="F467" s="16"/>
      <c r="G467" s="16"/>
      <c r="H467" s="16"/>
      <c r="I467" s="328"/>
      <c r="J467" s="16"/>
      <c r="K467" s="16"/>
      <c r="L467" s="16"/>
      <c r="M467" s="16"/>
      <c r="N467" s="328"/>
      <c r="O467" s="16"/>
      <c r="P467" s="16"/>
      <c r="Q467" s="16"/>
      <c r="R467" s="16"/>
      <c r="S467" s="328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</row>
    <row r="468">
      <c r="A468" s="16"/>
      <c r="B468" s="16"/>
      <c r="C468" s="16"/>
      <c r="D468" s="328"/>
      <c r="E468" s="16"/>
      <c r="F468" s="16"/>
      <c r="G468" s="16"/>
      <c r="H468" s="16"/>
      <c r="I468" s="328"/>
      <c r="J468" s="16"/>
      <c r="K468" s="16"/>
      <c r="L468" s="16"/>
      <c r="M468" s="16"/>
      <c r="N468" s="328"/>
      <c r="O468" s="16"/>
      <c r="P468" s="16"/>
      <c r="Q468" s="16"/>
      <c r="R468" s="16"/>
      <c r="S468" s="328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</row>
    <row r="469">
      <c r="A469" s="16"/>
      <c r="B469" s="16"/>
      <c r="C469" s="16"/>
      <c r="D469" s="328"/>
      <c r="E469" s="16"/>
      <c r="F469" s="16"/>
      <c r="G469" s="16"/>
      <c r="H469" s="16"/>
      <c r="I469" s="328"/>
      <c r="J469" s="16"/>
      <c r="K469" s="16"/>
      <c r="L469" s="16"/>
      <c r="M469" s="16"/>
      <c r="N469" s="328"/>
      <c r="O469" s="16"/>
      <c r="P469" s="16"/>
      <c r="Q469" s="16"/>
      <c r="R469" s="16"/>
      <c r="S469" s="328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</row>
    <row r="470">
      <c r="A470" s="16"/>
      <c r="B470" s="16"/>
      <c r="C470" s="16"/>
      <c r="D470" s="328"/>
      <c r="E470" s="16"/>
      <c r="F470" s="16"/>
      <c r="G470" s="16"/>
      <c r="H470" s="16"/>
      <c r="I470" s="328"/>
      <c r="J470" s="16"/>
      <c r="K470" s="16"/>
      <c r="L470" s="16"/>
      <c r="M470" s="16"/>
      <c r="N470" s="328"/>
      <c r="O470" s="16"/>
      <c r="P470" s="16"/>
      <c r="Q470" s="16"/>
      <c r="R470" s="16"/>
      <c r="S470" s="328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</row>
    <row r="471">
      <c r="A471" s="16"/>
      <c r="B471" s="16"/>
      <c r="C471" s="16"/>
      <c r="D471" s="328"/>
      <c r="E471" s="16"/>
      <c r="F471" s="16"/>
      <c r="G471" s="16"/>
      <c r="H471" s="16"/>
      <c r="I471" s="328"/>
      <c r="J471" s="16"/>
      <c r="K471" s="16"/>
      <c r="L471" s="16"/>
      <c r="M471" s="16"/>
      <c r="N471" s="328"/>
      <c r="O471" s="16"/>
      <c r="P471" s="16"/>
      <c r="Q471" s="16"/>
      <c r="R471" s="16"/>
      <c r="S471" s="328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</row>
    <row r="472">
      <c r="A472" s="16"/>
      <c r="B472" s="16"/>
      <c r="C472" s="16"/>
      <c r="D472" s="328"/>
      <c r="E472" s="16"/>
      <c r="F472" s="16"/>
      <c r="G472" s="16"/>
      <c r="H472" s="16"/>
      <c r="I472" s="328"/>
      <c r="J472" s="16"/>
      <c r="K472" s="16"/>
      <c r="L472" s="16"/>
      <c r="M472" s="16"/>
      <c r="N472" s="328"/>
      <c r="O472" s="16"/>
      <c r="P472" s="16"/>
      <c r="Q472" s="16"/>
      <c r="R472" s="16"/>
      <c r="S472" s="328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</row>
    <row r="473">
      <c r="A473" s="16"/>
      <c r="B473" s="16"/>
      <c r="C473" s="16"/>
      <c r="D473" s="328"/>
      <c r="E473" s="16"/>
      <c r="F473" s="16"/>
      <c r="G473" s="16"/>
      <c r="H473" s="16"/>
      <c r="I473" s="328"/>
      <c r="J473" s="16"/>
      <c r="K473" s="16"/>
      <c r="L473" s="16"/>
      <c r="M473" s="16"/>
      <c r="N473" s="328"/>
      <c r="O473" s="16"/>
      <c r="P473" s="16"/>
      <c r="Q473" s="16"/>
      <c r="R473" s="16"/>
      <c r="S473" s="328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</row>
    <row r="474">
      <c r="A474" s="16"/>
      <c r="B474" s="16"/>
      <c r="C474" s="16"/>
      <c r="D474" s="328"/>
      <c r="E474" s="16"/>
      <c r="F474" s="16"/>
      <c r="G474" s="16"/>
      <c r="H474" s="16"/>
      <c r="I474" s="328"/>
      <c r="J474" s="16"/>
      <c r="K474" s="16"/>
      <c r="L474" s="16"/>
      <c r="M474" s="16"/>
      <c r="N474" s="328"/>
      <c r="O474" s="16"/>
      <c r="P474" s="16"/>
      <c r="Q474" s="16"/>
      <c r="R474" s="16"/>
      <c r="S474" s="328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</row>
    <row r="475">
      <c r="A475" s="16"/>
      <c r="B475" s="16"/>
      <c r="C475" s="16"/>
      <c r="D475" s="328"/>
      <c r="E475" s="16"/>
      <c r="F475" s="16"/>
      <c r="G475" s="16"/>
      <c r="H475" s="16"/>
      <c r="I475" s="328"/>
      <c r="J475" s="16"/>
      <c r="K475" s="16"/>
      <c r="L475" s="16"/>
      <c r="M475" s="16"/>
      <c r="N475" s="328"/>
      <c r="O475" s="16"/>
      <c r="P475" s="16"/>
      <c r="Q475" s="16"/>
      <c r="R475" s="16"/>
      <c r="S475" s="328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</row>
    <row r="476">
      <c r="A476" s="16"/>
      <c r="B476" s="16"/>
      <c r="C476" s="16"/>
      <c r="D476" s="328"/>
      <c r="E476" s="16"/>
      <c r="F476" s="16"/>
      <c r="G476" s="16"/>
      <c r="H476" s="16"/>
      <c r="I476" s="328"/>
      <c r="J476" s="16"/>
      <c r="K476" s="16"/>
      <c r="L476" s="16"/>
      <c r="M476" s="16"/>
      <c r="N476" s="328"/>
      <c r="O476" s="16"/>
      <c r="P476" s="16"/>
      <c r="Q476" s="16"/>
      <c r="R476" s="16"/>
      <c r="S476" s="328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</row>
    <row r="477">
      <c r="A477" s="16"/>
      <c r="B477" s="16"/>
      <c r="C477" s="16"/>
      <c r="D477" s="328"/>
      <c r="E477" s="16"/>
      <c r="F477" s="16"/>
      <c r="G477" s="16"/>
      <c r="H477" s="16"/>
      <c r="I477" s="328"/>
      <c r="J477" s="16"/>
      <c r="K477" s="16"/>
      <c r="L477" s="16"/>
      <c r="M477" s="16"/>
      <c r="N477" s="328"/>
      <c r="O477" s="16"/>
      <c r="P477" s="16"/>
      <c r="Q477" s="16"/>
      <c r="R477" s="16"/>
      <c r="S477" s="328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</row>
    <row r="478">
      <c r="A478" s="16"/>
      <c r="B478" s="16"/>
      <c r="C478" s="16"/>
      <c r="D478" s="328"/>
      <c r="E478" s="16"/>
      <c r="F478" s="16"/>
      <c r="G478" s="16"/>
      <c r="H478" s="16"/>
      <c r="I478" s="328"/>
      <c r="J478" s="16"/>
      <c r="K478" s="16"/>
      <c r="L478" s="16"/>
      <c r="M478" s="16"/>
      <c r="N478" s="328"/>
      <c r="O478" s="16"/>
      <c r="P478" s="16"/>
      <c r="Q478" s="16"/>
      <c r="R478" s="16"/>
      <c r="S478" s="328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</row>
    <row r="479">
      <c r="A479" s="16"/>
      <c r="B479" s="16"/>
      <c r="C479" s="16"/>
      <c r="D479" s="328"/>
      <c r="E479" s="16"/>
      <c r="F479" s="16"/>
      <c r="G479" s="16"/>
      <c r="H479" s="16"/>
      <c r="I479" s="328"/>
      <c r="J479" s="16"/>
      <c r="K479" s="16"/>
      <c r="L479" s="16"/>
      <c r="M479" s="16"/>
      <c r="N479" s="328"/>
      <c r="O479" s="16"/>
      <c r="P479" s="16"/>
      <c r="Q479" s="16"/>
      <c r="R479" s="16"/>
      <c r="S479" s="328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</row>
    <row r="480">
      <c r="A480" s="16"/>
      <c r="B480" s="16"/>
      <c r="C480" s="16"/>
      <c r="D480" s="328"/>
      <c r="E480" s="16"/>
      <c r="F480" s="16"/>
      <c r="G480" s="16"/>
      <c r="H480" s="16"/>
      <c r="I480" s="328"/>
      <c r="J480" s="16"/>
      <c r="K480" s="16"/>
      <c r="L480" s="16"/>
      <c r="M480" s="16"/>
      <c r="N480" s="328"/>
      <c r="O480" s="16"/>
      <c r="P480" s="16"/>
      <c r="Q480" s="16"/>
      <c r="R480" s="16"/>
      <c r="S480" s="328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</row>
    <row r="481">
      <c r="A481" s="16"/>
      <c r="B481" s="16"/>
      <c r="C481" s="16"/>
      <c r="D481" s="328"/>
      <c r="E481" s="16"/>
      <c r="F481" s="16"/>
      <c r="G481" s="16"/>
      <c r="H481" s="16"/>
      <c r="I481" s="328"/>
      <c r="J481" s="16"/>
      <c r="K481" s="16"/>
      <c r="L481" s="16"/>
      <c r="M481" s="16"/>
      <c r="N481" s="328"/>
      <c r="O481" s="16"/>
      <c r="P481" s="16"/>
      <c r="Q481" s="16"/>
      <c r="R481" s="16"/>
      <c r="S481" s="328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</row>
    <row r="482">
      <c r="A482" s="16"/>
      <c r="B482" s="16"/>
      <c r="C482" s="16"/>
      <c r="D482" s="328"/>
      <c r="E482" s="16"/>
      <c r="F482" s="16"/>
      <c r="G482" s="16"/>
      <c r="H482" s="16"/>
      <c r="I482" s="328"/>
      <c r="J482" s="16"/>
      <c r="K482" s="16"/>
      <c r="L482" s="16"/>
      <c r="M482" s="16"/>
      <c r="N482" s="328"/>
      <c r="O482" s="16"/>
      <c r="P482" s="16"/>
      <c r="Q482" s="16"/>
      <c r="R482" s="16"/>
      <c r="S482" s="328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</row>
    <row r="483">
      <c r="A483" s="16"/>
      <c r="B483" s="16"/>
      <c r="C483" s="16"/>
      <c r="D483" s="328"/>
      <c r="E483" s="16"/>
      <c r="F483" s="16"/>
      <c r="G483" s="16"/>
      <c r="H483" s="16"/>
      <c r="I483" s="328"/>
      <c r="J483" s="16"/>
      <c r="K483" s="16"/>
      <c r="L483" s="16"/>
      <c r="M483" s="16"/>
      <c r="N483" s="328"/>
      <c r="O483" s="16"/>
      <c r="P483" s="16"/>
      <c r="Q483" s="16"/>
      <c r="R483" s="16"/>
      <c r="S483" s="328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</row>
    <row r="484">
      <c r="A484" s="16"/>
      <c r="B484" s="16"/>
      <c r="C484" s="16"/>
      <c r="D484" s="328"/>
      <c r="E484" s="16"/>
      <c r="F484" s="16"/>
      <c r="G484" s="16"/>
      <c r="H484" s="16"/>
      <c r="I484" s="328"/>
      <c r="J484" s="16"/>
      <c r="K484" s="16"/>
      <c r="L484" s="16"/>
      <c r="M484" s="16"/>
      <c r="N484" s="328"/>
      <c r="O484" s="16"/>
      <c r="P484" s="16"/>
      <c r="Q484" s="16"/>
      <c r="R484" s="16"/>
      <c r="S484" s="328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</row>
    <row r="485">
      <c r="A485" s="16"/>
      <c r="B485" s="16"/>
      <c r="C485" s="16"/>
      <c r="D485" s="328"/>
      <c r="E485" s="16"/>
      <c r="F485" s="16"/>
      <c r="G485" s="16"/>
      <c r="H485" s="16"/>
      <c r="I485" s="328"/>
      <c r="J485" s="16"/>
      <c r="K485" s="16"/>
      <c r="L485" s="16"/>
      <c r="M485" s="16"/>
      <c r="N485" s="328"/>
      <c r="O485" s="16"/>
      <c r="P485" s="16"/>
      <c r="Q485" s="16"/>
      <c r="R485" s="16"/>
      <c r="S485" s="328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</row>
    <row r="486">
      <c r="A486" s="16"/>
      <c r="B486" s="16"/>
      <c r="C486" s="16"/>
      <c r="D486" s="328"/>
      <c r="E486" s="16"/>
      <c r="F486" s="16"/>
      <c r="G486" s="16"/>
      <c r="H486" s="16"/>
      <c r="I486" s="328"/>
      <c r="J486" s="16"/>
      <c r="K486" s="16"/>
      <c r="L486" s="16"/>
      <c r="M486" s="16"/>
      <c r="N486" s="328"/>
      <c r="O486" s="16"/>
      <c r="P486" s="16"/>
      <c r="Q486" s="16"/>
      <c r="R486" s="16"/>
      <c r="S486" s="328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</row>
    <row r="487">
      <c r="A487" s="16"/>
      <c r="B487" s="16"/>
      <c r="C487" s="16"/>
      <c r="D487" s="328"/>
      <c r="E487" s="16"/>
      <c r="F487" s="16"/>
      <c r="G487" s="16"/>
      <c r="H487" s="16"/>
      <c r="I487" s="328"/>
      <c r="J487" s="16"/>
      <c r="K487" s="16"/>
      <c r="L487" s="16"/>
      <c r="M487" s="16"/>
      <c r="N487" s="328"/>
      <c r="O487" s="16"/>
      <c r="P487" s="16"/>
      <c r="Q487" s="16"/>
      <c r="R487" s="16"/>
      <c r="S487" s="328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</row>
    <row r="488">
      <c r="A488" s="16"/>
      <c r="B488" s="16"/>
      <c r="C488" s="16"/>
      <c r="D488" s="328"/>
      <c r="E488" s="16"/>
      <c r="F488" s="16"/>
      <c r="G488" s="16"/>
      <c r="H488" s="16"/>
      <c r="I488" s="328"/>
      <c r="J488" s="16"/>
      <c r="K488" s="16"/>
      <c r="L488" s="16"/>
      <c r="M488" s="16"/>
      <c r="N488" s="328"/>
      <c r="O488" s="16"/>
      <c r="P488" s="16"/>
      <c r="Q488" s="16"/>
      <c r="R488" s="16"/>
      <c r="S488" s="328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</row>
    <row r="489">
      <c r="A489" s="16"/>
      <c r="B489" s="16"/>
      <c r="C489" s="16"/>
      <c r="D489" s="328"/>
      <c r="E489" s="16"/>
      <c r="F489" s="16"/>
      <c r="G489" s="16"/>
      <c r="H489" s="16"/>
      <c r="I489" s="328"/>
      <c r="J489" s="16"/>
      <c r="K489" s="16"/>
      <c r="L489" s="16"/>
      <c r="M489" s="16"/>
      <c r="N489" s="328"/>
      <c r="O489" s="16"/>
      <c r="P489" s="16"/>
      <c r="Q489" s="16"/>
      <c r="R489" s="16"/>
      <c r="S489" s="328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</row>
    <row r="490">
      <c r="A490" s="16"/>
      <c r="B490" s="16"/>
      <c r="C490" s="16"/>
      <c r="D490" s="328"/>
      <c r="E490" s="16"/>
      <c r="F490" s="16"/>
      <c r="G490" s="16"/>
      <c r="H490" s="16"/>
      <c r="I490" s="328"/>
      <c r="J490" s="16"/>
      <c r="K490" s="16"/>
      <c r="L490" s="16"/>
      <c r="M490" s="16"/>
      <c r="N490" s="328"/>
      <c r="O490" s="16"/>
      <c r="P490" s="16"/>
      <c r="Q490" s="16"/>
      <c r="R490" s="16"/>
      <c r="S490" s="328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</row>
    <row r="491">
      <c r="A491" s="16"/>
      <c r="B491" s="16"/>
      <c r="C491" s="16"/>
      <c r="D491" s="328"/>
      <c r="E491" s="16"/>
      <c r="F491" s="16"/>
      <c r="G491" s="16"/>
      <c r="H491" s="16"/>
      <c r="I491" s="328"/>
      <c r="J491" s="16"/>
      <c r="K491" s="16"/>
      <c r="L491" s="16"/>
      <c r="M491" s="16"/>
      <c r="N491" s="328"/>
      <c r="O491" s="16"/>
      <c r="P491" s="16"/>
      <c r="Q491" s="16"/>
      <c r="R491" s="16"/>
      <c r="S491" s="328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</row>
    <row r="492">
      <c r="A492" s="16"/>
      <c r="B492" s="16"/>
      <c r="C492" s="16"/>
      <c r="D492" s="328"/>
      <c r="E492" s="16"/>
      <c r="F492" s="16"/>
      <c r="G492" s="16"/>
      <c r="H492" s="16"/>
      <c r="I492" s="328"/>
      <c r="J492" s="16"/>
      <c r="K492" s="16"/>
      <c r="L492" s="16"/>
      <c r="M492" s="16"/>
      <c r="N492" s="328"/>
      <c r="O492" s="16"/>
      <c r="P492" s="16"/>
      <c r="Q492" s="16"/>
      <c r="R492" s="16"/>
      <c r="S492" s="328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</row>
    <row r="493">
      <c r="A493" s="16"/>
      <c r="B493" s="16"/>
      <c r="C493" s="16"/>
      <c r="D493" s="328"/>
      <c r="E493" s="16"/>
      <c r="F493" s="16"/>
      <c r="G493" s="16"/>
      <c r="H493" s="16"/>
      <c r="I493" s="328"/>
      <c r="J493" s="16"/>
      <c r="K493" s="16"/>
      <c r="L493" s="16"/>
      <c r="M493" s="16"/>
      <c r="N493" s="328"/>
      <c r="O493" s="16"/>
      <c r="P493" s="16"/>
      <c r="Q493" s="16"/>
      <c r="R493" s="16"/>
      <c r="S493" s="328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</row>
    <row r="494">
      <c r="A494" s="16"/>
      <c r="B494" s="16"/>
      <c r="C494" s="16"/>
      <c r="D494" s="328"/>
      <c r="E494" s="16"/>
      <c r="F494" s="16"/>
      <c r="G494" s="16"/>
      <c r="H494" s="16"/>
      <c r="I494" s="328"/>
      <c r="J494" s="16"/>
      <c r="K494" s="16"/>
      <c r="L494" s="16"/>
      <c r="M494" s="16"/>
      <c r="N494" s="328"/>
      <c r="O494" s="16"/>
      <c r="P494" s="16"/>
      <c r="Q494" s="16"/>
      <c r="R494" s="16"/>
      <c r="S494" s="328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</row>
    <row r="495">
      <c r="A495" s="16"/>
      <c r="B495" s="16"/>
      <c r="C495" s="16"/>
      <c r="D495" s="328"/>
      <c r="E495" s="16"/>
      <c r="F495" s="16"/>
      <c r="G495" s="16"/>
      <c r="H495" s="16"/>
      <c r="I495" s="328"/>
      <c r="J495" s="16"/>
      <c r="K495" s="16"/>
      <c r="L495" s="16"/>
      <c r="M495" s="16"/>
      <c r="N495" s="328"/>
      <c r="O495" s="16"/>
      <c r="P495" s="16"/>
      <c r="Q495" s="16"/>
      <c r="R495" s="16"/>
      <c r="S495" s="328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</row>
    <row r="496">
      <c r="A496" s="16"/>
      <c r="B496" s="16"/>
      <c r="C496" s="16"/>
      <c r="D496" s="328"/>
      <c r="E496" s="16"/>
      <c r="F496" s="16"/>
      <c r="G496" s="16"/>
      <c r="H496" s="16"/>
      <c r="I496" s="328"/>
      <c r="J496" s="16"/>
      <c r="K496" s="16"/>
      <c r="L496" s="16"/>
      <c r="M496" s="16"/>
      <c r="N496" s="328"/>
      <c r="O496" s="16"/>
      <c r="P496" s="16"/>
      <c r="Q496" s="16"/>
      <c r="R496" s="16"/>
      <c r="S496" s="328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</row>
    <row r="497">
      <c r="A497" s="16"/>
      <c r="B497" s="16"/>
      <c r="C497" s="16"/>
      <c r="D497" s="328"/>
      <c r="E497" s="16"/>
      <c r="F497" s="16"/>
      <c r="G497" s="16"/>
      <c r="H497" s="16"/>
      <c r="I497" s="328"/>
      <c r="J497" s="16"/>
      <c r="K497" s="16"/>
      <c r="L497" s="16"/>
      <c r="M497" s="16"/>
      <c r="N497" s="328"/>
      <c r="O497" s="16"/>
      <c r="P497" s="16"/>
      <c r="Q497" s="16"/>
      <c r="R497" s="16"/>
      <c r="S497" s="328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</row>
    <row r="498">
      <c r="A498" s="16"/>
      <c r="B498" s="16"/>
      <c r="C498" s="16"/>
      <c r="D498" s="328"/>
      <c r="E498" s="16"/>
      <c r="F498" s="16"/>
      <c r="G498" s="16"/>
      <c r="H498" s="16"/>
      <c r="I498" s="328"/>
      <c r="J498" s="16"/>
      <c r="K498" s="16"/>
      <c r="L498" s="16"/>
      <c r="M498" s="16"/>
      <c r="N498" s="328"/>
      <c r="O498" s="16"/>
      <c r="P498" s="16"/>
      <c r="Q498" s="16"/>
      <c r="R498" s="16"/>
      <c r="S498" s="328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</row>
    <row r="499">
      <c r="A499" s="16"/>
      <c r="B499" s="16"/>
      <c r="C499" s="16"/>
      <c r="D499" s="328"/>
      <c r="E499" s="16"/>
      <c r="F499" s="16"/>
      <c r="G499" s="16"/>
      <c r="H499" s="16"/>
      <c r="I499" s="328"/>
      <c r="J499" s="16"/>
      <c r="K499" s="16"/>
      <c r="L499" s="16"/>
      <c r="M499" s="16"/>
      <c r="N499" s="328"/>
      <c r="O499" s="16"/>
      <c r="P499" s="16"/>
      <c r="Q499" s="16"/>
      <c r="R499" s="16"/>
      <c r="S499" s="328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</row>
    <row r="500">
      <c r="A500" s="16"/>
      <c r="B500" s="16"/>
      <c r="C500" s="16"/>
      <c r="D500" s="328"/>
      <c r="E500" s="16"/>
      <c r="F500" s="16"/>
      <c r="G500" s="16"/>
      <c r="H500" s="16"/>
      <c r="I500" s="328"/>
      <c r="J500" s="16"/>
      <c r="K500" s="16"/>
      <c r="L500" s="16"/>
      <c r="M500" s="16"/>
      <c r="N500" s="328"/>
      <c r="O500" s="16"/>
      <c r="P500" s="16"/>
      <c r="Q500" s="16"/>
      <c r="R500" s="16"/>
      <c r="S500" s="328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</row>
    <row r="501">
      <c r="A501" s="16"/>
      <c r="B501" s="16"/>
      <c r="C501" s="16"/>
      <c r="D501" s="328"/>
      <c r="E501" s="16"/>
      <c r="F501" s="16"/>
      <c r="G501" s="16"/>
      <c r="H501" s="16"/>
      <c r="I501" s="328"/>
      <c r="J501" s="16"/>
      <c r="K501" s="16"/>
      <c r="L501" s="16"/>
      <c r="M501" s="16"/>
      <c r="N501" s="328"/>
      <c r="O501" s="16"/>
      <c r="P501" s="16"/>
      <c r="Q501" s="16"/>
      <c r="R501" s="16"/>
      <c r="S501" s="328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</row>
    <row r="502">
      <c r="A502" s="16"/>
      <c r="B502" s="16"/>
      <c r="C502" s="16"/>
      <c r="D502" s="328"/>
      <c r="E502" s="16"/>
      <c r="F502" s="16"/>
      <c r="G502" s="16"/>
      <c r="H502" s="16"/>
      <c r="I502" s="328"/>
      <c r="J502" s="16"/>
      <c r="K502" s="16"/>
      <c r="L502" s="16"/>
      <c r="M502" s="16"/>
      <c r="N502" s="328"/>
      <c r="O502" s="16"/>
      <c r="P502" s="16"/>
      <c r="Q502" s="16"/>
      <c r="R502" s="16"/>
      <c r="S502" s="328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</row>
    <row r="503">
      <c r="A503" s="16"/>
      <c r="B503" s="16"/>
      <c r="C503" s="16"/>
      <c r="D503" s="328"/>
      <c r="E503" s="16"/>
      <c r="F503" s="16"/>
      <c r="G503" s="16"/>
      <c r="H503" s="16"/>
      <c r="I503" s="328"/>
      <c r="J503" s="16"/>
      <c r="K503" s="16"/>
      <c r="L503" s="16"/>
      <c r="M503" s="16"/>
      <c r="N503" s="328"/>
      <c r="O503" s="16"/>
      <c r="P503" s="16"/>
      <c r="Q503" s="16"/>
      <c r="R503" s="16"/>
      <c r="S503" s="328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</row>
    <row r="504">
      <c r="A504" s="16"/>
      <c r="B504" s="16"/>
      <c r="C504" s="16"/>
      <c r="D504" s="328"/>
      <c r="E504" s="16"/>
      <c r="F504" s="16"/>
      <c r="G504" s="16"/>
      <c r="H504" s="16"/>
      <c r="I504" s="328"/>
      <c r="J504" s="16"/>
      <c r="K504" s="16"/>
      <c r="L504" s="16"/>
      <c r="M504" s="16"/>
      <c r="N504" s="328"/>
      <c r="O504" s="16"/>
      <c r="P504" s="16"/>
      <c r="Q504" s="16"/>
      <c r="R504" s="16"/>
      <c r="S504" s="328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</row>
    <row r="505">
      <c r="A505" s="16"/>
      <c r="B505" s="16"/>
      <c r="C505" s="16"/>
      <c r="D505" s="328"/>
      <c r="E505" s="16"/>
      <c r="F505" s="16"/>
      <c r="G505" s="16"/>
      <c r="H505" s="16"/>
      <c r="I505" s="328"/>
      <c r="J505" s="16"/>
      <c r="K505" s="16"/>
      <c r="L505" s="16"/>
      <c r="M505" s="16"/>
      <c r="N505" s="328"/>
      <c r="O505" s="16"/>
      <c r="P505" s="16"/>
      <c r="Q505" s="16"/>
      <c r="R505" s="16"/>
      <c r="S505" s="328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</row>
    <row r="506">
      <c r="A506" s="16"/>
      <c r="B506" s="16"/>
      <c r="C506" s="16"/>
      <c r="D506" s="328"/>
      <c r="E506" s="16"/>
      <c r="F506" s="16"/>
      <c r="G506" s="16"/>
      <c r="H506" s="16"/>
      <c r="I506" s="328"/>
      <c r="J506" s="16"/>
      <c r="K506" s="16"/>
      <c r="L506" s="16"/>
      <c r="M506" s="16"/>
      <c r="N506" s="328"/>
      <c r="O506" s="16"/>
      <c r="P506" s="16"/>
      <c r="Q506" s="16"/>
      <c r="R506" s="16"/>
      <c r="S506" s="328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</row>
    <row r="507">
      <c r="A507" s="16"/>
      <c r="B507" s="16"/>
      <c r="C507" s="16"/>
      <c r="D507" s="328"/>
      <c r="E507" s="16"/>
      <c r="F507" s="16"/>
      <c r="G507" s="16"/>
      <c r="H507" s="16"/>
      <c r="I507" s="328"/>
      <c r="J507" s="16"/>
      <c r="K507" s="16"/>
      <c r="L507" s="16"/>
      <c r="M507" s="16"/>
      <c r="N507" s="328"/>
      <c r="O507" s="16"/>
      <c r="P507" s="16"/>
      <c r="Q507" s="16"/>
      <c r="R507" s="16"/>
      <c r="S507" s="328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</row>
    <row r="508">
      <c r="A508" s="16"/>
      <c r="B508" s="16"/>
      <c r="C508" s="16"/>
      <c r="D508" s="328"/>
      <c r="E508" s="16"/>
      <c r="F508" s="16"/>
      <c r="G508" s="16"/>
      <c r="H508" s="16"/>
      <c r="I508" s="328"/>
      <c r="J508" s="16"/>
      <c r="K508" s="16"/>
      <c r="L508" s="16"/>
      <c r="M508" s="16"/>
      <c r="N508" s="328"/>
      <c r="O508" s="16"/>
      <c r="P508" s="16"/>
      <c r="Q508" s="16"/>
      <c r="R508" s="16"/>
      <c r="S508" s="328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</row>
    <row r="509">
      <c r="A509" s="16"/>
      <c r="B509" s="16"/>
      <c r="C509" s="16"/>
      <c r="D509" s="328"/>
      <c r="E509" s="16"/>
      <c r="F509" s="16"/>
      <c r="G509" s="16"/>
      <c r="H509" s="16"/>
      <c r="I509" s="328"/>
      <c r="J509" s="16"/>
      <c r="K509" s="16"/>
      <c r="L509" s="16"/>
      <c r="M509" s="16"/>
      <c r="N509" s="328"/>
      <c r="O509" s="16"/>
      <c r="P509" s="16"/>
      <c r="Q509" s="16"/>
      <c r="R509" s="16"/>
      <c r="S509" s="328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</row>
    <row r="510">
      <c r="A510" s="16"/>
      <c r="B510" s="16"/>
      <c r="C510" s="16"/>
      <c r="D510" s="328"/>
      <c r="E510" s="16"/>
      <c r="F510" s="16"/>
      <c r="G510" s="16"/>
      <c r="H510" s="16"/>
      <c r="I510" s="328"/>
      <c r="J510" s="16"/>
      <c r="K510" s="16"/>
      <c r="L510" s="16"/>
      <c r="M510" s="16"/>
      <c r="N510" s="328"/>
      <c r="O510" s="16"/>
      <c r="P510" s="16"/>
      <c r="Q510" s="16"/>
      <c r="R510" s="16"/>
      <c r="S510" s="328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</row>
    <row r="511">
      <c r="A511" s="16"/>
      <c r="B511" s="16"/>
      <c r="C511" s="16"/>
      <c r="D511" s="328"/>
      <c r="E511" s="16"/>
      <c r="F511" s="16"/>
      <c r="G511" s="16"/>
      <c r="H511" s="16"/>
      <c r="I511" s="328"/>
      <c r="J511" s="16"/>
      <c r="K511" s="16"/>
      <c r="L511" s="16"/>
      <c r="M511" s="16"/>
      <c r="N511" s="328"/>
      <c r="O511" s="16"/>
      <c r="P511" s="16"/>
      <c r="Q511" s="16"/>
      <c r="R511" s="16"/>
      <c r="S511" s="328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</row>
    <row r="512">
      <c r="A512" s="16"/>
      <c r="B512" s="16"/>
      <c r="C512" s="16"/>
      <c r="D512" s="328"/>
      <c r="E512" s="16"/>
      <c r="F512" s="16"/>
      <c r="G512" s="16"/>
      <c r="H512" s="16"/>
      <c r="I512" s="328"/>
      <c r="J512" s="16"/>
      <c r="K512" s="16"/>
      <c r="L512" s="16"/>
      <c r="M512" s="16"/>
      <c r="N512" s="328"/>
      <c r="O512" s="16"/>
      <c r="P512" s="16"/>
      <c r="Q512" s="16"/>
      <c r="R512" s="16"/>
      <c r="S512" s="328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</row>
    <row r="513">
      <c r="A513" s="16"/>
      <c r="B513" s="16"/>
      <c r="C513" s="16"/>
      <c r="D513" s="328"/>
      <c r="E513" s="16"/>
      <c r="F513" s="16"/>
      <c r="G513" s="16"/>
      <c r="H513" s="16"/>
      <c r="I513" s="328"/>
      <c r="J513" s="16"/>
      <c r="K513" s="16"/>
      <c r="L513" s="16"/>
      <c r="M513" s="16"/>
      <c r="N513" s="328"/>
      <c r="O513" s="16"/>
      <c r="P513" s="16"/>
      <c r="Q513" s="16"/>
      <c r="R513" s="16"/>
      <c r="S513" s="328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</row>
    <row r="514">
      <c r="A514" s="16"/>
      <c r="B514" s="16"/>
      <c r="C514" s="16"/>
      <c r="D514" s="328"/>
      <c r="E514" s="16"/>
      <c r="F514" s="16"/>
      <c r="G514" s="16"/>
      <c r="H514" s="16"/>
      <c r="I514" s="328"/>
      <c r="J514" s="16"/>
      <c r="K514" s="16"/>
      <c r="L514" s="16"/>
      <c r="M514" s="16"/>
      <c r="N514" s="328"/>
      <c r="O514" s="16"/>
      <c r="P514" s="16"/>
      <c r="Q514" s="16"/>
      <c r="R514" s="16"/>
      <c r="S514" s="328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</row>
    <row r="515">
      <c r="A515" s="16"/>
      <c r="B515" s="16"/>
      <c r="C515" s="16"/>
      <c r="D515" s="328"/>
      <c r="E515" s="16"/>
      <c r="F515" s="16"/>
      <c r="G515" s="16"/>
      <c r="H515" s="16"/>
      <c r="I515" s="328"/>
      <c r="J515" s="16"/>
      <c r="K515" s="16"/>
      <c r="L515" s="16"/>
      <c r="M515" s="16"/>
      <c r="N515" s="328"/>
      <c r="O515" s="16"/>
      <c r="P515" s="16"/>
      <c r="Q515" s="16"/>
      <c r="R515" s="16"/>
      <c r="S515" s="328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</row>
    <row r="516">
      <c r="A516" s="16"/>
      <c r="B516" s="16"/>
      <c r="C516" s="16"/>
      <c r="D516" s="328"/>
      <c r="E516" s="16"/>
      <c r="F516" s="16"/>
      <c r="G516" s="16"/>
      <c r="H516" s="16"/>
      <c r="I516" s="328"/>
      <c r="J516" s="16"/>
      <c r="K516" s="16"/>
      <c r="L516" s="16"/>
      <c r="M516" s="16"/>
      <c r="N516" s="328"/>
      <c r="O516" s="16"/>
      <c r="P516" s="16"/>
      <c r="Q516" s="16"/>
      <c r="R516" s="16"/>
      <c r="S516" s="328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</row>
    <row r="517">
      <c r="A517" s="16"/>
      <c r="B517" s="16"/>
      <c r="C517" s="16"/>
      <c r="D517" s="328"/>
      <c r="E517" s="16"/>
      <c r="F517" s="16"/>
      <c r="G517" s="16"/>
      <c r="H517" s="16"/>
      <c r="I517" s="328"/>
      <c r="J517" s="16"/>
      <c r="K517" s="16"/>
      <c r="L517" s="16"/>
      <c r="M517" s="16"/>
      <c r="N517" s="328"/>
      <c r="O517" s="16"/>
      <c r="P517" s="16"/>
      <c r="Q517" s="16"/>
      <c r="R517" s="16"/>
      <c r="S517" s="328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</row>
    <row r="518">
      <c r="A518" s="16"/>
      <c r="B518" s="16"/>
      <c r="C518" s="16"/>
      <c r="D518" s="328"/>
      <c r="E518" s="16"/>
      <c r="F518" s="16"/>
      <c r="G518" s="16"/>
      <c r="H518" s="16"/>
      <c r="I518" s="328"/>
      <c r="J518" s="16"/>
      <c r="K518" s="16"/>
      <c r="L518" s="16"/>
      <c r="M518" s="16"/>
      <c r="N518" s="328"/>
      <c r="O518" s="16"/>
      <c r="P518" s="16"/>
      <c r="Q518" s="16"/>
      <c r="R518" s="16"/>
      <c r="S518" s="328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</row>
    <row r="519">
      <c r="A519" s="16"/>
      <c r="B519" s="16"/>
      <c r="C519" s="16"/>
      <c r="D519" s="328"/>
      <c r="E519" s="16"/>
      <c r="F519" s="16"/>
      <c r="G519" s="16"/>
      <c r="H519" s="16"/>
      <c r="I519" s="328"/>
      <c r="J519" s="16"/>
      <c r="K519" s="16"/>
      <c r="L519" s="16"/>
      <c r="M519" s="16"/>
      <c r="N519" s="328"/>
      <c r="O519" s="16"/>
      <c r="P519" s="16"/>
      <c r="Q519" s="16"/>
      <c r="R519" s="16"/>
      <c r="S519" s="328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</row>
    <row r="520">
      <c r="A520" s="16"/>
      <c r="B520" s="16"/>
      <c r="C520" s="16"/>
      <c r="D520" s="328"/>
      <c r="E520" s="16"/>
      <c r="F520" s="16"/>
      <c r="G520" s="16"/>
      <c r="H520" s="16"/>
      <c r="I520" s="328"/>
      <c r="J520" s="16"/>
      <c r="K520" s="16"/>
      <c r="L520" s="16"/>
      <c r="M520" s="16"/>
      <c r="N520" s="328"/>
      <c r="O520" s="16"/>
      <c r="P520" s="16"/>
      <c r="Q520" s="16"/>
      <c r="R520" s="16"/>
      <c r="S520" s="328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</row>
    <row r="521">
      <c r="A521" s="16"/>
      <c r="B521" s="16"/>
      <c r="C521" s="16"/>
      <c r="D521" s="328"/>
      <c r="E521" s="16"/>
      <c r="F521" s="16"/>
      <c r="G521" s="16"/>
      <c r="H521" s="16"/>
      <c r="I521" s="328"/>
      <c r="J521" s="16"/>
      <c r="K521" s="16"/>
      <c r="L521" s="16"/>
      <c r="M521" s="16"/>
      <c r="N521" s="328"/>
      <c r="O521" s="16"/>
      <c r="P521" s="16"/>
      <c r="Q521" s="16"/>
      <c r="R521" s="16"/>
      <c r="S521" s="328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</row>
    <row r="522">
      <c r="A522" s="16"/>
      <c r="B522" s="16"/>
      <c r="C522" s="16"/>
      <c r="D522" s="328"/>
      <c r="E522" s="16"/>
      <c r="F522" s="16"/>
      <c r="G522" s="16"/>
      <c r="H522" s="16"/>
      <c r="I522" s="328"/>
      <c r="J522" s="16"/>
      <c r="K522" s="16"/>
      <c r="L522" s="16"/>
      <c r="M522" s="16"/>
      <c r="N522" s="328"/>
      <c r="O522" s="16"/>
      <c r="P522" s="16"/>
      <c r="Q522" s="16"/>
      <c r="R522" s="16"/>
      <c r="S522" s="328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</row>
    <row r="523">
      <c r="A523" s="16"/>
      <c r="B523" s="16"/>
      <c r="C523" s="16"/>
      <c r="D523" s="328"/>
      <c r="E523" s="16"/>
      <c r="F523" s="16"/>
      <c r="G523" s="16"/>
      <c r="H523" s="16"/>
      <c r="I523" s="328"/>
      <c r="J523" s="16"/>
      <c r="K523" s="16"/>
      <c r="L523" s="16"/>
      <c r="M523" s="16"/>
      <c r="N523" s="328"/>
      <c r="O523" s="16"/>
      <c r="P523" s="16"/>
      <c r="Q523" s="16"/>
      <c r="R523" s="16"/>
      <c r="S523" s="328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</row>
    <row r="524">
      <c r="A524" s="16"/>
      <c r="B524" s="16"/>
      <c r="C524" s="16"/>
      <c r="D524" s="328"/>
      <c r="E524" s="16"/>
      <c r="F524" s="16"/>
      <c r="G524" s="16"/>
      <c r="H524" s="16"/>
      <c r="I524" s="328"/>
      <c r="J524" s="16"/>
      <c r="K524" s="16"/>
      <c r="L524" s="16"/>
      <c r="M524" s="16"/>
      <c r="N524" s="328"/>
      <c r="O524" s="16"/>
      <c r="P524" s="16"/>
      <c r="Q524" s="16"/>
      <c r="R524" s="16"/>
      <c r="S524" s="328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</row>
    <row r="525">
      <c r="A525" s="16"/>
      <c r="B525" s="16"/>
      <c r="C525" s="16"/>
      <c r="D525" s="328"/>
      <c r="E525" s="16"/>
      <c r="F525" s="16"/>
      <c r="G525" s="16"/>
      <c r="H525" s="16"/>
      <c r="I525" s="328"/>
      <c r="J525" s="16"/>
      <c r="K525" s="16"/>
      <c r="L525" s="16"/>
      <c r="M525" s="16"/>
      <c r="N525" s="328"/>
      <c r="O525" s="16"/>
      <c r="P525" s="16"/>
      <c r="Q525" s="16"/>
      <c r="R525" s="16"/>
      <c r="S525" s="328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</row>
    <row r="526">
      <c r="A526" s="16"/>
      <c r="B526" s="16"/>
      <c r="C526" s="16"/>
      <c r="D526" s="328"/>
      <c r="E526" s="16"/>
      <c r="F526" s="16"/>
      <c r="G526" s="16"/>
      <c r="H526" s="16"/>
      <c r="I526" s="328"/>
      <c r="J526" s="16"/>
      <c r="K526" s="16"/>
      <c r="L526" s="16"/>
      <c r="M526" s="16"/>
      <c r="N526" s="328"/>
      <c r="O526" s="16"/>
      <c r="P526" s="16"/>
      <c r="Q526" s="16"/>
      <c r="R526" s="16"/>
      <c r="S526" s="328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</row>
    <row r="527">
      <c r="A527" s="16"/>
      <c r="B527" s="16"/>
      <c r="C527" s="16"/>
      <c r="D527" s="328"/>
      <c r="E527" s="16"/>
      <c r="F527" s="16"/>
      <c r="G527" s="16"/>
      <c r="H527" s="16"/>
      <c r="I527" s="328"/>
      <c r="J527" s="16"/>
      <c r="K527" s="16"/>
      <c r="L527" s="16"/>
      <c r="M527" s="16"/>
      <c r="N527" s="328"/>
      <c r="O527" s="16"/>
      <c r="P527" s="16"/>
      <c r="Q527" s="16"/>
      <c r="R527" s="16"/>
      <c r="S527" s="328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</row>
    <row r="528">
      <c r="A528" s="16"/>
      <c r="B528" s="16"/>
      <c r="C528" s="16"/>
      <c r="D528" s="328"/>
      <c r="E528" s="16"/>
      <c r="F528" s="16"/>
      <c r="G528" s="16"/>
      <c r="H528" s="16"/>
      <c r="I528" s="328"/>
      <c r="J528" s="16"/>
      <c r="K528" s="16"/>
      <c r="L528" s="16"/>
      <c r="M528" s="16"/>
      <c r="N528" s="328"/>
      <c r="O528" s="16"/>
      <c r="P528" s="16"/>
      <c r="Q528" s="16"/>
      <c r="R528" s="16"/>
      <c r="S528" s="328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</row>
    <row r="529">
      <c r="A529" s="16"/>
      <c r="B529" s="16"/>
      <c r="C529" s="16"/>
      <c r="D529" s="328"/>
      <c r="E529" s="16"/>
      <c r="F529" s="16"/>
      <c r="G529" s="16"/>
      <c r="H529" s="16"/>
      <c r="I529" s="328"/>
      <c r="J529" s="16"/>
      <c r="K529" s="16"/>
      <c r="L529" s="16"/>
      <c r="M529" s="16"/>
      <c r="N529" s="328"/>
      <c r="O529" s="16"/>
      <c r="P529" s="16"/>
      <c r="Q529" s="16"/>
      <c r="R529" s="16"/>
      <c r="S529" s="328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</row>
    <row r="530">
      <c r="A530" s="16"/>
      <c r="B530" s="16"/>
      <c r="C530" s="16"/>
      <c r="D530" s="328"/>
      <c r="E530" s="16"/>
      <c r="F530" s="16"/>
      <c r="G530" s="16"/>
      <c r="H530" s="16"/>
      <c r="I530" s="328"/>
      <c r="J530" s="16"/>
      <c r="K530" s="16"/>
      <c r="L530" s="16"/>
      <c r="M530" s="16"/>
      <c r="N530" s="328"/>
      <c r="O530" s="16"/>
      <c r="P530" s="16"/>
      <c r="Q530" s="16"/>
      <c r="R530" s="16"/>
      <c r="S530" s="328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</row>
    <row r="531">
      <c r="A531" s="16"/>
      <c r="B531" s="16"/>
      <c r="C531" s="16"/>
      <c r="D531" s="328"/>
      <c r="E531" s="16"/>
      <c r="F531" s="16"/>
      <c r="G531" s="16"/>
      <c r="H531" s="16"/>
      <c r="I531" s="328"/>
      <c r="J531" s="16"/>
      <c r="K531" s="16"/>
      <c r="L531" s="16"/>
      <c r="M531" s="16"/>
      <c r="N531" s="328"/>
      <c r="O531" s="16"/>
      <c r="P531" s="16"/>
      <c r="Q531" s="16"/>
      <c r="R531" s="16"/>
      <c r="S531" s="328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</row>
    <row r="532">
      <c r="A532" s="16"/>
      <c r="B532" s="16"/>
      <c r="C532" s="16"/>
      <c r="D532" s="328"/>
      <c r="E532" s="16"/>
      <c r="F532" s="16"/>
      <c r="G532" s="16"/>
      <c r="H532" s="16"/>
      <c r="I532" s="328"/>
      <c r="J532" s="16"/>
      <c r="K532" s="16"/>
      <c r="L532" s="16"/>
      <c r="M532" s="16"/>
      <c r="N532" s="328"/>
      <c r="O532" s="16"/>
      <c r="P532" s="16"/>
      <c r="Q532" s="16"/>
      <c r="R532" s="16"/>
      <c r="S532" s="328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</row>
    <row r="533">
      <c r="A533" s="16"/>
      <c r="B533" s="16"/>
      <c r="C533" s="16"/>
      <c r="D533" s="328"/>
      <c r="E533" s="16"/>
      <c r="F533" s="16"/>
      <c r="G533" s="16"/>
      <c r="H533" s="16"/>
      <c r="I533" s="328"/>
      <c r="J533" s="16"/>
      <c r="K533" s="16"/>
      <c r="L533" s="16"/>
      <c r="M533" s="16"/>
      <c r="N533" s="328"/>
      <c r="O533" s="16"/>
      <c r="P533" s="16"/>
      <c r="Q533" s="16"/>
      <c r="R533" s="16"/>
      <c r="S533" s="328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</row>
    <row r="534">
      <c r="A534" s="16"/>
      <c r="B534" s="16"/>
      <c r="C534" s="16"/>
      <c r="D534" s="328"/>
      <c r="E534" s="16"/>
      <c r="F534" s="16"/>
      <c r="G534" s="16"/>
      <c r="H534" s="16"/>
      <c r="I534" s="328"/>
      <c r="J534" s="16"/>
      <c r="K534" s="16"/>
      <c r="L534" s="16"/>
      <c r="M534" s="16"/>
      <c r="N534" s="328"/>
      <c r="O534" s="16"/>
      <c r="P534" s="16"/>
      <c r="Q534" s="16"/>
      <c r="R534" s="16"/>
      <c r="S534" s="328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</row>
    <row r="535">
      <c r="A535" s="16"/>
      <c r="B535" s="16"/>
      <c r="C535" s="16"/>
      <c r="D535" s="328"/>
      <c r="E535" s="16"/>
      <c r="F535" s="16"/>
      <c r="G535" s="16"/>
      <c r="H535" s="16"/>
      <c r="I535" s="328"/>
      <c r="J535" s="16"/>
      <c r="K535" s="16"/>
      <c r="L535" s="16"/>
      <c r="M535" s="16"/>
      <c r="N535" s="328"/>
      <c r="O535" s="16"/>
      <c r="P535" s="16"/>
      <c r="Q535" s="16"/>
      <c r="R535" s="16"/>
      <c r="S535" s="328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</row>
    <row r="536">
      <c r="A536" s="16"/>
      <c r="B536" s="16"/>
      <c r="C536" s="16"/>
      <c r="D536" s="328"/>
      <c r="E536" s="16"/>
      <c r="F536" s="16"/>
      <c r="G536" s="16"/>
      <c r="H536" s="16"/>
      <c r="I536" s="328"/>
      <c r="J536" s="16"/>
      <c r="K536" s="16"/>
      <c r="L536" s="16"/>
      <c r="M536" s="16"/>
      <c r="N536" s="328"/>
      <c r="O536" s="16"/>
      <c r="P536" s="16"/>
      <c r="Q536" s="16"/>
      <c r="R536" s="16"/>
      <c r="S536" s="328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</row>
    <row r="537">
      <c r="A537" s="16"/>
      <c r="B537" s="16"/>
      <c r="C537" s="16"/>
      <c r="D537" s="328"/>
      <c r="E537" s="16"/>
      <c r="F537" s="16"/>
      <c r="G537" s="16"/>
      <c r="H537" s="16"/>
      <c r="I537" s="328"/>
      <c r="J537" s="16"/>
      <c r="K537" s="16"/>
      <c r="L537" s="16"/>
      <c r="M537" s="16"/>
      <c r="N537" s="328"/>
      <c r="O537" s="16"/>
      <c r="P537" s="16"/>
      <c r="Q537" s="16"/>
      <c r="R537" s="16"/>
      <c r="S537" s="328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</row>
    <row r="538">
      <c r="A538" s="16"/>
      <c r="B538" s="16"/>
      <c r="C538" s="16"/>
      <c r="D538" s="328"/>
      <c r="E538" s="16"/>
      <c r="F538" s="16"/>
      <c r="G538" s="16"/>
      <c r="H538" s="16"/>
      <c r="I538" s="328"/>
      <c r="J538" s="16"/>
      <c r="K538" s="16"/>
      <c r="L538" s="16"/>
      <c r="M538" s="16"/>
      <c r="N538" s="328"/>
      <c r="O538" s="16"/>
      <c r="P538" s="16"/>
      <c r="Q538" s="16"/>
      <c r="R538" s="16"/>
      <c r="S538" s="328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</row>
    <row r="539">
      <c r="A539" s="16"/>
      <c r="B539" s="16"/>
      <c r="C539" s="16"/>
      <c r="D539" s="328"/>
      <c r="E539" s="16"/>
      <c r="F539" s="16"/>
      <c r="G539" s="16"/>
      <c r="H539" s="16"/>
      <c r="I539" s="328"/>
      <c r="J539" s="16"/>
      <c r="K539" s="16"/>
      <c r="L539" s="16"/>
      <c r="M539" s="16"/>
      <c r="N539" s="328"/>
      <c r="O539" s="16"/>
      <c r="P539" s="16"/>
      <c r="Q539" s="16"/>
      <c r="R539" s="16"/>
      <c r="S539" s="328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</row>
    <row r="540">
      <c r="A540" s="16"/>
      <c r="B540" s="16"/>
      <c r="C540" s="16"/>
      <c r="D540" s="328"/>
      <c r="E540" s="16"/>
      <c r="F540" s="16"/>
      <c r="G540" s="16"/>
      <c r="H540" s="16"/>
      <c r="I540" s="328"/>
      <c r="J540" s="16"/>
      <c r="K540" s="16"/>
      <c r="L540" s="16"/>
      <c r="M540" s="16"/>
      <c r="N540" s="328"/>
      <c r="O540" s="16"/>
      <c r="P540" s="16"/>
      <c r="Q540" s="16"/>
      <c r="R540" s="16"/>
      <c r="S540" s="328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</row>
    <row r="541">
      <c r="A541" s="16"/>
      <c r="B541" s="16"/>
      <c r="C541" s="16"/>
      <c r="D541" s="328"/>
      <c r="E541" s="16"/>
      <c r="F541" s="16"/>
      <c r="G541" s="16"/>
      <c r="H541" s="16"/>
      <c r="I541" s="328"/>
      <c r="J541" s="16"/>
      <c r="K541" s="16"/>
      <c r="L541" s="16"/>
      <c r="M541" s="16"/>
      <c r="N541" s="328"/>
      <c r="O541" s="16"/>
      <c r="P541" s="16"/>
      <c r="Q541" s="16"/>
      <c r="R541" s="16"/>
      <c r="S541" s="328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</row>
    <row r="542">
      <c r="A542" s="16"/>
      <c r="B542" s="16"/>
      <c r="C542" s="16"/>
      <c r="D542" s="328"/>
      <c r="E542" s="16"/>
      <c r="F542" s="16"/>
      <c r="G542" s="16"/>
      <c r="H542" s="16"/>
      <c r="I542" s="328"/>
      <c r="J542" s="16"/>
      <c r="K542" s="16"/>
      <c r="L542" s="16"/>
      <c r="M542" s="16"/>
      <c r="N542" s="328"/>
      <c r="O542" s="16"/>
      <c r="P542" s="16"/>
      <c r="Q542" s="16"/>
      <c r="R542" s="16"/>
      <c r="S542" s="328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</row>
    <row r="543">
      <c r="A543" s="16"/>
      <c r="B543" s="16"/>
      <c r="C543" s="16"/>
      <c r="D543" s="328"/>
      <c r="E543" s="16"/>
      <c r="F543" s="16"/>
      <c r="G543" s="16"/>
      <c r="H543" s="16"/>
      <c r="I543" s="328"/>
      <c r="J543" s="16"/>
      <c r="K543" s="16"/>
      <c r="L543" s="16"/>
      <c r="M543" s="16"/>
      <c r="N543" s="328"/>
      <c r="O543" s="16"/>
      <c r="P543" s="16"/>
      <c r="Q543" s="16"/>
      <c r="R543" s="16"/>
      <c r="S543" s="328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</row>
    <row r="544">
      <c r="A544" s="16"/>
      <c r="B544" s="16"/>
      <c r="C544" s="16"/>
      <c r="D544" s="328"/>
      <c r="E544" s="16"/>
      <c r="F544" s="16"/>
      <c r="G544" s="16"/>
      <c r="H544" s="16"/>
      <c r="I544" s="328"/>
      <c r="J544" s="16"/>
      <c r="K544" s="16"/>
      <c r="L544" s="16"/>
      <c r="M544" s="16"/>
      <c r="N544" s="328"/>
      <c r="O544" s="16"/>
      <c r="P544" s="16"/>
      <c r="Q544" s="16"/>
      <c r="R544" s="16"/>
      <c r="S544" s="328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</row>
    <row r="545">
      <c r="A545" s="16"/>
      <c r="B545" s="16"/>
      <c r="C545" s="16"/>
      <c r="D545" s="328"/>
      <c r="E545" s="16"/>
      <c r="F545" s="16"/>
      <c r="G545" s="16"/>
      <c r="H545" s="16"/>
      <c r="I545" s="328"/>
      <c r="J545" s="16"/>
      <c r="K545" s="16"/>
      <c r="L545" s="16"/>
      <c r="M545" s="16"/>
      <c r="N545" s="328"/>
      <c r="O545" s="16"/>
      <c r="P545" s="16"/>
      <c r="Q545" s="16"/>
      <c r="R545" s="16"/>
      <c r="S545" s="328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</row>
    <row r="546">
      <c r="A546" s="16"/>
      <c r="B546" s="16"/>
      <c r="C546" s="16"/>
      <c r="D546" s="328"/>
      <c r="E546" s="16"/>
      <c r="F546" s="16"/>
      <c r="G546" s="16"/>
      <c r="H546" s="16"/>
      <c r="I546" s="328"/>
      <c r="J546" s="16"/>
      <c r="K546" s="16"/>
      <c r="L546" s="16"/>
      <c r="M546" s="16"/>
      <c r="N546" s="328"/>
      <c r="O546" s="16"/>
      <c r="P546" s="16"/>
      <c r="Q546" s="16"/>
      <c r="R546" s="16"/>
      <c r="S546" s="328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</row>
    <row r="547">
      <c r="A547" s="16"/>
      <c r="B547" s="16"/>
      <c r="C547" s="16"/>
      <c r="D547" s="328"/>
      <c r="E547" s="16"/>
      <c r="F547" s="16"/>
      <c r="G547" s="16"/>
      <c r="H547" s="16"/>
      <c r="I547" s="328"/>
      <c r="J547" s="16"/>
      <c r="K547" s="16"/>
      <c r="L547" s="16"/>
      <c r="M547" s="16"/>
      <c r="N547" s="328"/>
      <c r="O547" s="16"/>
      <c r="P547" s="16"/>
      <c r="Q547" s="16"/>
      <c r="R547" s="16"/>
      <c r="S547" s="328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</row>
    <row r="548">
      <c r="A548" s="16"/>
      <c r="B548" s="16"/>
      <c r="C548" s="16"/>
      <c r="D548" s="328"/>
      <c r="E548" s="16"/>
      <c r="F548" s="16"/>
      <c r="G548" s="16"/>
      <c r="H548" s="16"/>
      <c r="I548" s="328"/>
      <c r="J548" s="16"/>
      <c r="K548" s="16"/>
      <c r="L548" s="16"/>
      <c r="M548" s="16"/>
      <c r="N548" s="328"/>
      <c r="O548" s="16"/>
      <c r="P548" s="16"/>
      <c r="Q548" s="16"/>
      <c r="R548" s="16"/>
      <c r="S548" s="328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</row>
    <row r="549">
      <c r="A549" s="16"/>
      <c r="B549" s="16"/>
      <c r="C549" s="16"/>
      <c r="D549" s="328"/>
      <c r="E549" s="16"/>
      <c r="F549" s="16"/>
      <c r="G549" s="16"/>
      <c r="H549" s="16"/>
      <c r="I549" s="328"/>
      <c r="J549" s="16"/>
      <c r="K549" s="16"/>
      <c r="L549" s="16"/>
      <c r="M549" s="16"/>
      <c r="N549" s="328"/>
      <c r="O549" s="16"/>
      <c r="P549" s="16"/>
      <c r="Q549" s="16"/>
      <c r="R549" s="16"/>
      <c r="S549" s="328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</row>
    <row r="550">
      <c r="A550" s="16"/>
      <c r="B550" s="16"/>
      <c r="C550" s="16"/>
      <c r="D550" s="328"/>
      <c r="E550" s="16"/>
      <c r="F550" s="16"/>
      <c r="G550" s="16"/>
      <c r="H550" s="16"/>
      <c r="I550" s="328"/>
      <c r="J550" s="16"/>
      <c r="K550" s="16"/>
      <c r="L550" s="16"/>
      <c r="M550" s="16"/>
      <c r="N550" s="328"/>
      <c r="O550" s="16"/>
      <c r="P550" s="16"/>
      <c r="Q550" s="16"/>
      <c r="R550" s="16"/>
      <c r="S550" s="328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</row>
    <row r="551">
      <c r="A551" s="16"/>
      <c r="B551" s="16"/>
      <c r="C551" s="16"/>
      <c r="D551" s="328"/>
      <c r="E551" s="16"/>
      <c r="F551" s="16"/>
      <c r="G551" s="16"/>
      <c r="H551" s="16"/>
      <c r="I551" s="328"/>
      <c r="J551" s="16"/>
      <c r="K551" s="16"/>
      <c r="L551" s="16"/>
      <c r="M551" s="16"/>
      <c r="N551" s="328"/>
      <c r="O551" s="16"/>
      <c r="P551" s="16"/>
      <c r="Q551" s="16"/>
      <c r="R551" s="16"/>
      <c r="S551" s="328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</row>
    <row r="552">
      <c r="A552" s="16"/>
      <c r="B552" s="16"/>
      <c r="C552" s="16"/>
      <c r="D552" s="328"/>
      <c r="E552" s="16"/>
      <c r="F552" s="16"/>
      <c r="G552" s="16"/>
      <c r="H552" s="16"/>
      <c r="I552" s="328"/>
      <c r="J552" s="16"/>
      <c r="K552" s="16"/>
      <c r="L552" s="16"/>
      <c r="M552" s="16"/>
      <c r="N552" s="328"/>
      <c r="O552" s="16"/>
      <c r="P552" s="16"/>
      <c r="Q552" s="16"/>
      <c r="R552" s="16"/>
      <c r="S552" s="328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</row>
    <row r="553">
      <c r="A553" s="16"/>
      <c r="B553" s="16"/>
      <c r="C553" s="16"/>
      <c r="D553" s="328"/>
      <c r="E553" s="16"/>
      <c r="F553" s="16"/>
      <c r="G553" s="16"/>
      <c r="H553" s="16"/>
      <c r="I553" s="328"/>
      <c r="J553" s="16"/>
      <c r="K553" s="16"/>
      <c r="L553" s="16"/>
      <c r="M553" s="16"/>
      <c r="N553" s="328"/>
      <c r="O553" s="16"/>
      <c r="P553" s="16"/>
      <c r="Q553" s="16"/>
      <c r="R553" s="16"/>
      <c r="S553" s="328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</row>
    <row r="554">
      <c r="A554" s="16"/>
      <c r="B554" s="16"/>
      <c r="C554" s="16"/>
      <c r="D554" s="328"/>
      <c r="E554" s="16"/>
      <c r="F554" s="16"/>
      <c r="G554" s="16"/>
      <c r="H554" s="16"/>
      <c r="I554" s="328"/>
      <c r="J554" s="16"/>
      <c r="K554" s="16"/>
      <c r="L554" s="16"/>
      <c r="M554" s="16"/>
      <c r="N554" s="328"/>
      <c r="O554" s="16"/>
      <c r="P554" s="16"/>
      <c r="Q554" s="16"/>
      <c r="R554" s="16"/>
      <c r="S554" s="328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</row>
    <row r="555">
      <c r="A555" s="16"/>
      <c r="B555" s="16"/>
      <c r="C555" s="16"/>
      <c r="D555" s="328"/>
      <c r="E555" s="16"/>
      <c r="F555" s="16"/>
      <c r="G555" s="16"/>
      <c r="H555" s="16"/>
      <c r="I555" s="328"/>
      <c r="J555" s="16"/>
      <c r="K555" s="16"/>
      <c r="L555" s="16"/>
      <c r="M555" s="16"/>
      <c r="N555" s="328"/>
      <c r="O555" s="16"/>
      <c r="P555" s="16"/>
      <c r="Q555" s="16"/>
      <c r="R555" s="16"/>
      <c r="S555" s="328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</row>
    <row r="556">
      <c r="A556" s="16"/>
      <c r="B556" s="16"/>
      <c r="C556" s="16"/>
      <c r="D556" s="328"/>
      <c r="E556" s="16"/>
      <c r="F556" s="16"/>
      <c r="G556" s="16"/>
      <c r="H556" s="16"/>
      <c r="I556" s="328"/>
      <c r="J556" s="16"/>
      <c r="K556" s="16"/>
      <c r="L556" s="16"/>
      <c r="M556" s="16"/>
      <c r="N556" s="328"/>
      <c r="O556" s="16"/>
      <c r="P556" s="16"/>
      <c r="Q556" s="16"/>
      <c r="R556" s="16"/>
      <c r="S556" s="328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</row>
    <row r="557">
      <c r="A557" s="16"/>
      <c r="B557" s="16"/>
      <c r="C557" s="16"/>
      <c r="D557" s="328"/>
      <c r="E557" s="16"/>
      <c r="F557" s="16"/>
      <c r="G557" s="16"/>
      <c r="H557" s="16"/>
      <c r="I557" s="328"/>
      <c r="J557" s="16"/>
      <c r="K557" s="16"/>
      <c r="L557" s="16"/>
      <c r="M557" s="16"/>
      <c r="N557" s="328"/>
      <c r="O557" s="16"/>
      <c r="P557" s="16"/>
      <c r="Q557" s="16"/>
      <c r="R557" s="16"/>
      <c r="S557" s="328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</row>
    <row r="558">
      <c r="A558" s="16"/>
      <c r="B558" s="16"/>
      <c r="C558" s="16"/>
      <c r="D558" s="328"/>
      <c r="E558" s="16"/>
      <c r="F558" s="16"/>
      <c r="G558" s="16"/>
      <c r="H558" s="16"/>
      <c r="I558" s="328"/>
      <c r="J558" s="16"/>
      <c r="K558" s="16"/>
      <c r="L558" s="16"/>
      <c r="M558" s="16"/>
      <c r="N558" s="328"/>
      <c r="O558" s="16"/>
      <c r="P558" s="16"/>
      <c r="Q558" s="16"/>
      <c r="R558" s="16"/>
      <c r="S558" s="328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</row>
    <row r="559">
      <c r="A559" s="16"/>
      <c r="B559" s="16"/>
      <c r="C559" s="16"/>
      <c r="D559" s="328"/>
      <c r="E559" s="16"/>
      <c r="F559" s="16"/>
      <c r="G559" s="16"/>
      <c r="H559" s="16"/>
      <c r="I559" s="328"/>
      <c r="J559" s="16"/>
      <c r="K559" s="16"/>
      <c r="L559" s="16"/>
      <c r="M559" s="16"/>
      <c r="N559" s="328"/>
      <c r="O559" s="16"/>
      <c r="P559" s="16"/>
      <c r="Q559" s="16"/>
      <c r="R559" s="16"/>
      <c r="S559" s="328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</row>
    <row r="560">
      <c r="A560" s="16"/>
      <c r="B560" s="16"/>
      <c r="C560" s="16"/>
      <c r="D560" s="328"/>
      <c r="E560" s="16"/>
      <c r="F560" s="16"/>
      <c r="G560" s="16"/>
      <c r="H560" s="16"/>
      <c r="I560" s="328"/>
      <c r="J560" s="16"/>
      <c r="K560" s="16"/>
      <c r="L560" s="16"/>
      <c r="M560" s="16"/>
      <c r="N560" s="328"/>
      <c r="O560" s="16"/>
      <c r="P560" s="16"/>
      <c r="Q560" s="16"/>
      <c r="R560" s="16"/>
      <c r="S560" s="328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</row>
    <row r="561">
      <c r="A561" s="16"/>
      <c r="B561" s="16"/>
      <c r="C561" s="16"/>
      <c r="D561" s="328"/>
      <c r="E561" s="16"/>
      <c r="F561" s="16"/>
      <c r="G561" s="16"/>
      <c r="H561" s="16"/>
      <c r="I561" s="328"/>
      <c r="J561" s="16"/>
      <c r="K561" s="16"/>
      <c r="L561" s="16"/>
      <c r="M561" s="16"/>
      <c r="N561" s="328"/>
      <c r="O561" s="16"/>
      <c r="P561" s="16"/>
      <c r="Q561" s="16"/>
      <c r="R561" s="16"/>
      <c r="S561" s="328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</row>
    <row r="562">
      <c r="A562" s="16"/>
      <c r="B562" s="16"/>
      <c r="C562" s="16"/>
      <c r="D562" s="328"/>
      <c r="E562" s="16"/>
      <c r="F562" s="16"/>
      <c r="G562" s="16"/>
      <c r="H562" s="16"/>
      <c r="I562" s="328"/>
      <c r="J562" s="16"/>
      <c r="K562" s="16"/>
      <c r="L562" s="16"/>
      <c r="M562" s="16"/>
      <c r="N562" s="328"/>
      <c r="O562" s="16"/>
      <c r="P562" s="16"/>
      <c r="Q562" s="16"/>
      <c r="R562" s="16"/>
      <c r="S562" s="328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</row>
    <row r="563">
      <c r="A563" s="16"/>
      <c r="B563" s="16"/>
      <c r="C563" s="16"/>
      <c r="D563" s="328"/>
      <c r="E563" s="16"/>
      <c r="F563" s="16"/>
      <c r="G563" s="16"/>
      <c r="H563" s="16"/>
      <c r="I563" s="328"/>
      <c r="J563" s="16"/>
      <c r="K563" s="16"/>
      <c r="L563" s="16"/>
      <c r="M563" s="16"/>
      <c r="N563" s="328"/>
      <c r="O563" s="16"/>
      <c r="P563" s="16"/>
      <c r="Q563" s="16"/>
      <c r="R563" s="16"/>
      <c r="S563" s="328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</row>
    <row r="564">
      <c r="A564" s="16"/>
      <c r="B564" s="16"/>
      <c r="C564" s="16"/>
      <c r="D564" s="328"/>
      <c r="E564" s="16"/>
      <c r="F564" s="16"/>
      <c r="G564" s="16"/>
      <c r="H564" s="16"/>
      <c r="I564" s="328"/>
      <c r="J564" s="16"/>
      <c r="K564" s="16"/>
      <c r="L564" s="16"/>
      <c r="M564" s="16"/>
      <c r="N564" s="328"/>
      <c r="O564" s="16"/>
      <c r="P564" s="16"/>
      <c r="Q564" s="16"/>
      <c r="R564" s="16"/>
      <c r="S564" s="328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</row>
    <row r="565">
      <c r="A565" s="16"/>
      <c r="B565" s="16"/>
      <c r="C565" s="16"/>
      <c r="D565" s="328"/>
      <c r="E565" s="16"/>
      <c r="F565" s="16"/>
      <c r="G565" s="16"/>
      <c r="H565" s="16"/>
      <c r="I565" s="328"/>
      <c r="J565" s="16"/>
      <c r="K565" s="16"/>
      <c r="L565" s="16"/>
      <c r="M565" s="16"/>
      <c r="N565" s="328"/>
      <c r="O565" s="16"/>
      <c r="P565" s="16"/>
      <c r="Q565" s="16"/>
      <c r="R565" s="16"/>
      <c r="S565" s="328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</row>
    <row r="566">
      <c r="A566" s="16"/>
      <c r="B566" s="16"/>
      <c r="C566" s="16"/>
      <c r="D566" s="328"/>
      <c r="E566" s="16"/>
      <c r="F566" s="16"/>
      <c r="G566" s="16"/>
      <c r="H566" s="16"/>
      <c r="I566" s="328"/>
      <c r="J566" s="16"/>
      <c r="K566" s="16"/>
      <c r="L566" s="16"/>
      <c r="M566" s="16"/>
      <c r="N566" s="328"/>
      <c r="O566" s="16"/>
      <c r="P566" s="16"/>
      <c r="Q566" s="16"/>
      <c r="R566" s="16"/>
      <c r="S566" s="328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</row>
    <row r="567">
      <c r="A567" s="16"/>
      <c r="B567" s="16"/>
      <c r="C567" s="16"/>
      <c r="D567" s="328"/>
      <c r="E567" s="16"/>
      <c r="F567" s="16"/>
      <c r="G567" s="16"/>
      <c r="H567" s="16"/>
      <c r="I567" s="328"/>
      <c r="J567" s="16"/>
      <c r="K567" s="16"/>
      <c r="L567" s="16"/>
      <c r="M567" s="16"/>
      <c r="N567" s="328"/>
      <c r="O567" s="16"/>
      <c r="P567" s="16"/>
      <c r="Q567" s="16"/>
      <c r="R567" s="16"/>
      <c r="S567" s="328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</row>
    <row r="568">
      <c r="A568" s="16"/>
      <c r="B568" s="16"/>
      <c r="C568" s="16"/>
      <c r="D568" s="328"/>
      <c r="E568" s="16"/>
      <c r="F568" s="16"/>
      <c r="G568" s="16"/>
      <c r="H568" s="16"/>
      <c r="I568" s="328"/>
      <c r="J568" s="16"/>
      <c r="K568" s="16"/>
      <c r="L568" s="16"/>
      <c r="M568" s="16"/>
      <c r="N568" s="328"/>
      <c r="O568" s="16"/>
      <c r="P568" s="16"/>
      <c r="Q568" s="16"/>
      <c r="R568" s="16"/>
      <c r="S568" s="328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</row>
    <row r="569">
      <c r="A569" s="16"/>
      <c r="B569" s="16"/>
      <c r="C569" s="16"/>
      <c r="D569" s="328"/>
      <c r="E569" s="16"/>
      <c r="F569" s="16"/>
      <c r="G569" s="16"/>
      <c r="H569" s="16"/>
      <c r="I569" s="328"/>
      <c r="J569" s="16"/>
      <c r="K569" s="16"/>
      <c r="L569" s="16"/>
      <c r="M569" s="16"/>
      <c r="N569" s="328"/>
      <c r="O569" s="16"/>
      <c r="P569" s="16"/>
      <c r="Q569" s="16"/>
      <c r="R569" s="16"/>
      <c r="S569" s="328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</row>
    <row r="570">
      <c r="A570" s="16"/>
      <c r="B570" s="16"/>
      <c r="C570" s="16"/>
      <c r="D570" s="328"/>
      <c r="E570" s="16"/>
      <c r="F570" s="16"/>
      <c r="G570" s="16"/>
      <c r="H570" s="16"/>
      <c r="I570" s="328"/>
      <c r="J570" s="16"/>
      <c r="K570" s="16"/>
      <c r="L570" s="16"/>
      <c r="M570" s="16"/>
      <c r="N570" s="328"/>
      <c r="O570" s="16"/>
      <c r="P570" s="16"/>
      <c r="Q570" s="16"/>
      <c r="R570" s="16"/>
      <c r="S570" s="328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</row>
    <row r="571">
      <c r="A571" s="16"/>
      <c r="B571" s="16"/>
      <c r="C571" s="16"/>
      <c r="D571" s="328"/>
      <c r="E571" s="16"/>
      <c r="F571" s="16"/>
      <c r="G571" s="16"/>
      <c r="H571" s="16"/>
      <c r="I571" s="328"/>
      <c r="J571" s="16"/>
      <c r="K571" s="16"/>
      <c r="L571" s="16"/>
      <c r="M571" s="16"/>
      <c r="N571" s="328"/>
      <c r="O571" s="16"/>
      <c r="P571" s="16"/>
      <c r="Q571" s="16"/>
      <c r="R571" s="16"/>
      <c r="S571" s="328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</row>
    <row r="572">
      <c r="A572" s="16"/>
      <c r="B572" s="16"/>
      <c r="C572" s="16"/>
      <c r="D572" s="328"/>
      <c r="E572" s="16"/>
      <c r="F572" s="16"/>
      <c r="G572" s="16"/>
      <c r="H572" s="16"/>
      <c r="I572" s="328"/>
      <c r="J572" s="16"/>
      <c r="K572" s="16"/>
      <c r="L572" s="16"/>
      <c r="M572" s="16"/>
      <c r="N572" s="328"/>
      <c r="O572" s="16"/>
      <c r="P572" s="16"/>
      <c r="Q572" s="16"/>
      <c r="R572" s="16"/>
      <c r="S572" s="328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</row>
    <row r="573">
      <c r="A573" s="16"/>
      <c r="B573" s="16"/>
      <c r="C573" s="16"/>
      <c r="D573" s="328"/>
      <c r="E573" s="16"/>
      <c r="F573" s="16"/>
      <c r="G573" s="16"/>
      <c r="H573" s="16"/>
      <c r="I573" s="328"/>
      <c r="J573" s="16"/>
      <c r="K573" s="16"/>
      <c r="L573" s="16"/>
      <c r="M573" s="16"/>
      <c r="N573" s="328"/>
      <c r="O573" s="16"/>
      <c r="P573" s="16"/>
      <c r="Q573" s="16"/>
      <c r="R573" s="16"/>
      <c r="S573" s="328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</row>
    <row r="574">
      <c r="A574" s="16"/>
      <c r="B574" s="16"/>
      <c r="C574" s="16"/>
      <c r="D574" s="328"/>
      <c r="E574" s="16"/>
      <c r="F574" s="16"/>
      <c r="G574" s="16"/>
      <c r="H574" s="16"/>
      <c r="I574" s="328"/>
      <c r="J574" s="16"/>
      <c r="K574" s="16"/>
      <c r="L574" s="16"/>
      <c r="M574" s="16"/>
      <c r="N574" s="328"/>
      <c r="O574" s="16"/>
      <c r="P574" s="16"/>
      <c r="Q574" s="16"/>
      <c r="R574" s="16"/>
      <c r="S574" s="328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</row>
    <row r="575">
      <c r="A575" s="16"/>
      <c r="B575" s="16"/>
      <c r="C575" s="16"/>
      <c r="D575" s="328"/>
      <c r="E575" s="16"/>
      <c r="F575" s="16"/>
      <c r="G575" s="16"/>
      <c r="H575" s="16"/>
      <c r="I575" s="328"/>
      <c r="J575" s="16"/>
      <c r="K575" s="16"/>
      <c r="L575" s="16"/>
      <c r="M575" s="16"/>
      <c r="N575" s="328"/>
      <c r="O575" s="16"/>
      <c r="P575" s="16"/>
      <c r="Q575" s="16"/>
      <c r="R575" s="16"/>
      <c r="S575" s="328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</row>
    <row r="576">
      <c r="A576" s="16"/>
      <c r="B576" s="16"/>
      <c r="C576" s="16"/>
      <c r="D576" s="328"/>
      <c r="E576" s="16"/>
      <c r="F576" s="16"/>
      <c r="G576" s="16"/>
      <c r="H576" s="16"/>
      <c r="I576" s="328"/>
      <c r="J576" s="16"/>
      <c r="K576" s="16"/>
      <c r="L576" s="16"/>
      <c r="M576" s="16"/>
      <c r="N576" s="328"/>
      <c r="O576" s="16"/>
      <c r="P576" s="16"/>
      <c r="Q576" s="16"/>
      <c r="R576" s="16"/>
      <c r="S576" s="328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</row>
    <row r="577">
      <c r="A577" s="16"/>
      <c r="B577" s="16"/>
      <c r="C577" s="16"/>
      <c r="D577" s="328"/>
      <c r="E577" s="16"/>
      <c r="F577" s="16"/>
      <c r="G577" s="16"/>
      <c r="H577" s="16"/>
      <c r="I577" s="328"/>
      <c r="J577" s="16"/>
      <c r="K577" s="16"/>
      <c r="L577" s="16"/>
      <c r="M577" s="16"/>
      <c r="N577" s="328"/>
      <c r="O577" s="16"/>
      <c r="P577" s="16"/>
      <c r="Q577" s="16"/>
      <c r="R577" s="16"/>
      <c r="S577" s="328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</row>
    <row r="578">
      <c r="A578" s="16"/>
      <c r="B578" s="16"/>
      <c r="C578" s="16"/>
      <c r="D578" s="328"/>
      <c r="E578" s="16"/>
      <c r="F578" s="16"/>
      <c r="G578" s="16"/>
      <c r="H578" s="16"/>
      <c r="I578" s="328"/>
      <c r="J578" s="16"/>
      <c r="K578" s="16"/>
      <c r="L578" s="16"/>
      <c r="M578" s="16"/>
      <c r="N578" s="328"/>
      <c r="O578" s="16"/>
      <c r="P578" s="16"/>
      <c r="Q578" s="16"/>
      <c r="R578" s="16"/>
      <c r="S578" s="328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</row>
    <row r="579">
      <c r="A579" s="16"/>
      <c r="B579" s="16"/>
      <c r="C579" s="16"/>
      <c r="D579" s="328"/>
      <c r="E579" s="16"/>
      <c r="F579" s="16"/>
      <c r="G579" s="16"/>
      <c r="H579" s="16"/>
      <c r="I579" s="328"/>
      <c r="J579" s="16"/>
      <c r="K579" s="16"/>
      <c r="L579" s="16"/>
      <c r="M579" s="16"/>
      <c r="N579" s="328"/>
      <c r="O579" s="16"/>
      <c r="P579" s="16"/>
      <c r="Q579" s="16"/>
      <c r="R579" s="16"/>
      <c r="S579" s="328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</row>
    <row r="580">
      <c r="A580" s="16"/>
      <c r="B580" s="16"/>
      <c r="C580" s="16"/>
      <c r="D580" s="328"/>
      <c r="E580" s="16"/>
      <c r="F580" s="16"/>
      <c r="G580" s="16"/>
      <c r="H580" s="16"/>
      <c r="I580" s="328"/>
      <c r="J580" s="16"/>
      <c r="K580" s="16"/>
      <c r="L580" s="16"/>
      <c r="M580" s="16"/>
      <c r="N580" s="328"/>
      <c r="O580" s="16"/>
      <c r="P580" s="16"/>
      <c r="Q580" s="16"/>
      <c r="R580" s="16"/>
      <c r="S580" s="328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</row>
    <row r="581">
      <c r="A581" s="16"/>
      <c r="B581" s="16"/>
      <c r="C581" s="16"/>
      <c r="D581" s="328"/>
      <c r="E581" s="16"/>
      <c r="F581" s="16"/>
      <c r="G581" s="16"/>
      <c r="H581" s="16"/>
      <c r="I581" s="328"/>
      <c r="J581" s="16"/>
      <c r="K581" s="16"/>
      <c r="L581" s="16"/>
      <c r="M581" s="16"/>
      <c r="N581" s="328"/>
      <c r="O581" s="16"/>
      <c r="P581" s="16"/>
      <c r="Q581" s="16"/>
      <c r="R581" s="16"/>
      <c r="S581" s="328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</row>
    <row r="582">
      <c r="A582" s="16"/>
      <c r="B582" s="16"/>
      <c r="C582" s="16"/>
      <c r="D582" s="328"/>
      <c r="E582" s="16"/>
      <c r="F582" s="16"/>
      <c r="G582" s="16"/>
      <c r="H582" s="16"/>
      <c r="I582" s="328"/>
      <c r="J582" s="16"/>
      <c r="K582" s="16"/>
      <c r="L582" s="16"/>
      <c r="M582" s="16"/>
      <c r="N582" s="328"/>
      <c r="O582" s="16"/>
      <c r="P582" s="16"/>
      <c r="Q582" s="16"/>
      <c r="R582" s="16"/>
      <c r="S582" s="328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</row>
    <row r="583">
      <c r="A583" s="16"/>
      <c r="B583" s="16"/>
      <c r="C583" s="16"/>
      <c r="D583" s="328"/>
      <c r="E583" s="16"/>
      <c r="F583" s="16"/>
      <c r="G583" s="16"/>
      <c r="H583" s="16"/>
      <c r="I583" s="328"/>
      <c r="J583" s="16"/>
      <c r="K583" s="16"/>
      <c r="L583" s="16"/>
      <c r="M583" s="16"/>
      <c r="N583" s="328"/>
      <c r="O583" s="16"/>
      <c r="P583" s="16"/>
      <c r="Q583" s="16"/>
      <c r="R583" s="16"/>
      <c r="S583" s="328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</row>
    <row r="584">
      <c r="A584" s="16"/>
      <c r="B584" s="16"/>
      <c r="C584" s="16"/>
      <c r="D584" s="328"/>
      <c r="E584" s="16"/>
      <c r="F584" s="16"/>
      <c r="G584" s="16"/>
      <c r="H584" s="16"/>
      <c r="I584" s="328"/>
      <c r="J584" s="16"/>
      <c r="K584" s="16"/>
      <c r="L584" s="16"/>
      <c r="M584" s="16"/>
      <c r="N584" s="328"/>
      <c r="O584" s="16"/>
      <c r="P584" s="16"/>
      <c r="Q584" s="16"/>
      <c r="R584" s="16"/>
      <c r="S584" s="328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</row>
    <row r="585">
      <c r="A585" s="16"/>
      <c r="B585" s="16"/>
      <c r="C585" s="16"/>
      <c r="D585" s="328"/>
      <c r="E585" s="16"/>
      <c r="F585" s="16"/>
      <c r="G585" s="16"/>
      <c r="H585" s="16"/>
      <c r="I585" s="328"/>
      <c r="J585" s="16"/>
      <c r="K585" s="16"/>
      <c r="L585" s="16"/>
      <c r="M585" s="16"/>
      <c r="N585" s="328"/>
      <c r="O585" s="16"/>
      <c r="P585" s="16"/>
      <c r="Q585" s="16"/>
      <c r="R585" s="16"/>
      <c r="S585" s="328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</row>
    <row r="586">
      <c r="A586" s="16"/>
      <c r="B586" s="16"/>
      <c r="C586" s="16"/>
      <c r="D586" s="328"/>
      <c r="E586" s="16"/>
      <c r="F586" s="16"/>
      <c r="G586" s="16"/>
      <c r="H586" s="16"/>
      <c r="I586" s="328"/>
      <c r="J586" s="16"/>
      <c r="K586" s="16"/>
      <c r="L586" s="16"/>
      <c r="M586" s="16"/>
      <c r="N586" s="328"/>
      <c r="O586" s="16"/>
      <c r="P586" s="16"/>
      <c r="Q586" s="16"/>
      <c r="R586" s="16"/>
      <c r="S586" s="328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</row>
    <row r="587">
      <c r="A587" s="16"/>
      <c r="B587" s="16"/>
      <c r="C587" s="16"/>
      <c r="D587" s="328"/>
      <c r="E587" s="16"/>
      <c r="F587" s="16"/>
      <c r="G587" s="16"/>
      <c r="H587" s="16"/>
      <c r="I587" s="328"/>
      <c r="J587" s="16"/>
      <c r="K587" s="16"/>
      <c r="L587" s="16"/>
      <c r="M587" s="16"/>
      <c r="N587" s="328"/>
      <c r="O587" s="16"/>
      <c r="P587" s="16"/>
      <c r="Q587" s="16"/>
      <c r="R587" s="16"/>
      <c r="S587" s="328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</row>
    <row r="588">
      <c r="A588" s="16"/>
      <c r="B588" s="16"/>
      <c r="C588" s="16"/>
      <c r="D588" s="328"/>
      <c r="E588" s="16"/>
      <c r="F588" s="16"/>
      <c r="G588" s="16"/>
      <c r="H588" s="16"/>
      <c r="I588" s="328"/>
      <c r="J588" s="16"/>
      <c r="K588" s="16"/>
      <c r="L588" s="16"/>
      <c r="M588" s="16"/>
      <c r="N588" s="328"/>
      <c r="O588" s="16"/>
      <c r="P588" s="16"/>
      <c r="Q588" s="16"/>
      <c r="R588" s="16"/>
      <c r="S588" s="328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</row>
    <row r="589">
      <c r="A589" s="16"/>
      <c r="B589" s="16"/>
      <c r="C589" s="16"/>
      <c r="D589" s="328"/>
      <c r="E589" s="16"/>
      <c r="F589" s="16"/>
      <c r="G589" s="16"/>
      <c r="H589" s="16"/>
      <c r="I589" s="328"/>
      <c r="J589" s="16"/>
      <c r="K589" s="16"/>
      <c r="L589" s="16"/>
      <c r="M589" s="16"/>
      <c r="N589" s="328"/>
      <c r="O589" s="16"/>
      <c r="P589" s="16"/>
      <c r="Q589" s="16"/>
      <c r="R589" s="16"/>
      <c r="S589" s="328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</row>
    <row r="590">
      <c r="A590" s="16"/>
      <c r="B590" s="16"/>
      <c r="C590" s="16"/>
      <c r="D590" s="328"/>
      <c r="E590" s="16"/>
      <c r="F590" s="16"/>
      <c r="G590" s="16"/>
      <c r="H590" s="16"/>
      <c r="I590" s="328"/>
      <c r="J590" s="16"/>
      <c r="K590" s="16"/>
      <c r="L590" s="16"/>
      <c r="M590" s="16"/>
      <c r="N590" s="328"/>
      <c r="O590" s="16"/>
      <c r="P590" s="16"/>
      <c r="Q590" s="16"/>
      <c r="R590" s="16"/>
      <c r="S590" s="328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</row>
    <row r="591">
      <c r="A591" s="16"/>
      <c r="B591" s="16"/>
      <c r="C591" s="16"/>
      <c r="D591" s="328"/>
      <c r="E591" s="16"/>
      <c r="F591" s="16"/>
      <c r="G591" s="16"/>
      <c r="H591" s="16"/>
      <c r="I591" s="328"/>
      <c r="J591" s="16"/>
      <c r="K591" s="16"/>
      <c r="L591" s="16"/>
      <c r="M591" s="16"/>
      <c r="N591" s="328"/>
      <c r="O591" s="16"/>
      <c r="P591" s="16"/>
      <c r="Q591" s="16"/>
      <c r="R591" s="16"/>
      <c r="S591" s="328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</row>
    <row r="592">
      <c r="A592" s="16"/>
      <c r="B592" s="16"/>
      <c r="C592" s="16"/>
      <c r="D592" s="328"/>
      <c r="E592" s="16"/>
      <c r="F592" s="16"/>
      <c r="G592" s="16"/>
      <c r="H592" s="16"/>
      <c r="I592" s="328"/>
      <c r="J592" s="16"/>
      <c r="K592" s="16"/>
      <c r="L592" s="16"/>
      <c r="M592" s="16"/>
      <c r="N592" s="328"/>
      <c r="O592" s="16"/>
      <c r="P592" s="16"/>
      <c r="Q592" s="16"/>
      <c r="R592" s="16"/>
      <c r="S592" s="328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</row>
    <row r="593">
      <c r="A593" s="16"/>
      <c r="B593" s="16"/>
      <c r="C593" s="16"/>
      <c r="D593" s="328"/>
      <c r="E593" s="16"/>
      <c r="F593" s="16"/>
      <c r="G593" s="16"/>
      <c r="H593" s="16"/>
      <c r="I593" s="328"/>
      <c r="J593" s="16"/>
      <c r="K593" s="16"/>
      <c r="L593" s="16"/>
      <c r="M593" s="16"/>
      <c r="N593" s="328"/>
      <c r="O593" s="16"/>
      <c r="P593" s="16"/>
      <c r="Q593" s="16"/>
      <c r="R593" s="16"/>
      <c r="S593" s="328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</row>
    <row r="594">
      <c r="A594" s="16"/>
      <c r="B594" s="16"/>
      <c r="C594" s="16"/>
      <c r="D594" s="328"/>
      <c r="E594" s="16"/>
      <c r="F594" s="16"/>
      <c r="G594" s="16"/>
      <c r="H594" s="16"/>
      <c r="I594" s="328"/>
      <c r="J594" s="16"/>
      <c r="K594" s="16"/>
      <c r="L594" s="16"/>
      <c r="M594" s="16"/>
      <c r="N594" s="328"/>
      <c r="O594" s="16"/>
      <c r="P594" s="16"/>
      <c r="Q594" s="16"/>
      <c r="R594" s="16"/>
      <c r="S594" s="328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</row>
    <row r="595">
      <c r="A595" s="16"/>
      <c r="B595" s="16"/>
      <c r="C595" s="16"/>
      <c r="D595" s="328"/>
      <c r="E595" s="16"/>
      <c r="F595" s="16"/>
      <c r="G595" s="16"/>
      <c r="H595" s="16"/>
      <c r="I595" s="328"/>
      <c r="J595" s="16"/>
      <c r="K595" s="16"/>
      <c r="L595" s="16"/>
      <c r="M595" s="16"/>
      <c r="N595" s="328"/>
      <c r="O595" s="16"/>
      <c r="P595" s="16"/>
      <c r="Q595" s="16"/>
      <c r="R595" s="16"/>
      <c r="S595" s="328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</row>
    <row r="596">
      <c r="A596" s="16"/>
      <c r="B596" s="16"/>
      <c r="C596" s="16"/>
      <c r="D596" s="328"/>
      <c r="E596" s="16"/>
      <c r="F596" s="16"/>
      <c r="G596" s="16"/>
      <c r="H596" s="16"/>
      <c r="I596" s="328"/>
      <c r="J596" s="16"/>
      <c r="K596" s="16"/>
      <c r="L596" s="16"/>
      <c r="M596" s="16"/>
      <c r="N596" s="328"/>
      <c r="O596" s="16"/>
      <c r="P596" s="16"/>
      <c r="Q596" s="16"/>
      <c r="R596" s="16"/>
      <c r="S596" s="328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</row>
    <row r="597">
      <c r="A597" s="16"/>
      <c r="B597" s="16"/>
      <c r="C597" s="16"/>
      <c r="D597" s="328"/>
      <c r="E597" s="16"/>
      <c r="F597" s="16"/>
      <c r="G597" s="16"/>
      <c r="H597" s="16"/>
      <c r="I597" s="328"/>
      <c r="J597" s="16"/>
      <c r="K597" s="16"/>
      <c r="L597" s="16"/>
      <c r="M597" s="16"/>
      <c r="N597" s="328"/>
      <c r="O597" s="16"/>
      <c r="P597" s="16"/>
      <c r="Q597" s="16"/>
      <c r="R597" s="16"/>
      <c r="S597" s="328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</row>
    <row r="598">
      <c r="A598" s="16"/>
      <c r="B598" s="16"/>
      <c r="C598" s="16"/>
      <c r="D598" s="328"/>
      <c r="E598" s="16"/>
      <c r="F598" s="16"/>
      <c r="G598" s="16"/>
      <c r="H598" s="16"/>
      <c r="I598" s="328"/>
      <c r="J598" s="16"/>
      <c r="K598" s="16"/>
      <c r="L598" s="16"/>
      <c r="M598" s="16"/>
      <c r="N598" s="328"/>
      <c r="O598" s="16"/>
      <c r="P598" s="16"/>
      <c r="Q598" s="16"/>
      <c r="R598" s="16"/>
      <c r="S598" s="328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</row>
    <row r="599">
      <c r="A599" s="16"/>
      <c r="B599" s="16"/>
      <c r="C599" s="16"/>
      <c r="D599" s="328"/>
      <c r="E599" s="16"/>
      <c r="F599" s="16"/>
      <c r="G599" s="16"/>
      <c r="H599" s="16"/>
      <c r="I599" s="328"/>
      <c r="J599" s="16"/>
      <c r="K599" s="16"/>
      <c r="L599" s="16"/>
      <c r="M599" s="16"/>
      <c r="N599" s="328"/>
      <c r="O599" s="16"/>
      <c r="P599" s="16"/>
      <c r="Q599" s="16"/>
      <c r="R599" s="16"/>
      <c r="S599" s="328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</row>
    <row r="600">
      <c r="A600" s="16"/>
      <c r="B600" s="16"/>
      <c r="C600" s="16"/>
      <c r="D600" s="328"/>
      <c r="E600" s="16"/>
      <c r="F600" s="16"/>
      <c r="G600" s="16"/>
      <c r="H600" s="16"/>
      <c r="I600" s="328"/>
      <c r="J600" s="16"/>
      <c r="K600" s="16"/>
      <c r="L600" s="16"/>
      <c r="M600" s="16"/>
      <c r="N600" s="328"/>
      <c r="O600" s="16"/>
      <c r="P600" s="16"/>
      <c r="Q600" s="16"/>
      <c r="R600" s="16"/>
      <c r="S600" s="328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</row>
    <row r="601">
      <c r="A601" s="16"/>
      <c r="B601" s="16"/>
      <c r="C601" s="16"/>
      <c r="D601" s="328"/>
      <c r="E601" s="16"/>
      <c r="F601" s="16"/>
      <c r="G601" s="16"/>
      <c r="H601" s="16"/>
      <c r="I601" s="328"/>
      <c r="J601" s="16"/>
      <c r="K601" s="16"/>
      <c r="L601" s="16"/>
      <c r="M601" s="16"/>
      <c r="N601" s="328"/>
      <c r="O601" s="16"/>
      <c r="P601" s="16"/>
      <c r="Q601" s="16"/>
      <c r="R601" s="16"/>
      <c r="S601" s="328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</row>
    <row r="602">
      <c r="A602" s="16"/>
      <c r="B602" s="16"/>
      <c r="C602" s="16"/>
      <c r="D602" s="328"/>
      <c r="E602" s="16"/>
      <c r="F602" s="16"/>
      <c r="G602" s="16"/>
      <c r="H602" s="16"/>
      <c r="I602" s="328"/>
      <c r="J602" s="16"/>
      <c r="K602" s="16"/>
      <c r="L602" s="16"/>
      <c r="M602" s="16"/>
      <c r="N602" s="328"/>
      <c r="O602" s="16"/>
      <c r="P602" s="16"/>
      <c r="Q602" s="16"/>
      <c r="R602" s="16"/>
      <c r="S602" s="328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</row>
    <row r="603">
      <c r="A603" s="16"/>
      <c r="B603" s="16"/>
      <c r="C603" s="16"/>
      <c r="D603" s="328"/>
      <c r="E603" s="16"/>
      <c r="F603" s="16"/>
      <c r="G603" s="16"/>
      <c r="H603" s="16"/>
      <c r="I603" s="328"/>
      <c r="J603" s="16"/>
      <c r="K603" s="16"/>
      <c r="L603" s="16"/>
      <c r="M603" s="16"/>
      <c r="N603" s="328"/>
      <c r="O603" s="16"/>
      <c r="P603" s="16"/>
      <c r="Q603" s="16"/>
      <c r="R603" s="16"/>
      <c r="S603" s="328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</row>
    <row r="604">
      <c r="A604" s="16"/>
      <c r="B604" s="16"/>
      <c r="C604" s="16"/>
      <c r="D604" s="328"/>
      <c r="E604" s="16"/>
      <c r="F604" s="16"/>
      <c r="G604" s="16"/>
      <c r="H604" s="16"/>
      <c r="I604" s="328"/>
      <c r="J604" s="16"/>
      <c r="K604" s="16"/>
      <c r="L604" s="16"/>
      <c r="M604" s="16"/>
      <c r="N604" s="328"/>
      <c r="O604" s="16"/>
      <c r="P604" s="16"/>
      <c r="Q604" s="16"/>
      <c r="R604" s="16"/>
      <c r="S604" s="328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</row>
    <row r="605">
      <c r="A605" s="16"/>
      <c r="B605" s="16"/>
      <c r="C605" s="16"/>
      <c r="D605" s="328"/>
      <c r="E605" s="16"/>
      <c r="F605" s="16"/>
      <c r="G605" s="16"/>
      <c r="H605" s="16"/>
      <c r="I605" s="328"/>
      <c r="J605" s="16"/>
      <c r="K605" s="16"/>
      <c r="L605" s="16"/>
      <c r="M605" s="16"/>
      <c r="N605" s="328"/>
      <c r="O605" s="16"/>
      <c r="P605" s="16"/>
      <c r="Q605" s="16"/>
      <c r="R605" s="16"/>
      <c r="S605" s="328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</row>
    <row r="606">
      <c r="A606" s="16"/>
      <c r="B606" s="16"/>
      <c r="C606" s="16"/>
      <c r="D606" s="328"/>
      <c r="E606" s="16"/>
      <c r="F606" s="16"/>
      <c r="G606" s="16"/>
      <c r="H606" s="16"/>
      <c r="I606" s="328"/>
      <c r="J606" s="16"/>
      <c r="K606" s="16"/>
      <c r="L606" s="16"/>
      <c r="M606" s="16"/>
      <c r="N606" s="328"/>
      <c r="O606" s="16"/>
      <c r="P606" s="16"/>
      <c r="Q606" s="16"/>
      <c r="R606" s="16"/>
      <c r="S606" s="328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</row>
    <row r="607">
      <c r="A607" s="16"/>
      <c r="B607" s="16"/>
      <c r="C607" s="16"/>
      <c r="D607" s="328"/>
      <c r="E607" s="16"/>
      <c r="F607" s="16"/>
      <c r="G607" s="16"/>
      <c r="H607" s="16"/>
      <c r="I607" s="328"/>
      <c r="J607" s="16"/>
      <c r="K607" s="16"/>
      <c r="L607" s="16"/>
      <c r="M607" s="16"/>
      <c r="N607" s="328"/>
      <c r="O607" s="16"/>
      <c r="P607" s="16"/>
      <c r="Q607" s="16"/>
      <c r="R607" s="16"/>
      <c r="S607" s="328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</row>
    <row r="608">
      <c r="A608" s="16"/>
      <c r="B608" s="16"/>
      <c r="C608" s="16"/>
      <c r="D608" s="328"/>
      <c r="E608" s="16"/>
      <c r="F608" s="16"/>
      <c r="G608" s="16"/>
      <c r="H608" s="16"/>
      <c r="I608" s="328"/>
      <c r="J608" s="16"/>
      <c r="K608" s="16"/>
      <c r="L608" s="16"/>
      <c r="M608" s="16"/>
      <c r="N608" s="328"/>
      <c r="O608" s="16"/>
      <c r="P608" s="16"/>
      <c r="Q608" s="16"/>
      <c r="R608" s="16"/>
      <c r="S608" s="328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</row>
    <row r="609">
      <c r="A609" s="16"/>
      <c r="B609" s="16"/>
      <c r="C609" s="16"/>
      <c r="D609" s="328"/>
      <c r="E609" s="16"/>
      <c r="F609" s="16"/>
      <c r="G609" s="16"/>
      <c r="H609" s="16"/>
      <c r="I609" s="328"/>
      <c r="J609" s="16"/>
      <c r="K609" s="16"/>
      <c r="L609" s="16"/>
      <c r="M609" s="16"/>
      <c r="N609" s="328"/>
      <c r="O609" s="16"/>
      <c r="P609" s="16"/>
      <c r="Q609" s="16"/>
      <c r="R609" s="16"/>
      <c r="S609" s="328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</row>
    <row r="610">
      <c r="A610" s="16"/>
      <c r="B610" s="16"/>
      <c r="C610" s="16"/>
      <c r="D610" s="328"/>
      <c r="E610" s="16"/>
      <c r="F610" s="16"/>
      <c r="G610" s="16"/>
      <c r="H610" s="16"/>
      <c r="I610" s="328"/>
      <c r="J610" s="16"/>
      <c r="K610" s="16"/>
      <c r="L610" s="16"/>
      <c r="M610" s="16"/>
      <c r="N610" s="328"/>
      <c r="O610" s="16"/>
      <c r="P610" s="16"/>
      <c r="Q610" s="16"/>
      <c r="R610" s="16"/>
      <c r="S610" s="328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</row>
    <row r="611">
      <c r="A611" s="16"/>
      <c r="B611" s="16"/>
      <c r="C611" s="16"/>
      <c r="D611" s="328"/>
      <c r="E611" s="16"/>
      <c r="F611" s="16"/>
      <c r="G611" s="16"/>
      <c r="H611" s="16"/>
      <c r="I611" s="328"/>
      <c r="J611" s="16"/>
      <c r="K611" s="16"/>
      <c r="L611" s="16"/>
      <c r="M611" s="16"/>
      <c r="N611" s="328"/>
      <c r="O611" s="16"/>
      <c r="P611" s="16"/>
      <c r="Q611" s="16"/>
      <c r="R611" s="16"/>
      <c r="S611" s="328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</row>
    <row r="612">
      <c r="A612" s="16"/>
      <c r="B612" s="16"/>
      <c r="C612" s="16"/>
      <c r="D612" s="328"/>
      <c r="E612" s="16"/>
      <c r="F612" s="16"/>
      <c r="G612" s="16"/>
      <c r="H612" s="16"/>
      <c r="I612" s="328"/>
      <c r="J612" s="16"/>
      <c r="K612" s="16"/>
      <c r="L612" s="16"/>
      <c r="M612" s="16"/>
      <c r="N612" s="328"/>
      <c r="O612" s="16"/>
      <c r="P612" s="16"/>
      <c r="Q612" s="16"/>
      <c r="R612" s="16"/>
      <c r="S612" s="328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</row>
    <row r="613">
      <c r="A613" s="16"/>
      <c r="B613" s="16"/>
      <c r="C613" s="16"/>
      <c r="D613" s="328"/>
      <c r="E613" s="16"/>
      <c r="F613" s="16"/>
      <c r="G613" s="16"/>
      <c r="H613" s="16"/>
      <c r="I613" s="328"/>
      <c r="J613" s="16"/>
      <c r="K613" s="16"/>
      <c r="L613" s="16"/>
      <c r="M613" s="16"/>
      <c r="N613" s="328"/>
      <c r="O613" s="16"/>
      <c r="P613" s="16"/>
      <c r="Q613" s="16"/>
      <c r="R613" s="16"/>
      <c r="S613" s="328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</row>
    <row r="614">
      <c r="A614" s="16"/>
      <c r="B614" s="16"/>
      <c r="C614" s="16"/>
      <c r="D614" s="328"/>
      <c r="E614" s="16"/>
      <c r="F614" s="16"/>
      <c r="G614" s="16"/>
      <c r="H614" s="16"/>
      <c r="I614" s="328"/>
      <c r="J614" s="16"/>
      <c r="K614" s="16"/>
      <c r="L614" s="16"/>
      <c r="M614" s="16"/>
      <c r="N614" s="328"/>
      <c r="O614" s="16"/>
      <c r="P614" s="16"/>
      <c r="Q614" s="16"/>
      <c r="R614" s="16"/>
      <c r="S614" s="328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</row>
    <row r="615">
      <c r="A615" s="16"/>
      <c r="B615" s="16"/>
      <c r="C615" s="16"/>
      <c r="D615" s="328"/>
      <c r="E615" s="16"/>
      <c r="F615" s="16"/>
      <c r="G615" s="16"/>
      <c r="H615" s="16"/>
      <c r="I615" s="328"/>
      <c r="J615" s="16"/>
      <c r="K615" s="16"/>
      <c r="L615" s="16"/>
      <c r="M615" s="16"/>
      <c r="N615" s="328"/>
      <c r="O615" s="16"/>
      <c r="P615" s="16"/>
      <c r="Q615" s="16"/>
      <c r="R615" s="16"/>
      <c r="S615" s="328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</row>
    <row r="616">
      <c r="A616" s="16"/>
      <c r="B616" s="16"/>
      <c r="C616" s="16"/>
      <c r="D616" s="328"/>
      <c r="E616" s="16"/>
      <c r="F616" s="16"/>
      <c r="G616" s="16"/>
      <c r="H616" s="16"/>
      <c r="I616" s="328"/>
      <c r="J616" s="16"/>
      <c r="K616" s="16"/>
      <c r="L616" s="16"/>
      <c r="M616" s="16"/>
      <c r="N616" s="328"/>
      <c r="O616" s="16"/>
      <c r="P616" s="16"/>
      <c r="Q616" s="16"/>
      <c r="R616" s="16"/>
      <c r="S616" s="328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</row>
    <row r="617">
      <c r="A617" s="16"/>
      <c r="B617" s="16"/>
      <c r="C617" s="16"/>
      <c r="D617" s="328"/>
      <c r="E617" s="16"/>
      <c r="F617" s="16"/>
      <c r="G617" s="16"/>
      <c r="H617" s="16"/>
      <c r="I617" s="328"/>
      <c r="J617" s="16"/>
      <c r="K617" s="16"/>
      <c r="L617" s="16"/>
      <c r="M617" s="16"/>
      <c r="N617" s="328"/>
      <c r="O617" s="16"/>
      <c r="P617" s="16"/>
      <c r="Q617" s="16"/>
      <c r="R617" s="16"/>
      <c r="S617" s="328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</row>
    <row r="618">
      <c r="A618" s="16"/>
      <c r="B618" s="16"/>
      <c r="C618" s="16"/>
      <c r="D618" s="328"/>
      <c r="E618" s="16"/>
      <c r="F618" s="16"/>
      <c r="G618" s="16"/>
      <c r="H618" s="16"/>
      <c r="I618" s="328"/>
      <c r="J618" s="16"/>
      <c r="K618" s="16"/>
      <c r="L618" s="16"/>
      <c r="M618" s="16"/>
      <c r="N618" s="328"/>
      <c r="O618" s="16"/>
      <c r="P618" s="16"/>
      <c r="Q618" s="16"/>
      <c r="R618" s="16"/>
      <c r="S618" s="328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</row>
    <row r="619">
      <c r="A619" s="16"/>
      <c r="B619" s="16"/>
      <c r="C619" s="16"/>
      <c r="D619" s="328"/>
      <c r="E619" s="16"/>
      <c r="F619" s="16"/>
      <c r="G619" s="16"/>
      <c r="H619" s="16"/>
      <c r="I619" s="328"/>
      <c r="J619" s="16"/>
      <c r="K619" s="16"/>
      <c r="L619" s="16"/>
      <c r="M619" s="16"/>
      <c r="N619" s="328"/>
      <c r="O619" s="16"/>
      <c r="P619" s="16"/>
      <c r="Q619" s="16"/>
      <c r="R619" s="16"/>
      <c r="S619" s="328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</row>
    <row r="620">
      <c r="A620" s="16"/>
      <c r="B620" s="16"/>
      <c r="C620" s="16"/>
      <c r="D620" s="328"/>
      <c r="E620" s="16"/>
      <c r="F620" s="16"/>
      <c r="G620" s="16"/>
      <c r="H620" s="16"/>
      <c r="I620" s="328"/>
      <c r="J620" s="16"/>
      <c r="K620" s="16"/>
      <c r="L620" s="16"/>
      <c r="M620" s="16"/>
      <c r="N620" s="328"/>
      <c r="O620" s="16"/>
      <c r="P620" s="16"/>
      <c r="Q620" s="16"/>
      <c r="R620" s="16"/>
      <c r="S620" s="328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</row>
    <row r="621">
      <c r="A621" s="16"/>
      <c r="B621" s="16"/>
      <c r="C621" s="16"/>
      <c r="D621" s="328"/>
      <c r="E621" s="16"/>
      <c r="F621" s="16"/>
      <c r="G621" s="16"/>
      <c r="H621" s="16"/>
      <c r="I621" s="328"/>
      <c r="J621" s="16"/>
      <c r="K621" s="16"/>
      <c r="L621" s="16"/>
      <c r="M621" s="16"/>
      <c r="N621" s="328"/>
      <c r="O621" s="16"/>
      <c r="P621" s="16"/>
      <c r="Q621" s="16"/>
      <c r="R621" s="16"/>
      <c r="S621" s="328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</row>
    <row r="622">
      <c r="A622" s="16"/>
      <c r="B622" s="16"/>
      <c r="C622" s="16"/>
      <c r="D622" s="328"/>
      <c r="E622" s="16"/>
      <c r="F622" s="16"/>
      <c r="G622" s="16"/>
      <c r="H622" s="16"/>
      <c r="I622" s="328"/>
      <c r="J622" s="16"/>
      <c r="K622" s="16"/>
      <c r="L622" s="16"/>
      <c r="M622" s="16"/>
      <c r="N622" s="328"/>
      <c r="O622" s="16"/>
      <c r="P622" s="16"/>
      <c r="Q622" s="16"/>
      <c r="R622" s="16"/>
      <c r="S622" s="328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</row>
    <row r="623">
      <c r="A623" s="16"/>
      <c r="B623" s="16"/>
      <c r="C623" s="16"/>
      <c r="D623" s="328"/>
      <c r="E623" s="16"/>
      <c r="F623" s="16"/>
      <c r="G623" s="16"/>
      <c r="H623" s="16"/>
      <c r="I623" s="328"/>
      <c r="J623" s="16"/>
      <c r="K623" s="16"/>
      <c r="L623" s="16"/>
      <c r="M623" s="16"/>
      <c r="N623" s="328"/>
      <c r="O623" s="16"/>
      <c r="P623" s="16"/>
      <c r="Q623" s="16"/>
      <c r="R623" s="16"/>
      <c r="S623" s="328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</row>
    <row r="624">
      <c r="A624" s="16"/>
      <c r="B624" s="16"/>
      <c r="C624" s="16"/>
      <c r="D624" s="328"/>
      <c r="E624" s="16"/>
      <c r="F624" s="16"/>
      <c r="G624" s="16"/>
      <c r="H624" s="16"/>
      <c r="I624" s="328"/>
      <c r="J624" s="16"/>
      <c r="K624" s="16"/>
      <c r="L624" s="16"/>
      <c r="M624" s="16"/>
      <c r="N624" s="328"/>
      <c r="O624" s="16"/>
      <c r="P624" s="16"/>
      <c r="Q624" s="16"/>
      <c r="R624" s="16"/>
      <c r="S624" s="328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</row>
    <row r="625">
      <c r="A625" s="16"/>
      <c r="B625" s="16"/>
      <c r="C625" s="16"/>
      <c r="D625" s="328"/>
      <c r="E625" s="16"/>
      <c r="F625" s="16"/>
      <c r="G625" s="16"/>
      <c r="H625" s="16"/>
      <c r="I625" s="328"/>
      <c r="J625" s="16"/>
      <c r="K625" s="16"/>
      <c r="L625" s="16"/>
      <c r="M625" s="16"/>
      <c r="N625" s="328"/>
      <c r="O625" s="16"/>
      <c r="P625" s="16"/>
      <c r="Q625" s="16"/>
      <c r="R625" s="16"/>
      <c r="S625" s="328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</row>
    <row r="626">
      <c r="A626" s="16"/>
      <c r="B626" s="16"/>
      <c r="C626" s="16"/>
      <c r="D626" s="328"/>
      <c r="E626" s="16"/>
      <c r="F626" s="16"/>
      <c r="G626" s="16"/>
      <c r="H626" s="16"/>
      <c r="I626" s="328"/>
      <c r="J626" s="16"/>
      <c r="K626" s="16"/>
      <c r="L626" s="16"/>
      <c r="M626" s="16"/>
      <c r="N626" s="328"/>
      <c r="O626" s="16"/>
      <c r="P626" s="16"/>
      <c r="Q626" s="16"/>
      <c r="R626" s="16"/>
      <c r="S626" s="328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</row>
    <row r="627">
      <c r="A627" s="16"/>
      <c r="B627" s="16"/>
      <c r="C627" s="16"/>
      <c r="D627" s="328"/>
      <c r="E627" s="16"/>
      <c r="F627" s="16"/>
      <c r="G627" s="16"/>
      <c r="H627" s="16"/>
      <c r="I627" s="328"/>
      <c r="J627" s="16"/>
      <c r="K627" s="16"/>
      <c r="L627" s="16"/>
      <c r="M627" s="16"/>
      <c r="N627" s="328"/>
      <c r="O627" s="16"/>
      <c r="P627" s="16"/>
      <c r="Q627" s="16"/>
      <c r="R627" s="16"/>
      <c r="S627" s="328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</row>
    <row r="628">
      <c r="A628" s="16"/>
      <c r="B628" s="16"/>
      <c r="C628" s="16"/>
      <c r="D628" s="328"/>
      <c r="E628" s="16"/>
      <c r="F628" s="16"/>
      <c r="G628" s="16"/>
      <c r="H628" s="16"/>
      <c r="I628" s="328"/>
      <c r="J628" s="16"/>
      <c r="K628" s="16"/>
      <c r="L628" s="16"/>
      <c r="M628" s="16"/>
      <c r="N628" s="328"/>
      <c r="O628" s="16"/>
      <c r="P628" s="16"/>
      <c r="Q628" s="16"/>
      <c r="R628" s="16"/>
      <c r="S628" s="328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</row>
    <row r="629">
      <c r="A629" s="16"/>
      <c r="B629" s="16"/>
      <c r="C629" s="16"/>
      <c r="D629" s="328"/>
      <c r="E629" s="16"/>
      <c r="F629" s="16"/>
      <c r="G629" s="16"/>
      <c r="H629" s="16"/>
      <c r="I629" s="328"/>
      <c r="J629" s="16"/>
      <c r="K629" s="16"/>
      <c r="L629" s="16"/>
      <c r="M629" s="16"/>
      <c r="N629" s="328"/>
      <c r="O629" s="16"/>
      <c r="P629" s="16"/>
      <c r="Q629" s="16"/>
      <c r="R629" s="16"/>
      <c r="S629" s="328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</row>
    <row r="630">
      <c r="A630" s="16"/>
      <c r="B630" s="16"/>
      <c r="C630" s="16"/>
      <c r="D630" s="328"/>
      <c r="E630" s="16"/>
      <c r="F630" s="16"/>
      <c r="G630" s="16"/>
      <c r="H630" s="16"/>
      <c r="I630" s="328"/>
      <c r="J630" s="16"/>
      <c r="K630" s="16"/>
      <c r="L630" s="16"/>
      <c r="M630" s="16"/>
      <c r="N630" s="328"/>
      <c r="O630" s="16"/>
      <c r="P630" s="16"/>
      <c r="Q630" s="16"/>
      <c r="R630" s="16"/>
      <c r="S630" s="328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</row>
    <row r="631">
      <c r="A631" s="16"/>
      <c r="B631" s="16"/>
      <c r="C631" s="16"/>
      <c r="D631" s="328"/>
      <c r="E631" s="16"/>
      <c r="F631" s="16"/>
      <c r="G631" s="16"/>
      <c r="H631" s="16"/>
      <c r="I631" s="328"/>
      <c r="J631" s="16"/>
      <c r="K631" s="16"/>
      <c r="L631" s="16"/>
      <c r="M631" s="16"/>
      <c r="N631" s="328"/>
      <c r="O631" s="16"/>
      <c r="P631" s="16"/>
      <c r="Q631" s="16"/>
      <c r="R631" s="16"/>
      <c r="S631" s="328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</row>
    <row r="632">
      <c r="A632" s="16"/>
      <c r="B632" s="16"/>
      <c r="C632" s="16"/>
      <c r="D632" s="328"/>
      <c r="E632" s="16"/>
      <c r="F632" s="16"/>
      <c r="G632" s="16"/>
      <c r="H632" s="16"/>
      <c r="I632" s="328"/>
      <c r="J632" s="16"/>
      <c r="K632" s="16"/>
      <c r="L632" s="16"/>
      <c r="M632" s="16"/>
      <c r="N632" s="328"/>
      <c r="O632" s="16"/>
      <c r="P632" s="16"/>
      <c r="Q632" s="16"/>
      <c r="R632" s="16"/>
      <c r="S632" s="328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</row>
    <row r="633">
      <c r="A633" s="16"/>
      <c r="B633" s="16"/>
      <c r="C633" s="16"/>
      <c r="D633" s="328"/>
      <c r="E633" s="16"/>
      <c r="F633" s="16"/>
      <c r="G633" s="16"/>
      <c r="H633" s="16"/>
      <c r="I633" s="328"/>
      <c r="J633" s="16"/>
      <c r="K633" s="16"/>
      <c r="L633" s="16"/>
      <c r="M633" s="16"/>
      <c r="N633" s="328"/>
      <c r="O633" s="16"/>
      <c r="P633" s="16"/>
      <c r="Q633" s="16"/>
      <c r="R633" s="16"/>
      <c r="S633" s="328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</row>
    <row r="634">
      <c r="A634" s="16"/>
      <c r="B634" s="16"/>
      <c r="C634" s="16"/>
      <c r="D634" s="328"/>
      <c r="E634" s="16"/>
      <c r="F634" s="16"/>
      <c r="G634" s="16"/>
      <c r="H634" s="16"/>
      <c r="I634" s="328"/>
      <c r="J634" s="16"/>
      <c r="K634" s="16"/>
      <c r="L634" s="16"/>
      <c r="M634" s="16"/>
      <c r="N634" s="328"/>
      <c r="O634" s="16"/>
      <c r="P634" s="16"/>
      <c r="Q634" s="16"/>
      <c r="R634" s="16"/>
      <c r="S634" s="328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</row>
    <row r="635">
      <c r="A635" s="16"/>
      <c r="B635" s="16"/>
      <c r="C635" s="16"/>
      <c r="D635" s="328"/>
      <c r="E635" s="16"/>
      <c r="F635" s="16"/>
      <c r="G635" s="16"/>
      <c r="H635" s="16"/>
      <c r="I635" s="328"/>
      <c r="J635" s="16"/>
      <c r="K635" s="16"/>
      <c r="L635" s="16"/>
      <c r="M635" s="16"/>
      <c r="N635" s="328"/>
      <c r="O635" s="16"/>
      <c r="P635" s="16"/>
      <c r="Q635" s="16"/>
      <c r="R635" s="16"/>
      <c r="S635" s="328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</row>
    <row r="636">
      <c r="A636" s="16"/>
      <c r="B636" s="16"/>
      <c r="C636" s="16"/>
      <c r="D636" s="328"/>
      <c r="E636" s="16"/>
      <c r="F636" s="16"/>
      <c r="G636" s="16"/>
      <c r="H636" s="16"/>
      <c r="I636" s="328"/>
      <c r="J636" s="16"/>
      <c r="K636" s="16"/>
      <c r="L636" s="16"/>
      <c r="M636" s="16"/>
      <c r="N636" s="328"/>
      <c r="O636" s="16"/>
      <c r="P636" s="16"/>
      <c r="Q636" s="16"/>
      <c r="R636" s="16"/>
      <c r="S636" s="328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</row>
    <row r="637">
      <c r="A637" s="16"/>
      <c r="B637" s="16"/>
      <c r="C637" s="16"/>
      <c r="D637" s="328"/>
      <c r="E637" s="16"/>
      <c r="F637" s="16"/>
      <c r="G637" s="16"/>
      <c r="H637" s="16"/>
      <c r="I637" s="328"/>
      <c r="J637" s="16"/>
      <c r="K637" s="16"/>
      <c r="L637" s="16"/>
      <c r="M637" s="16"/>
      <c r="N637" s="328"/>
      <c r="O637" s="16"/>
      <c r="P637" s="16"/>
      <c r="Q637" s="16"/>
      <c r="R637" s="16"/>
      <c r="S637" s="328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</row>
    <row r="638">
      <c r="A638" s="16"/>
      <c r="B638" s="16"/>
      <c r="C638" s="16"/>
      <c r="D638" s="328"/>
      <c r="E638" s="16"/>
      <c r="F638" s="16"/>
      <c r="G638" s="16"/>
      <c r="H638" s="16"/>
      <c r="I638" s="328"/>
      <c r="J638" s="16"/>
      <c r="K638" s="16"/>
      <c r="L638" s="16"/>
      <c r="M638" s="16"/>
      <c r="N638" s="328"/>
      <c r="O638" s="16"/>
      <c r="P638" s="16"/>
      <c r="Q638" s="16"/>
      <c r="R638" s="16"/>
      <c r="S638" s="328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</row>
    <row r="639">
      <c r="A639" s="16"/>
      <c r="B639" s="16"/>
      <c r="C639" s="16"/>
      <c r="D639" s="328"/>
      <c r="E639" s="16"/>
      <c r="F639" s="16"/>
      <c r="G639" s="16"/>
      <c r="H639" s="16"/>
      <c r="I639" s="328"/>
      <c r="J639" s="16"/>
      <c r="K639" s="16"/>
      <c r="L639" s="16"/>
      <c r="M639" s="16"/>
      <c r="N639" s="328"/>
      <c r="O639" s="16"/>
      <c r="P639" s="16"/>
      <c r="Q639" s="16"/>
      <c r="R639" s="16"/>
      <c r="S639" s="328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</row>
    <row r="640">
      <c r="A640" s="16"/>
      <c r="B640" s="16"/>
      <c r="C640" s="16"/>
      <c r="D640" s="328"/>
      <c r="E640" s="16"/>
      <c r="F640" s="16"/>
      <c r="G640" s="16"/>
      <c r="H640" s="16"/>
      <c r="I640" s="328"/>
      <c r="J640" s="16"/>
      <c r="K640" s="16"/>
      <c r="L640" s="16"/>
      <c r="M640" s="16"/>
      <c r="N640" s="328"/>
      <c r="O640" s="16"/>
      <c r="P640" s="16"/>
      <c r="Q640" s="16"/>
      <c r="R640" s="16"/>
      <c r="S640" s="328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</row>
    <row r="641">
      <c r="A641" s="16"/>
      <c r="B641" s="16"/>
      <c r="C641" s="16"/>
      <c r="D641" s="328"/>
      <c r="E641" s="16"/>
      <c r="F641" s="16"/>
      <c r="G641" s="16"/>
      <c r="H641" s="16"/>
      <c r="I641" s="328"/>
      <c r="J641" s="16"/>
      <c r="K641" s="16"/>
      <c r="L641" s="16"/>
      <c r="M641" s="16"/>
      <c r="N641" s="328"/>
      <c r="O641" s="16"/>
      <c r="P641" s="16"/>
      <c r="Q641" s="16"/>
      <c r="R641" s="16"/>
      <c r="S641" s="328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</row>
    <row r="642">
      <c r="A642" s="16"/>
      <c r="B642" s="16"/>
      <c r="C642" s="16"/>
      <c r="D642" s="328"/>
      <c r="E642" s="16"/>
      <c r="F642" s="16"/>
      <c r="G642" s="16"/>
      <c r="H642" s="16"/>
      <c r="I642" s="328"/>
      <c r="J642" s="16"/>
      <c r="K642" s="16"/>
      <c r="L642" s="16"/>
      <c r="M642" s="16"/>
      <c r="N642" s="328"/>
      <c r="O642" s="16"/>
      <c r="P642" s="16"/>
      <c r="Q642" s="16"/>
      <c r="R642" s="16"/>
      <c r="S642" s="328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</row>
    <row r="643">
      <c r="A643" s="16"/>
      <c r="B643" s="16"/>
      <c r="C643" s="16"/>
      <c r="D643" s="328"/>
      <c r="E643" s="16"/>
      <c r="F643" s="16"/>
      <c r="G643" s="16"/>
      <c r="H643" s="16"/>
      <c r="I643" s="328"/>
      <c r="J643" s="16"/>
      <c r="K643" s="16"/>
      <c r="L643" s="16"/>
      <c r="M643" s="16"/>
      <c r="N643" s="328"/>
      <c r="O643" s="16"/>
      <c r="P643" s="16"/>
      <c r="Q643" s="16"/>
      <c r="R643" s="16"/>
      <c r="S643" s="328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</row>
    <row r="644">
      <c r="A644" s="16"/>
      <c r="B644" s="16"/>
      <c r="C644" s="16"/>
      <c r="D644" s="328"/>
      <c r="E644" s="16"/>
      <c r="F644" s="16"/>
      <c r="G644" s="16"/>
      <c r="H644" s="16"/>
      <c r="I644" s="328"/>
      <c r="J644" s="16"/>
      <c r="K644" s="16"/>
      <c r="L644" s="16"/>
      <c r="M644" s="16"/>
      <c r="N644" s="328"/>
      <c r="O644" s="16"/>
      <c r="P644" s="16"/>
      <c r="Q644" s="16"/>
      <c r="R644" s="16"/>
      <c r="S644" s="328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</row>
    <row r="645">
      <c r="A645" s="16"/>
      <c r="B645" s="16"/>
      <c r="C645" s="16"/>
      <c r="D645" s="328"/>
      <c r="E645" s="16"/>
      <c r="F645" s="16"/>
      <c r="G645" s="16"/>
      <c r="H645" s="16"/>
      <c r="I645" s="328"/>
      <c r="J645" s="16"/>
      <c r="K645" s="16"/>
      <c r="L645" s="16"/>
      <c r="M645" s="16"/>
      <c r="N645" s="328"/>
      <c r="O645" s="16"/>
      <c r="P645" s="16"/>
      <c r="Q645" s="16"/>
      <c r="R645" s="16"/>
      <c r="S645" s="328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</row>
    <row r="646">
      <c r="A646" s="16"/>
      <c r="B646" s="16"/>
      <c r="C646" s="16"/>
      <c r="D646" s="328"/>
      <c r="E646" s="16"/>
      <c r="F646" s="16"/>
      <c r="G646" s="16"/>
      <c r="H646" s="16"/>
      <c r="I646" s="328"/>
      <c r="J646" s="16"/>
      <c r="K646" s="16"/>
      <c r="L646" s="16"/>
      <c r="M646" s="16"/>
      <c r="N646" s="328"/>
      <c r="O646" s="16"/>
      <c r="P646" s="16"/>
      <c r="Q646" s="16"/>
      <c r="R646" s="16"/>
      <c r="S646" s="328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</row>
    <row r="647">
      <c r="A647" s="16"/>
      <c r="B647" s="16"/>
      <c r="C647" s="16"/>
      <c r="D647" s="328"/>
      <c r="E647" s="16"/>
      <c r="F647" s="16"/>
      <c r="G647" s="16"/>
      <c r="H647" s="16"/>
      <c r="I647" s="328"/>
      <c r="J647" s="16"/>
      <c r="K647" s="16"/>
      <c r="L647" s="16"/>
      <c r="M647" s="16"/>
      <c r="N647" s="328"/>
      <c r="O647" s="16"/>
      <c r="P647" s="16"/>
      <c r="Q647" s="16"/>
      <c r="R647" s="16"/>
      <c r="S647" s="328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</row>
    <row r="648">
      <c r="A648" s="16"/>
      <c r="B648" s="16"/>
      <c r="C648" s="16"/>
      <c r="D648" s="328"/>
      <c r="E648" s="16"/>
      <c r="F648" s="16"/>
      <c r="G648" s="16"/>
      <c r="H648" s="16"/>
      <c r="I648" s="328"/>
      <c r="J648" s="16"/>
      <c r="K648" s="16"/>
      <c r="L648" s="16"/>
      <c r="M648" s="16"/>
      <c r="N648" s="328"/>
      <c r="O648" s="16"/>
      <c r="P648" s="16"/>
      <c r="Q648" s="16"/>
      <c r="R648" s="16"/>
      <c r="S648" s="328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</row>
    <row r="649">
      <c r="A649" s="16"/>
      <c r="B649" s="16"/>
      <c r="C649" s="16"/>
      <c r="D649" s="328"/>
      <c r="E649" s="16"/>
      <c r="F649" s="16"/>
      <c r="G649" s="16"/>
      <c r="H649" s="16"/>
      <c r="I649" s="328"/>
      <c r="J649" s="16"/>
      <c r="K649" s="16"/>
      <c r="L649" s="16"/>
      <c r="M649" s="16"/>
      <c r="N649" s="328"/>
      <c r="O649" s="16"/>
      <c r="P649" s="16"/>
      <c r="Q649" s="16"/>
      <c r="R649" s="16"/>
      <c r="S649" s="328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</row>
    <row r="650">
      <c r="A650" s="16"/>
      <c r="B650" s="16"/>
      <c r="C650" s="16"/>
      <c r="D650" s="328"/>
      <c r="E650" s="16"/>
      <c r="F650" s="16"/>
      <c r="G650" s="16"/>
      <c r="H650" s="16"/>
      <c r="I650" s="328"/>
      <c r="J650" s="16"/>
      <c r="K650" s="16"/>
      <c r="L650" s="16"/>
      <c r="M650" s="16"/>
      <c r="N650" s="328"/>
      <c r="O650" s="16"/>
      <c r="P650" s="16"/>
      <c r="Q650" s="16"/>
      <c r="R650" s="16"/>
      <c r="S650" s="328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</row>
    <row r="651">
      <c r="A651" s="16"/>
      <c r="B651" s="16"/>
      <c r="C651" s="16"/>
      <c r="D651" s="328"/>
      <c r="E651" s="16"/>
      <c r="F651" s="16"/>
      <c r="G651" s="16"/>
      <c r="H651" s="16"/>
      <c r="I651" s="328"/>
      <c r="J651" s="16"/>
      <c r="K651" s="16"/>
      <c r="L651" s="16"/>
      <c r="M651" s="16"/>
      <c r="N651" s="328"/>
      <c r="O651" s="16"/>
      <c r="P651" s="16"/>
      <c r="Q651" s="16"/>
      <c r="R651" s="16"/>
      <c r="S651" s="328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</row>
    <row r="652">
      <c r="A652" s="16"/>
      <c r="B652" s="16"/>
      <c r="C652" s="16"/>
      <c r="D652" s="328"/>
      <c r="E652" s="16"/>
      <c r="F652" s="16"/>
      <c r="G652" s="16"/>
      <c r="H652" s="16"/>
      <c r="I652" s="328"/>
      <c r="J652" s="16"/>
      <c r="K652" s="16"/>
      <c r="L652" s="16"/>
      <c r="M652" s="16"/>
      <c r="N652" s="328"/>
      <c r="O652" s="16"/>
      <c r="P652" s="16"/>
      <c r="Q652" s="16"/>
      <c r="R652" s="16"/>
      <c r="S652" s="328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</row>
    <row r="653">
      <c r="A653" s="16"/>
      <c r="B653" s="16"/>
      <c r="C653" s="16"/>
      <c r="D653" s="328"/>
      <c r="E653" s="16"/>
      <c r="F653" s="16"/>
      <c r="G653" s="16"/>
      <c r="H653" s="16"/>
      <c r="I653" s="328"/>
      <c r="J653" s="16"/>
      <c r="K653" s="16"/>
      <c r="L653" s="16"/>
      <c r="M653" s="16"/>
      <c r="N653" s="328"/>
      <c r="O653" s="16"/>
      <c r="P653" s="16"/>
      <c r="Q653" s="16"/>
      <c r="R653" s="16"/>
      <c r="S653" s="328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</row>
    <row r="654">
      <c r="A654" s="16"/>
      <c r="B654" s="16"/>
      <c r="C654" s="16"/>
      <c r="D654" s="328"/>
      <c r="E654" s="16"/>
      <c r="F654" s="16"/>
      <c r="G654" s="16"/>
      <c r="H654" s="16"/>
      <c r="I654" s="328"/>
      <c r="J654" s="16"/>
      <c r="K654" s="16"/>
      <c r="L654" s="16"/>
      <c r="M654" s="16"/>
      <c r="N654" s="328"/>
      <c r="O654" s="16"/>
      <c r="P654" s="16"/>
      <c r="Q654" s="16"/>
      <c r="R654" s="16"/>
      <c r="S654" s="328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</row>
    <row r="655">
      <c r="A655" s="16"/>
      <c r="B655" s="16"/>
      <c r="C655" s="16"/>
      <c r="D655" s="328"/>
      <c r="E655" s="16"/>
      <c r="F655" s="16"/>
      <c r="G655" s="16"/>
      <c r="H655" s="16"/>
      <c r="I655" s="328"/>
      <c r="J655" s="16"/>
      <c r="K655" s="16"/>
      <c r="L655" s="16"/>
      <c r="M655" s="16"/>
      <c r="N655" s="328"/>
      <c r="O655" s="16"/>
      <c r="P655" s="16"/>
      <c r="Q655" s="16"/>
      <c r="R655" s="16"/>
      <c r="S655" s="328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</row>
    <row r="656">
      <c r="A656" s="16"/>
      <c r="B656" s="16"/>
      <c r="C656" s="16"/>
      <c r="D656" s="328"/>
      <c r="E656" s="16"/>
      <c r="F656" s="16"/>
      <c r="G656" s="16"/>
      <c r="H656" s="16"/>
      <c r="I656" s="328"/>
      <c r="J656" s="16"/>
      <c r="K656" s="16"/>
      <c r="L656" s="16"/>
      <c r="M656" s="16"/>
      <c r="N656" s="328"/>
      <c r="O656" s="16"/>
      <c r="P656" s="16"/>
      <c r="Q656" s="16"/>
      <c r="R656" s="16"/>
      <c r="S656" s="328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</row>
    <row r="657">
      <c r="A657" s="16"/>
      <c r="B657" s="16"/>
      <c r="C657" s="16"/>
      <c r="D657" s="328"/>
      <c r="E657" s="16"/>
      <c r="F657" s="16"/>
      <c r="G657" s="16"/>
      <c r="H657" s="16"/>
      <c r="I657" s="328"/>
      <c r="J657" s="16"/>
      <c r="K657" s="16"/>
      <c r="L657" s="16"/>
      <c r="M657" s="16"/>
      <c r="N657" s="328"/>
      <c r="O657" s="16"/>
      <c r="P657" s="16"/>
      <c r="Q657" s="16"/>
      <c r="R657" s="16"/>
      <c r="S657" s="328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</row>
    <row r="658">
      <c r="A658" s="16"/>
      <c r="B658" s="16"/>
      <c r="C658" s="16"/>
      <c r="D658" s="328"/>
      <c r="E658" s="16"/>
      <c r="F658" s="16"/>
      <c r="G658" s="16"/>
      <c r="H658" s="16"/>
      <c r="I658" s="328"/>
      <c r="J658" s="16"/>
      <c r="K658" s="16"/>
      <c r="L658" s="16"/>
      <c r="M658" s="16"/>
      <c r="N658" s="328"/>
      <c r="O658" s="16"/>
      <c r="P658" s="16"/>
      <c r="Q658" s="16"/>
      <c r="R658" s="16"/>
      <c r="S658" s="328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</row>
    <row r="659">
      <c r="A659" s="16"/>
      <c r="B659" s="16"/>
      <c r="C659" s="16"/>
      <c r="D659" s="328"/>
      <c r="E659" s="16"/>
      <c r="F659" s="16"/>
      <c r="G659" s="16"/>
      <c r="H659" s="16"/>
      <c r="I659" s="328"/>
      <c r="J659" s="16"/>
      <c r="K659" s="16"/>
      <c r="L659" s="16"/>
      <c r="M659" s="16"/>
      <c r="N659" s="328"/>
      <c r="O659" s="16"/>
      <c r="P659" s="16"/>
      <c r="Q659" s="16"/>
      <c r="R659" s="16"/>
      <c r="S659" s="328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</row>
    <row r="660">
      <c r="A660" s="16"/>
      <c r="B660" s="16"/>
      <c r="C660" s="16"/>
      <c r="D660" s="328"/>
      <c r="E660" s="16"/>
      <c r="F660" s="16"/>
      <c r="G660" s="16"/>
      <c r="H660" s="16"/>
      <c r="I660" s="328"/>
      <c r="J660" s="16"/>
      <c r="K660" s="16"/>
      <c r="L660" s="16"/>
      <c r="M660" s="16"/>
      <c r="N660" s="328"/>
      <c r="O660" s="16"/>
      <c r="P660" s="16"/>
      <c r="Q660" s="16"/>
      <c r="R660" s="16"/>
      <c r="S660" s="328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</row>
    <row r="661">
      <c r="A661" s="16"/>
      <c r="B661" s="16"/>
      <c r="C661" s="16"/>
      <c r="D661" s="328"/>
      <c r="E661" s="16"/>
      <c r="F661" s="16"/>
      <c r="G661" s="16"/>
      <c r="H661" s="16"/>
      <c r="I661" s="328"/>
      <c r="J661" s="16"/>
      <c r="K661" s="16"/>
      <c r="L661" s="16"/>
      <c r="M661" s="16"/>
      <c r="N661" s="328"/>
      <c r="O661" s="16"/>
      <c r="P661" s="16"/>
      <c r="Q661" s="16"/>
      <c r="R661" s="16"/>
      <c r="S661" s="328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</row>
    <row r="662">
      <c r="A662" s="16"/>
      <c r="B662" s="16"/>
      <c r="C662" s="16"/>
      <c r="D662" s="328"/>
      <c r="E662" s="16"/>
      <c r="F662" s="16"/>
      <c r="G662" s="16"/>
      <c r="H662" s="16"/>
      <c r="I662" s="328"/>
      <c r="J662" s="16"/>
      <c r="K662" s="16"/>
      <c r="L662" s="16"/>
      <c r="M662" s="16"/>
      <c r="N662" s="328"/>
      <c r="O662" s="16"/>
      <c r="P662" s="16"/>
      <c r="Q662" s="16"/>
      <c r="R662" s="16"/>
      <c r="S662" s="328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</row>
    <row r="663">
      <c r="A663" s="16"/>
      <c r="B663" s="16"/>
      <c r="C663" s="16"/>
      <c r="D663" s="328"/>
      <c r="E663" s="16"/>
      <c r="F663" s="16"/>
      <c r="G663" s="16"/>
      <c r="H663" s="16"/>
      <c r="I663" s="328"/>
      <c r="J663" s="16"/>
      <c r="K663" s="16"/>
      <c r="L663" s="16"/>
      <c r="M663" s="16"/>
      <c r="N663" s="328"/>
      <c r="O663" s="16"/>
      <c r="P663" s="16"/>
      <c r="Q663" s="16"/>
      <c r="R663" s="16"/>
      <c r="S663" s="328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</row>
    <row r="664">
      <c r="A664" s="16"/>
      <c r="B664" s="16"/>
      <c r="C664" s="16"/>
      <c r="D664" s="328"/>
      <c r="E664" s="16"/>
      <c r="F664" s="16"/>
      <c r="G664" s="16"/>
      <c r="H664" s="16"/>
      <c r="I664" s="328"/>
      <c r="J664" s="16"/>
      <c r="K664" s="16"/>
      <c r="L664" s="16"/>
      <c r="M664" s="16"/>
      <c r="N664" s="328"/>
      <c r="O664" s="16"/>
      <c r="P664" s="16"/>
      <c r="Q664" s="16"/>
      <c r="R664" s="16"/>
      <c r="S664" s="328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</row>
    <row r="665">
      <c r="A665" s="16"/>
      <c r="B665" s="16"/>
      <c r="C665" s="16"/>
      <c r="D665" s="328"/>
      <c r="E665" s="16"/>
      <c r="F665" s="16"/>
      <c r="G665" s="16"/>
      <c r="H665" s="16"/>
      <c r="I665" s="328"/>
      <c r="J665" s="16"/>
      <c r="K665" s="16"/>
      <c r="L665" s="16"/>
      <c r="M665" s="16"/>
      <c r="N665" s="328"/>
      <c r="O665" s="16"/>
      <c r="P665" s="16"/>
      <c r="Q665" s="16"/>
      <c r="R665" s="16"/>
      <c r="S665" s="328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</row>
    <row r="666">
      <c r="A666" s="16"/>
      <c r="B666" s="16"/>
      <c r="C666" s="16"/>
      <c r="D666" s="328"/>
      <c r="E666" s="16"/>
      <c r="F666" s="16"/>
      <c r="G666" s="16"/>
      <c r="H666" s="16"/>
      <c r="I666" s="328"/>
      <c r="J666" s="16"/>
      <c r="K666" s="16"/>
      <c r="L666" s="16"/>
      <c r="M666" s="16"/>
      <c r="N666" s="328"/>
      <c r="O666" s="16"/>
      <c r="P666" s="16"/>
      <c r="Q666" s="16"/>
      <c r="R666" s="16"/>
      <c r="S666" s="328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</row>
    <row r="667">
      <c r="A667" s="16"/>
      <c r="B667" s="16"/>
      <c r="C667" s="16"/>
      <c r="D667" s="328"/>
      <c r="E667" s="16"/>
      <c r="F667" s="16"/>
      <c r="G667" s="16"/>
      <c r="H667" s="16"/>
      <c r="I667" s="328"/>
      <c r="J667" s="16"/>
      <c r="K667" s="16"/>
      <c r="L667" s="16"/>
      <c r="M667" s="16"/>
      <c r="N667" s="328"/>
      <c r="O667" s="16"/>
      <c r="P667" s="16"/>
      <c r="Q667" s="16"/>
      <c r="R667" s="16"/>
      <c r="S667" s="328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</row>
    <row r="668">
      <c r="A668" s="16"/>
      <c r="B668" s="16"/>
      <c r="C668" s="16"/>
      <c r="D668" s="328"/>
      <c r="E668" s="16"/>
      <c r="F668" s="16"/>
      <c r="G668" s="16"/>
      <c r="H668" s="16"/>
      <c r="I668" s="328"/>
      <c r="J668" s="16"/>
      <c r="K668" s="16"/>
      <c r="L668" s="16"/>
      <c r="M668" s="16"/>
      <c r="N668" s="328"/>
      <c r="O668" s="16"/>
      <c r="P668" s="16"/>
      <c r="Q668" s="16"/>
      <c r="R668" s="16"/>
      <c r="S668" s="328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</row>
    <row r="669">
      <c r="A669" s="16"/>
      <c r="B669" s="16"/>
      <c r="C669" s="16"/>
      <c r="D669" s="328"/>
      <c r="E669" s="16"/>
      <c r="F669" s="16"/>
      <c r="G669" s="16"/>
      <c r="H669" s="16"/>
      <c r="I669" s="328"/>
      <c r="J669" s="16"/>
      <c r="K669" s="16"/>
      <c r="L669" s="16"/>
      <c r="M669" s="16"/>
      <c r="N669" s="328"/>
      <c r="O669" s="16"/>
      <c r="P669" s="16"/>
      <c r="Q669" s="16"/>
      <c r="R669" s="16"/>
      <c r="S669" s="328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</row>
    <row r="670">
      <c r="A670" s="16"/>
      <c r="B670" s="16"/>
      <c r="C670" s="16"/>
      <c r="D670" s="328"/>
      <c r="E670" s="16"/>
      <c r="F670" s="16"/>
      <c r="G670" s="16"/>
      <c r="H670" s="16"/>
      <c r="I670" s="328"/>
      <c r="J670" s="16"/>
      <c r="K670" s="16"/>
      <c r="L670" s="16"/>
      <c r="M670" s="16"/>
      <c r="N670" s="328"/>
      <c r="O670" s="16"/>
      <c r="P670" s="16"/>
      <c r="Q670" s="16"/>
      <c r="R670" s="16"/>
      <c r="S670" s="328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</row>
    <row r="671">
      <c r="A671" s="16"/>
      <c r="B671" s="16"/>
      <c r="C671" s="16"/>
      <c r="D671" s="328"/>
      <c r="E671" s="16"/>
      <c r="F671" s="16"/>
      <c r="G671" s="16"/>
      <c r="H671" s="16"/>
      <c r="I671" s="328"/>
      <c r="J671" s="16"/>
      <c r="K671" s="16"/>
      <c r="L671" s="16"/>
      <c r="M671" s="16"/>
      <c r="N671" s="328"/>
      <c r="O671" s="16"/>
      <c r="P671" s="16"/>
      <c r="Q671" s="16"/>
      <c r="R671" s="16"/>
      <c r="S671" s="328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</row>
    <row r="672">
      <c r="A672" s="16"/>
      <c r="B672" s="16"/>
      <c r="C672" s="16"/>
      <c r="D672" s="328"/>
      <c r="E672" s="16"/>
      <c r="F672" s="16"/>
      <c r="G672" s="16"/>
      <c r="H672" s="16"/>
      <c r="I672" s="328"/>
      <c r="J672" s="16"/>
      <c r="K672" s="16"/>
      <c r="L672" s="16"/>
      <c r="M672" s="16"/>
      <c r="N672" s="328"/>
      <c r="O672" s="16"/>
      <c r="P672" s="16"/>
      <c r="Q672" s="16"/>
      <c r="R672" s="16"/>
      <c r="S672" s="328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</row>
    <row r="673">
      <c r="A673" s="16"/>
      <c r="B673" s="16"/>
      <c r="C673" s="16"/>
      <c r="D673" s="328"/>
      <c r="E673" s="16"/>
      <c r="F673" s="16"/>
      <c r="G673" s="16"/>
      <c r="H673" s="16"/>
      <c r="I673" s="328"/>
      <c r="J673" s="16"/>
      <c r="K673" s="16"/>
      <c r="L673" s="16"/>
      <c r="M673" s="16"/>
      <c r="N673" s="328"/>
      <c r="O673" s="16"/>
      <c r="P673" s="16"/>
      <c r="Q673" s="16"/>
      <c r="R673" s="16"/>
      <c r="S673" s="328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</row>
    <row r="674">
      <c r="A674" s="16"/>
      <c r="B674" s="16"/>
      <c r="C674" s="16"/>
      <c r="D674" s="328"/>
      <c r="E674" s="16"/>
      <c r="F674" s="16"/>
      <c r="G674" s="16"/>
      <c r="H674" s="16"/>
      <c r="I674" s="328"/>
      <c r="J674" s="16"/>
      <c r="K674" s="16"/>
      <c r="L674" s="16"/>
      <c r="M674" s="16"/>
      <c r="N674" s="328"/>
      <c r="O674" s="16"/>
      <c r="P674" s="16"/>
      <c r="Q674" s="16"/>
      <c r="R674" s="16"/>
      <c r="S674" s="328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</row>
    <row r="675">
      <c r="A675" s="16"/>
      <c r="B675" s="16"/>
      <c r="C675" s="16"/>
      <c r="D675" s="328"/>
      <c r="E675" s="16"/>
      <c r="F675" s="16"/>
      <c r="G675" s="16"/>
      <c r="H675" s="16"/>
      <c r="I675" s="328"/>
      <c r="J675" s="16"/>
      <c r="K675" s="16"/>
      <c r="L675" s="16"/>
      <c r="M675" s="16"/>
      <c r="N675" s="328"/>
      <c r="O675" s="16"/>
      <c r="P675" s="16"/>
      <c r="Q675" s="16"/>
      <c r="R675" s="16"/>
      <c r="S675" s="328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</row>
    <row r="676">
      <c r="A676" s="16"/>
      <c r="B676" s="16"/>
      <c r="C676" s="16"/>
      <c r="D676" s="328"/>
      <c r="E676" s="16"/>
      <c r="F676" s="16"/>
      <c r="G676" s="16"/>
      <c r="H676" s="16"/>
      <c r="I676" s="328"/>
      <c r="J676" s="16"/>
      <c r="K676" s="16"/>
      <c r="L676" s="16"/>
      <c r="M676" s="16"/>
      <c r="N676" s="328"/>
      <c r="O676" s="16"/>
      <c r="P676" s="16"/>
      <c r="Q676" s="16"/>
      <c r="R676" s="16"/>
      <c r="S676" s="328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</row>
    <row r="677">
      <c r="A677" s="16"/>
      <c r="B677" s="16"/>
      <c r="C677" s="16"/>
      <c r="D677" s="328"/>
      <c r="E677" s="16"/>
      <c r="F677" s="16"/>
      <c r="G677" s="16"/>
      <c r="H677" s="16"/>
      <c r="I677" s="328"/>
      <c r="J677" s="16"/>
      <c r="K677" s="16"/>
      <c r="L677" s="16"/>
      <c r="M677" s="16"/>
      <c r="N677" s="328"/>
      <c r="O677" s="16"/>
      <c r="P677" s="16"/>
      <c r="Q677" s="16"/>
      <c r="R677" s="16"/>
      <c r="S677" s="328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</row>
    <row r="678">
      <c r="A678" s="16"/>
      <c r="B678" s="16"/>
      <c r="C678" s="16"/>
      <c r="D678" s="328"/>
      <c r="E678" s="16"/>
      <c r="F678" s="16"/>
      <c r="G678" s="16"/>
      <c r="H678" s="16"/>
      <c r="I678" s="328"/>
      <c r="J678" s="16"/>
      <c r="K678" s="16"/>
      <c r="L678" s="16"/>
      <c r="M678" s="16"/>
      <c r="N678" s="328"/>
      <c r="O678" s="16"/>
      <c r="P678" s="16"/>
      <c r="Q678" s="16"/>
      <c r="R678" s="16"/>
      <c r="S678" s="328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</row>
    <row r="679">
      <c r="A679" s="16"/>
      <c r="B679" s="16"/>
      <c r="C679" s="16"/>
      <c r="D679" s="328"/>
      <c r="E679" s="16"/>
      <c r="F679" s="16"/>
      <c r="G679" s="16"/>
      <c r="H679" s="16"/>
      <c r="I679" s="328"/>
      <c r="J679" s="16"/>
      <c r="K679" s="16"/>
      <c r="L679" s="16"/>
      <c r="M679" s="16"/>
      <c r="N679" s="328"/>
      <c r="O679" s="16"/>
      <c r="P679" s="16"/>
      <c r="Q679" s="16"/>
      <c r="R679" s="16"/>
      <c r="S679" s="328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</row>
    <row r="680">
      <c r="A680" s="16"/>
      <c r="B680" s="16"/>
      <c r="C680" s="16"/>
      <c r="D680" s="328"/>
      <c r="E680" s="16"/>
      <c r="F680" s="16"/>
      <c r="G680" s="16"/>
      <c r="H680" s="16"/>
      <c r="I680" s="328"/>
      <c r="J680" s="16"/>
      <c r="K680" s="16"/>
      <c r="L680" s="16"/>
      <c r="M680" s="16"/>
      <c r="N680" s="328"/>
      <c r="O680" s="16"/>
      <c r="P680" s="16"/>
      <c r="Q680" s="16"/>
      <c r="R680" s="16"/>
      <c r="S680" s="328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</row>
    <row r="681">
      <c r="A681" s="16"/>
      <c r="B681" s="16"/>
      <c r="C681" s="16"/>
      <c r="D681" s="328"/>
      <c r="E681" s="16"/>
      <c r="F681" s="16"/>
      <c r="G681" s="16"/>
      <c r="H681" s="16"/>
      <c r="I681" s="328"/>
      <c r="J681" s="16"/>
      <c r="K681" s="16"/>
      <c r="L681" s="16"/>
      <c r="M681" s="16"/>
      <c r="N681" s="328"/>
      <c r="O681" s="16"/>
      <c r="P681" s="16"/>
      <c r="Q681" s="16"/>
      <c r="R681" s="16"/>
      <c r="S681" s="328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</row>
    <row r="682">
      <c r="A682" s="16"/>
      <c r="B682" s="16"/>
      <c r="C682" s="16"/>
      <c r="D682" s="328"/>
      <c r="E682" s="16"/>
      <c r="F682" s="16"/>
      <c r="G682" s="16"/>
      <c r="H682" s="16"/>
      <c r="I682" s="328"/>
      <c r="J682" s="16"/>
      <c r="K682" s="16"/>
      <c r="L682" s="16"/>
      <c r="M682" s="16"/>
      <c r="N682" s="328"/>
      <c r="O682" s="16"/>
      <c r="P682" s="16"/>
      <c r="Q682" s="16"/>
      <c r="R682" s="16"/>
      <c r="S682" s="328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</row>
    <row r="683">
      <c r="A683" s="16"/>
      <c r="B683" s="16"/>
      <c r="C683" s="16"/>
      <c r="D683" s="328"/>
      <c r="E683" s="16"/>
      <c r="F683" s="16"/>
      <c r="G683" s="16"/>
      <c r="H683" s="16"/>
      <c r="I683" s="328"/>
      <c r="J683" s="16"/>
      <c r="K683" s="16"/>
      <c r="L683" s="16"/>
      <c r="M683" s="16"/>
      <c r="N683" s="328"/>
      <c r="O683" s="16"/>
      <c r="P683" s="16"/>
      <c r="Q683" s="16"/>
      <c r="R683" s="16"/>
      <c r="S683" s="328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</row>
    <row r="684">
      <c r="A684" s="16"/>
      <c r="B684" s="16"/>
      <c r="C684" s="16"/>
      <c r="D684" s="328"/>
      <c r="E684" s="16"/>
      <c r="F684" s="16"/>
      <c r="G684" s="16"/>
      <c r="H684" s="16"/>
      <c r="I684" s="328"/>
      <c r="J684" s="16"/>
      <c r="K684" s="16"/>
      <c r="L684" s="16"/>
      <c r="M684" s="16"/>
      <c r="N684" s="328"/>
      <c r="O684" s="16"/>
      <c r="P684" s="16"/>
      <c r="Q684" s="16"/>
      <c r="R684" s="16"/>
      <c r="S684" s="328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</row>
    <row r="685">
      <c r="A685" s="16"/>
      <c r="B685" s="16"/>
      <c r="C685" s="16"/>
      <c r="D685" s="328"/>
      <c r="E685" s="16"/>
      <c r="F685" s="16"/>
      <c r="G685" s="16"/>
      <c r="H685" s="16"/>
      <c r="I685" s="328"/>
      <c r="J685" s="16"/>
      <c r="K685" s="16"/>
      <c r="L685" s="16"/>
      <c r="M685" s="16"/>
      <c r="N685" s="328"/>
      <c r="O685" s="16"/>
      <c r="P685" s="16"/>
      <c r="Q685" s="16"/>
      <c r="R685" s="16"/>
      <c r="S685" s="328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</row>
    <row r="686">
      <c r="A686" s="16"/>
      <c r="B686" s="16"/>
      <c r="C686" s="16"/>
      <c r="D686" s="328"/>
      <c r="E686" s="16"/>
      <c r="F686" s="16"/>
      <c r="G686" s="16"/>
      <c r="H686" s="16"/>
      <c r="I686" s="328"/>
      <c r="J686" s="16"/>
      <c r="K686" s="16"/>
      <c r="L686" s="16"/>
      <c r="M686" s="16"/>
      <c r="N686" s="328"/>
      <c r="O686" s="16"/>
      <c r="P686" s="16"/>
      <c r="Q686" s="16"/>
      <c r="R686" s="16"/>
      <c r="S686" s="328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</row>
    <row r="687">
      <c r="A687" s="16"/>
      <c r="B687" s="16"/>
      <c r="C687" s="16"/>
      <c r="D687" s="328"/>
      <c r="E687" s="16"/>
      <c r="F687" s="16"/>
      <c r="G687" s="16"/>
      <c r="H687" s="16"/>
      <c r="I687" s="328"/>
      <c r="J687" s="16"/>
      <c r="K687" s="16"/>
      <c r="L687" s="16"/>
      <c r="M687" s="16"/>
      <c r="N687" s="328"/>
      <c r="O687" s="16"/>
      <c r="P687" s="16"/>
      <c r="Q687" s="16"/>
      <c r="R687" s="16"/>
      <c r="S687" s="328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</row>
    <row r="688">
      <c r="A688" s="16"/>
      <c r="B688" s="16"/>
      <c r="C688" s="16"/>
      <c r="D688" s="328"/>
      <c r="E688" s="16"/>
      <c r="F688" s="16"/>
      <c r="G688" s="16"/>
      <c r="H688" s="16"/>
      <c r="I688" s="328"/>
      <c r="J688" s="16"/>
      <c r="K688" s="16"/>
      <c r="L688" s="16"/>
      <c r="M688" s="16"/>
      <c r="N688" s="328"/>
      <c r="O688" s="16"/>
      <c r="P688" s="16"/>
      <c r="Q688" s="16"/>
      <c r="R688" s="16"/>
      <c r="S688" s="328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</row>
    <row r="689">
      <c r="A689" s="16"/>
      <c r="B689" s="16"/>
      <c r="C689" s="16"/>
      <c r="D689" s="328"/>
      <c r="E689" s="16"/>
      <c r="F689" s="16"/>
      <c r="G689" s="16"/>
      <c r="H689" s="16"/>
      <c r="I689" s="328"/>
      <c r="J689" s="16"/>
      <c r="K689" s="16"/>
      <c r="L689" s="16"/>
      <c r="M689" s="16"/>
      <c r="N689" s="328"/>
      <c r="O689" s="16"/>
      <c r="P689" s="16"/>
      <c r="Q689" s="16"/>
      <c r="R689" s="16"/>
      <c r="S689" s="328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</row>
    <row r="690">
      <c r="A690" s="16"/>
      <c r="B690" s="16"/>
      <c r="C690" s="16"/>
      <c r="D690" s="328"/>
      <c r="E690" s="16"/>
      <c r="F690" s="16"/>
      <c r="G690" s="16"/>
      <c r="H690" s="16"/>
      <c r="I690" s="328"/>
      <c r="J690" s="16"/>
      <c r="K690" s="16"/>
      <c r="L690" s="16"/>
      <c r="M690" s="16"/>
      <c r="N690" s="328"/>
      <c r="O690" s="16"/>
      <c r="P690" s="16"/>
      <c r="Q690" s="16"/>
      <c r="R690" s="16"/>
      <c r="S690" s="328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</row>
    <row r="691">
      <c r="A691" s="16"/>
      <c r="B691" s="16"/>
      <c r="C691" s="16"/>
      <c r="D691" s="328"/>
      <c r="E691" s="16"/>
      <c r="F691" s="16"/>
      <c r="G691" s="16"/>
      <c r="H691" s="16"/>
      <c r="I691" s="328"/>
      <c r="J691" s="16"/>
      <c r="K691" s="16"/>
      <c r="L691" s="16"/>
      <c r="M691" s="16"/>
      <c r="N691" s="328"/>
      <c r="O691" s="16"/>
      <c r="P691" s="16"/>
      <c r="Q691" s="16"/>
      <c r="R691" s="16"/>
      <c r="S691" s="328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</row>
    <row r="692">
      <c r="A692" s="16"/>
      <c r="B692" s="16"/>
      <c r="C692" s="16"/>
      <c r="D692" s="328"/>
      <c r="E692" s="16"/>
      <c r="F692" s="16"/>
      <c r="G692" s="16"/>
      <c r="H692" s="16"/>
      <c r="I692" s="328"/>
      <c r="J692" s="16"/>
      <c r="K692" s="16"/>
      <c r="L692" s="16"/>
      <c r="M692" s="16"/>
      <c r="N692" s="328"/>
      <c r="O692" s="16"/>
      <c r="P692" s="16"/>
      <c r="Q692" s="16"/>
      <c r="R692" s="16"/>
      <c r="S692" s="328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</row>
    <row r="693">
      <c r="A693" s="16"/>
      <c r="B693" s="16"/>
      <c r="C693" s="16"/>
      <c r="D693" s="328"/>
      <c r="E693" s="16"/>
      <c r="F693" s="16"/>
      <c r="G693" s="16"/>
      <c r="H693" s="16"/>
      <c r="I693" s="328"/>
      <c r="J693" s="16"/>
      <c r="K693" s="16"/>
      <c r="L693" s="16"/>
      <c r="M693" s="16"/>
      <c r="N693" s="328"/>
      <c r="O693" s="16"/>
      <c r="P693" s="16"/>
      <c r="Q693" s="16"/>
      <c r="R693" s="16"/>
      <c r="S693" s="328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</row>
    <row r="694">
      <c r="A694" s="16"/>
      <c r="B694" s="16"/>
      <c r="C694" s="16"/>
      <c r="D694" s="328"/>
      <c r="E694" s="16"/>
      <c r="F694" s="16"/>
      <c r="G694" s="16"/>
      <c r="H694" s="16"/>
      <c r="I694" s="328"/>
      <c r="J694" s="16"/>
      <c r="K694" s="16"/>
      <c r="L694" s="16"/>
      <c r="M694" s="16"/>
      <c r="N694" s="328"/>
      <c r="O694" s="16"/>
      <c r="P694" s="16"/>
      <c r="Q694" s="16"/>
      <c r="R694" s="16"/>
      <c r="S694" s="328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</row>
    <row r="695">
      <c r="A695" s="16"/>
      <c r="B695" s="16"/>
      <c r="C695" s="16"/>
      <c r="D695" s="328"/>
      <c r="E695" s="16"/>
      <c r="F695" s="16"/>
      <c r="G695" s="16"/>
      <c r="H695" s="16"/>
      <c r="I695" s="328"/>
      <c r="J695" s="16"/>
      <c r="K695" s="16"/>
      <c r="L695" s="16"/>
      <c r="M695" s="16"/>
      <c r="N695" s="328"/>
      <c r="O695" s="16"/>
      <c r="P695" s="16"/>
      <c r="Q695" s="16"/>
      <c r="R695" s="16"/>
      <c r="S695" s="328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</row>
    <row r="696">
      <c r="A696" s="16"/>
      <c r="B696" s="16"/>
      <c r="C696" s="16"/>
      <c r="D696" s="328"/>
      <c r="E696" s="16"/>
      <c r="F696" s="16"/>
      <c r="G696" s="16"/>
      <c r="H696" s="16"/>
      <c r="I696" s="328"/>
      <c r="J696" s="16"/>
      <c r="K696" s="16"/>
      <c r="L696" s="16"/>
      <c r="M696" s="16"/>
      <c r="N696" s="328"/>
      <c r="O696" s="16"/>
      <c r="P696" s="16"/>
      <c r="Q696" s="16"/>
      <c r="R696" s="16"/>
      <c r="S696" s="328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</row>
    <row r="697">
      <c r="A697" s="16"/>
      <c r="B697" s="16"/>
      <c r="C697" s="16"/>
      <c r="D697" s="328"/>
      <c r="E697" s="16"/>
      <c r="F697" s="16"/>
      <c r="G697" s="16"/>
      <c r="H697" s="16"/>
      <c r="I697" s="328"/>
      <c r="J697" s="16"/>
      <c r="K697" s="16"/>
      <c r="L697" s="16"/>
      <c r="M697" s="16"/>
      <c r="N697" s="328"/>
      <c r="O697" s="16"/>
      <c r="P697" s="16"/>
      <c r="Q697" s="16"/>
      <c r="R697" s="16"/>
      <c r="S697" s="328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</row>
    <row r="698">
      <c r="A698" s="16"/>
      <c r="B698" s="16"/>
      <c r="C698" s="16"/>
      <c r="D698" s="328"/>
      <c r="E698" s="16"/>
      <c r="F698" s="16"/>
      <c r="G698" s="16"/>
      <c r="H698" s="16"/>
      <c r="I698" s="328"/>
      <c r="J698" s="16"/>
      <c r="K698" s="16"/>
      <c r="L698" s="16"/>
      <c r="M698" s="16"/>
      <c r="N698" s="328"/>
      <c r="O698" s="16"/>
      <c r="P698" s="16"/>
      <c r="Q698" s="16"/>
      <c r="R698" s="16"/>
      <c r="S698" s="328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</row>
    <row r="699">
      <c r="A699" s="16"/>
      <c r="B699" s="16"/>
      <c r="C699" s="16"/>
      <c r="D699" s="328"/>
      <c r="E699" s="16"/>
      <c r="F699" s="16"/>
      <c r="G699" s="16"/>
      <c r="H699" s="16"/>
      <c r="I699" s="328"/>
      <c r="J699" s="16"/>
      <c r="K699" s="16"/>
      <c r="L699" s="16"/>
      <c r="M699" s="16"/>
      <c r="N699" s="328"/>
      <c r="O699" s="16"/>
      <c r="P699" s="16"/>
      <c r="Q699" s="16"/>
      <c r="R699" s="16"/>
      <c r="S699" s="328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</row>
    <row r="700">
      <c r="A700" s="16"/>
      <c r="B700" s="16"/>
      <c r="C700" s="16"/>
      <c r="D700" s="328"/>
      <c r="E700" s="16"/>
      <c r="F700" s="16"/>
      <c r="G700" s="16"/>
      <c r="H700" s="16"/>
      <c r="I700" s="328"/>
      <c r="J700" s="16"/>
      <c r="K700" s="16"/>
      <c r="L700" s="16"/>
      <c r="M700" s="16"/>
      <c r="N700" s="328"/>
      <c r="O700" s="16"/>
      <c r="P700" s="16"/>
      <c r="Q700" s="16"/>
      <c r="R700" s="16"/>
      <c r="S700" s="328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</row>
    <row r="701">
      <c r="A701" s="16"/>
      <c r="B701" s="16"/>
      <c r="C701" s="16"/>
      <c r="D701" s="328"/>
      <c r="E701" s="16"/>
      <c r="F701" s="16"/>
      <c r="G701" s="16"/>
      <c r="H701" s="16"/>
      <c r="I701" s="328"/>
      <c r="J701" s="16"/>
      <c r="K701" s="16"/>
      <c r="L701" s="16"/>
      <c r="M701" s="16"/>
      <c r="N701" s="328"/>
      <c r="O701" s="16"/>
      <c r="P701" s="16"/>
      <c r="Q701" s="16"/>
      <c r="R701" s="16"/>
      <c r="S701" s="328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</row>
    <row r="702">
      <c r="A702" s="16"/>
      <c r="B702" s="16"/>
      <c r="C702" s="16"/>
      <c r="D702" s="328"/>
      <c r="E702" s="16"/>
      <c r="F702" s="16"/>
      <c r="G702" s="16"/>
      <c r="H702" s="16"/>
      <c r="I702" s="328"/>
      <c r="J702" s="16"/>
      <c r="K702" s="16"/>
      <c r="L702" s="16"/>
      <c r="M702" s="16"/>
      <c r="N702" s="328"/>
      <c r="O702" s="16"/>
      <c r="P702" s="16"/>
      <c r="Q702" s="16"/>
      <c r="R702" s="16"/>
      <c r="S702" s="328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</row>
    <row r="703">
      <c r="A703" s="16"/>
      <c r="B703" s="16"/>
      <c r="C703" s="16"/>
      <c r="D703" s="328"/>
      <c r="E703" s="16"/>
      <c r="F703" s="16"/>
      <c r="G703" s="16"/>
      <c r="H703" s="16"/>
      <c r="I703" s="328"/>
      <c r="J703" s="16"/>
      <c r="K703" s="16"/>
      <c r="L703" s="16"/>
      <c r="M703" s="16"/>
      <c r="N703" s="328"/>
      <c r="O703" s="16"/>
      <c r="P703" s="16"/>
      <c r="Q703" s="16"/>
      <c r="R703" s="16"/>
      <c r="S703" s="328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</row>
    <row r="704">
      <c r="A704" s="16"/>
      <c r="B704" s="16"/>
      <c r="C704" s="16"/>
      <c r="D704" s="328"/>
      <c r="E704" s="16"/>
      <c r="F704" s="16"/>
      <c r="G704" s="16"/>
      <c r="H704" s="16"/>
      <c r="I704" s="328"/>
      <c r="J704" s="16"/>
      <c r="K704" s="16"/>
      <c r="L704" s="16"/>
      <c r="M704" s="16"/>
      <c r="N704" s="328"/>
      <c r="O704" s="16"/>
      <c r="P704" s="16"/>
      <c r="Q704" s="16"/>
      <c r="R704" s="16"/>
      <c r="S704" s="328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</row>
    <row r="705">
      <c r="A705" s="16"/>
      <c r="B705" s="16"/>
      <c r="C705" s="16"/>
      <c r="D705" s="328"/>
      <c r="E705" s="16"/>
      <c r="F705" s="16"/>
      <c r="G705" s="16"/>
      <c r="H705" s="16"/>
      <c r="I705" s="328"/>
      <c r="J705" s="16"/>
      <c r="K705" s="16"/>
      <c r="L705" s="16"/>
      <c r="M705" s="16"/>
      <c r="N705" s="328"/>
      <c r="O705" s="16"/>
      <c r="P705" s="16"/>
      <c r="Q705" s="16"/>
      <c r="R705" s="16"/>
      <c r="S705" s="328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</row>
    <row r="706">
      <c r="A706" s="16"/>
      <c r="B706" s="16"/>
      <c r="C706" s="16"/>
      <c r="D706" s="328"/>
      <c r="E706" s="16"/>
      <c r="F706" s="16"/>
      <c r="G706" s="16"/>
      <c r="H706" s="16"/>
      <c r="I706" s="328"/>
      <c r="J706" s="16"/>
      <c r="K706" s="16"/>
      <c r="L706" s="16"/>
      <c r="M706" s="16"/>
      <c r="N706" s="328"/>
      <c r="O706" s="16"/>
      <c r="P706" s="16"/>
      <c r="Q706" s="16"/>
      <c r="R706" s="16"/>
      <c r="S706" s="328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</row>
    <row r="707">
      <c r="A707" s="16"/>
      <c r="B707" s="16"/>
      <c r="C707" s="16"/>
      <c r="D707" s="328"/>
      <c r="E707" s="16"/>
      <c r="F707" s="16"/>
      <c r="G707" s="16"/>
      <c r="H707" s="16"/>
      <c r="I707" s="328"/>
      <c r="J707" s="16"/>
      <c r="K707" s="16"/>
      <c r="L707" s="16"/>
      <c r="M707" s="16"/>
      <c r="N707" s="328"/>
      <c r="O707" s="16"/>
      <c r="P707" s="16"/>
      <c r="Q707" s="16"/>
      <c r="R707" s="16"/>
      <c r="S707" s="328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</row>
    <row r="708">
      <c r="A708" s="16"/>
      <c r="B708" s="16"/>
      <c r="C708" s="16"/>
      <c r="D708" s="328"/>
      <c r="E708" s="16"/>
      <c r="F708" s="16"/>
      <c r="G708" s="16"/>
      <c r="H708" s="16"/>
      <c r="I708" s="328"/>
      <c r="J708" s="16"/>
      <c r="K708" s="16"/>
      <c r="L708" s="16"/>
      <c r="M708" s="16"/>
      <c r="N708" s="328"/>
      <c r="O708" s="16"/>
      <c r="P708" s="16"/>
      <c r="Q708" s="16"/>
      <c r="R708" s="16"/>
      <c r="S708" s="328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</row>
    <row r="709">
      <c r="A709" s="16"/>
      <c r="B709" s="16"/>
      <c r="C709" s="16"/>
      <c r="D709" s="328"/>
      <c r="E709" s="16"/>
      <c r="F709" s="16"/>
      <c r="G709" s="16"/>
      <c r="H709" s="16"/>
      <c r="I709" s="328"/>
      <c r="J709" s="16"/>
      <c r="K709" s="16"/>
      <c r="L709" s="16"/>
      <c r="M709" s="16"/>
      <c r="N709" s="328"/>
      <c r="O709" s="16"/>
      <c r="P709" s="16"/>
      <c r="Q709" s="16"/>
      <c r="R709" s="16"/>
      <c r="S709" s="328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</row>
    <row r="710">
      <c r="A710" s="16"/>
      <c r="B710" s="16"/>
      <c r="C710" s="16"/>
      <c r="D710" s="328"/>
      <c r="E710" s="16"/>
      <c r="F710" s="16"/>
      <c r="G710" s="16"/>
      <c r="H710" s="16"/>
      <c r="I710" s="328"/>
      <c r="J710" s="16"/>
      <c r="K710" s="16"/>
      <c r="L710" s="16"/>
      <c r="M710" s="16"/>
      <c r="N710" s="328"/>
      <c r="O710" s="16"/>
      <c r="P710" s="16"/>
      <c r="Q710" s="16"/>
      <c r="R710" s="16"/>
      <c r="S710" s="328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</row>
    <row r="711">
      <c r="A711" s="16"/>
      <c r="B711" s="16"/>
      <c r="C711" s="16"/>
      <c r="D711" s="328"/>
      <c r="E711" s="16"/>
      <c r="F711" s="16"/>
      <c r="G711" s="16"/>
      <c r="H711" s="16"/>
      <c r="I711" s="328"/>
      <c r="J711" s="16"/>
      <c r="K711" s="16"/>
      <c r="L711" s="16"/>
      <c r="M711" s="16"/>
      <c r="N711" s="328"/>
      <c r="O711" s="16"/>
      <c r="P711" s="16"/>
      <c r="Q711" s="16"/>
      <c r="R711" s="16"/>
      <c r="S711" s="328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</row>
    <row r="712">
      <c r="A712" s="16"/>
      <c r="B712" s="16"/>
      <c r="C712" s="16"/>
      <c r="D712" s="328"/>
      <c r="E712" s="16"/>
      <c r="F712" s="16"/>
      <c r="G712" s="16"/>
      <c r="H712" s="16"/>
      <c r="I712" s="328"/>
      <c r="J712" s="16"/>
      <c r="K712" s="16"/>
      <c r="L712" s="16"/>
      <c r="M712" s="16"/>
      <c r="N712" s="328"/>
      <c r="O712" s="16"/>
      <c r="P712" s="16"/>
      <c r="Q712" s="16"/>
      <c r="R712" s="16"/>
      <c r="S712" s="328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</row>
    <row r="713">
      <c r="A713" s="16"/>
      <c r="B713" s="16"/>
      <c r="C713" s="16"/>
      <c r="D713" s="328"/>
      <c r="E713" s="16"/>
      <c r="F713" s="16"/>
      <c r="G713" s="16"/>
      <c r="H713" s="16"/>
      <c r="I713" s="328"/>
      <c r="J713" s="16"/>
      <c r="K713" s="16"/>
      <c r="L713" s="16"/>
      <c r="M713" s="16"/>
      <c r="N713" s="328"/>
      <c r="O713" s="16"/>
      <c r="P713" s="16"/>
      <c r="Q713" s="16"/>
      <c r="R713" s="16"/>
      <c r="S713" s="328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</row>
    <row r="714">
      <c r="A714" s="16"/>
      <c r="B714" s="16"/>
      <c r="C714" s="16"/>
      <c r="D714" s="328"/>
      <c r="E714" s="16"/>
      <c r="F714" s="16"/>
      <c r="G714" s="16"/>
      <c r="H714" s="16"/>
      <c r="I714" s="328"/>
      <c r="J714" s="16"/>
      <c r="K714" s="16"/>
      <c r="L714" s="16"/>
      <c r="M714" s="16"/>
      <c r="N714" s="328"/>
      <c r="O714" s="16"/>
      <c r="P714" s="16"/>
      <c r="Q714" s="16"/>
      <c r="R714" s="16"/>
      <c r="S714" s="328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</row>
    <row r="715">
      <c r="A715" s="16"/>
      <c r="B715" s="16"/>
      <c r="C715" s="16"/>
      <c r="D715" s="328"/>
      <c r="E715" s="16"/>
      <c r="F715" s="16"/>
      <c r="G715" s="16"/>
      <c r="H715" s="16"/>
      <c r="I715" s="328"/>
      <c r="J715" s="16"/>
      <c r="K715" s="16"/>
      <c r="L715" s="16"/>
      <c r="M715" s="16"/>
      <c r="N715" s="328"/>
      <c r="O715" s="16"/>
      <c r="P715" s="16"/>
      <c r="Q715" s="16"/>
      <c r="R715" s="16"/>
      <c r="S715" s="328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</row>
    <row r="716">
      <c r="A716" s="16"/>
      <c r="B716" s="16"/>
      <c r="C716" s="16"/>
      <c r="D716" s="328"/>
      <c r="E716" s="16"/>
      <c r="F716" s="16"/>
      <c r="G716" s="16"/>
      <c r="H716" s="16"/>
      <c r="I716" s="328"/>
      <c r="J716" s="16"/>
      <c r="K716" s="16"/>
      <c r="L716" s="16"/>
      <c r="M716" s="16"/>
      <c r="N716" s="328"/>
      <c r="O716" s="16"/>
      <c r="P716" s="16"/>
      <c r="Q716" s="16"/>
      <c r="R716" s="16"/>
      <c r="S716" s="328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</row>
    <row r="717">
      <c r="A717" s="16"/>
      <c r="B717" s="16"/>
      <c r="C717" s="16"/>
      <c r="D717" s="328"/>
      <c r="E717" s="16"/>
      <c r="F717" s="16"/>
      <c r="G717" s="16"/>
      <c r="H717" s="16"/>
      <c r="I717" s="328"/>
      <c r="J717" s="16"/>
      <c r="K717" s="16"/>
      <c r="L717" s="16"/>
      <c r="M717" s="16"/>
      <c r="N717" s="328"/>
      <c r="O717" s="16"/>
      <c r="P717" s="16"/>
      <c r="Q717" s="16"/>
      <c r="R717" s="16"/>
      <c r="S717" s="328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</row>
    <row r="718">
      <c r="A718" s="16"/>
      <c r="B718" s="16"/>
      <c r="C718" s="16"/>
      <c r="D718" s="328"/>
      <c r="E718" s="16"/>
      <c r="F718" s="16"/>
      <c r="G718" s="16"/>
      <c r="H718" s="16"/>
      <c r="I718" s="328"/>
      <c r="J718" s="16"/>
      <c r="K718" s="16"/>
      <c r="L718" s="16"/>
      <c r="M718" s="16"/>
      <c r="N718" s="328"/>
      <c r="O718" s="16"/>
      <c r="P718" s="16"/>
      <c r="Q718" s="16"/>
      <c r="R718" s="16"/>
      <c r="S718" s="328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</row>
    <row r="719">
      <c r="A719" s="16"/>
      <c r="B719" s="16"/>
      <c r="C719" s="16"/>
      <c r="D719" s="328"/>
      <c r="E719" s="16"/>
      <c r="F719" s="16"/>
      <c r="G719" s="16"/>
      <c r="H719" s="16"/>
      <c r="I719" s="328"/>
      <c r="J719" s="16"/>
      <c r="K719" s="16"/>
      <c r="L719" s="16"/>
      <c r="M719" s="16"/>
      <c r="N719" s="328"/>
      <c r="O719" s="16"/>
      <c r="P719" s="16"/>
      <c r="Q719" s="16"/>
      <c r="R719" s="16"/>
      <c r="S719" s="328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</row>
    <row r="720">
      <c r="A720" s="16"/>
      <c r="B720" s="16"/>
      <c r="C720" s="16"/>
      <c r="D720" s="328"/>
      <c r="E720" s="16"/>
      <c r="F720" s="16"/>
      <c r="G720" s="16"/>
      <c r="H720" s="16"/>
      <c r="I720" s="328"/>
      <c r="J720" s="16"/>
      <c r="K720" s="16"/>
      <c r="L720" s="16"/>
      <c r="M720" s="16"/>
      <c r="N720" s="328"/>
      <c r="O720" s="16"/>
      <c r="P720" s="16"/>
      <c r="Q720" s="16"/>
      <c r="R720" s="16"/>
      <c r="S720" s="328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</row>
    <row r="721">
      <c r="A721" s="16"/>
      <c r="B721" s="16"/>
      <c r="C721" s="16"/>
      <c r="D721" s="328"/>
      <c r="E721" s="16"/>
      <c r="F721" s="16"/>
      <c r="G721" s="16"/>
      <c r="H721" s="16"/>
      <c r="I721" s="328"/>
      <c r="J721" s="16"/>
      <c r="K721" s="16"/>
      <c r="L721" s="16"/>
      <c r="M721" s="16"/>
      <c r="N721" s="328"/>
      <c r="O721" s="16"/>
      <c r="P721" s="16"/>
      <c r="Q721" s="16"/>
      <c r="R721" s="16"/>
      <c r="S721" s="328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</row>
    <row r="722">
      <c r="A722" s="16"/>
      <c r="B722" s="16"/>
      <c r="C722" s="16"/>
      <c r="D722" s="328"/>
      <c r="E722" s="16"/>
      <c r="F722" s="16"/>
      <c r="G722" s="16"/>
      <c r="H722" s="16"/>
      <c r="I722" s="328"/>
      <c r="J722" s="16"/>
      <c r="K722" s="16"/>
      <c r="L722" s="16"/>
      <c r="M722" s="16"/>
      <c r="N722" s="328"/>
      <c r="O722" s="16"/>
      <c r="P722" s="16"/>
      <c r="Q722" s="16"/>
      <c r="R722" s="16"/>
      <c r="S722" s="328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</row>
    <row r="723">
      <c r="A723" s="16"/>
      <c r="B723" s="16"/>
      <c r="C723" s="16"/>
      <c r="D723" s="328"/>
      <c r="E723" s="16"/>
      <c r="F723" s="16"/>
      <c r="G723" s="16"/>
      <c r="H723" s="16"/>
      <c r="I723" s="328"/>
      <c r="J723" s="16"/>
      <c r="K723" s="16"/>
      <c r="L723" s="16"/>
      <c r="M723" s="16"/>
      <c r="N723" s="328"/>
      <c r="O723" s="16"/>
      <c r="P723" s="16"/>
      <c r="Q723" s="16"/>
      <c r="R723" s="16"/>
      <c r="S723" s="328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</row>
    <row r="724">
      <c r="A724" s="16"/>
      <c r="B724" s="16"/>
      <c r="C724" s="16"/>
      <c r="D724" s="328"/>
      <c r="E724" s="16"/>
      <c r="F724" s="16"/>
      <c r="G724" s="16"/>
      <c r="H724" s="16"/>
      <c r="I724" s="328"/>
      <c r="J724" s="16"/>
      <c r="K724" s="16"/>
      <c r="L724" s="16"/>
      <c r="M724" s="16"/>
      <c r="N724" s="328"/>
      <c r="O724" s="16"/>
      <c r="P724" s="16"/>
      <c r="Q724" s="16"/>
      <c r="R724" s="16"/>
      <c r="S724" s="328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</row>
    <row r="725">
      <c r="A725" s="16"/>
      <c r="B725" s="16"/>
      <c r="C725" s="16"/>
      <c r="D725" s="328"/>
      <c r="E725" s="16"/>
      <c r="F725" s="16"/>
      <c r="G725" s="16"/>
      <c r="H725" s="16"/>
      <c r="I725" s="328"/>
      <c r="J725" s="16"/>
      <c r="K725" s="16"/>
      <c r="L725" s="16"/>
      <c r="M725" s="16"/>
      <c r="N725" s="328"/>
      <c r="O725" s="16"/>
      <c r="P725" s="16"/>
      <c r="Q725" s="16"/>
      <c r="R725" s="16"/>
      <c r="S725" s="328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</row>
    <row r="726">
      <c r="A726" s="16"/>
      <c r="B726" s="16"/>
      <c r="C726" s="16"/>
      <c r="D726" s="328"/>
      <c r="E726" s="16"/>
      <c r="F726" s="16"/>
      <c r="G726" s="16"/>
      <c r="H726" s="16"/>
      <c r="I726" s="328"/>
      <c r="J726" s="16"/>
      <c r="K726" s="16"/>
      <c r="L726" s="16"/>
      <c r="M726" s="16"/>
      <c r="N726" s="328"/>
      <c r="O726" s="16"/>
      <c r="P726" s="16"/>
      <c r="Q726" s="16"/>
      <c r="R726" s="16"/>
      <c r="S726" s="328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</row>
    <row r="727">
      <c r="A727" s="16"/>
      <c r="B727" s="16"/>
      <c r="C727" s="16"/>
      <c r="D727" s="328"/>
      <c r="E727" s="16"/>
      <c r="F727" s="16"/>
      <c r="G727" s="16"/>
      <c r="H727" s="16"/>
      <c r="I727" s="328"/>
      <c r="J727" s="16"/>
      <c r="K727" s="16"/>
      <c r="L727" s="16"/>
      <c r="M727" s="16"/>
      <c r="N727" s="328"/>
      <c r="O727" s="16"/>
      <c r="P727" s="16"/>
      <c r="Q727" s="16"/>
      <c r="R727" s="16"/>
      <c r="S727" s="328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</row>
    <row r="728">
      <c r="A728" s="16"/>
      <c r="B728" s="16"/>
      <c r="C728" s="16"/>
      <c r="D728" s="328"/>
      <c r="E728" s="16"/>
      <c r="F728" s="16"/>
      <c r="G728" s="16"/>
      <c r="H728" s="16"/>
      <c r="I728" s="328"/>
      <c r="J728" s="16"/>
      <c r="K728" s="16"/>
      <c r="L728" s="16"/>
      <c r="M728" s="16"/>
      <c r="N728" s="328"/>
      <c r="O728" s="16"/>
      <c r="P728" s="16"/>
      <c r="Q728" s="16"/>
      <c r="R728" s="16"/>
      <c r="S728" s="328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</row>
    <row r="729">
      <c r="A729" s="16"/>
      <c r="B729" s="16"/>
      <c r="C729" s="16"/>
      <c r="D729" s="328"/>
      <c r="E729" s="16"/>
      <c r="F729" s="16"/>
      <c r="G729" s="16"/>
      <c r="H729" s="16"/>
      <c r="I729" s="328"/>
      <c r="J729" s="16"/>
      <c r="K729" s="16"/>
      <c r="L729" s="16"/>
      <c r="M729" s="16"/>
      <c r="N729" s="328"/>
      <c r="O729" s="16"/>
      <c r="P729" s="16"/>
      <c r="Q729" s="16"/>
      <c r="R729" s="16"/>
      <c r="S729" s="328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</row>
    <row r="730">
      <c r="A730" s="16"/>
      <c r="B730" s="16"/>
      <c r="C730" s="16"/>
      <c r="D730" s="328"/>
      <c r="E730" s="16"/>
      <c r="F730" s="16"/>
      <c r="G730" s="16"/>
      <c r="H730" s="16"/>
      <c r="I730" s="328"/>
      <c r="J730" s="16"/>
      <c r="K730" s="16"/>
      <c r="L730" s="16"/>
      <c r="M730" s="16"/>
      <c r="N730" s="328"/>
      <c r="O730" s="16"/>
      <c r="P730" s="16"/>
      <c r="Q730" s="16"/>
      <c r="R730" s="16"/>
      <c r="S730" s="328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</row>
    <row r="731">
      <c r="A731" s="16"/>
      <c r="B731" s="16"/>
      <c r="C731" s="16"/>
      <c r="D731" s="328"/>
      <c r="E731" s="16"/>
      <c r="F731" s="16"/>
      <c r="G731" s="16"/>
      <c r="H731" s="16"/>
      <c r="I731" s="328"/>
      <c r="J731" s="16"/>
      <c r="K731" s="16"/>
      <c r="L731" s="16"/>
      <c r="M731" s="16"/>
      <c r="N731" s="328"/>
      <c r="O731" s="16"/>
      <c r="P731" s="16"/>
      <c r="Q731" s="16"/>
      <c r="R731" s="16"/>
      <c r="S731" s="328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</row>
    <row r="732">
      <c r="A732" s="16"/>
      <c r="B732" s="16"/>
      <c r="C732" s="16"/>
      <c r="D732" s="328"/>
      <c r="E732" s="16"/>
      <c r="F732" s="16"/>
      <c r="G732" s="16"/>
      <c r="H732" s="16"/>
      <c r="I732" s="328"/>
      <c r="J732" s="16"/>
      <c r="K732" s="16"/>
      <c r="L732" s="16"/>
      <c r="M732" s="16"/>
      <c r="N732" s="328"/>
      <c r="O732" s="16"/>
      <c r="P732" s="16"/>
      <c r="Q732" s="16"/>
      <c r="R732" s="16"/>
      <c r="S732" s="328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</row>
    <row r="733">
      <c r="A733" s="16"/>
      <c r="B733" s="16"/>
      <c r="C733" s="16"/>
      <c r="D733" s="328"/>
      <c r="E733" s="16"/>
      <c r="F733" s="16"/>
      <c r="G733" s="16"/>
      <c r="H733" s="16"/>
      <c r="I733" s="328"/>
      <c r="J733" s="16"/>
      <c r="K733" s="16"/>
      <c r="L733" s="16"/>
      <c r="M733" s="16"/>
      <c r="N733" s="328"/>
      <c r="O733" s="16"/>
      <c r="P733" s="16"/>
      <c r="Q733" s="16"/>
      <c r="R733" s="16"/>
      <c r="S733" s="328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</row>
    <row r="734">
      <c r="A734" s="16"/>
      <c r="B734" s="16"/>
      <c r="C734" s="16"/>
      <c r="D734" s="328"/>
      <c r="E734" s="16"/>
      <c r="F734" s="16"/>
      <c r="G734" s="16"/>
      <c r="H734" s="16"/>
      <c r="I734" s="328"/>
      <c r="J734" s="16"/>
      <c r="K734" s="16"/>
      <c r="L734" s="16"/>
      <c r="M734" s="16"/>
      <c r="N734" s="328"/>
      <c r="O734" s="16"/>
      <c r="P734" s="16"/>
      <c r="Q734" s="16"/>
      <c r="R734" s="16"/>
      <c r="S734" s="328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</row>
    <row r="735">
      <c r="A735" s="16"/>
      <c r="B735" s="16"/>
      <c r="C735" s="16"/>
      <c r="D735" s="328"/>
      <c r="E735" s="16"/>
      <c r="F735" s="16"/>
      <c r="G735" s="16"/>
      <c r="H735" s="16"/>
      <c r="I735" s="328"/>
      <c r="J735" s="16"/>
      <c r="K735" s="16"/>
      <c r="L735" s="16"/>
      <c r="M735" s="16"/>
      <c r="N735" s="328"/>
      <c r="O735" s="16"/>
      <c r="P735" s="16"/>
      <c r="Q735" s="16"/>
      <c r="R735" s="16"/>
      <c r="S735" s="328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</row>
    <row r="736">
      <c r="A736" s="16"/>
      <c r="B736" s="16"/>
      <c r="C736" s="16"/>
      <c r="D736" s="328"/>
      <c r="E736" s="16"/>
      <c r="F736" s="16"/>
      <c r="G736" s="16"/>
      <c r="H736" s="16"/>
      <c r="I736" s="328"/>
      <c r="J736" s="16"/>
      <c r="K736" s="16"/>
      <c r="L736" s="16"/>
      <c r="M736" s="16"/>
      <c r="N736" s="328"/>
      <c r="O736" s="16"/>
      <c r="P736" s="16"/>
      <c r="Q736" s="16"/>
      <c r="R736" s="16"/>
      <c r="S736" s="328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</row>
    <row r="737">
      <c r="A737" s="16"/>
      <c r="B737" s="16"/>
      <c r="C737" s="16"/>
      <c r="D737" s="328"/>
      <c r="E737" s="16"/>
      <c r="F737" s="16"/>
      <c r="G737" s="16"/>
      <c r="H737" s="16"/>
      <c r="I737" s="328"/>
      <c r="J737" s="16"/>
      <c r="K737" s="16"/>
      <c r="L737" s="16"/>
      <c r="M737" s="16"/>
      <c r="N737" s="328"/>
      <c r="O737" s="16"/>
      <c r="P737" s="16"/>
      <c r="Q737" s="16"/>
      <c r="R737" s="16"/>
      <c r="S737" s="328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</row>
    <row r="738">
      <c r="A738" s="16"/>
      <c r="B738" s="16"/>
      <c r="C738" s="16"/>
      <c r="D738" s="328"/>
      <c r="E738" s="16"/>
      <c r="F738" s="16"/>
      <c r="G738" s="16"/>
      <c r="H738" s="16"/>
      <c r="I738" s="328"/>
      <c r="J738" s="16"/>
      <c r="K738" s="16"/>
      <c r="L738" s="16"/>
      <c r="M738" s="16"/>
      <c r="N738" s="328"/>
      <c r="O738" s="16"/>
      <c r="P738" s="16"/>
      <c r="Q738" s="16"/>
      <c r="R738" s="16"/>
      <c r="S738" s="328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</row>
    <row r="739">
      <c r="A739" s="16"/>
      <c r="B739" s="16"/>
      <c r="C739" s="16"/>
      <c r="D739" s="328"/>
      <c r="E739" s="16"/>
      <c r="F739" s="16"/>
      <c r="G739" s="16"/>
      <c r="H739" s="16"/>
      <c r="I739" s="328"/>
      <c r="J739" s="16"/>
      <c r="K739" s="16"/>
      <c r="L739" s="16"/>
      <c r="M739" s="16"/>
      <c r="N739" s="328"/>
      <c r="O739" s="16"/>
      <c r="P739" s="16"/>
      <c r="Q739" s="16"/>
      <c r="R739" s="16"/>
      <c r="S739" s="328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</row>
    <row r="740">
      <c r="A740" s="16"/>
      <c r="B740" s="16"/>
      <c r="C740" s="16"/>
      <c r="D740" s="328"/>
      <c r="E740" s="16"/>
      <c r="F740" s="16"/>
      <c r="G740" s="16"/>
      <c r="H740" s="16"/>
      <c r="I740" s="328"/>
      <c r="J740" s="16"/>
      <c r="K740" s="16"/>
      <c r="L740" s="16"/>
      <c r="M740" s="16"/>
      <c r="N740" s="328"/>
      <c r="O740" s="16"/>
      <c r="P740" s="16"/>
      <c r="Q740" s="16"/>
      <c r="R740" s="16"/>
      <c r="S740" s="328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</row>
    <row r="741">
      <c r="A741" s="16"/>
      <c r="B741" s="16"/>
      <c r="C741" s="16"/>
      <c r="D741" s="328"/>
      <c r="E741" s="16"/>
      <c r="F741" s="16"/>
      <c r="G741" s="16"/>
      <c r="H741" s="16"/>
      <c r="I741" s="328"/>
      <c r="J741" s="16"/>
      <c r="K741" s="16"/>
      <c r="L741" s="16"/>
      <c r="M741" s="16"/>
      <c r="N741" s="328"/>
      <c r="O741" s="16"/>
      <c r="P741" s="16"/>
      <c r="Q741" s="16"/>
      <c r="R741" s="16"/>
      <c r="S741" s="328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</row>
    <row r="742">
      <c r="A742" s="16"/>
      <c r="B742" s="16"/>
      <c r="C742" s="16"/>
      <c r="D742" s="328"/>
      <c r="E742" s="16"/>
      <c r="F742" s="16"/>
      <c r="G742" s="16"/>
      <c r="H742" s="16"/>
      <c r="I742" s="328"/>
      <c r="J742" s="16"/>
      <c r="K742" s="16"/>
      <c r="L742" s="16"/>
      <c r="M742" s="16"/>
      <c r="N742" s="328"/>
      <c r="O742" s="16"/>
      <c r="P742" s="16"/>
      <c r="Q742" s="16"/>
      <c r="R742" s="16"/>
      <c r="S742" s="328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</row>
    <row r="743">
      <c r="A743" s="16"/>
      <c r="B743" s="16"/>
      <c r="C743" s="16"/>
      <c r="D743" s="328"/>
      <c r="E743" s="16"/>
      <c r="F743" s="16"/>
      <c r="G743" s="16"/>
      <c r="H743" s="16"/>
      <c r="I743" s="328"/>
      <c r="J743" s="16"/>
      <c r="K743" s="16"/>
      <c r="L743" s="16"/>
      <c r="M743" s="16"/>
      <c r="N743" s="328"/>
      <c r="O743" s="16"/>
      <c r="P743" s="16"/>
      <c r="Q743" s="16"/>
      <c r="R743" s="16"/>
      <c r="S743" s="328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</row>
    <row r="744">
      <c r="A744" s="16"/>
      <c r="B744" s="16"/>
      <c r="C744" s="16"/>
      <c r="D744" s="328"/>
      <c r="E744" s="16"/>
      <c r="F744" s="16"/>
      <c r="G744" s="16"/>
      <c r="H744" s="16"/>
      <c r="I744" s="328"/>
      <c r="J744" s="16"/>
      <c r="K744" s="16"/>
      <c r="L744" s="16"/>
      <c r="M744" s="16"/>
      <c r="N744" s="328"/>
      <c r="O744" s="16"/>
      <c r="P744" s="16"/>
      <c r="Q744" s="16"/>
      <c r="R744" s="16"/>
      <c r="S744" s="328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</row>
    <row r="745">
      <c r="A745" s="16"/>
      <c r="B745" s="16"/>
      <c r="C745" s="16"/>
      <c r="D745" s="328"/>
      <c r="E745" s="16"/>
      <c r="F745" s="16"/>
      <c r="G745" s="16"/>
      <c r="H745" s="16"/>
      <c r="I745" s="328"/>
      <c r="J745" s="16"/>
      <c r="K745" s="16"/>
      <c r="L745" s="16"/>
      <c r="M745" s="16"/>
      <c r="N745" s="328"/>
      <c r="O745" s="16"/>
      <c r="P745" s="16"/>
      <c r="Q745" s="16"/>
      <c r="R745" s="16"/>
      <c r="S745" s="328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</row>
    <row r="746">
      <c r="A746" s="16"/>
      <c r="B746" s="16"/>
      <c r="C746" s="16"/>
      <c r="D746" s="328"/>
      <c r="E746" s="16"/>
      <c r="F746" s="16"/>
      <c r="G746" s="16"/>
      <c r="H746" s="16"/>
      <c r="I746" s="328"/>
      <c r="J746" s="16"/>
      <c r="K746" s="16"/>
      <c r="L746" s="16"/>
      <c r="M746" s="16"/>
      <c r="N746" s="328"/>
      <c r="O746" s="16"/>
      <c r="P746" s="16"/>
      <c r="Q746" s="16"/>
      <c r="R746" s="16"/>
      <c r="S746" s="328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</row>
    <row r="747">
      <c r="A747" s="16"/>
      <c r="B747" s="16"/>
      <c r="C747" s="16"/>
      <c r="D747" s="328"/>
      <c r="E747" s="16"/>
      <c r="F747" s="16"/>
      <c r="G747" s="16"/>
      <c r="H747" s="16"/>
      <c r="I747" s="328"/>
      <c r="J747" s="16"/>
      <c r="K747" s="16"/>
      <c r="L747" s="16"/>
      <c r="M747" s="16"/>
      <c r="N747" s="328"/>
      <c r="O747" s="16"/>
      <c r="P747" s="16"/>
      <c r="Q747" s="16"/>
      <c r="R747" s="16"/>
      <c r="S747" s="328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</row>
    <row r="748">
      <c r="A748" s="16"/>
      <c r="B748" s="16"/>
      <c r="C748" s="16"/>
      <c r="D748" s="328"/>
      <c r="E748" s="16"/>
      <c r="F748" s="16"/>
      <c r="G748" s="16"/>
      <c r="H748" s="16"/>
      <c r="I748" s="328"/>
      <c r="J748" s="16"/>
      <c r="K748" s="16"/>
      <c r="L748" s="16"/>
      <c r="M748" s="16"/>
      <c r="N748" s="328"/>
      <c r="O748" s="16"/>
      <c r="P748" s="16"/>
      <c r="Q748" s="16"/>
      <c r="R748" s="16"/>
      <c r="S748" s="328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</row>
    <row r="749">
      <c r="A749" s="16"/>
      <c r="B749" s="16"/>
      <c r="C749" s="16"/>
      <c r="D749" s="328"/>
      <c r="E749" s="16"/>
      <c r="F749" s="16"/>
      <c r="G749" s="16"/>
      <c r="H749" s="16"/>
      <c r="I749" s="328"/>
      <c r="J749" s="16"/>
      <c r="K749" s="16"/>
      <c r="L749" s="16"/>
      <c r="M749" s="16"/>
      <c r="N749" s="328"/>
      <c r="O749" s="16"/>
      <c r="P749" s="16"/>
      <c r="Q749" s="16"/>
      <c r="R749" s="16"/>
      <c r="S749" s="328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</row>
    <row r="750">
      <c r="A750" s="16"/>
      <c r="B750" s="16"/>
      <c r="C750" s="16"/>
      <c r="D750" s="328"/>
      <c r="E750" s="16"/>
      <c r="F750" s="16"/>
      <c r="G750" s="16"/>
      <c r="H750" s="16"/>
      <c r="I750" s="328"/>
      <c r="J750" s="16"/>
      <c r="K750" s="16"/>
      <c r="L750" s="16"/>
      <c r="M750" s="16"/>
      <c r="N750" s="328"/>
      <c r="O750" s="16"/>
      <c r="P750" s="16"/>
      <c r="Q750" s="16"/>
      <c r="R750" s="16"/>
      <c r="S750" s="328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</row>
    <row r="751">
      <c r="A751" s="16"/>
      <c r="B751" s="16"/>
      <c r="C751" s="16"/>
      <c r="D751" s="328"/>
      <c r="E751" s="16"/>
      <c r="F751" s="16"/>
      <c r="G751" s="16"/>
      <c r="H751" s="16"/>
      <c r="I751" s="328"/>
      <c r="J751" s="16"/>
      <c r="K751" s="16"/>
      <c r="L751" s="16"/>
      <c r="M751" s="16"/>
      <c r="N751" s="328"/>
      <c r="O751" s="16"/>
      <c r="P751" s="16"/>
      <c r="Q751" s="16"/>
      <c r="R751" s="16"/>
      <c r="S751" s="328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</row>
    <row r="752">
      <c r="A752" s="16"/>
      <c r="B752" s="16"/>
      <c r="C752" s="16"/>
      <c r="D752" s="328"/>
      <c r="E752" s="16"/>
      <c r="F752" s="16"/>
      <c r="G752" s="16"/>
      <c r="H752" s="16"/>
      <c r="I752" s="328"/>
      <c r="J752" s="16"/>
      <c r="K752" s="16"/>
      <c r="L752" s="16"/>
      <c r="M752" s="16"/>
      <c r="N752" s="328"/>
      <c r="O752" s="16"/>
      <c r="P752" s="16"/>
      <c r="Q752" s="16"/>
      <c r="R752" s="16"/>
      <c r="S752" s="328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</row>
    <row r="753">
      <c r="A753" s="16"/>
      <c r="B753" s="16"/>
      <c r="C753" s="16"/>
      <c r="D753" s="328"/>
      <c r="E753" s="16"/>
      <c r="F753" s="16"/>
      <c r="G753" s="16"/>
      <c r="H753" s="16"/>
      <c r="I753" s="328"/>
      <c r="J753" s="16"/>
      <c r="K753" s="16"/>
      <c r="L753" s="16"/>
      <c r="M753" s="16"/>
      <c r="N753" s="328"/>
      <c r="O753" s="16"/>
      <c r="P753" s="16"/>
      <c r="Q753" s="16"/>
      <c r="R753" s="16"/>
      <c r="S753" s="328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</row>
    <row r="754">
      <c r="A754" s="16"/>
      <c r="B754" s="16"/>
      <c r="C754" s="16"/>
      <c r="D754" s="328"/>
      <c r="E754" s="16"/>
      <c r="F754" s="16"/>
      <c r="G754" s="16"/>
      <c r="H754" s="16"/>
      <c r="I754" s="328"/>
      <c r="J754" s="16"/>
      <c r="K754" s="16"/>
      <c r="L754" s="16"/>
      <c r="M754" s="16"/>
      <c r="N754" s="328"/>
      <c r="O754" s="16"/>
      <c r="P754" s="16"/>
      <c r="Q754" s="16"/>
      <c r="R754" s="16"/>
      <c r="S754" s="328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</row>
    <row r="755">
      <c r="A755" s="16"/>
      <c r="B755" s="16"/>
      <c r="C755" s="16"/>
      <c r="D755" s="328"/>
      <c r="E755" s="16"/>
      <c r="F755" s="16"/>
      <c r="G755" s="16"/>
      <c r="H755" s="16"/>
      <c r="I755" s="328"/>
      <c r="J755" s="16"/>
      <c r="K755" s="16"/>
      <c r="L755" s="16"/>
      <c r="M755" s="16"/>
      <c r="N755" s="328"/>
      <c r="O755" s="16"/>
      <c r="P755" s="16"/>
      <c r="Q755" s="16"/>
      <c r="R755" s="16"/>
      <c r="S755" s="328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</row>
    <row r="756">
      <c r="A756" s="16"/>
      <c r="B756" s="16"/>
      <c r="C756" s="16"/>
      <c r="D756" s="328"/>
      <c r="E756" s="16"/>
      <c r="F756" s="16"/>
      <c r="G756" s="16"/>
      <c r="H756" s="16"/>
      <c r="I756" s="328"/>
      <c r="J756" s="16"/>
      <c r="K756" s="16"/>
      <c r="L756" s="16"/>
      <c r="M756" s="16"/>
      <c r="N756" s="328"/>
      <c r="O756" s="16"/>
      <c r="P756" s="16"/>
      <c r="Q756" s="16"/>
      <c r="R756" s="16"/>
      <c r="S756" s="328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</row>
    <row r="757">
      <c r="A757" s="16"/>
      <c r="B757" s="16"/>
      <c r="C757" s="16"/>
      <c r="D757" s="328"/>
      <c r="E757" s="16"/>
      <c r="F757" s="16"/>
      <c r="G757" s="16"/>
      <c r="H757" s="16"/>
      <c r="I757" s="328"/>
      <c r="J757" s="16"/>
      <c r="K757" s="16"/>
      <c r="L757" s="16"/>
      <c r="M757" s="16"/>
      <c r="N757" s="328"/>
      <c r="O757" s="16"/>
      <c r="P757" s="16"/>
      <c r="Q757" s="16"/>
      <c r="R757" s="16"/>
      <c r="S757" s="328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</row>
    <row r="758">
      <c r="A758" s="16"/>
      <c r="B758" s="16"/>
      <c r="C758" s="16"/>
      <c r="D758" s="328"/>
      <c r="E758" s="16"/>
      <c r="F758" s="16"/>
      <c r="G758" s="16"/>
      <c r="H758" s="16"/>
      <c r="I758" s="328"/>
      <c r="J758" s="16"/>
      <c r="K758" s="16"/>
      <c r="L758" s="16"/>
      <c r="M758" s="16"/>
      <c r="N758" s="328"/>
      <c r="O758" s="16"/>
      <c r="P758" s="16"/>
      <c r="Q758" s="16"/>
      <c r="R758" s="16"/>
      <c r="S758" s="328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</row>
    <row r="759">
      <c r="A759" s="16"/>
      <c r="B759" s="16"/>
      <c r="C759" s="16"/>
      <c r="D759" s="328"/>
      <c r="E759" s="16"/>
      <c r="F759" s="16"/>
      <c r="G759" s="16"/>
      <c r="H759" s="16"/>
      <c r="I759" s="328"/>
      <c r="J759" s="16"/>
      <c r="K759" s="16"/>
      <c r="L759" s="16"/>
      <c r="M759" s="16"/>
      <c r="N759" s="328"/>
      <c r="O759" s="16"/>
      <c r="P759" s="16"/>
      <c r="Q759" s="16"/>
      <c r="R759" s="16"/>
      <c r="S759" s="328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</row>
    <row r="760">
      <c r="A760" s="16"/>
      <c r="B760" s="16"/>
      <c r="C760" s="16"/>
      <c r="D760" s="328"/>
      <c r="E760" s="16"/>
      <c r="F760" s="16"/>
      <c r="G760" s="16"/>
      <c r="H760" s="16"/>
      <c r="I760" s="328"/>
      <c r="J760" s="16"/>
      <c r="K760" s="16"/>
      <c r="L760" s="16"/>
      <c r="M760" s="16"/>
      <c r="N760" s="328"/>
      <c r="O760" s="16"/>
      <c r="P760" s="16"/>
      <c r="Q760" s="16"/>
      <c r="R760" s="16"/>
      <c r="S760" s="328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</row>
    <row r="761">
      <c r="A761" s="16"/>
      <c r="B761" s="16"/>
      <c r="C761" s="16"/>
      <c r="D761" s="328"/>
      <c r="E761" s="16"/>
      <c r="F761" s="16"/>
      <c r="G761" s="16"/>
      <c r="H761" s="16"/>
      <c r="I761" s="328"/>
      <c r="J761" s="16"/>
      <c r="K761" s="16"/>
      <c r="L761" s="16"/>
      <c r="M761" s="16"/>
      <c r="N761" s="328"/>
      <c r="O761" s="16"/>
      <c r="P761" s="16"/>
      <c r="Q761" s="16"/>
      <c r="R761" s="16"/>
      <c r="S761" s="328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</row>
    <row r="762">
      <c r="A762" s="16"/>
      <c r="B762" s="16"/>
      <c r="C762" s="16"/>
      <c r="D762" s="328"/>
      <c r="E762" s="16"/>
      <c r="F762" s="16"/>
      <c r="G762" s="16"/>
      <c r="H762" s="16"/>
      <c r="I762" s="328"/>
      <c r="J762" s="16"/>
      <c r="K762" s="16"/>
      <c r="L762" s="16"/>
      <c r="M762" s="16"/>
      <c r="N762" s="328"/>
      <c r="O762" s="16"/>
      <c r="P762" s="16"/>
      <c r="Q762" s="16"/>
      <c r="R762" s="16"/>
      <c r="S762" s="328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</row>
    <row r="763">
      <c r="A763" s="16"/>
      <c r="B763" s="16"/>
      <c r="C763" s="16"/>
      <c r="D763" s="328"/>
      <c r="E763" s="16"/>
      <c r="F763" s="16"/>
      <c r="G763" s="16"/>
      <c r="H763" s="16"/>
      <c r="I763" s="328"/>
      <c r="J763" s="16"/>
      <c r="K763" s="16"/>
      <c r="L763" s="16"/>
      <c r="M763" s="16"/>
      <c r="N763" s="328"/>
      <c r="O763" s="16"/>
      <c r="P763" s="16"/>
      <c r="Q763" s="16"/>
      <c r="R763" s="16"/>
      <c r="S763" s="328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</row>
    <row r="764">
      <c r="A764" s="16"/>
      <c r="B764" s="16"/>
      <c r="C764" s="16"/>
      <c r="D764" s="328"/>
      <c r="E764" s="16"/>
      <c r="F764" s="16"/>
      <c r="G764" s="16"/>
      <c r="H764" s="16"/>
      <c r="I764" s="328"/>
      <c r="J764" s="16"/>
      <c r="K764" s="16"/>
      <c r="L764" s="16"/>
      <c r="M764" s="16"/>
      <c r="N764" s="328"/>
      <c r="O764" s="16"/>
      <c r="P764" s="16"/>
      <c r="Q764" s="16"/>
      <c r="R764" s="16"/>
      <c r="S764" s="328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</row>
    <row r="765">
      <c r="A765" s="16"/>
      <c r="B765" s="16"/>
      <c r="C765" s="16"/>
      <c r="D765" s="328"/>
      <c r="E765" s="16"/>
      <c r="F765" s="16"/>
      <c r="G765" s="16"/>
      <c r="H765" s="16"/>
      <c r="I765" s="328"/>
      <c r="J765" s="16"/>
      <c r="K765" s="16"/>
      <c r="L765" s="16"/>
      <c r="M765" s="16"/>
      <c r="N765" s="328"/>
      <c r="O765" s="16"/>
      <c r="P765" s="16"/>
      <c r="Q765" s="16"/>
      <c r="R765" s="16"/>
      <c r="S765" s="328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</row>
    <row r="766">
      <c r="A766" s="16"/>
      <c r="B766" s="16"/>
      <c r="C766" s="16"/>
      <c r="D766" s="328"/>
      <c r="E766" s="16"/>
      <c r="F766" s="16"/>
      <c r="G766" s="16"/>
      <c r="H766" s="16"/>
      <c r="I766" s="328"/>
      <c r="J766" s="16"/>
      <c r="K766" s="16"/>
      <c r="L766" s="16"/>
      <c r="M766" s="16"/>
      <c r="N766" s="328"/>
      <c r="O766" s="16"/>
      <c r="P766" s="16"/>
      <c r="Q766" s="16"/>
      <c r="R766" s="16"/>
      <c r="S766" s="328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</row>
    <row r="767">
      <c r="A767" s="16"/>
      <c r="B767" s="16"/>
      <c r="C767" s="16"/>
      <c r="D767" s="328"/>
      <c r="E767" s="16"/>
      <c r="F767" s="16"/>
      <c r="G767" s="16"/>
      <c r="H767" s="16"/>
      <c r="I767" s="328"/>
      <c r="J767" s="16"/>
      <c r="K767" s="16"/>
      <c r="L767" s="16"/>
      <c r="M767" s="16"/>
      <c r="N767" s="328"/>
      <c r="O767" s="16"/>
      <c r="P767" s="16"/>
      <c r="Q767" s="16"/>
      <c r="R767" s="16"/>
      <c r="S767" s="328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</row>
    <row r="768">
      <c r="A768" s="16"/>
      <c r="B768" s="16"/>
      <c r="C768" s="16"/>
      <c r="D768" s="328"/>
      <c r="E768" s="16"/>
      <c r="F768" s="16"/>
      <c r="G768" s="16"/>
      <c r="H768" s="16"/>
      <c r="I768" s="328"/>
      <c r="J768" s="16"/>
      <c r="K768" s="16"/>
      <c r="L768" s="16"/>
      <c r="M768" s="16"/>
      <c r="N768" s="328"/>
      <c r="O768" s="16"/>
      <c r="P768" s="16"/>
      <c r="Q768" s="16"/>
      <c r="R768" s="16"/>
      <c r="S768" s="328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</row>
    <row r="769">
      <c r="A769" s="16"/>
      <c r="B769" s="16"/>
      <c r="C769" s="16"/>
      <c r="D769" s="328"/>
      <c r="E769" s="16"/>
      <c r="F769" s="16"/>
      <c r="G769" s="16"/>
      <c r="H769" s="16"/>
      <c r="I769" s="328"/>
      <c r="J769" s="16"/>
      <c r="K769" s="16"/>
      <c r="L769" s="16"/>
      <c r="M769" s="16"/>
      <c r="N769" s="328"/>
      <c r="O769" s="16"/>
      <c r="P769" s="16"/>
      <c r="Q769" s="16"/>
      <c r="R769" s="16"/>
      <c r="S769" s="328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</row>
    <row r="770">
      <c r="A770" s="16"/>
      <c r="B770" s="16"/>
      <c r="C770" s="16"/>
      <c r="D770" s="328"/>
      <c r="E770" s="16"/>
      <c r="F770" s="16"/>
      <c r="G770" s="16"/>
      <c r="H770" s="16"/>
      <c r="I770" s="328"/>
      <c r="J770" s="16"/>
      <c r="K770" s="16"/>
      <c r="L770" s="16"/>
      <c r="M770" s="16"/>
      <c r="N770" s="328"/>
      <c r="O770" s="16"/>
      <c r="P770" s="16"/>
      <c r="Q770" s="16"/>
      <c r="R770" s="16"/>
      <c r="S770" s="328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</row>
    <row r="771">
      <c r="A771" s="16"/>
      <c r="B771" s="16"/>
      <c r="C771" s="16"/>
      <c r="D771" s="328"/>
      <c r="E771" s="16"/>
      <c r="F771" s="16"/>
      <c r="G771" s="16"/>
      <c r="H771" s="16"/>
      <c r="I771" s="328"/>
      <c r="J771" s="16"/>
      <c r="K771" s="16"/>
      <c r="L771" s="16"/>
      <c r="M771" s="16"/>
      <c r="N771" s="328"/>
      <c r="O771" s="16"/>
      <c r="P771" s="16"/>
      <c r="Q771" s="16"/>
      <c r="R771" s="16"/>
      <c r="S771" s="328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</row>
    <row r="772">
      <c r="A772" s="16"/>
      <c r="B772" s="16"/>
      <c r="C772" s="16"/>
      <c r="D772" s="328"/>
      <c r="E772" s="16"/>
      <c r="F772" s="16"/>
      <c r="G772" s="16"/>
      <c r="H772" s="16"/>
      <c r="I772" s="328"/>
      <c r="J772" s="16"/>
      <c r="K772" s="16"/>
      <c r="L772" s="16"/>
      <c r="M772" s="16"/>
      <c r="N772" s="328"/>
      <c r="O772" s="16"/>
      <c r="P772" s="16"/>
      <c r="Q772" s="16"/>
      <c r="R772" s="16"/>
      <c r="S772" s="328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</row>
    <row r="773">
      <c r="A773" s="16"/>
      <c r="B773" s="16"/>
      <c r="C773" s="16"/>
      <c r="D773" s="328"/>
      <c r="E773" s="16"/>
      <c r="F773" s="16"/>
      <c r="G773" s="16"/>
      <c r="H773" s="16"/>
      <c r="I773" s="328"/>
      <c r="J773" s="16"/>
      <c r="K773" s="16"/>
      <c r="L773" s="16"/>
      <c r="M773" s="16"/>
      <c r="N773" s="328"/>
      <c r="O773" s="16"/>
      <c r="P773" s="16"/>
      <c r="Q773" s="16"/>
      <c r="R773" s="16"/>
      <c r="S773" s="328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</row>
    <row r="774">
      <c r="A774" s="16"/>
      <c r="B774" s="16"/>
      <c r="C774" s="16"/>
      <c r="D774" s="328"/>
      <c r="E774" s="16"/>
      <c r="F774" s="16"/>
      <c r="G774" s="16"/>
      <c r="H774" s="16"/>
      <c r="I774" s="328"/>
      <c r="J774" s="16"/>
      <c r="K774" s="16"/>
      <c r="L774" s="16"/>
      <c r="M774" s="16"/>
      <c r="N774" s="328"/>
      <c r="O774" s="16"/>
      <c r="P774" s="16"/>
      <c r="Q774" s="16"/>
      <c r="R774" s="16"/>
      <c r="S774" s="328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</row>
    <row r="775">
      <c r="A775" s="16"/>
      <c r="B775" s="16"/>
      <c r="C775" s="16"/>
      <c r="D775" s="328"/>
      <c r="E775" s="16"/>
      <c r="F775" s="16"/>
      <c r="G775" s="16"/>
      <c r="H775" s="16"/>
      <c r="I775" s="328"/>
      <c r="J775" s="16"/>
      <c r="K775" s="16"/>
      <c r="L775" s="16"/>
      <c r="M775" s="16"/>
      <c r="N775" s="328"/>
      <c r="O775" s="16"/>
      <c r="P775" s="16"/>
      <c r="Q775" s="16"/>
      <c r="R775" s="16"/>
      <c r="S775" s="328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</row>
    <row r="776">
      <c r="A776" s="16"/>
      <c r="B776" s="16"/>
      <c r="C776" s="16"/>
      <c r="D776" s="328"/>
      <c r="E776" s="16"/>
      <c r="F776" s="16"/>
      <c r="G776" s="16"/>
      <c r="H776" s="16"/>
      <c r="I776" s="328"/>
      <c r="J776" s="16"/>
      <c r="K776" s="16"/>
      <c r="L776" s="16"/>
      <c r="M776" s="16"/>
      <c r="N776" s="328"/>
      <c r="O776" s="16"/>
      <c r="P776" s="16"/>
      <c r="Q776" s="16"/>
      <c r="R776" s="16"/>
      <c r="S776" s="328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</row>
    <row r="777">
      <c r="A777" s="16"/>
      <c r="B777" s="16"/>
      <c r="C777" s="16"/>
      <c r="D777" s="328"/>
      <c r="E777" s="16"/>
      <c r="F777" s="16"/>
      <c r="G777" s="16"/>
      <c r="H777" s="16"/>
      <c r="I777" s="328"/>
      <c r="J777" s="16"/>
      <c r="K777" s="16"/>
      <c r="L777" s="16"/>
      <c r="M777" s="16"/>
      <c r="N777" s="328"/>
      <c r="O777" s="16"/>
      <c r="P777" s="16"/>
      <c r="Q777" s="16"/>
      <c r="R777" s="16"/>
      <c r="S777" s="328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</row>
    <row r="778">
      <c r="A778" s="16"/>
      <c r="B778" s="16"/>
      <c r="C778" s="16"/>
      <c r="D778" s="328"/>
      <c r="E778" s="16"/>
      <c r="F778" s="16"/>
      <c r="G778" s="16"/>
      <c r="H778" s="16"/>
      <c r="I778" s="328"/>
      <c r="J778" s="16"/>
      <c r="K778" s="16"/>
      <c r="L778" s="16"/>
      <c r="M778" s="16"/>
      <c r="N778" s="328"/>
      <c r="O778" s="16"/>
      <c r="P778" s="16"/>
      <c r="Q778" s="16"/>
      <c r="R778" s="16"/>
      <c r="S778" s="328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</row>
    <row r="779">
      <c r="A779" s="16"/>
      <c r="B779" s="16"/>
      <c r="C779" s="16"/>
      <c r="D779" s="328"/>
      <c r="E779" s="16"/>
      <c r="F779" s="16"/>
      <c r="G779" s="16"/>
      <c r="H779" s="16"/>
      <c r="I779" s="328"/>
      <c r="J779" s="16"/>
      <c r="K779" s="16"/>
      <c r="L779" s="16"/>
      <c r="M779" s="16"/>
      <c r="N779" s="328"/>
      <c r="O779" s="16"/>
      <c r="P779" s="16"/>
      <c r="Q779" s="16"/>
      <c r="R779" s="16"/>
      <c r="S779" s="328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</row>
    <row r="780">
      <c r="A780" s="16"/>
      <c r="B780" s="16"/>
      <c r="C780" s="16"/>
      <c r="D780" s="328"/>
      <c r="E780" s="16"/>
      <c r="F780" s="16"/>
      <c r="G780" s="16"/>
      <c r="H780" s="16"/>
      <c r="I780" s="328"/>
      <c r="J780" s="16"/>
      <c r="K780" s="16"/>
      <c r="L780" s="16"/>
      <c r="M780" s="16"/>
      <c r="N780" s="328"/>
      <c r="O780" s="16"/>
      <c r="P780" s="16"/>
      <c r="Q780" s="16"/>
      <c r="R780" s="16"/>
      <c r="S780" s="328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</row>
    <row r="781">
      <c r="A781" s="16"/>
      <c r="B781" s="16"/>
      <c r="C781" s="16"/>
      <c r="D781" s="328"/>
      <c r="E781" s="16"/>
      <c r="F781" s="16"/>
      <c r="G781" s="16"/>
      <c r="H781" s="16"/>
      <c r="I781" s="328"/>
      <c r="J781" s="16"/>
      <c r="K781" s="16"/>
      <c r="L781" s="16"/>
      <c r="M781" s="16"/>
      <c r="N781" s="328"/>
      <c r="O781" s="16"/>
      <c r="P781" s="16"/>
      <c r="Q781" s="16"/>
      <c r="R781" s="16"/>
      <c r="S781" s="328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</row>
    <row r="782">
      <c r="A782" s="16"/>
      <c r="B782" s="16"/>
      <c r="C782" s="16"/>
      <c r="D782" s="328"/>
      <c r="E782" s="16"/>
      <c r="F782" s="16"/>
      <c r="G782" s="16"/>
      <c r="H782" s="16"/>
      <c r="I782" s="328"/>
      <c r="J782" s="16"/>
      <c r="K782" s="16"/>
      <c r="L782" s="16"/>
      <c r="M782" s="16"/>
      <c r="N782" s="328"/>
      <c r="O782" s="16"/>
      <c r="P782" s="16"/>
      <c r="Q782" s="16"/>
      <c r="R782" s="16"/>
      <c r="S782" s="328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</row>
    <row r="783">
      <c r="A783" s="16"/>
      <c r="B783" s="16"/>
      <c r="C783" s="16"/>
      <c r="D783" s="328"/>
      <c r="E783" s="16"/>
      <c r="F783" s="16"/>
      <c r="G783" s="16"/>
      <c r="H783" s="16"/>
      <c r="I783" s="328"/>
      <c r="J783" s="16"/>
      <c r="K783" s="16"/>
      <c r="L783" s="16"/>
      <c r="M783" s="16"/>
      <c r="N783" s="328"/>
      <c r="O783" s="16"/>
      <c r="P783" s="16"/>
      <c r="Q783" s="16"/>
      <c r="R783" s="16"/>
      <c r="S783" s="328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</row>
    <row r="784">
      <c r="A784" s="16"/>
      <c r="B784" s="16"/>
      <c r="C784" s="16"/>
      <c r="D784" s="328"/>
      <c r="E784" s="16"/>
      <c r="F784" s="16"/>
      <c r="G784" s="16"/>
      <c r="H784" s="16"/>
      <c r="I784" s="328"/>
      <c r="J784" s="16"/>
      <c r="K784" s="16"/>
      <c r="L784" s="16"/>
      <c r="M784" s="16"/>
      <c r="N784" s="328"/>
      <c r="O784" s="16"/>
      <c r="P784" s="16"/>
      <c r="Q784" s="16"/>
      <c r="R784" s="16"/>
      <c r="S784" s="328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</row>
    <row r="785">
      <c r="A785" s="16"/>
      <c r="B785" s="16"/>
      <c r="C785" s="16"/>
      <c r="D785" s="328"/>
      <c r="E785" s="16"/>
      <c r="F785" s="16"/>
      <c r="G785" s="16"/>
      <c r="H785" s="16"/>
      <c r="I785" s="328"/>
      <c r="J785" s="16"/>
      <c r="K785" s="16"/>
      <c r="L785" s="16"/>
      <c r="M785" s="16"/>
      <c r="N785" s="328"/>
      <c r="O785" s="16"/>
      <c r="P785" s="16"/>
      <c r="Q785" s="16"/>
      <c r="R785" s="16"/>
      <c r="S785" s="328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</row>
    <row r="786">
      <c r="A786" s="16"/>
      <c r="B786" s="16"/>
      <c r="C786" s="16"/>
      <c r="D786" s="328"/>
      <c r="E786" s="16"/>
      <c r="F786" s="16"/>
      <c r="G786" s="16"/>
      <c r="H786" s="16"/>
      <c r="I786" s="328"/>
      <c r="J786" s="16"/>
      <c r="K786" s="16"/>
      <c r="L786" s="16"/>
      <c r="M786" s="16"/>
      <c r="N786" s="328"/>
      <c r="O786" s="16"/>
      <c r="P786" s="16"/>
      <c r="Q786" s="16"/>
      <c r="R786" s="16"/>
      <c r="S786" s="328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</row>
    <row r="787">
      <c r="A787" s="16"/>
      <c r="B787" s="16"/>
      <c r="C787" s="16"/>
      <c r="D787" s="328"/>
      <c r="E787" s="16"/>
      <c r="F787" s="16"/>
      <c r="G787" s="16"/>
      <c r="H787" s="16"/>
      <c r="I787" s="328"/>
      <c r="J787" s="16"/>
      <c r="K787" s="16"/>
      <c r="L787" s="16"/>
      <c r="M787" s="16"/>
      <c r="N787" s="328"/>
      <c r="O787" s="16"/>
      <c r="P787" s="16"/>
      <c r="Q787" s="16"/>
      <c r="R787" s="16"/>
      <c r="S787" s="328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</row>
    <row r="788">
      <c r="A788" s="16"/>
      <c r="B788" s="16"/>
      <c r="C788" s="16"/>
      <c r="D788" s="328"/>
      <c r="E788" s="16"/>
      <c r="F788" s="16"/>
      <c r="G788" s="16"/>
      <c r="H788" s="16"/>
      <c r="I788" s="328"/>
      <c r="J788" s="16"/>
      <c r="K788" s="16"/>
      <c r="L788" s="16"/>
      <c r="M788" s="16"/>
      <c r="N788" s="328"/>
      <c r="O788" s="16"/>
      <c r="P788" s="16"/>
      <c r="Q788" s="16"/>
      <c r="R788" s="16"/>
      <c r="S788" s="328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</row>
    <row r="789">
      <c r="A789" s="16"/>
      <c r="B789" s="16"/>
      <c r="C789" s="16"/>
      <c r="D789" s="328"/>
      <c r="E789" s="16"/>
      <c r="F789" s="16"/>
      <c r="G789" s="16"/>
      <c r="H789" s="16"/>
      <c r="I789" s="328"/>
      <c r="J789" s="16"/>
      <c r="K789" s="16"/>
      <c r="L789" s="16"/>
      <c r="M789" s="16"/>
      <c r="N789" s="328"/>
      <c r="O789" s="16"/>
      <c r="P789" s="16"/>
      <c r="Q789" s="16"/>
      <c r="R789" s="16"/>
      <c r="S789" s="328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</row>
    <row r="790">
      <c r="A790" s="16"/>
      <c r="B790" s="16"/>
      <c r="C790" s="16"/>
      <c r="D790" s="328"/>
      <c r="E790" s="16"/>
      <c r="F790" s="16"/>
      <c r="G790" s="16"/>
      <c r="H790" s="16"/>
      <c r="I790" s="328"/>
      <c r="J790" s="16"/>
      <c r="K790" s="16"/>
      <c r="L790" s="16"/>
      <c r="M790" s="16"/>
      <c r="N790" s="328"/>
      <c r="O790" s="16"/>
      <c r="P790" s="16"/>
      <c r="Q790" s="16"/>
      <c r="R790" s="16"/>
      <c r="S790" s="328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</row>
    <row r="791">
      <c r="A791" s="16"/>
      <c r="B791" s="16"/>
      <c r="C791" s="16"/>
      <c r="D791" s="328"/>
      <c r="E791" s="16"/>
      <c r="F791" s="16"/>
      <c r="G791" s="16"/>
      <c r="H791" s="16"/>
      <c r="I791" s="328"/>
      <c r="J791" s="16"/>
      <c r="K791" s="16"/>
      <c r="L791" s="16"/>
      <c r="M791" s="16"/>
      <c r="N791" s="328"/>
      <c r="O791" s="16"/>
      <c r="P791" s="16"/>
      <c r="Q791" s="16"/>
      <c r="R791" s="16"/>
      <c r="S791" s="328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</row>
    <row r="792">
      <c r="A792" s="16"/>
      <c r="B792" s="16"/>
      <c r="C792" s="16"/>
      <c r="D792" s="328"/>
      <c r="E792" s="16"/>
      <c r="F792" s="16"/>
      <c r="G792" s="16"/>
      <c r="H792" s="16"/>
      <c r="I792" s="328"/>
      <c r="J792" s="16"/>
      <c r="K792" s="16"/>
      <c r="L792" s="16"/>
      <c r="M792" s="16"/>
      <c r="N792" s="328"/>
      <c r="O792" s="16"/>
      <c r="P792" s="16"/>
      <c r="Q792" s="16"/>
      <c r="R792" s="16"/>
      <c r="S792" s="328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</row>
    <row r="793">
      <c r="A793" s="16"/>
      <c r="B793" s="16"/>
      <c r="C793" s="16"/>
      <c r="D793" s="328"/>
      <c r="E793" s="16"/>
      <c r="F793" s="16"/>
      <c r="G793" s="16"/>
      <c r="H793" s="16"/>
      <c r="I793" s="328"/>
      <c r="J793" s="16"/>
      <c r="K793" s="16"/>
      <c r="L793" s="16"/>
      <c r="M793" s="16"/>
      <c r="N793" s="328"/>
      <c r="O793" s="16"/>
      <c r="P793" s="16"/>
      <c r="Q793" s="16"/>
      <c r="R793" s="16"/>
      <c r="S793" s="328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</row>
    <row r="794">
      <c r="A794" s="16"/>
      <c r="B794" s="16"/>
      <c r="C794" s="16"/>
      <c r="D794" s="328"/>
      <c r="E794" s="16"/>
      <c r="F794" s="16"/>
      <c r="G794" s="16"/>
      <c r="H794" s="16"/>
      <c r="I794" s="328"/>
      <c r="J794" s="16"/>
      <c r="K794" s="16"/>
      <c r="L794" s="16"/>
      <c r="M794" s="16"/>
      <c r="N794" s="328"/>
      <c r="O794" s="16"/>
      <c r="P794" s="16"/>
      <c r="Q794" s="16"/>
      <c r="R794" s="16"/>
      <c r="S794" s="328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</row>
    <row r="795">
      <c r="A795" s="16"/>
      <c r="B795" s="16"/>
      <c r="C795" s="16"/>
      <c r="D795" s="328"/>
      <c r="E795" s="16"/>
      <c r="F795" s="16"/>
      <c r="G795" s="16"/>
      <c r="H795" s="16"/>
      <c r="I795" s="328"/>
      <c r="J795" s="16"/>
      <c r="K795" s="16"/>
      <c r="L795" s="16"/>
      <c r="M795" s="16"/>
      <c r="N795" s="328"/>
      <c r="O795" s="16"/>
      <c r="P795" s="16"/>
      <c r="Q795" s="16"/>
      <c r="R795" s="16"/>
      <c r="S795" s="328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</row>
    <row r="796">
      <c r="A796" s="16"/>
      <c r="B796" s="16"/>
      <c r="C796" s="16"/>
      <c r="D796" s="328"/>
      <c r="E796" s="16"/>
      <c r="F796" s="16"/>
      <c r="G796" s="16"/>
      <c r="H796" s="16"/>
      <c r="I796" s="328"/>
      <c r="J796" s="16"/>
      <c r="K796" s="16"/>
      <c r="L796" s="16"/>
      <c r="M796" s="16"/>
      <c r="N796" s="328"/>
      <c r="O796" s="16"/>
      <c r="P796" s="16"/>
      <c r="Q796" s="16"/>
      <c r="R796" s="16"/>
      <c r="S796" s="328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</row>
    <row r="797">
      <c r="A797" s="16"/>
      <c r="B797" s="16"/>
      <c r="C797" s="16"/>
      <c r="D797" s="328"/>
      <c r="E797" s="16"/>
      <c r="F797" s="16"/>
      <c r="G797" s="16"/>
      <c r="H797" s="16"/>
      <c r="I797" s="328"/>
      <c r="J797" s="16"/>
      <c r="K797" s="16"/>
      <c r="L797" s="16"/>
      <c r="M797" s="16"/>
      <c r="N797" s="328"/>
      <c r="O797" s="16"/>
      <c r="P797" s="16"/>
      <c r="Q797" s="16"/>
      <c r="R797" s="16"/>
      <c r="S797" s="328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</row>
    <row r="798">
      <c r="A798" s="16"/>
      <c r="B798" s="16"/>
      <c r="C798" s="16"/>
      <c r="D798" s="328"/>
      <c r="E798" s="16"/>
      <c r="F798" s="16"/>
      <c r="G798" s="16"/>
      <c r="H798" s="16"/>
      <c r="I798" s="328"/>
      <c r="J798" s="16"/>
      <c r="K798" s="16"/>
      <c r="L798" s="16"/>
      <c r="M798" s="16"/>
      <c r="N798" s="328"/>
      <c r="O798" s="16"/>
      <c r="P798" s="16"/>
      <c r="Q798" s="16"/>
      <c r="R798" s="16"/>
      <c r="S798" s="328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</row>
    <row r="799">
      <c r="A799" s="16"/>
      <c r="B799" s="16"/>
      <c r="C799" s="16"/>
      <c r="D799" s="328"/>
      <c r="E799" s="16"/>
      <c r="F799" s="16"/>
      <c r="G799" s="16"/>
      <c r="H799" s="16"/>
      <c r="I799" s="328"/>
      <c r="J799" s="16"/>
      <c r="K799" s="16"/>
      <c r="L799" s="16"/>
      <c r="M799" s="16"/>
      <c r="N799" s="328"/>
      <c r="O799" s="16"/>
      <c r="P799" s="16"/>
      <c r="Q799" s="16"/>
      <c r="R799" s="16"/>
      <c r="S799" s="328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</row>
    <row r="800">
      <c r="A800" s="16"/>
      <c r="B800" s="16"/>
      <c r="C800" s="16"/>
      <c r="D800" s="328"/>
      <c r="E800" s="16"/>
      <c r="F800" s="16"/>
      <c r="G800" s="16"/>
      <c r="H800" s="16"/>
      <c r="I800" s="328"/>
      <c r="J800" s="16"/>
      <c r="K800" s="16"/>
      <c r="L800" s="16"/>
      <c r="M800" s="16"/>
      <c r="N800" s="328"/>
      <c r="O800" s="16"/>
      <c r="P800" s="16"/>
      <c r="Q800" s="16"/>
      <c r="R800" s="16"/>
      <c r="S800" s="328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</row>
    <row r="801">
      <c r="A801" s="16"/>
      <c r="B801" s="16"/>
      <c r="C801" s="16"/>
      <c r="D801" s="328"/>
      <c r="E801" s="16"/>
      <c r="F801" s="16"/>
      <c r="G801" s="16"/>
      <c r="H801" s="16"/>
      <c r="I801" s="328"/>
      <c r="J801" s="16"/>
      <c r="K801" s="16"/>
      <c r="L801" s="16"/>
      <c r="M801" s="16"/>
      <c r="N801" s="328"/>
      <c r="O801" s="16"/>
      <c r="P801" s="16"/>
      <c r="Q801" s="16"/>
      <c r="R801" s="16"/>
      <c r="S801" s="328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</row>
    <row r="802">
      <c r="A802" s="16"/>
      <c r="B802" s="16"/>
      <c r="C802" s="16"/>
      <c r="D802" s="328"/>
      <c r="E802" s="16"/>
      <c r="F802" s="16"/>
      <c r="G802" s="16"/>
      <c r="H802" s="16"/>
      <c r="I802" s="328"/>
      <c r="J802" s="16"/>
      <c r="K802" s="16"/>
      <c r="L802" s="16"/>
      <c r="M802" s="16"/>
      <c r="N802" s="328"/>
      <c r="O802" s="16"/>
      <c r="P802" s="16"/>
      <c r="Q802" s="16"/>
      <c r="R802" s="16"/>
      <c r="S802" s="328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</row>
    <row r="803">
      <c r="A803" s="16"/>
      <c r="B803" s="16"/>
      <c r="C803" s="16"/>
      <c r="D803" s="328"/>
      <c r="E803" s="16"/>
      <c r="F803" s="16"/>
      <c r="G803" s="16"/>
      <c r="H803" s="16"/>
      <c r="I803" s="328"/>
      <c r="J803" s="16"/>
      <c r="K803" s="16"/>
      <c r="L803" s="16"/>
      <c r="M803" s="16"/>
      <c r="N803" s="328"/>
      <c r="O803" s="16"/>
      <c r="P803" s="16"/>
      <c r="Q803" s="16"/>
      <c r="R803" s="16"/>
      <c r="S803" s="328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</row>
    <row r="804">
      <c r="A804" s="16"/>
      <c r="B804" s="16"/>
      <c r="C804" s="16"/>
      <c r="D804" s="328"/>
      <c r="E804" s="16"/>
      <c r="F804" s="16"/>
      <c r="G804" s="16"/>
      <c r="H804" s="16"/>
      <c r="I804" s="328"/>
      <c r="J804" s="16"/>
      <c r="K804" s="16"/>
      <c r="L804" s="16"/>
      <c r="M804" s="16"/>
      <c r="N804" s="328"/>
      <c r="O804" s="16"/>
      <c r="P804" s="16"/>
      <c r="Q804" s="16"/>
      <c r="R804" s="16"/>
      <c r="S804" s="328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</row>
    <row r="805">
      <c r="A805" s="16"/>
      <c r="B805" s="16"/>
      <c r="C805" s="16"/>
      <c r="D805" s="328"/>
      <c r="E805" s="16"/>
      <c r="F805" s="16"/>
      <c r="G805" s="16"/>
      <c r="H805" s="16"/>
      <c r="I805" s="328"/>
      <c r="J805" s="16"/>
      <c r="K805" s="16"/>
      <c r="L805" s="16"/>
      <c r="M805" s="16"/>
      <c r="N805" s="328"/>
      <c r="O805" s="16"/>
      <c r="P805" s="16"/>
      <c r="Q805" s="16"/>
      <c r="R805" s="16"/>
      <c r="S805" s="328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</row>
    <row r="806">
      <c r="A806" s="16"/>
      <c r="B806" s="16"/>
      <c r="C806" s="16"/>
      <c r="D806" s="328"/>
      <c r="E806" s="16"/>
      <c r="F806" s="16"/>
      <c r="G806" s="16"/>
      <c r="H806" s="16"/>
      <c r="I806" s="328"/>
      <c r="J806" s="16"/>
      <c r="K806" s="16"/>
      <c r="L806" s="16"/>
      <c r="M806" s="16"/>
      <c r="N806" s="328"/>
      <c r="O806" s="16"/>
      <c r="P806" s="16"/>
      <c r="Q806" s="16"/>
      <c r="R806" s="16"/>
      <c r="S806" s="328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</row>
    <row r="807">
      <c r="A807" s="16"/>
      <c r="B807" s="16"/>
      <c r="C807" s="16"/>
      <c r="D807" s="328"/>
      <c r="E807" s="16"/>
      <c r="F807" s="16"/>
      <c r="G807" s="16"/>
      <c r="H807" s="16"/>
      <c r="I807" s="328"/>
      <c r="J807" s="16"/>
      <c r="K807" s="16"/>
      <c r="L807" s="16"/>
      <c r="M807" s="16"/>
      <c r="N807" s="328"/>
      <c r="O807" s="16"/>
      <c r="P807" s="16"/>
      <c r="Q807" s="16"/>
      <c r="R807" s="16"/>
      <c r="S807" s="328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</row>
    <row r="808">
      <c r="A808" s="16"/>
      <c r="B808" s="16"/>
      <c r="C808" s="16"/>
      <c r="D808" s="328"/>
      <c r="E808" s="16"/>
      <c r="F808" s="16"/>
      <c r="G808" s="16"/>
      <c r="H808" s="16"/>
      <c r="I808" s="328"/>
      <c r="J808" s="16"/>
      <c r="K808" s="16"/>
      <c r="L808" s="16"/>
      <c r="M808" s="16"/>
      <c r="N808" s="328"/>
      <c r="O808" s="16"/>
      <c r="P808" s="16"/>
      <c r="Q808" s="16"/>
      <c r="R808" s="16"/>
      <c r="S808" s="328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</row>
    <row r="809">
      <c r="A809" s="16"/>
      <c r="B809" s="16"/>
      <c r="C809" s="16"/>
      <c r="D809" s="328"/>
      <c r="E809" s="16"/>
      <c r="F809" s="16"/>
      <c r="G809" s="16"/>
      <c r="H809" s="16"/>
      <c r="I809" s="328"/>
      <c r="J809" s="16"/>
      <c r="K809" s="16"/>
      <c r="L809" s="16"/>
      <c r="M809" s="16"/>
      <c r="N809" s="328"/>
      <c r="O809" s="16"/>
      <c r="P809" s="16"/>
      <c r="Q809" s="16"/>
      <c r="R809" s="16"/>
      <c r="S809" s="328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</row>
    <row r="810">
      <c r="A810" s="16"/>
      <c r="B810" s="16"/>
      <c r="C810" s="16"/>
      <c r="D810" s="328"/>
      <c r="E810" s="16"/>
      <c r="F810" s="16"/>
      <c r="G810" s="16"/>
      <c r="H810" s="16"/>
      <c r="I810" s="328"/>
      <c r="J810" s="16"/>
      <c r="K810" s="16"/>
      <c r="L810" s="16"/>
      <c r="M810" s="16"/>
      <c r="N810" s="328"/>
      <c r="O810" s="16"/>
      <c r="P810" s="16"/>
      <c r="Q810" s="16"/>
      <c r="R810" s="16"/>
      <c r="S810" s="328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</row>
    <row r="811">
      <c r="A811" s="16"/>
      <c r="B811" s="16"/>
      <c r="C811" s="16"/>
      <c r="D811" s="328"/>
      <c r="E811" s="16"/>
      <c r="F811" s="16"/>
      <c r="G811" s="16"/>
      <c r="H811" s="16"/>
      <c r="I811" s="328"/>
      <c r="J811" s="16"/>
      <c r="K811" s="16"/>
      <c r="L811" s="16"/>
      <c r="M811" s="16"/>
      <c r="N811" s="328"/>
      <c r="O811" s="16"/>
      <c r="P811" s="16"/>
      <c r="Q811" s="16"/>
      <c r="R811" s="16"/>
      <c r="S811" s="328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</row>
    <row r="812">
      <c r="A812" s="16"/>
      <c r="B812" s="16"/>
      <c r="C812" s="16"/>
      <c r="D812" s="328"/>
      <c r="E812" s="16"/>
      <c r="F812" s="16"/>
      <c r="G812" s="16"/>
      <c r="H812" s="16"/>
      <c r="I812" s="328"/>
      <c r="J812" s="16"/>
      <c r="K812" s="16"/>
      <c r="L812" s="16"/>
      <c r="M812" s="16"/>
      <c r="N812" s="328"/>
      <c r="O812" s="16"/>
      <c r="P812" s="16"/>
      <c r="Q812" s="16"/>
      <c r="R812" s="16"/>
      <c r="S812" s="328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</row>
    <row r="813">
      <c r="A813" s="16"/>
      <c r="B813" s="16"/>
      <c r="C813" s="16"/>
      <c r="D813" s="328"/>
      <c r="E813" s="16"/>
      <c r="F813" s="16"/>
      <c r="G813" s="16"/>
      <c r="H813" s="16"/>
      <c r="I813" s="328"/>
      <c r="J813" s="16"/>
      <c r="K813" s="16"/>
      <c r="L813" s="16"/>
      <c r="M813" s="16"/>
      <c r="N813" s="328"/>
      <c r="O813" s="16"/>
      <c r="P813" s="16"/>
      <c r="Q813" s="16"/>
      <c r="R813" s="16"/>
      <c r="S813" s="328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</row>
    <row r="814">
      <c r="A814" s="16"/>
      <c r="B814" s="16"/>
      <c r="C814" s="16"/>
      <c r="D814" s="328"/>
      <c r="E814" s="16"/>
      <c r="F814" s="16"/>
      <c r="G814" s="16"/>
      <c r="H814" s="16"/>
      <c r="I814" s="328"/>
      <c r="J814" s="16"/>
      <c r="K814" s="16"/>
      <c r="L814" s="16"/>
      <c r="M814" s="16"/>
      <c r="N814" s="328"/>
      <c r="O814" s="16"/>
      <c r="P814" s="16"/>
      <c r="Q814" s="16"/>
      <c r="R814" s="16"/>
      <c r="S814" s="328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</row>
    <row r="815">
      <c r="A815" s="16"/>
      <c r="B815" s="16"/>
      <c r="C815" s="16"/>
      <c r="D815" s="328"/>
      <c r="E815" s="16"/>
      <c r="F815" s="16"/>
      <c r="G815" s="16"/>
      <c r="H815" s="16"/>
      <c r="I815" s="328"/>
      <c r="J815" s="16"/>
      <c r="K815" s="16"/>
      <c r="L815" s="16"/>
      <c r="M815" s="16"/>
      <c r="N815" s="328"/>
      <c r="O815" s="16"/>
      <c r="P815" s="16"/>
      <c r="Q815" s="16"/>
      <c r="R815" s="16"/>
      <c r="S815" s="328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</row>
    <row r="816">
      <c r="A816" s="16"/>
      <c r="B816" s="16"/>
      <c r="C816" s="16"/>
      <c r="D816" s="328"/>
      <c r="E816" s="16"/>
      <c r="F816" s="16"/>
      <c r="G816" s="16"/>
      <c r="H816" s="16"/>
      <c r="I816" s="328"/>
      <c r="J816" s="16"/>
      <c r="K816" s="16"/>
      <c r="L816" s="16"/>
      <c r="M816" s="16"/>
      <c r="N816" s="328"/>
      <c r="O816" s="16"/>
      <c r="P816" s="16"/>
      <c r="Q816" s="16"/>
      <c r="R816" s="16"/>
      <c r="S816" s="328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</row>
    <row r="817">
      <c r="A817" s="16"/>
      <c r="B817" s="16"/>
      <c r="C817" s="16"/>
      <c r="D817" s="328"/>
      <c r="E817" s="16"/>
      <c r="F817" s="16"/>
      <c r="G817" s="16"/>
      <c r="H817" s="16"/>
      <c r="I817" s="328"/>
      <c r="J817" s="16"/>
      <c r="K817" s="16"/>
      <c r="L817" s="16"/>
      <c r="M817" s="16"/>
      <c r="N817" s="328"/>
      <c r="O817" s="16"/>
      <c r="P817" s="16"/>
      <c r="Q817" s="16"/>
      <c r="R817" s="16"/>
      <c r="S817" s="328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</row>
    <row r="818">
      <c r="A818" s="16"/>
      <c r="B818" s="16"/>
      <c r="C818" s="16"/>
      <c r="D818" s="328"/>
      <c r="E818" s="16"/>
      <c r="F818" s="16"/>
      <c r="G818" s="16"/>
      <c r="H818" s="16"/>
      <c r="I818" s="328"/>
      <c r="J818" s="16"/>
      <c r="K818" s="16"/>
      <c r="L818" s="16"/>
      <c r="M818" s="16"/>
      <c r="N818" s="328"/>
      <c r="O818" s="16"/>
      <c r="P818" s="16"/>
      <c r="Q818" s="16"/>
      <c r="R818" s="16"/>
      <c r="S818" s="328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</row>
    <row r="819">
      <c r="A819" s="16"/>
      <c r="B819" s="16"/>
      <c r="C819" s="16"/>
      <c r="D819" s="328"/>
      <c r="E819" s="16"/>
      <c r="F819" s="16"/>
      <c r="G819" s="16"/>
      <c r="H819" s="16"/>
      <c r="I819" s="328"/>
      <c r="J819" s="16"/>
      <c r="K819" s="16"/>
      <c r="L819" s="16"/>
      <c r="M819" s="16"/>
      <c r="N819" s="328"/>
      <c r="O819" s="16"/>
      <c r="P819" s="16"/>
      <c r="Q819" s="16"/>
      <c r="R819" s="16"/>
      <c r="S819" s="328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</row>
    <row r="820">
      <c r="A820" s="16"/>
      <c r="B820" s="16"/>
      <c r="C820" s="16"/>
      <c r="D820" s="328"/>
      <c r="E820" s="16"/>
      <c r="F820" s="16"/>
      <c r="G820" s="16"/>
      <c r="H820" s="16"/>
      <c r="I820" s="328"/>
      <c r="J820" s="16"/>
      <c r="K820" s="16"/>
      <c r="L820" s="16"/>
      <c r="M820" s="16"/>
      <c r="N820" s="328"/>
      <c r="O820" s="16"/>
      <c r="P820" s="16"/>
      <c r="Q820" s="16"/>
      <c r="R820" s="16"/>
      <c r="S820" s="328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</row>
    <row r="821">
      <c r="A821" s="16"/>
      <c r="B821" s="16"/>
      <c r="C821" s="16"/>
      <c r="D821" s="328"/>
      <c r="E821" s="16"/>
      <c r="F821" s="16"/>
      <c r="G821" s="16"/>
      <c r="H821" s="16"/>
      <c r="I821" s="328"/>
      <c r="J821" s="16"/>
      <c r="K821" s="16"/>
      <c r="L821" s="16"/>
      <c r="M821" s="16"/>
      <c r="N821" s="328"/>
      <c r="O821" s="16"/>
      <c r="P821" s="16"/>
      <c r="Q821" s="16"/>
      <c r="R821" s="16"/>
      <c r="S821" s="328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</row>
    <row r="822">
      <c r="A822" s="16"/>
      <c r="B822" s="16"/>
      <c r="C822" s="16"/>
      <c r="D822" s="328"/>
      <c r="E822" s="16"/>
      <c r="F822" s="16"/>
      <c r="G822" s="16"/>
      <c r="H822" s="16"/>
      <c r="I822" s="328"/>
      <c r="J822" s="16"/>
      <c r="K822" s="16"/>
      <c r="L822" s="16"/>
      <c r="M822" s="16"/>
      <c r="N822" s="328"/>
      <c r="O822" s="16"/>
      <c r="P822" s="16"/>
      <c r="Q822" s="16"/>
      <c r="R822" s="16"/>
      <c r="S822" s="328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</row>
    <row r="823">
      <c r="A823" s="16"/>
      <c r="B823" s="16"/>
      <c r="C823" s="16"/>
      <c r="D823" s="328"/>
      <c r="E823" s="16"/>
      <c r="F823" s="16"/>
      <c r="G823" s="16"/>
      <c r="H823" s="16"/>
      <c r="I823" s="328"/>
      <c r="J823" s="16"/>
      <c r="K823" s="16"/>
      <c r="L823" s="16"/>
      <c r="M823" s="16"/>
      <c r="N823" s="328"/>
      <c r="O823" s="16"/>
      <c r="P823" s="16"/>
      <c r="Q823" s="16"/>
      <c r="R823" s="16"/>
      <c r="S823" s="328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</row>
    <row r="824">
      <c r="A824" s="16"/>
      <c r="B824" s="16"/>
      <c r="C824" s="16"/>
      <c r="D824" s="328"/>
      <c r="E824" s="16"/>
      <c r="F824" s="16"/>
      <c r="G824" s="16"/>
      <c r="H824" s="16"/>
      <c r="I824" s="328"/>
      <c r="J824" s="16"/>
      <c r="K824" s="16"/>
      <c r="L824" s="16"/>
      <c r="M824" s="16"/>
      <c r="N824" s="328"/>
      <c r="O824" s="16"/>
      <c r="P824" s="16"/>
      <c r="Q824" s="16"/>
      <c r="R824" s="16"/>
      <c r="S824" s="328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</row>
    <row r="825">
      <c r="A825" s="16"/>
      <c r="B825" s="16"/>
      <c r="C825" s="16"/>
      <c r="D825" s="328"/>
      <c r="E825" s="16"/>
      <c r="F825" s="16"/>
      <c r="G825" s="16"/>
      <c r="H825" s="16"/>
      <c r="I825" s="328"/>
      <c r="J825" s="16"/>
      <c r="K825" s="16"/>
      <c r="L825" s="16"/>
      <c r="M825" s="16"/>
      <c r="N825" s="328"/>
      <c r="O825" s="16"/>
      <c r="P825" s="16"/>
      <c r="Q825" s="16"/>
      <c r="R825" s="16"/>
      <c r="S825" s="328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</row>
    <row r="826">
      <c r="A826" s="16"/>
      <c r="B826" s="16"/>
      <c r="C826" s="16"/>
      <c r="D826" s="328"/>
      <c r="E826" s="16"/>
      <c r="F826" s="16"/>
      <c r="G826" s="16"/>
      <c r="H826" s="16"/>
      <c r="I826" s="328"/>
      <c r="J826" s="16"/>
      <c r="K826" s="16"/>
      <c r="L826" s="16"/>
      <c r="M826" s="16"/>
      <c r="N826" s="328"/>
      <c r="O826" s="16"/>
      <c r="P826" s="16"/>
      <c r="Q826" s="16"/>
      <c r="R826" s="16"/>
      <c r="S826" s="328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</row>
    <row r="827">
      <c r="A827" s="16"/>
      <c r="B827" s="16"/>
      <c r="C827" s="16"/>
      <c r="D827" s="328"/>
      <c r="E827" s="16"/>
      <c r="F827" s="16"/>
      <c r="G827" s="16"/>
      <c r="H827" s="16"/>
      <c r="I827" s="328"/>
      <c r="J827" s="16"/>
      <c r="K827" s="16"/>
      <c r="L827" s="16"/>
      <c r="M827" s="16"/>
      <c r="N827" s="328"/>
      <c r="O827" s="16"/>
      <c r="P827" s="16"/>
      <c r="Q827" s="16"/>
      <c r="R827" s="16"/>
      <c r="S827" s="328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</row>
    <row r="828">
      <c r="A828" s="16"/>
      <c r="B828" s="16"/>
      <c r="C828" s="16"/>
      <c r="D828" s="328"/>
      <c r="E828" s="16"/>
      <c r="F828" s="16"/>
      <c r="G828" s="16"/>
      <c r="H828" s="16"/>
      <c r="I828" s="328"/>
      <c r="J828" s="16"/>
      <c r="K828" s="16"/>
      <c r="L828" s="16"/>
      <c r="M828" s="16"/>
      <c r="N828" s="328"/>
      <c r="O828" s="16"/>
      <c r="P828" s="16"/>
      <c r="Q828" s="16"/>
      <c r="R828" s="16"/>
      <c r="S828" s="328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</row>
    <row r="829">
      <c r="A829" s="16"/>
      <c r="B829" s="16"/>
      <c r="C829" s="16"/>
      <c r="D829" s="328"/>
      <c r="E829" s="16"/>
      <c r="F829" s="16"/>
      <c r="G829" s="16"/>
      <c r="H829" s="16"/>
      <c r="I829" s="328"/>
      <c r="J829" s="16"/>
      <c r="K829" s="16"/>
      <c r="L829" s="16"/>
      <c r="M829" s="16"/>
      <c r="N829" s="328"/>
      <c r="O829" s="16"/>
      <c r="P829" s="16"/>
      <c r="Q829" s="16"/>
      <c r="R829" s="16"/>
      <c r="S829" s="328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</row>
    <row r="830">
      <c r="A830" s="16"/>
      <c r="B830" s="16"/>
      <c r="C830" s="16"/>
      <c r="D830" s="328"/>
      <c r="E830" s="16"/>
      <c r="F830" s="16"/>
      <c r="G830" s="16"/>
      <c r="H830" s="16"/>
      <c r="I830" s="328"/>
      <c r="J830" s="16"/>
      <c r="K830" s="16"/>
      <c r="L830" s="16"/>
      <c r="M830" s="16"/>
      <c r="N830" s="328"/>
      <c r="O830" s="16"/>
      <c r="P830" s="16"/>
      <c r="Q830" s="16"/>
      <c r="R830" s="16"/>
      <c r="S830" s="328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</row>
    <row r="831">
      <c r="A831" s="16"/>
      <c r="B831" s="16"/>
      <c r="C831" s="16"/>
      <c r="D831" s="328"/>
      <c r="E831" s="16"/>
      <c r="F831" s="16"/>
      <c r="G831" s="16"/>
      <c r="H831" s="16"/>
      <c r="I831" s="328"/>
      <c r="J831" s="16"/>
      <c r="K831" s="16"/>
      <c r="L831" s="16"/>
      <c r="M831" s="16"/>
      <c r="N831" s="328"/>
      <c r="O831" s="16"/>
      <c r="P831" s="16"/>
      <c r="Q831" s="16"/>
      <c r="R831" s="16"/>
      <c r="S831" s="328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</row>
    <row r="832">
      <c r="A832" s="16"/>
      <c r="B832" s="16"/>
      <c r="C832" s="16"/>
      <c r="D832" s="328"/>
      <c r="E832" s="16"/>
      <c r="F832" s="16"/>
      <c r="G832" s="16"/>
      <c r="H832" s="16"/>
      <c r="I832" s="328"/>
      <c r="J832" s="16"/>
      <c r="K832" s="16"/>
      <c r="L832" s="16"/>
      <c r="M832" s="16"/>
      <c r="N832" s="328"/>
      <c r="O832" s="16"/>
      <c r="P832" s="16"/>
      <c r="Q832" s="16"/>
      <c r="R832" s="16"/>
      <c r="S832" s="328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</row>
    <row r="833">
      <c r="A833" s="16"/>
      <c r="B833" s="16"/>
      <c r="C833" s="16"/>
      <c r="D833" s="328"/>
      <c r="E833" s="16"/>
      <c r="F833" s="16"/>
      <c r="G833" s="16"/>
      <c r="H833" s="16"/>
      <c r="I833" s="328"/>
      <c r="J833" s="16"/>
      <c r="K833" s="16"/>
      <c r="L833" s="16"/>
      <c r="M833" s="16"/>
      <c r="N833" s="328"/>
      <c r="O833" s="16"/>
      <c r="P833" s="16"/>
      <c r="Q833" s="16"/>
      <c r="R833" s="16"/>
      <c r="S833" s="328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</row>
    <row r="834">
      <c r="A834" s="16"/>
      <c r="B834" s="16"/>
      <c r="C834" s="16"/>
      <c r="D834" s="328"/>
      <c r="E834" s="16"/>
      <c r="F834" s="16"/>
      <c r="G834" s="16"/>
      <c r="H834" s="16"/>
      <c r="I834" s="328"/>
      <c r="J834" s="16"/>
      <c r="K834" s="16"/>
      <c r="L834" s="16"/>
      <c r="M834" s="16"/>
      <c r="N834" s="328"/>
      <c r="O834" s="16"/>
      <c r="P834" s="16"/>
      <c r="Q834" s="16"/>
      <c r="R834" s="16"/>
      <c r="S834" s="328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</row>
    <row r="835">
      <c r="A835" s="16"/>
      <c r="B835" s="16"/>
      <c r="C835" s="16"/>
      <c r="D835" s="328"/>
      <c r="E835" s="16"/>
      <c r="F835" s="16"/>
      <c r="G835" s="16"/>
      <c r="H835" s="16"/>
      <c r="I835" s="328"/>
      <c r="J835" s="16"/>
      <c r="K835" s="16"/>
      <c r="L835" s="16"/>
      <c r="M835" s="16"/>
      <c r="N835" s="328"/>
      <c r="O835" s="16"/>
      <c r="P835" s="16"/>
      <c r="Q835" s="16"/>
      <c r="R835" s="16"/>
      <c r="S835" s="328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</row>
    <row r="836">
      <c r="A836" s="16"/>
      <c r="B836" s="16"/>
      <c r="C836" s="16"/>
      <c r="D836" s="328"/>
      <c r="E836" s="16"/>
      <c r="F836" s="16"/>
      <c r="G836" s="16"/>
      <c r="H836" s="16"/>
      <c r="I836" s="328"/>
      <c r="J836" s="16"/>
      <c r="K836" s="16"/>
      <c r="L836" s="16"/>
      <c r="M836" s="16"/>
      <c r="N836" s="328"/>
      <c r="O836" s="16"/>
      <c r="P836" s="16"/>
      <c r="Q836" s="16"/>
      <c r="R836" s="16"/>
      <c r="S836" s="328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</row>
    <row r="837">
      <c r="A837" s="16"/>
      <c r="B837" s="16"/>
      <c r="C837" s="16"/>
      <c r="D837" s="328"/>
      <c r="E837" s="16"/>
      <c r="F837" s="16"/>
      <c r="G837" s="16"/>
      <c r="H837" s="16"/>
      <c r="I837" s="328"/>
      <c r="J837" s="16"/>
      <c r="K837" s="16"/>
      <c r="L837" s="16"/>
      <c r="M837" s="16"/>
      <c r="N837" s="328"/>
      <c r="O837" s="16"/>
      <c r="P837" s="16"/>
      <c r="Q837" s="16"/>
      <c r="R837" s="16"/>
      <c r="S837" s="328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</row>
    <row r="838">
      <c r="A838" s="16"/>
      <c r="B838" s="16"/>
      <c r="C838" s="16"/>
      <c r="D838" s="328"/>
      <c r="E838" s="16"/>
      <c r="F838" s="16"/>
      <c r="G838" s="16"/>
      <c r="H838" s="16"/>
      <c r="I838" s="328"/>
      <c r="J838" s="16"/>
      <c r="K838" s="16"/>
      <c r="L838" s="16"/>
      <c r="M838" s="16"/>
      <c r="N838" s="328"/>
      <c r="O838" s="16"/>
      <c r="P838" s="16"/>
      <c r="Q838" s="16"/>
      <c r="R838" s="16"/>
      <c r="S838" s="328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</row>
    <row r="839">
      <c r="A839" s="16"/>
      <c r="B839" s="16"/>
      <c r="C839" s="16"/>
      <c r="D839" s="328"/>
      <c r="E839" s="16"/>
      <c r="F839" s="16"/>
      <c r="G839" s="16"/>
      <c r="H839" s="16"/>
      <c r="I839" s="328"/>
      <c r="J839" s="16"/>
      <c r="K839" s="16"/>
      <c r="L839" s="16"/>
      <c r="M839" s="16"/>
      <c r="N839" s="328"/>
      <c r="O839" s="16"/>
      <c r="P839" s="16"/>
      <c r="Q839" s="16"/>
      <c r="R839" s="16"/>
      <c r="S839" s="328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</row>
    <row r="840">
      <c r="A840" s="16"/>
      <c r="B840" s="16"/>
      <c r="C840" s="16"/>
      <c r="D840" s="328"/>
      <c r="E840" s="16"/>
      <c r="F840" s="16"/>
      <c r="G840" s="16"/>
      <c r="H840" s="16"/>
      <c r="I840" s="328"/>
      <c r="J840" s="16"/>
      <c r="K840" s="16"/>
      <c r="L840" s="16"/>
      <c r="M840" s="16"/>
      <c r="N840" s="328"/>
      <c r="O840" s="16"/>
      <c r="P840" s="16"/>
      <c r="Q840" s="16"/>
      <c r="R840" s="16"/>
      <c r="S840" s="328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</row>
    <row r="841">
      <c r="A841" s="16"/>
      <c r="B841" s="16"/>
      <c r="C841" s="16"/>
      <c r="D841" s="328"/>
      <c r="E841" s="16"/>
      <c r="F841" s="16"/>
      <c r="G841" s="16"/>
      <c r="H841" s="16"/>
      <c r="I841" s="328"/>
      <c r="J841" s="16"/>
      <c r="K841" s="16"/>
      <c r="L841" s="16"/>
      <c r="M841" s="16"/>
      <c r="N841" s="328"/>
      <c r="O841" s="16"/>
      <c r="P841" s="16"/>
      <c r="Q841" s="16"/>
      <c r="R841" s="16"/>
      <c r="S841" s="328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</row>
    <row r="842">
      <c r="A842" s="16"/>
      <c r="B842" s="16"/>
      <c r="C842" s="16"/>
      <c r="D842" s="328"/>
      <c r="E842" s="16"/>
      <c r="F842" s="16"/>
      <c r="G842" s="16"/>
      <c r="H842" s="16"/>
      <c r="I842" s="328"/>
      <c r="J842" s="16"/>
      <c r="K842" s="16"/>
      <c r="L842" s="16"/>
      <c r="M842" s="16"/>
      <c r="N842" s="328"/>
      <c r="O842" s="16"/>
      <c r="P842" s="16"/>
      <c r="Q842" s="16"/>
      <c r="R842" s="16"/>
      <c r="S842" s="328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</row>
    <row r="843">
      <c r="A843" s="16"/>
      <c r="B843" s="16"/>
      <c r="C843" s="16"/>
      <c r="D843" s="328"/>
      <c r="E843" s="16"/>
      <c r="F843" s="16"/>
      <c r="G843" s="16"/>
      <c r="H843" s="16"/>
      <c r="I843" s="328"/>
      <c r="J843" s="16"/>
      <c r="K843" s="16"/>
      <c r="L843" s="16"/>
      <c r="M843" s="16"/>
      <c r="N843" s="328"/>
      <c r="O843" s="16"/>
      <c r="P843" s="16"/>
      <c r="Q843" s="16"/>
      <c r="R843" s="16"/>
      <c r="S843" s="328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</row>
    <row r="844">
      <c r="A844" s="16"/>
      <c r="B844" s="16"/>
      <c r="C844" s="16"/>
      <c r="D844" s="328"/>
      <c r="E844" s="16"/>
      <c r="F844" s="16"/>
      <c r="G844" s="16"/>
      <c r="H844" s="16"/>
      <c r="I844" s="328"/>
      <c r="J844" s="16"/>
      <c r="K844" s="16"/>
      <c r="L844" s="16"/>
      <c r="M844" s="16"/>
      <c r="N844" s="328"/>
      <c r="O844" s="16"/>
      <c r="P844" s="16"/>
      <c r="Q844" s="16"/>
      <c r="R844" s="16"/>
      <c r="S844" s="328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</row>
    <row r="845">
      <c r="A845" s="16"/>
      <c r="B845" s="16"/>
      <c r="C845" s="16"/>
      <c r="D845" s="328"/>
      <c r="E845" s="16"/>
      <c r="F845" s="16"/>
      <c r="G845" s="16"/>
      <c r="H845" s="16"/>
      <c r="I845" s="328"/>
      <c r="J845" s="16"/>
      <c r="K845" s="16"/>
      <c r="L845" s="16"/>
      <c r="M845" s="16"/>
      <c r="N845" s="328"/>
      <c r="O845" s="16"/>
      <c r="P845" s="16"/>
      <c r="Q845" s="16"/>
      <c r="R845" s="16"/>
      <c r="S845" s="328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</row>
    <row r="846">
      <c r="A846" s="16"/>
      <c r="B846" s="16"/>
      <c r="C846" s="16"/>
      <c r="D846" s="328"/>
      <c r="E846" s="16"/>
      <c r="F846" s="16"/>
      <c r="G846" s="16"/>
      <c r="H846" s="16"/>
      <c r="I846" s="328"/>
      <c r="J846" s="16"/>
      <c r="K846" s="16"/>
      <c r="L846" s="16"/>
      <c r="M846" s="16"/>
      <c r="N846" s="328"/>
      <c r="O846" s="16"/>
      <c r="P846" s="16"/>
      <c r="Q846" s="16"/>
      <c r="R846" s="16"/>
      <c r="S846" s="328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</row>
    <row r="847">
      <c r="A847" s="16"/>
      <c r="B847" s="16"/>
      <c r="C847" s="16"/>
      <c r="D847" s="328"/>
      <c r="E847" s="16"/>
      <c r="F847" s="16"/>
      <c r="G847" s="16"/>
      <c r="H847" s="16"/>
      <c r="I847" s="328"/>
      <c r="J847" s="16"/>
      <c r="K847" s="16"/>
      <c r="L847" s="16"/>
      <c r="M847" s="16"/>
      <c r="N847" s="328"/>
      <c r="O847" s="16"/>
      <c r="P847" s="16"/>
      <c r="Q847" s="16"/>
      <c r="R847" s="16"/>
      <c r="S847" s="328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</row>
    <row r="848">
      <c r="A848" s="16"/>
      <c r="B848" s="16"/>
      <c r="C848" s="16"/>
      <c r="D848" s="328"/>
      <c r="E848" s="16"/>
      <c r="F848" s="16"/>
      <c r="G848" s="16"/>
      <c r="H848" s="16"/>
      <c r="I848" s="328"/>
      <c r="J848" s="16"/>
      <c r="K848" s="16"/>
      <c r="L848" s="16"/>
      <c r="M848" s="16"/>
      <c r="N848" s="328"/>
      <c r="O848" s="16"/>
      <c r="P848" s="16"/>
      <c r="Q848" s="16"/>
      <c r="R848" s="16"/>
      <c r="S848" s="328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</row>
    <row r="849">
      <c r="A849" s="16"/>
      <c r="B849" s="16"/>
      <c r="C849" s="16"/>
      <c r="D849" s="328"/>
      <c r="E849" s="16"/>
      <c r="F849" s="16"/>
      <c r="G849" s="16"/>
      <c r="H849" s="16"/>
      <c r="I849" s="328"/>
      <c r="J849" s="16"/>
      <c r="K849" s="16"/>
      <c r="L849" s="16"/>
      <c r="M849" s="16"/>
      <c r="N849" s="328"/>
      <c r="O849" s="16"/>
      <c r="P849" s="16"/>
      <c r="Q849" s="16"/>
      <c r="R849" s="16"/>
      <c r="S849" s="328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</row>
    <row r="850">
      <c r="A850" s="16"/>
      <c r="B850" s="16"/>
      <c r="C850" s="16"/>
      <c r="D850" s="328"/>
      <c r="E850" s="16"/>
      <c r="F850" s="16"/>
      <c r="G850" s="16"/>
      <c r="H850" s="16"/>
      <c r="I850" s="328"/>
      <c r="J850" s="16"/>
      <c r="K850" s="16"/>
      <c r="L850" s="16"/>
      <c r="M850" s="16"/>
      <c r="N850" s="328"/>
      <c r="O850" s="16"/>
      <c r="P850" s="16"/>
      <c r="Q850" s="16"/>
      <c r="R850" s="16"/>
      <c r="S850" s="328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</row>
    <row r="851">
      <c r="A851" s="16"/>
      <c r="B851" s="16"/>
      <c r="C851" s="16"/>
      <c r="D851" s="328"/>
      <c r="E851" s="16"/>
      <c r="F851" s="16"/>
      <c r="G851" s="16"/>
      <c r="H851" s="16"/>
      <c r="I851" s="328"/>
      <c r="J851" s="16"/>
      <c r="K851" s="16"/>
      <c r="L851" s="16"/>
      <c r="M851" s="16"/>
      <c r="N851" s="328"/>
      <c r="O851" s="16"/>
      <c r="P851" s="16"/>
      <c r="Q851" s="16"/>
      <c r="R851" s="16"/>
      <c r="S851" s="328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</row>
    <row r="852">
      <c r="A852" s="16"/>
      <c r="B852" s="16"/>
      <c r="C852" s="16"/>
      <c r="D852" s="328"/>
      <c r="E852" s="16"/>
      <c r="F852" s="16"/>
      <c r="G852" s="16"/>
      <c r="H852" s="16"/>
      <c r="I852" s="328"/>
      <c r="J852" s="16"/>
      <c r="K852" s="16"/>
      <c r="L852" s="16"/>
      <c r="M852" s="16"/>
      <c r="N852" s="328"/>
      <c r="O852" s="16"/>
      <c r="P852" s="16"/>
      <c r="Q852" s="16"/>
      <c r="R852" s="16"/>
      <c r="S852" s="328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</row>
    <row r="853">
      <c r="A853" s="16"/>
      <c r="B853" s="16"/>
      <c r="C853" s="16"/>
      <c r="D853" s="328"/>
      <c r="E853" s="16"/>
      <c r="F853" s="16"/>
      <c r="G853" s="16"/>
      <c r="H853" s="16"/>
      <c r="I853" s="328"/>
      <c r="J853" s="16"/>
      <c r="K853" s="16"/>
      <c r="L853" s="16"/>
      <c r="M853" s="16"/>
      <c r="N853" s="328"/>
      <c r="O853" s="16"/>
      <c r="P853" s="16"/>
      <c r="Q853" s="16"/>
      <c r="R853" s="16"/>
      <c r="S853" s="328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</row>
    <row r="854">
      <c r="A854" s="16"/>
      <c r="B854" s="16"/>
      <c r="C854" s="16"/>
      <c r="D854" s="328"/>
      <c r="E854" s="16"/>
      <c r="F854" s="16"/>
      <c r="G854" s="16"/>
      <c r="H854" s="16"/>
      <c r="I854" s="328"/>
      <c r="J854" s="16"/>
      <c r="K854" s="16"/>
      <c r="L854" s="16"/>
      <c r="M854" s="16"/>
      <c r="N854" s="328"/>
      <c r="O854" s="16"/>
      <c r="P854" s="16"/>
      <c r="Q854" s="16"/>
      <c r="R854" s="16"/>
      <c r="S854" s="328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</row>
    <row r="855">
      <c r="A855" s="16"/>
      <c r="B855" s="16"/>
      <c r="C855" s="16"/>
      <c r="D855" s="328"/>
      <c r="E855" s="16"/>
      <c r="F855" s="16"/>
      <c r="G855" s="16"/>
      <c r="H855" s="16"/>
      <c r="I855" s="328"/>
      <c r="J855" s="16"/>
      <c r="K855" s="16"/>
      <c r="L855" s="16"/>
      <c r="M855" s="16"/>
      <c r="N855" s="328"/>
      <c r="O855" s="16"/>
      <c r="P855" s="16"/>
      <c r="Q855" s="16"/>
      <c r="R855" s="16"/>
      <c r="S855" s="328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</row>
    <row r="856">
      <c r="A856" s="16"/>
      <c r="B856" s="16"/>
      <c r="C856" s="16"/>
      <c r="D856" s="328"/>
      <c r="E856" s="16"/>
      <c r="F856" s="16"/>
      <c r="G856" s="16"/>
      <c r="H856" s="16"/>
      <c r="I856" s="328"/>
      <c r="J856" s="16"/>
      <c r="K856" s="16"/>
      <c r="L856" s="16"/>
      <c r="M856" s="16"/>
      <c r="N856" s="328"/>
      <c r="O856" s="16"/>
      <c r="P856" s="16"/>
      <c r="Q856" s="16"/>
      <c r="R856" s="16"/>
      <c r="S856" s="328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</row>
    <row r="857">
      <c r="A857" s="16"/>
      <c r="B857" s="16"/>
      <c r="C857" s="16"/>
      <c r="D857" s="328"/>
      <c r="E857" s="16"/>
      <c r="F857" s="16"/>
      <c r="G857" s="16"/>
      <c r="H857" s="16"/>
      <c r="I857" s="328"/>
      <c r="J857" s="16"/>
      <c r="K857" s="16"/>
      <c r="L857" s="16"/>
      <c r="M857" s="16"/>
      <c r="N857" s="328"/>
      <c r="O857" s="16"/>
      <c r="P857" s="16"/>
      <c r="Q857" s="16"/>
      <c r="R857" s="16"/>
      <c r="S857" s="328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</row>
    <row r="858">
      <c r="A858" s="16"/>
      <c r="B858" s="16"/>
      <c r="C858" s="16"/>
      <c r="D858" s="328"/>
      <c r="E858" s="16"/>
      <c r="F858" s="16"/>
      <c r="G858" s="16"/>
      <c r="H858" s="16"/>
      <c r="I858" s="328"/>
      <c r="J858" s="16"/>
      <c r="K858" s="16"/>
      <c r="L858" s="16"/>
      <c r="M858" s="16"/>
      <c r="N858" s="328"/>
      <c r="O858" s="16"/>
      <c r="P858" s="16"/>
      <c r="Q858" s="16"/>
      <c r="R858" s="16"/>
      <c r="S858" s="328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</row>
    <row r="859">
      <c r="A859" s="16"/>
      <c r="B859" s="16"/>
      <c r="C859" s="16"/>
      <c r="D859" s="328"/>
      <c r="E859" s="16"/>
      <c r="F859" s="16"/>
      <c r="G859" s="16"/>
      <c r="H859" s="16"/>
      <c r="I859" s="328"/>
      <c r="J859" s="16"/>
      <c r="K859" s="16"/>
      <c r="L859" s="16"/>
      <c r="M859" s="16"/>
      <c r="N859" s="328"/>
      <c r="O859" s="16"/>
      <c r="P859" s="16"/>
      <c r="Q859" s="16"/>
      <c r="R859" s="16"/>
      <c r="S859" s="328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</row>
    <row r="860">
      <c r="A860" s="16"/>
      <c r="B860" s="16"/>
      <c r="C860" s="16"/>
      <c r="D860" s="328"/>
      <c r="E860" s="16"/>
      <c r="F860" s="16"/>
      <c r="G860" s="16"/>
      <c r="H860" s="16"/>
      <c r="I860" s="328"/>
      <c r="J860" s="16"/>
      <c r="K860" s="16"/>
      <c r="L860" s="16"/>
      <c r="M860" s="16"/>
      <c r="N860" s="328"/>
      <c r="O860" s="16"/>
      <c r="P860" s="16"/>
      <c r="Q860" s="16"/>
      <c r="R860" s="16"/>
      <c r="S860" s="328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</row>
    <row r="861">
      <c r="A861" s="16"/>
      <c r="B861" s="16"/>
      <c r="C861" s="16"/>
      <c r="D861" s="328"/>
      <c r="E861" s="16"/>
      <c r="F861" s="16"/>
      <c r="G861" s="16"/>
      <c r="H861" s="16"/>
      <c r="I861" s="328"/>
      <c r="J861" s="16"/>
      <c r="K861" s="16"/>
      <c r="L861" s="16"/>
      <c r="M861" s="16"/>
      <c r="N861" s="328"/>
      <c r="O861" s="16"/>
      <c r="P861" s="16"/>
      <c r="Q861" s="16"/>
      <c r="R861" s="16"/>
      <c r="S861" s="328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</row>
    <row r="862">
      <c r="A862" s="16"/>
      <c r="B862" s="16"/>
      <c r="C862" s="16"/>
      <c r="D862" s="328"/>
      <c r="E862" s="16"/>
      <c r="F862" s="16"/>
      <c r="G862" s="16"/>
      <c r="H862" s="16"/>
      <c r="I862" s="328"/>
      <c r="J862" s="16"/>
      <c r="K862" s="16"/>
      <c r="L862" s="16"/>
      <c r="M862" s="16"/>
      <c r="N862" s="328"/>
      <c r="O862" s="16"/>
      <c r="P862" s="16"/>
      <c r="Q862" s="16"/>
      <c r="R862" s="16"/>
      <c r="S862" s="328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</row>
    <row r="863">
      <c r="A863" s="16"/>
      <c r="B863" s="16"/>
      <c r="C863" s="16"/>
      <c r="D863" s="328"/>
      <c r="E863" s="16"/>
      <c r="F863" s="16"/>
      <c r="G863" s="16"/>
      <c r="H863" s="16"/>
      <c r="I863" s="328"/>
      <c r="J863" s="16"/>
      <c r="K863" s="16"/>
      <c r="L863" s="16"/>
      <c r="M863" s="16"/>
      <c r="N863" s="328"/>
      <c r="O863" s="16"/>
      <c r="P863" s="16"/>
      <c r="Q863" s="16"/>
      <c r="R863" s="16"/>
      <c r="S863" s="328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</row>
    <row r="864">
      <c r="A864" s="16"/>
      <c r="B864" s="16"/>
      <c r="C864" s="16"/>
      <c r="D864" s="328"/>
      <c r="E864" s="16"/>
      <c r="F864" s="16"/>
      <c r="G864" s="16"/>
      <c r="H864" s="16"/>
      <c r="I864" s="328"/>
      <c r="J864" s="16"/>
      <c r="K864" s="16"/>
      <c r="L864" s="16"/>
      <c r="M864" s="16"/>
      <c r="N864" s="328"/>
      <c r="O864" s="16"/>
      <c r="P864" s="16"/>
      <c r="Q864" s="16"/>
      <c r="R864" s="16"/>
      <c r="S864" s="328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</row>
    <row r="865">
      <c r="A865" s="16"/>
      <c r="B865" s="16"/>
      <c r="C865" s="16"/>
      <c r="D865" s="328"/>
      <c r="E865" s="16"/>
      <c r="F865" s="16"/>
      <c r="G865" s="16"/>
      <c r="H865" s="16"/>
      <c r="I865" s="328"/>
      <c r="J865" s="16"/>
      <c r="K865" s="16"/>
      <c r="L865" s="16"/>
      <c r="M865" s="16"/>
      <c r="N865" s="328"/>
      <c r="O865" s="16"/>
      <c r="P865" s="16"/>
      <c r="Q865" s="16"/>
      <c r="R865" s="16"/>
      <c r="S865" s="328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</row>
    <row r="866">
      <c r="A866" s="16"/>
      <c r="B866" s="16"/>
      <c r="C866" s="16"/>
      <c r="D866" s="328"/>
      <c r="E866" s="16"/>
      <c r="F866" s="16"/>
      <c r="G866" s="16"/>
      <c r="H866" s="16"/>
      <c r="I866" s="328"/>
      <c r="J866" s="16"/>
      <c r="K866" s="16"/>
      <c r="L866" s="16"/>
      <c r="M866" s="16"/>
      <c r="N866" s="328"/>
      <c r="O866" s="16"/>
      <c r="P866" s="16"/>
      <c r="Q866" s="16"/>
      <c r="R866" s="16"/>
      <c r="S866" s="328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</row>
    <row r="867">
      <c r="A867" s="16"/>
      <c r="B867" s="16"/>
      <c r="C867" s="16"/>
      <c r="D867" s="328"/>
      <c r="E867" s="16"/>
      <c r="F867" s="16"/>
      <c r="G867" s="16"/>
      <c r="H867" s="16"/>
      <c r="I867" s="328"/>
      <c r="J867" s="16"/>
      <c r="K867" s="16"/>
      <c r="L867" s="16"/>
      <c r="M867" s="16"/>
      <c r="N867" s="328"/>
      <c r="O867" s="16"/>
      <c r="P867" s="16"/>
      <c r="Q867" s="16"/>
      <c r="R867" s="16"/>
      <c r="S867" s="328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</row>
    <row r="868">
      <c r="A868" s="16"/>
      <c r="B868" s="16"/>
      <c r="C868" s="16"/>
      <c r="D868" s="328"/>
      <c r="E868" s="16"/>
      <c r="F868" s="16"/>
      <c r="G868" s="16"/>
      <c r="H868" s="16"/>
      <c r="I868" s="328"/>
      <c r="J868" s="16"/>
      <c r="K868" s="16"/>
      <c r="L868" s="16"/>
      <c r="M868" s="16"/>
      <c r="N868" s="328"/>
      <c r="O868" s="16"/>
      <c r="P868" s="16"/>
      <c r="Q868" s="16"/>
      <c r="R868" s="16"/>
      <c r="S868" s="328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</row>
    <row r="869">
      <c r="A869" s="16"/>
      <c r="B869" s="16"/>
      <c r="C869" s="16"/>
      <c r="D869" s="328"/>
      <c r="E869" s="16"/>
      <c r="F869" s="16"/>
      <c r="G869" s="16"/>
      <c r="H869" s="16"/>
      <c r="I869" s="328"/>
      <c r="J869" s="16"/>
      <c r="K869" s="16"/>
      <c r="L869" s="16"/>
      <c r="M869" s="16"/>
      <c r="N869" s="328"/>
      <c r="O869" s="16"/>
      <c r="P869" s="16"/>
      <c r="Q869" s="16"/>
      <c r="R869" s="16"/>
      <c r="S869" s="328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</row>
    <row r="870">
      <c r="A870" s="16"/>
      <c r="B870" s="16"/>
      <c r="C870" s="16"/>
      <c r="D870" s="328"/>
      <c r="E870" s="16"/>
      <c r="F870" s="16"/>
      <c r="G870" s="16"/>
      <c r="H870" s="16"/>
      <c r="I870" s="328"/>
      <c r="J870" s="16"/>
      <c r="K870" s="16"/>
      <c r="L870" s="16"/>
      <c r="M870" s="16"/>
      <c r="N870" s="328"/>
      <c r="O870" s="16"/>
      <c r="P870" s="16"/>
      <c r="Q870" s="16"/>
      <c r="R870" s="16"/>
      <c r="S870" s="328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</row>
    <row r="871">
      <c r="A871" s="16"/>
      <c r="B871" s="16"/>
      <c r="C871" s="16"/>
      <c r="D871" s="328"/>
      <c r="E871" s="16"/>
      <c r="F871" s="16"/>
      <c r="G871" s="16"/>
      <c r="H871" s="16"/>
      <c r="I871" s="328"/>
      <c r="J871" s="16"/>
      <c r="K871" s="16"/>
      <c r="L871" s="16"/>
      <c r="M871" s="16"/>
      <c r="N871" s="328"/>
      <c r="O871" s="16"/>
      <c r="P871" s="16"/>
      <c r="Q871" s="16"/>
      <c r="R871" s="16"/>
      <c r="S871" s="328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</row>
    <row r="872">
      <c r="A872" s="16"/>
      <c r="B872" s="16"/>
      <c r="C872" s="16"/>
      <c r="D872" s="328"/>
      <c r="E872" s="16"/>
      <c r="F872" s="16"/>
      <c r="G872" s="16"/>
      <c r="H872" s="16"/>
      <c r="I872" s="328"/>
      <c r="J872" s="16"/>
      <c r="K872" s="16"/>
      <c r="L872" s="16"/>
      <c r="M872" s="16"/>
      <c r="N872" s="328"/>
      <c r="O872" s="16"/>
      <c r="P872" s="16"/>
      <c r="Q872" s="16"/>
      <c r="R872" s="16"/>
      <c r="S872" s="328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</row>
    <row r="873">
      <c r="A873" s="16"/>
      <c r="B873" s="16"/>
      <c r="C873" s="16"/>
      <c r="D873" s="328"/>
      <c r="E873" s="16"/>
      <c r="F873" s="16"/>
      <c r="G873" s="16"/>
      <c r="H873" s="16"/>
      <c r="I873" s="328"/>
      <c r="J873" s="16"/>
      <c r="K873" s="16"/>
      <c r="L873" s="16"/>
      <c r="M873" s="16"/>
      <c r="N873" s="328"/>
      <c r="O873" s="16"/>
      <c r="P873" s="16"/>
      <c r="Q873" s="16"/>
      <c r="R873" s="16"/>
      <c r="S873" s="328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</row>
    <row r="874">
      <c r="A874" s="16"/>
      <c r="B874" s="16"/>
      <c r="C874" s="16"/>
      <c r="D874" s="328"/>
      <c r="E874" s="16"/>
      <c r="F874" s="16"/>
      <c r="G874" s="16"/>
      <c r="H874" s="16"/>
      <c r="I874" s="328"/>
      <c r="J874" s="16"/>
      <c r="K874" s="16"/>
      <c r="L874" s="16"/>
      <c r="M874" s="16"/>
      <c r="N874" s="328"/>
      <c r="O874" s="16"/>
      <c r="P874" s="16"/>
      <c r="Q874" s="16"/>
      <c r="R874" s="16"/>
      <c r="S874" s="328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</row>
    <row r="875">
      <c r="A875" s="16"/>
      <c r="B875" s="16"/>
      <c r="C875" s="16"/>
      <c r="D875" s="328"/>
      <c r="E875" s="16"/>
      <c r="F875" s="16"/>
      <c r="G875" s="16"/>
      <c r="H875" s="16"/>
      <c r="I875" s="328"/>
      <c r="J875" s="16"/>
      <c r="K875" s="16"/>
      <c r="L875" s="16"/>
      <c r="M875" s="16"/>
      <c r="N875" s="328"/>
      <c r="O875" s="16"/>
      <c r="P875" s="16"/>
      <c r="Q875" s="16"/>
      <c r="R875" s="16"/>
      <c r="S875" s="328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</row>
    <row r="876">
      <c r="A876" s="16"/>
      <c r="B876" s="16"/>
      <c r="C876" s="16"/>
      <c r="D876" s="328"/>
      <c r="E876" s="16"/>
      <c r="F876" s="16"/>
      <c r="G876" s="16"/>
      <c r="H876" s="16"/>
      <c r="I876" s="328"/>
      <c r="J876" s="16"/>
      <c r="K876" s="16"/>
      <c r="L876" s="16"/>
      <c r="M876" s="16"/>
      <c r="N876" s="328"/>
      <c r="O876" s="16"/>
      <c r="P876" s="16"/>
      <c r="Q876" s="16"/>
      <c r="R876" s="16"/>
      <c r="S876" s="328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</row>
    <row r="877">
      <c r="A877" s="16"/>
      <c r="B877" s="16"/>
      <c r="C877" s="16"/>
      <c r="D877" s="328"/>
      <c r="E877" s="16"/>
      <c r="F877" s="16"/>
      <c r="G877" s="16"/>
      <c r="H877" s="16"/>
      <c r="I877" s="328"/>
      <c r="J877" s="16"/>
      <c r="K877" s="16"/>
      <c r="L877" s="16"/>
      <c r="M877" s="16"/>
      <c r="N877" s="328"/>
      <c r="O877" s="16"/>
      <c r="P877" s="16"/>
      <c r="Q877" s="16"/>
      <c r="R877" s="16"/>
      <c r="S877" s="328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</row>
    <row r="878">
      <c r="A878" s="16"/>
      <c r="B878" s="16"/>
      <c r="C878" s="16"/>
      <c r="D878" s="328"/>
      <c r="E878" s="16"/>
      <c r="F878" s="16"/>
      <c r="G878" s="16"/>
      <c r="H878" s="16"/>
      <c r="I878" s="328"/>
      <c r="J878" s="16"/>
      <c r="K878" s="16"/>
      <c r="L878" s="16"/>
      <c r="M878" s="16"/>
      <c r="N878" s="328"/>
      <c r="O878" s="16"/>
      <c r="P878" s="16"/>
      <c r="Q878" s="16"/>
      <c r="R878" s="16"/>
      <c r="S878" s="328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</row>
    <row r="879">
      <c r="A879" s="16"/>
      <c r="B879" s="16"/>
      <c r="C879" s="16"/>
      <c r="D879" s="328"/>
      <c r="E879" s="16"/>
      <c r="F879" s="16"/>
      <c r="G879" s="16"/>
      <c r="H879" s="16"/>
      <c r="I879" s="328"/>
      <c r="J879" s="16"/>
      <c r="K879" s="16"/>
      <c r="L879" s="16"/>
      <c r="M879" s="16"/>
      <c r="N879" s="328"/>
      <c r="O879" s="16"/>
      <c r="P879" s="16"/>
      <c r="Q879" s="16"/>
      <c r="R879" s="16"/>
      <c r="S879" s="328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</row>
    <row r="880">
      <c r="A880" s="16"/>
      <c r="B880" s="16"/>
      <c r="C880" s="16"/>
      <c r="D880" s="328"/>
      <c r="E880" s="16"/>
      <c r="F880" s="16"/>
      <c r="G880" s="16"/>
      <c r="H880" s="16"/>
      <c r="I880" s="328"/>
      <c r="J880" s="16"/>
      <c r="K880" s="16"/>
      <c r="L880" s="16"/>
      <c r="M880" s="16"/>
      <c r="N880" s="328"/>
      <c r="O880" s="16"/>
      <c r="P880" s="16"/>
      <c r="Q880" s="16"/>
      <c r="R880" s="16"/>
      <c r="S880" s="328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</row>
    <row r="881">
      <c r="A881" s="16"/>
      <c r="B881" s="16"/>
      <c r="C881" s="16"/>
      <c r="D881" s="328"/>
      <c r="E881" s="16"/>
      <c r="F881" s="16"/>
      <c r="G881" s="16"/>
      <c r="H881" s="16"/>
      <c r="I881" s="328"/>
      <c r="J881" s="16"/>
      <c r="K881" s="16"/>
      <c r="L881" s="16"/>
      <c r="M881" s="16"/>
      <c r="N881" s="328"/>
      <c r="O881" s="16"/>
      <c r="P881" s="16"/>
      <c r="Q881" s="16"/>
      <c r="R881" s="16"/>
      <c r="S881" s="328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</row>
    <row r="882">
      <c r="A882" s="16"/>
      <c r="B882" s="16"/>
      <c r="C882" s="16"/>
      <c r="D882" s="328"/>
      <c r="E882" s="16"/>
      <c r="F882" s="16"/>
      <c r="G882" s="16"/>
      <c r="H882" s="16"/>
      <c r="I882" s="328"/>
      <c r="J882" s="16"/>
      <c r="K882" s="16"/>
      <c r="L882" s="16"/>
      <c r="M882" s="16"/>
      <c r="N882" s="328"/>
      <c r="O882" s="16"/>
      <c r="P882" s="16"/>
      <c r="Q882" s="16"/>
      <c r="R882" s="16"/>
      <c r="S882" s="328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</row>
    <row r="883">
      <c r="A883" s="16"/>
      <c r="B883" s="16"/>
      <c r="C883" s="16"/>
      <c r="D883" s="328"/>
      <c r="E883" s="16"/>
      <c r="F883" s="16"/>
      <c r="G883" s="16"/>
      <c r="H883" s="16"/>
      <c r="I883" s="328"/>
      <c r="J883" s="16"/>
      <c r="K883" s="16"/>
      <c r="L883" s="16"/>
      <c r="M883" s="16"/>
      <c r="N883" s="328"/>
      <c r="O883" s="16"/>
      <c r="P883" s="16"/>
      <c r="Q883" s="16"/>
      <c r="R883" s="16"/>
      <c r="S883" s="328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</row>
    <row r="884">
      <c r="A884" s="16"/>
      <c r="B884" s="16"/>
      <c r="C884" s="16"/>
      <c r="D884" s="328"/>
      <c r="E884" s="16"/>
      <c r="F884" s="16"/>
      <c r="G884" s="16"/>
      <c r="H884" s="16"/>
      <c r="I884" s="328"/>
      <c r="J884" s="16"/>
      <c r="K884" s="16"/>
      <c r="L884" s="16"/>
      <c r="M884" s="16"/>
      <c r="N884" s="328"/>
      <c r="O884" s="16"/>
      <c r="P884" s="16"/>
      <c r="Q884" s="16"/>
      <c r="R884" s="16"/>
      <c r="S884" s="328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</row>
    <row r="885">
      <c r="A885" s="16"/>
      <c r="B885" s="16"/>
      <c r="C885" s="16"/>
      <c r="D885" s="328"/>
      <c r="E885" s="16"/>
      <c r="F885" s="16"/>
      <c r="G885" s="16"/>
      <c r="H885" s="16"/>
      <c r="I885" s="328"/>
      <c r="J885" s="16"/>
      <c r="K885" s="16"/>
      <c r="L885" s="16"/>
      <c r="M885" s="16"/>
      <c r="N885" s="328"/>
      <c r="O885" s="16"/>
      <c r="P885" s="16"/>
      <c r="Q885" s="16"/>
      <c r="R885" s="16"/>
      <c r="S885" s="328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</row>
    <row r="886">
      <c r="A886" s="16"/>
      <c r="B886" s="16"/>
      <c r="C886" s="16"/>
      <c r="D886" s="328"/>
      <c r="E886" s="16"/>
      <c r="F886" s="16"/>
      <c r="G886" s="16"/>
      <c r="H886" s="16"/>
      <c r="I886" s="328"/>
      <c r="J886" s="16"/>
      <c r="K886" s="16"/>
      <c r="L886" s="16"/>
      <c r="M886" s="16"/>
      <c r="N886" s="328"/>
      <c r="O886" s="16"/>
      <c r="P886" s="16"/>
      <c r="Q886" s="16"/>
      <c r="R886" s="16"/>
      <c r="S886" s="328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</row>
    <row r="887">
      <c r="A887" s="16"/>
      <c r="B887" s="16"/>
      <c r="C887" s="16"/>
      <c r="D887" s="328"/>
      <c r="E887" s="16"/>
      <c r="F887" s="16"/>
      <c r="G887" s="16"/>
      <c r="H887" s="16"/>
      <c r="I887" s="328"/>
      <c r="J887" s="16"/>
      <c r="K887" s="16"/>
      <c r="L887" s="16"/>
      <c r="M887" s="16"/>
      <c r="N887" s="328"/>
      <c r="O887" s="16"/>
      <c r="P887" s="16"/>
      <c r="Q887" s="16"/>
      <c r="R887" s="16"/>
      <c r="S887" s="328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</row>
    <row r="888">
      <c r="A888" s="16"/>
      <c r="B888" s="16"/>
      <c r="C888" s="16"/>
      <c r="D888" s="328"/>
      <c r="E888" s="16"/>
      <c r="F888" s="16"/>
      <c r="G888" s="16"/>
      <c r="H888" s="16"/>
      <c r="I888" s="328"/>
      <c r="J888" s="16"/>
      <c r="K888" s="16"/>
      <c r="L888" s="16"/>
      <c r="M888" s="16"/>
      <c r="N888" s="328"/>
      <c r="O888" s="16"/>
      <c r="P888" s="16"/>
      <c r="Q888" s="16"/>
      <c r="R888" s="16"/>
      <c r="S888" s="328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</row>
    <row r="889">
      <c r="A889" s="16"/>
      <c r="B889" s="16"/>
      <c r="C889" s="16"/>
      <c r="D889" s="328"/>
      <c r="E889" s="16"/>
      <c r="F889" s="16"/>
      <c r="G889" s="16"/>
      <c r="H889" s="16"/>
      <c r="I889" s="328"/>
      <c r="J889" s="16"/>
      <c r="K889" s="16"/>
      <c r="L889" s="16"/>
      <c r="M889" s="16"/>
      <c r="N889" s="328"/>
      <c r="O889" s="16"/>
      <c r="P889" s="16"/>
      <c r="Q889" s="16"/>
      <c r="R889" s="16"/>
      <c r="S889" s="328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</row>
    <row r="890">
      <c r="A890" s="16"/>
      <c r="B890" s="16"/>
      <c r="C890" s="16"/>
      <c r="D890" s="328"/>
      <c r="E890" s="16"/>
      <c r="F890" s="16"/>
      <c r="G890" s="16"/>
      <c r="H890" s="16"/>
      <c r="I890" s="328"/>
      <c r="J890" s="16"/>
      <c r="K890" s="16"/>
      <c r="L890" s="16"/>
      <c r="M890" s="16"/>
      <c r="N890" s="328"/>
      <c r="O890" s="16"/>
      <c r="P890" s="16"/>
      <c r="Q890" s="16"/>
      <c r="R890" s="16"/>
      <c r="S890" s="328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</row>
    <row r="891">
      <c r="A891" s="16"/>
      <c r="B891" s="16"/>
      <c r="C891" s="16"/>
      <c r="D891" s="328"/>
      <c r="E891" s="16"/>
      <c r="F891" s="16"/>
      <c r="G891" s="16"/>
      <c r="H891" s="16"/>
      <c r="I891" s="328"/>
      <c r="J891" s="16"/>
      <c r="K891" s="16"/>
      <c r="L891" s="16"/>
      <c r="M891" s="16"/>
      <c r="N891" s="328"/>
      <c r="O891" s="16"/>
      <c r="P891" s="16"/>
      <c r="Q891" s="16"/>
      <c r="R891" s="16"/>
      <c r="S891" s="328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</row>
    <row r="892">
      <c r="A892" s="16"/>
      <c r="B892" s="16"/>
      <c r="C892" s="16"/>
      <c r="D892" s="328"/>
      <c r="E892" s="16"/>
      <c r="F892" s="16"/>
      <c r="G892" s="16"/>
      <c r="H892" s="16"/>
      <c r="I892" s="328"/>
      <c r="J892" s="16"/>
      <c r="K892" s="16"/>
      <c r="L892" s="16"/>
      <c r="M892" s="16"/>
      <c r="N892" s="328"/>
      <c r="O892" s="16"/>
      <c r="P892" s="16"/>
      <c r="Q892" s="16"/>
      <c r="R892" s="16"/>
      <c r="S892" s="328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</row>
    <row r="893">
      <c r="A893" s="16"/>
      <c r="B893" s="16"/>
      <c r="C893" s="16"/>
      <c r="D893" s="328"/>
      <c r="E893" s="16"/>
      <c r="F893" s="16"/>
      <c r="G893" s="16"/>
      <c r="H893" s="16"/>
      <c r="I893" s="328"/>
      <c r="J893" s="16"/>
      <c r="K893" s="16"/>
      <c r="L893" s="16"/>
      <c r="M893" s="16"/>
      <c r="N893" s="328"/>
      <c r="O893" s="16"/>
      <c r="P893" s="16"/>
      <c r="Q893" s="16"/>
      <c r="R893" s="16"/>
      <c r="S893" s="328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</row>
    <row r="894">
      <c r="A894" s="16"/>
      <c r="B894" s="16"/>
      <c r="C894" s="16"/>
      <c r="D894" s="328"/>
      <c r="E894" s="16"/>
      <c r="F894" s="16"/>
      <c r="G894" s="16"/>
      <c r="H894" s="16"/>
      <c r="I894" s="328"/>
      <c r="J894" s="16"/>
      <c r="K894" s="16"/>
      <c r="L894" s="16"/>
      <c r="M894" s="16"/>
      <c r="N894" s="328"/>
      <c r="O894" s="16"/>
      <c r="P894" s="16"/>
      <c r="Q894" s="16"/>
      <c r="R894" s="16"/>
      <c r="S894" s="328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</row>
    <row r="895">
      <c r="A895" s="16"/>
      <c r="B895" s="16"/>
      <c r="C895" s="16"/>
      <c r="D895" s="328"/>
      <c r="E895" s="16"/>
      <c r="F895" s="16"/>
      <c r="G895" s="16"/>
      <c r="H895" s="16"/>
      <c r="I895" s="328"/>
      <c r="J895" s="16"/>
      <c r="K895" s="16"/>
      <c r="L895" s="16"/>
      <c r="M895" s="16"/>
      <c r="N895" s="328"/>
      <c r="O895" s="16"/>
      <c r="P895" s="16"/>
      <c r="Q895" s="16"/>
      <c r="R895" s="16"/>
      <c r="S895" s="328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</row>
    <row r="896">
      <c r="A896" s="16"/>
      <c r="B896" s="16"/>
      <c r="C896" s="16"/>
      <c r="D896" s="328"/>
      <c r="E896" s="16"/>
      <c r="F896" s="16"/>
      <c r="G896" s="16"/>
      <c r="H896" s="16"/>
      <c r="I896" s="328"/>
      <c r="J896" s="16"/>
      <c r="K896" s="16"/>
      <c r="L896" s="16"/>
      <c r="M896" s="16"/>
      <c r="N896" s="328"/>
      <c r="O896" s="16"/>
      <c r="P896" s="16"/>
      <c r="Q896" s="16"/>
      <c r="R896" s="16"/>
      <c r="S896" s="328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</row>
    <row r="897">
      <c r="A897" s="16"/>
      <c r="B897" s="16"/>
      <c r="C897" s="16"/>
      <c r="D897" s="328"/>
      <c r="E897" s="16"/>
      <c r="F897" s="16"/>
      <c r="G897" s="16"/>
      <c r="H897" s="16"/>
      <c r="I897" s="328"/>
      <c r="J897" s="16"/>
      <c r="K897" s="16"/>
      <c r="L897" s="16"/>
      <c r="M897" s="16"/>
      <c r="N897" s="328"/>
      <c r="O897" s="16"/>
      <c r="P897" s="16"/>
      <c r="Q897" s="16"/>
      <c r="R897" s="16"/>
      <c r="S897" s="328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</row>
    <row r="898">
      <c r="A898" s="16"/>
      <c r="B898" s="16"/>
      <c r="C898" s="16"/>
      <c r="D898" s="328"/>
      <c r="E898" s="16"/>
      <c r="F898" s="16"/>
      <c r="G898" s="16"/>
      <c r="H898" s="16"/>
      <c r="I898" s="328"/>
      <c r="J898" s="16"/>
      <c r="K898" s="16"/>
      <c r="L898" s="16"/>
      <c r="M898" s="16"/>
      <c r="N898" s="328"/>
      <c r="O898" s="16"/>
      <c r="P898" s="16"/>
      <c r="Q898" s="16"/>
      <c r="R898" s="16"/>
      <c r="S898" s="328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</row>
    <row r="899">
      <c r="A899" s="16"/>
      <c r="B899" s="16"/>
      <c r="C899" s="16"/>
      <c r="D899" s="328"/>
      <c r="E899" s="16"/>
      <c r="F899" s="16"/>
      <c r="G899" s="16"/>
      <c r="H899" s="16"/>
      <c r="I899" s="328"/>
      <c r="J899" s="16"/>
      <c r="K899" s="16"/>
      <c r="L899" s="16"/>
      <c r="M899" s="16"/>
      <c r="N899" s="328"/>
      <c r="O899" s="16"/>
      <c r="P899" s="16"/>
      <c r="Q899" s="16"/>
      <c r="R899" s="16"/>
      <c r="S899" s="328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</row>
    <row r="900">
      <c r="A900" s="16"/>
      <c r="B900" s="16"/>
      <c r="C900" s="16"/>
      <c r="D900" s="328"/>
      <c r="E900" s="16"/>
      <c r="F900" s="16"/>
      <c r="G900" s="16"/>
      <c r="H900" s="16"/>
      <c r="I900" s="328"/>
      <c r="J900" s="16"/>
      <c r="K900" s="16"/>
      <c r="L900" s="16"/>
      <c r="M900" s="16"/>
      <c r="N900" s="328"/>
      <c r="O900" s="16"/>
      <c r="P900" s="16"/>
      <c r="Q900" s="16"/>
      <c r="R900" s="16"/>
      <c r="S900" s="328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</row>
    <row r="901">
      <c r="A901" s="16"/>
      <c r="B901" s="16"/>
      <c r="C901" s="16"/>
      <c r="D901" s="328"/>
      <c r="E901" s="16"/>
      <c r="F901" s="16"/>
      <c r="G901" s="16"/>
      <c r="H901" s="16"/>
      <c r="I901" s="328"/>
      <c r="J901" s="16"/>
      <c r="K901" s="16"/>
      <c r="L901" s="16"/>
      <c r="M901" s="16"/>
      <c r="N901" s="328"/>
      <c r="O901" s="16"/>
      <c r="P901" s="16"/>
      <c r="Q901" s="16"/>
      <c r="R901" s="16"/>
      <c r="S901" s="328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</row>
    <row r="902">
      <c r="A902" s="16"/>
      <c r="B902" s="16"/>
      <c r="C902" s="16"/>
      <c r="D902" s="328"/>
      <c r="E902" s="16"/>
      <c r="F902" s="16"/>
      <c r="G902" s="16"/>
      <c r="H902" s="16"/>
      <c r="I902" s="328"/>
      <c r="J902" s="16"/>
      <c r="K902" s="16"/>
      <c r="L902" s="16"/>
      <c r="M902" s="16"/>
      <c r="N902" s="328"/>
      <c r="O902" s="16"/>
      <c r="P902" s="16"/>
      <c r="Q902" s="16"/>
      <c r="R902" s="16"/>
      <c r="S902" s="328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</row>
    <row r="903">
      <c r="A903" s="16"/>
      <c r="B903" s="16"/>
      <c r="C903" s="16"/>
      <c r="D903" s="328"/>
      <c r="E903" s="16"/>
      <c r="F903" s="16"/>
      <c r="G903" s="16"/>
      <c r="H903" s="16"/>
      <c r="I903" s="328"/>
      <c r="J903" s="16"/>
      <c r="K903" s="16"/>
      <c r="L903" s="16"/>
      <c r="M903" s="16"/>
      <c r="N903" s="328"/>
      <c r="O903" s="16"/>
      <c r="P903" s="16"/>
      <c r="Q903" s="16"/>
      <c r="R903" s="16"/>
      <c r="S903" s="328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</row>
    <row r="904">
      <c r="A904" s="16"/>
      <c r="B904" s="16"/>
      <c r="C904" s="16"/>
      <c r="D904" s="328"/>
      <c r="E904" s="16"/>
      <c r="F904" s="16"/>
      <c r="G904" s="16"/>
      <c r="H904" s="16"/>
      <c r="I904" s="328"/>
      <c r="J904" s="16"/>
      <c r="K904" s="16"/>
      <c r="L904" s="16"/>
      <c r="M904" s="16"/>
      <c r="N904" s="328"/>
      <c r="O904" s="16"/>
      <c r="P904" s="16"/>
      <c r="Q904" s="16"/>
      <c r="R904" s="16"/>
      <c r="S904" s="328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</row>
    <row r="905">
      <c r="A905" s="16"/>
      <c r="B905" s="16"/>
      <c r="C905" s="16"/>
      <c r="D905" s="328"/>
      <c r="E905" s="16"/>
      <c r="F905" s="16"/>
      <c r="G905" s="16"/>
      <c r="H905" s="16"/>
      <c r="I905" s="328"/>
      <c r="J905" s="16"/>
      <c r="K905" s="16"/>
      <c r="L905" s="16"/>
      <c r="M905" s="16"/>
      <c r="N905" s="328"/>
      <c r="O905" s="16"/>
      <c r="P905" s="16"/>
      <c r="Q905" s="16"/>
      <c r="R905" s="16"/>
      <c r="S905" s="328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</row>
    <row r="906">
      <c r="A906" s="16"/>
      <c r="B906" s="16"/>
      <c r="C906" s="16"/>
      <c r="D906" s="328"/>
      <c r="E906" s="16"/>
      <c r="F906" s="16"/>
      <c r="G906" s="16"/>
      <c r="H906" s="16"/>
      <c r="I906" s="328"/>
      <c r="J906" s="16"/>
      <c r="K906" s="16"/>
      <c r="L906" s="16"/>
      <c r="M906" s="16"/>
      <c r="N906" s="328"/>
      <c r="O906" s="16"/>
      <c r="P906" s="16"/>
      <c r="Q906" s="16"/>
      <c r="R906" s="16"/>
      <c r="S906" s="328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</row>
    <row r="907">
      <c r="A907" s="16"/>
      <c r="B907" s="16"/>
      <c r="C907" s="16"/>
      <c r="D907" s="328"/>
      <c r="E907" s="16"/>
      <c r="F907" s="16"/>
      <c r="G907" s="16"/>
      <c r="H907" s="16"/>
      <c r="I907" s="328"/>
      <c r="J907" s="16"/>
      <c r="K907" s="16"/>
      <c r="L907" s="16"/>
      <c r="M907" s="16"/>
      <c r="N907" s="328"/>
      <c r="O907" s="16"/>
      <c r="P907" s="16"/>
      <c r="Q907" s="16"/>
      <c r="R907" s="16"/>
      <c r="S907" s="328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</row>
    <row r="908">
      <c r="A908" s="16"/>
      <c r="B908" s="16"/>
      <c r="C908" s="16"/>
      <c r="D908" s="328"/>
      <c r="E908" s="16"/>
      <c r="F908" s="16"/>
      <c r="G908" s="16"/>
      <c r="H908" s="16"/>
      <c r="I908" s="328"/>
      <c r="J908" s="16"/>
      <c r="K908" s="16"/>
      <c r="L908" s="16"/>
      <c r="M908" s="16"/>
      <c r="N908" s="328"/>
      <c r="O908" s="16"/>
      <c r="P908" s="16"/>
      <c r="Q908" s="16"/>
      <c r="R908" s="16"/>
      <c r="S908" s="328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</row>
    <row r="909">
      <c r="A909" s="16"/>
      <c r="B909" s="16"/>
      <c r="C909" s="16"/>
      <c r="D909" s="328"/>
      <c r="E909" s="16"/>
      <c r="F909" s="16"/>
      <c r="G909" s="16"/>
      <c r="H909" s="16"/>
      <c r="I909" s="328"/>
      <c r="J909" s="16"/>
      <c r="K909" s="16"/>
      <c r="L909" s="16"/>
      <c r="M909" s="16"/>
      <c r="N909" s="328"/>
      <c r="O909" s="16"/>
      <c r="P909" s="16"/>
      <c r="Q909" s="16"/>
      <c r="R909" s="16"/>
      <c r="S909" s="328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</row>
    <row r="910">
      <c r="A910" s="16"/>
      <c r="B910" s="16"/>
      <c r="C910" s="16"/>
      <c r="D910" s="328"/>
      <c r="E910" s="16"/>
      <c r="F910" s="16"/>
      <c r="G910" s="16"/>
      <c r="H910" s="16"/>
      <c r="I910" s="328"/>
      <c r="J910" s="16"/>
      <c r="K910" s="16"/>
      <c r="L910" s="16"/>
      <c r="M910" s="16"/>
      <c r="N910" s="328"/>
      <c r="O910" s="16"/>
      <c r="P910" s="16"/>
      <c r="Q910" s="16"/>
      <c r="R910" s="16"/>
      <c r="S910" s="328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</row>
    <row r="911">
      <c r="A911" s="16"/>
      <c r="B911" s="16"/>
      <c r="C911" s="16"/>
      <c r="D911" s="328"/>
      <c r="E911" s="16"/>
      <c r="F911" s="16"/>
      <c r="G911" s="16"/>
      <c r="H911" s="16"/>
      <c r="I911" s="328"/>
      <c r="J911" s="16"/>
      <c r="K911" s="16"/>
      <c r="L911" s="16"/>
      <c r="M911" s="16"/>
      <c r="N911" s="328"/>
      <c r="O911" s="16"/>
      <c r="P911" s="16"/>
      <c r="Q911" s="16"/>
      <c r="R911" s="16"/>
      <c r="S911" s="328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</row>
    <row r="912">
      <c r="A912" s="16"/>
      <c r="B912" s="16"/>
      <c r="C912" s="16"/>
      <c r="D912" s="328"/>
      <c r="E912" s="16"/>
      <c r="F912" s="16"/>
      <c r="G912" s="16"/>
      <c r="H912" s="16"/>
      <c r="I912" s="328"/>
      <c r="J912" s="16"/>
      <c r="K912" s="16"/>
      <c r="L912" s="16"/>
      <c r="M912" s="16"/>
      <c r="N912" s="328"/>
      <c r="O912" s="16"/>
      <c r="P912" s="16"/>
      <c r="Q912" s="16"/>
      <c r="R912" s="16"/>
      <c r="S912" s="328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</row>
    <row r="913">
      <c r="A913" s="16"/>
      <c r="B913" s="16"/>
      <c r="C913" s="16"/>
      <c r="D913" s="328"/>
      <c r="E913" s="16"/>
      <c r="F913" s="16"/>
      <c r="G913" s="16"/>
      <c r="H913" s="16"/>
      <c r="I913" s="328"/>
      <c r="J913" s="16"/>
      <c r="K913" s="16"/>
      <c r="L913" s="16"/>
      <c r="M913" s="16"/>
      <c r="N913" s="328"/>
      <c r="O913" s="16"/>
      <c r="P913" s="16"/>
      <c r="Q913" s="16"/>
      <c r="R913" s="16"/>
      <c r="S913" s="328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</row>
    <row r="914">
      <c r="A914" s="16"/>
      <c r="B914" s="16"/>
      <c r="C914" s="16"/>
      <c r="D914" s="328"/>
      <c r="E914" s="16"/>
      <c r="F914" s="16"/>
      <c r="G914" s="16"/>
      <c r="H914" s="16"/>
      <c r="I914" s="328"/>
      <c r="J914" s="16"/>
      <c r="K914" s="16"/>
      <c r="L914" s="16"/>
      <c r="M914" s="16"/>
      <c r="N914" s="328"/>
      <c r="O914" s="16"/>
      <c r="P914" s="16"/>
      <c r="Q914" s="16"/>
      <c r="R914" s="16"/>
      <c r="S914" s="328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</row>
    <row r="915">
      <c r="A915" s="16"/>
      <c r="B915" s="16"/>
      <c r="C915" s="16"/>
      <c r="D915" s="328"/>
      <c r="E915" s="16"/>
      <c r="F915" s="16"/>
      <c r="G915" s="16"/>
      <c r="H915" s="16"/>
      <c r="I915" s="328"/>
      <c r="J915" s="16"/>
      <c r="K915" s="16"/>
      <c r="L915" s="16"/>
      <c r="M915" s="16"/>
      <c r="N915" s="328"/>
      <c r="O915" s="16"/>
      <c r="P915" s="16"/>
      <c r="Q915" s="16"/>
      <c r="R915" s="16"/>
      <c r="S915" s="328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</row>
    <row r="916">
      <c r="A916" s="16"/>
      <c r="B916" s="16"/>
      <c r="C916" s="16"/>
      <c r="D916" s="328"/>
      <c r="E916" s="16"/>
      <c r="F916" s="16"/>
      <c r="G916" s="16"/>
      <c r="H916" s="16"/>
      <c r="I916" s="328"/>
      <c r="J916" s="16"/>
      <c r="K916" s="16"/>
      <c r="L916" s="16"/>
      <c r="M916" s="16"/>
      <c r="N916" s="328"/>
      <c r="O916" s="16"/>
      <c r="P916" s="16"/>
      <c r="Q916" s="16"/>
      <c r="R916" s="16"/>
      <c r="S916" s="328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</row>
    <row r="917">
      <c r="A917" s="16"/>
      <c r="B917" s="16"/>
      <c r="C917" s="16"/>
      <c r="D917" s="328"/>
      <c r="E917" s="16"/>
      <c r="F917" s="16"/>
      <c r="G917" s="16"/>
      <c r="H917" s="16"/>
      <c r="I917" s="328"/>
      <c r="J917" s="16"/>
      <c r="K917" s="16"/>
      <c r="L917" s="16"/>
      <c r="M917" s="16"/>
      <c r="N917" s="328"/>
      <c r="O917" s="16"/>
      <c r="P917" s="16"/>
      <c r="Q917" s="16"/>
      <c r="R917" s="16"/>
      <c r="S917" s="328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</row>
    <row r="918">
      <c r="A918" s="16"/>
      <c r="B918" s="16"/>
      <c r="C918" s="16"/>
      <c r="D918" s="328"/>
      <c r="E918" s="16"/>
      <c r="F918" s="16"/>
      <c r="G918" s="16"/>
      <c r="H918" s="16"/>
      <c r="I918" s="328"/>
      <c r="J918" s="16"/>
      <c r="K918" s="16"/>
      <c r="L918" s="16"/>
      <c r="M918" s="16"/>
      <c r="N918" s="328"/>
      <c r="O918" s="16"/>
      <c r="P918" s="16"/>
      <c r="Q918" s="16"/>
      <c r="R918" s="16"/>
      <c r="S918" s="328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</row>
    <row r="919">
      <c r="A919" s="16"/>
      <c r="B919" s="16"/>
      <c r="C919" s="16"/>
      <c r="D919" s="328"/>
      <c r="E919" s="16"/>
      <c r="F919" s="16"/>
      <c r="G919" s="16"/>
      <c r="H919" s="16"/>
      <c r="I919" s="328"/>
      <c r="J919" s="16"/>
      <c r="K919" s="16"/>
      <c r="L919" s="16"/>
      <c r="M919" s="16"/>
      <c r="N919" s="328"/>
      <c r="O919" s="16"/>
      <c r="P919" s="16"/>
      <c r="Q919" s="16"/>
      <c r="R919" s="16"/>
      <c r="S919" s="328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</row>
    <row r="920">
      <c r="A920" s="16"/>
      <c r="B920" s="16"/>
      <c r="C920" s="16"/>
      <c r="D920" s="328"/>
      <c r="E920" s="16"/>
      <c r="F920" s="16"/>
      <c r="G920" s="16"/>
      <c r="H920" s="16"/>
      <c r="I920" s="328"/>
      <c r="J920" s="16"/>
      <c r="K920" s="16"/>
      <c r="L920" s="16"/>
      <c r="M920" s="16"/>
      <c r="N920" s="328"/>
      <c r="O920" s="16"/>
      <c r="P920" s="16"/>
      <c r="Q920" s="16"/>
      <c r="R920" s="16"/>
      <c r="S920" s="328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</row>
    <row r="921">
      <c r="A921" s="16"/>
      <c r="B921" s="16"/>
      <c r="C921" s="16"/>
      <c r="D921" s="328"/>
      <c r="E921" s="16"/>
      <c r="F921" s="16"/>
      <c r="G921" s="16"/>
      <c r="H921" s="16"/>
      <c r="I921" s="328"/>
      <c r="J921" s="16"/>
      <c r="K921" s="16"/>
      <c r="L921" s="16"/>
      <c r="M921" s="16"/>
      <c r="N921" s="328"/>
      <c r="O921" s="16"/>
      <c r="P921" s="16"/>
      <c r="Q921" s="16"/>
      <c r="R921" s="16"/>
      <c r="S921" s="328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</row>
    <row r="922">
      <c r="A922" s="16"/>
      <c r="B922" s="16"/>
      <c r="C922" s="16"/>
      <c r="D922" s="328"/>
      <c r="E922" s="16"/>
      <c r="F922" s="16"/>
      <c r="G922" s="16"/>
      <c r="H922" s="16"/>
      <c r="I922" s="328"/>
      <c r="J922" s="16"/>
      <c r="K922" s="16"/>
      <c r="L922" s="16"/>
      <c r="M922" s="16"/>
      <c r="N922" s="328"/>
      <c r="O922" s="16"/>
      <c r="P922" s="16"/>
      <c r="Q922" s="16"/>
      <c r="R922" s="16"/>
      <c r="S922" s="328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</row>
    <row r="923">
      <c r="A923" s="16"/>
      <c r="B923" s="16"/>
      <c r="C923" s="16"/>
      <c r="D923" s="328"/>
      <c r="E923" s="16"/>
      <c r="F923" s="16"/>
      <c r="G923" s="16"/>
      <c r="H923" s="16"/>
      <c r="I923" s="328"/>
      <c r="J923" s="16"/>
      <c r="K923" s="16"/>
      <c r="L923" s="16"/>
      <c r="M923" s="16"/>
      <c r="N923" s="328"/>
      <c r="O923" s="16"/>
      <c r="P923" s="16"/>
      <c r="Q923" s="16"/>
      <c r="R923" s="16"/>
      <c r="S923" s="328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</row>
    <row r="924">
      <c r="A924" s="16"/>
      <c r="B924" s="16"/>
      <c r="C924" s="16"/>
      <c r="D924" s="328"/>
      <c r="E924" s="16"/>
      <c r="F924" s="16"/>
      <c r="G924" s="16"/>
      <c r="H924" s="16"/>
      <c r="I924" s="328"/>
      <c r="J924" s="16"/>
      <c r="K924" s="16"/>
      <c r="L924" s="16"/>
      <c r="M924" s="16"/>
      <c r="N924" s="328"/>
      <c r="O924" s="16"/>
      <c r="P924" s="16"/>
      <c r="Q924" s="16"/>
      <c r="R924" s="16"/>
      <c r="S924" s="328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</row>
    <row r="925">
      <c r="A925" s="16"/>
      <c r="B925" s="16"/>
      <c r="C925" s="16"/>
      <c r="D925" s="328"/>
      <c r="E925" s="16"/>
      <c r="F925" s="16"/>
      <c r="G925" s="16"/>
      <c r="H925" s="16"/>
      <c r="I925" s="328"/>
      <c r="J925" s="16"/>
      <c r="K925" s="16"/>
      <c r="L925" s="16"/>
      <c r="M925" s="16"/>
      <c r="N925" s="328"/>
      <c r="O925" s="16"/>
      <c r="P925" s="16"/>
      <c r="Q925" s="16"/>
      <c r="R925" s="16"/>
      <c r="S925" s="328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</row>
    <row r="926">
      <c r="A926" s="16"/>
      <c r="B926" s="16"/>
      <c r="C926" s="16"/>
      <c r="D926" s="328"/>
      <c r="E926" s="16"/>
      <c r="F926" s="16"/>
      <c r="G926" s="16"/>
      <c r="H926" s="16"/>
      <c r="I926" s="328"/>
      <c r="J926" s="16"/>
      <c r="K926" s="16"/>
      <c r="L926" s="16"/>
      <c r="M926" s="16"/>
      <c r="N926" s="328"/>
      <c r="O926" s="16"/>
      <c r="P926" s="16"/>
      <c r="Q926" s="16"/>
      <c r="R926" s="16"/>
      <c r="S926" s="328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</row>
    <row r="927">
      <c r="A927" s="16"/>
      <c r="B927" s="16"/>
      <c r="C927" s="16"/>
      <c r="D927" s="328"/>
      <c r="E927" s="16"/>
      <c r="F927" s="16"/>
      <c r="G927" s="16"/>
      <c r="H927" s="16"/>
      <c r="I927" s="328"/>
      <c r="J927" s="16"/>
      <c r="K927" s="16"/>
      <c r="L927" s="16"/>
      <c r="M927" s="16"/>
      <c r="N927" s="328"/>
      <c r="O927" s="16"/>
      <c r="P927" s="16"/>
      <c r="Q927" s="16"/>
      <c r="R927" s="16"/>
      <c r="S927" s="328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</row>
    <row r="928">
      <c r="A928" s="16"/>
      <c r="B928" s="16"/>
      <c r="C928" s="16"/>
      <c r="D928" s="328"/>
      <c r="E928" s="16"/>
      <c r="F928" s="16"/>
      <c r="G928" s="16"/>
      <c r="H928" s="16"/>
      <c r="I928" s="328"/>
      <c r="J928" s="16"/>
      <c r="K928" s="16"/>
      <c r="L928" s="16"/>
      <c r="M928" s="16"/>
      <c r="N928" s="328"/>
      <c r="O928" s="16"/>
      <c r="P928" s="16"/>
      <c r="Q928" s="16"/>
      <c r="R928" s="16"/>
      <c r="S928" s="328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</row>
    <row r="929">
      <c r="A929" s="16"/>
      <c r="B929" s="16"/>
      <c r="C929" s="16"/>
      <c r="D929" s="328"/>
      <c r="E929" s="16"/>
      <c r="F929" s="16"/>
      <c r="G929" s="16"/>
      <c r="H929" s="16"/>
      <c r="I929" s="328"/>
      <c r="J929" s="16"/>
      <c r="K929" s="16"/>
      <c r="L929" s="16"/>
      <c r="M929" s="16"/>
      <c r="N929" s="328"/>
      <c r="O929" s="16"/>
      <c r="P929" s="16"/>
      <c r="Q929" s="16"/>
      <c r="R929" s="16"/>
      <c r="S929" s="328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</row>
    <row r="930">
      <c r="A930" s="16"/>
      <c r="B930" s="16"/>
      <c r="C930" s="16"/>
      <c r="D930" s="328"/>
      <c r="E930" s="16"/>
      <c r="F930" s="16"/>
      <c r="G930" s="16"/>
      <c r="H930" s="16"/>
      <c r="I930" s="328"/>
      <c r="J930" s="16"/>
      <c r="K930" s="16"/>
      <c r="L930" s="16"/>
      <c r="M930" s="16"/>
      <c r="N930" s="328"/>
      <c r="O930" s="16"/>
      <c r="P930" s="16"/>
      <c r="Q930" s="16"/>
      <c r="R930" s="16"/>
      <c r="S930" s="328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</row>
    <row r="931">
      <c r="A931" s="16"/>
      <c r="B931" s="16"/>
      <c r="C931" s="16"/>
      <c r="D931" s="328"/>
      <c r="E931" s="16"/>
      <c r="F931" s="16"/>
      <c r="G931" s="16"/>
      <c r="H931" s="16"/>
      <c r="I931" s="328"/>
      <c r="J931" s="16"/>
      <c r="K931" s="16"/>
      <c r="L931" s="16"/>
      <c r="M931" s="16"/>
      <c r="N931" s="328"/>
      <c r="O931" s="16"/>
      <c r="P931" s="16"/>
      <c r="Q931" s="16"/>
      <c r="R931" s="16"/>
      <c r="S931" s="328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</row>
    <row r="932">
      <c r="A932" s="16"/>
      <c r="B932" s="16"/>
      <c r="C932" s="16"/>
      <c r="D932" s="328"/>
      <c r="E932" s="16"/>
      <c r="F932" s="16"/>
      <c r="G932" s="16"/>
      <c r="H932" s="16"/>
      <c r="I932" s="328"/>
      <c r="J932" s="16"/>
      <c r="K932" s="16"/>
      <c r="L932" s="16"/>
      <c r="M932" s="16"/>
      <c r="N932" s="328"/>
      <c r="O932" s="16"/>
      <c r="P932" s="16"/>
      <c r="Q932" s="16"/>
      <c r="R932" s="16"/>
      <c r="S932" s="328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</row>
    <row r="933">
      <c r="A933" s="16"/>
      <c r="B933" s="16"/>
      <c r="C933" s="16"/>
      <c r="D933" s="328"/>
      <c r="E933" s="16"/>
      <c r="F933" s="16"/>
      <c r="G933" s="16"/>
      <c r="H933" s="16"/>
      <c r="I933" s="328"/>
      <c r="J933" s="16"/>
      <c r="K933" s="16"/>
      <c r="L933" s="16"/>
      <c r="M933" s="16"/>
      <c r="N933" s="328"/>
      <c r="O933" s="16"/>
      <c r="P933" s="16"/>
      <c r="Q933" s="16"/>
      <c r="R933" s="16"/>
      <c r="S933" s="328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</row>
    <row r="934">
      <c r="A934" s="16"/>
      <c r="B934" s="16"/>
      <c r="C934" s="16"/>
      <c r="D934" s="328"/>
      <c r="E934" s="16"/>
      <c r="F934" s="16"/>
      <c r="G934" s="16"/>
      <c r="H934" s="16"/>
      <c r="I934" s="328"/>
      <c r="J934" s="16"/>
      <c r="K934" s="16"/>
      <c r="L934" s="16"/>
      <c r="M934" s="16"/>
      <c r="N934" s="328"/>
      <c r="O934" s="16"/>
      <c r="P934" s="16"/>
      <c r="Q934" s="16"/>
      <c r="R934" s="16"/>
      <c r="S934" s="328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</row>
    <row r="935">
      <c r="A935" s="16"/>
      <c r="B935" s="16"/>
      <c r="C935" s="16"/>
      <c r="D935" s="328"/>
      <c r="E935" s="16"/>
      <c r="F935" s="16"/>
      <c r="G935" s="16"/>
      <c r="H935" s="16"/>
      <c r="I935" s="328"/>
      <c r="J935" s="16"/>
      <c r="K935" s="16"/>
      <c r="L935" s="16"/>
      <c r="M935" s="16"/>
      <c r="N935" s="328"/>
      <c r="O935" s="16"/>
      <c r="P935" s="16"/>
      <c r="Q935" s="16"/>
      <c r="R935" s="16"/>
      <c r="S935" s="328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</row>
    <row r="936">
      <c r="A936" s="16"/>
      <c r="B936" s="16"/>
      <c r="C936" s="16"/>
      <c r="D936" s="328"/>
      <c r="E936" s="16"/>
      <c r="F936" s="16"/>
      <c r="G936" s="16"/>
      <c r="H936" s="16"/>
      <c r="I936" s="328"/>
      <c r="J936" s="16"/>
      <c r="K936" s="16"/>
      <c r="L936" s="16"/>
      <c r="M936" s="16"/>
      <c r="N936" s="328"/>
      <c r="O936" s="16"/>
      <c r="P936" s="16"/>
      <c r="Q936" s="16"/>
      <c r="R936" s="16"/>
      <c r="S936" s="328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</row>
    <row r="937">
      <c r="A937" s="16"/>
      <c r="B937" s="16"/>
      <c r="C937" s="16"/>
      <c r="D937" s="328"/>
      <c r="E937" s="16"/>
      <c r="F937" s="16"/>
      <c r="G937" s="16"/>
      <c r="H937" s="16"/>
      <c r="I937" s="328"/>
      <c r="J937" s="16"/>
      <c r="K937" s="16"/>
      <c r="L937" s="16"/>
      <c r="M937" s="16"/>
      <c r="N937" s="328"/>
      <c r="O937" s="16"/>
      <c r="P937" s="16"/>
      <c r="Q937" s="16"/>
      <c r="R937" s="16"/>
      <c r="S937" s="328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</row>
    <row r="938">
      <c r="A938" s="16"/>
      <c r="B938" s="16"/>
      <c r="C938" s="16"/>
      <c r="D938" s="328"/>
      <c r="E938" s="16"/>
      <c r="F938" s="16"/>
      <c r="G938" s="16"/>
      <c r="H938" s="16"/>
      <c r="I938" s="328"/>
      <c r="J938" s="16"/>
      <c r="K938" s="16"/>
      <c r="L938" s="16"/>
      <c r="M938" s="16"/>
      <c r="N938" s="328"/>
      <c r="O938" s="16"/>
      <c r="P938" s="16"/>
      <c r="Q938" s="16"/>
      <c r="R938" s="16"/>
      <c r="S938" s="328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</row>
    <row r="939">
      <c r="A939" s="16"/>
      <c r="B939" s="16"/>
      <c r="C939" s="16"/>
      <c r="D939" s="328"/>
      <c r="E939" s="16"/>
      <c r="F939" s="16"/>
      <c r="G939" s="16"/>
      <c r="H939" s="16"/>
      <c r="I939" s="328"/>
      <c r="J939" s="16"/>
      <c r="K939" s="16"/>
      <c r="L939" s="16"/>
      <c r="M939" s="16"/>
      <c r="N939" s="328"/>
      <c r="O939" s="16"/>
      <c r="P939" s="16"/>
      <c r="Q939" s="16"/>
      <c r="R939" s="16"/>
      <c r="S939" s="328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</row>
    <row r="940">
      <c r="A940" s="16"/>
      <c r="B940" s="16"/>
      <c r="C940" s="16"/>
      <c r="D940" s="328"/>
      <c r="E940" s="16"/>
      <c r="F940" s="16"/>
      <c r="G940" s="16"/>
      <c r="H940" s="16"/>
      <c r="I940" s="328"/>
      <c r="J940" s="16"/>
      <c r="K940" s="16"/>
      <c r="L940" s="16"/>
      <c r="M940" s="16"/>
      <c r="N940" s="328"/>
      <c r="O940" s="16"/>
      <c r="P940" s="16"/>
      <c r="Q940" s="16"/>
      <c r="R940" s="16"/>
      <c r="S940" s="328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</row>
    <row r="941">
      <c r="A941" s="16"/>
      <c r="B941" s="16"/>
      <c r="C941" s="16"/>
      <c r="D941" s="328"/>
      <c r="E941" s="16"/>
      <c r="F941" s="16"/>
      <c r="G941" s="16"/>
      <c r="H941" s="16"/>
      <c r="I941" s="328"/>
      <c r="J941" s="16"/>
      <c r="K941" s="16"/>
      <c r="L941" s="16"/>
      <c r="M941" s="16"/>
      <c r="N941" s="328"/>
      <c r="O941" s="16"/>
      <c r="P941" s="16"/>
      <c r="Q941" s="16"/>
      <c r="R941" s="16"/>
      <c r="S941" s="328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</row>
    <row r="942">
      <c r="A942" s="16"/>
      <c r="B942" s="16"/>
      <c r="C942" s="16"/>
      <c r="D942" s="328"/>
      <c r="E942" s="16"/>
      <c r="F942" s="16"/>
      <c r="G942" s="16"/>
      <c r="H942" s="16"/>
      <c r="I942" s="328"/>
      <c r="J942" s="16"/>
      <c r="K942" s="16"/>
      <c r="L942" s="16"/>
      <c r="M942" s="16"/>
      <c r="N942" s="328"/>
      <c r="O942" s="16"/>
      <c r="P942" s="16"/>
      <c r="Q942" s="16"/>
      <c r="R942" s="16"/>
      <c r="S942" s="328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</row>
    <row r="943">
      <c r="A943" s="16"/>
      <c r="B943" s="16"/>
      <c r="C943" s="16"/>
      <c r="D943" s="328"/>
      <c r="E943" s="16"/>
      <c r="F943" s="16"/>
      <c r="G943" s="16"/>
      <c r="H943" s="16"/>
      <c r="I943" s="328"/>
      <c r="J943" s="16"/>
      <c r="K943" s="16"/>
      <c r="L943" s="16"/>
      <c r="M943" s="16"/>
      <c r="N943" s="328"/>
      <c r="O943" s="16"/>
      <c r="P943" s="16"/>
      <c r="Q943" s="16"/>
      <c r="R943" s="16"/>
      <c r="S943" s="328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</row>
    <row r="944">
      <c r="A944" s="16"/>
      <c r="B944" s="16"/>
      <c r="C944" s="16"/>
      <c r="D944" s="328"/>
      <c r="E944" s="16"/>
      <c r="F944" s="16"/>
      <c r="G944" s="16"/>
      <c r="H944" s="16"/>
      <c r="I944" s="328"/>
      <c r="J944" s="16"/>
      <c r="K944" s="16"/>
      <c r="L944" s="16"/>
      <c r="M944" s="16"/>
      <c r="N944" s="328"/>
      <c r="O944" s="16"/>
      <c r="P944" s="16"/>
      <c r="Q944" s="16"/>
      <c r="R944" s="16"/>
      <c r="S944" s="328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</row>
    <row r="945">
      <c r="A945" s="16"/>
      <c r="B945" s="16"/>
      <c r="C945" s="16"/>
      <c r="D945" s="328"/>
      <c r="E945" s="16"/>
      <c r="F945" s="16"/>
      <c r="G945" s="16"/>
      <c r="H945" s="16"/>
      <c r="I945" s="328"/>
      <c r="J945" s="16"/>
      <c r="K945" s="16"/>
      <c r="L945" s="16"/>
      <c r="M945" s="16"/>
      <c r="N945" s="328"/>
      <c r="O945" s="16"/>
      <c r="P945" s="16"/>
      <c r="Q945" s="16"/>
      <c r="R945" s="16"/>
      <c r="S945" s="328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</row>
    <row r="946">
      <c r="A946" s="16"/>
      <c r="B946" s="16"/>
      <c r="C946" s="16"/>
      <c r="D946" s="328"/>
      <c r="E946" s="16"/>
      <c r="F946" s="16"/>
      <c r="G946" s="16"/>
      <c r="H946" s="16"/>
      <c r="I946" s="328"/>
      <c r="J946" s="16"/>
      <c r="K946" s="16"/>
      <c r="L946" s="16"/>
      <c r="M946" s="16"/>
      <c r="N946" s="328"/>
      <c r="O946" s="16"/>
      <c r="P946" s="16"/>
      <c r="Q946" s="16"/>
      <c r="R946" s="16"/>
      <c r="S946" s="328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</row>
    <row r="947">
      <c r="A947" s="16"/>
      <c r="B947" s="16"/>
      <c r="C947" s="16"/>
      <c r="D947" s="328"/>
      <c r="E947" s="16"/>
      <c r="F947" s="16"/>
      <c r="G947" s="16"/>
      <c r="H947" s="16"/>
      <c r="I947" s="328"/>
      <c r="J947" s="16"/>
      <c r="K947" s="16"/>
      <c r="L947" s="16"/>
      <c r="M947" s="16"/>
      <c r="N947" s="328"/>
      <c r="O947" s="16"/>
      <c r="P947" s="16"/>
      <c r="Q947" s="16"/>
      <c r="R947" s="16"/>
      <c r="S947" s="328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</row>
    <row r="948">
      <c r="A948" s="16"/>
      <c r="B948" s="16"/>
      <c r="C948" s="16"/>
      <c r="D948" s="328"/>
      <c r="E948" s="16"/>
      <c r="F948" s="16"/>
      <c r="G948" s="16"/>
      <c r="H948" s="16"/>
      <c r="I948" s="328"/>
      <c r="J948" s="16"/>
      <c r="K948" s="16"/>
      <c r="L948" s="16"/>
      <c r="M948" s="16"/>
      <c r="N948" s="328"/>
      <c r="O948" s="16"/>
      <c r="P948" s="16"/>
      <c r="Q948" s="16"/>
      <c r="R948" s="16"/>
      <c r="S948" s="328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</row>
    <row r="949">
      <c r="A949" s="16"/>
      <c r="B949" s="16"/>
      <c r="C949" s="16"/>
      <c r="D949" s="328"/>
      <c r="E949" s="16"/>
      <c r="F949" s="16"/>
      <c r="G949" s="16"/>
      <c r="H949" s="16"/>
      <c r="I949" s="328"/>
      <c r="J949" s="16"/>
      <c r="K949" s="16"/>
      <c r="L949" s="16"/>
      <c r="M949" s="16"/>
      <c r="N949" s="328"/>
      <c r="O949" s="16"/>
      <c r="P949" s="16"/>
      <c r="Q949" s="16"/>
      <c r="R949" s="16"/>
      <c r="S949" s="328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</row>
    <row r="950">
      <c r="A950" s="16"/>
      <c r="B950" s="16"/>
      <c r="C950" s="16"/>
      <c r="D950" s="328"/>
      <c r="E950" s="16"/>
      <c r="F950" s="16"/>
      <c r="G950" s="16"/>
      <c r="H950" s="16"/>
      <c r="I950" s="328"/>
      <c r="J950" s="16"/>
      <c r="K950" s="16"/>
      <c r="L950" s="16"/>
      <c r="M950" s="16"/>
      <c r="N950" s="328"/>
      <c r="O950" s="16"/>
      <c r="P950" s="16"/>
      <c r="Q950" s="16"/>
      <c r="R950" s="16"/>
      <c r="S950" s="328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</row>
    <row r="951">
      <c r="A951" s="16"/>
      <c r="B951" s="16"/>
      <c r="C951" s="16"/>
      <c r="D951" s="328"/>
      <c r="E951" s="16"/>
      <c r="F951" s="16"/>
      <c r="G951" s="16"/>
      <c r="H951" s="16"/>
      <c r="I951" s="328"/>
      <c r="J951" s="16"/>
      <c r="K951" s="16"/>
      <c r="L951" s="16"/>
      <c r="M951" s="16"/>
      <c r="N951" s="328"/>
      <c r="O951" s="16"/>
      <c r="P951" s="16"/>
      <c r="Q951" s="16"/>
      <c r="R951" s="16"/>
      <c r="S951" s="328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</row>
    <row r="952">
      <c r="A952" s="16"/>
      <c r="B952" s="16"/>
      <c r="C952" s="16"/>
      <c r="D952" s="328"/>
      <c r="E952" s="16"/>
      <c r="F952" s="16"/>
      <c r="G952" s="16"/>
      <c r="H952" s="16"/>
      <c r="I952" s="328"/>
      <c r="J952" s="16"/>
      <c r="K952" s="16"/>
      <c r="L952" s="16"/>
      <c r="M952" s="16"/>
      <c r="N952" s="328"/>
      <c r="O952" s="16"/>
      <c r="P952" s="16"/>
      <c r="Q952" s="16"/>
      <c r="R952" s="16"/>
      <c r="S952" s="328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</row>
    <row r="953">
      <c r="A953" s="16"/>
      <c r="B953" s="16"/>
      <c r="C953" s="16"/>
      <c r="D953" s="328"/>
      <c r="E953" s="16"/>
      <c r="F953" s="16"/>
      <c r="G953" s="16"/>
      <c r="H953" s="16"/>
      <c r="I953" s="328"/>
      <c r="J953" s="16"/>
      <c r="K953" s="16"/>
      <c r="L953" s="16"/>
      <c r="M953" s="16"/>
      <c r="N953" s="328"/>
      <c r="O953" s="16"/>
      <c r="P953" s="16"/>
      <c r="Q953" s="16"/>
      <c r="R953" s="16"/>
      <c r="S953" s="328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</row>
  </sheetData>
  <mergeCells count="95">
    <mergeCell ref="B26:B27"/>
    <mergeCell ref="D26:D27"/>
    <mergeCell ref="B20:B21"/>
    <mergeCell ref="D20:D21"/>
    <mergeCell ref="Q20:S21"/>
    <mergeCell ref="L23:L24"/>
    <mergeCell ref="B24:B25"/>
    <mergeCell ref="A26:A27"/>
    <mergeCell ref="G26:G27"/>
    <mergeCell ref="G28:G29"/>
    <mergeCell ref="G30:G31"/>
    <mergeCell ref="G32:I33"/>
    <mergeCell ref="L33:L34"/>
    <mergeCell ref="N33:N34"/>
    <mergeCell ref="B28:B29"/>
    <mergeCell ref="C28:C29"/>
    <mergeCell ref="D28:D29"/>
    <mergeCell ref="I28:I29"/>
    <mergeCell ref="A30:A31"/>
    <mergeCell ref="B30:B31"/>
    <mergeCell ref="D30:D31"/>
    <mergeCell ref="B38:B39"/>
    <mergeCell ref="C38:C39"/>
    <mergeCell ref="D38:D39"/>
    <mergeCell ref="G38:G39"/>
    <mergeCell ref="I38:I39"/>
    <mergeCell ref="B34:B35"/>
    <mergeCell ref="G34:I35"/>
    <mergeCell ref="Q35:S36"/>
    <mergeCell ref="B36:B37"/>
    <mergeCell ref="D36:D37"/>
    <mergeCell ref="Q37:S38"/>
    <mergeCell ref="Q39:S40"/>
    <mergeCell ref="B52:D52"/>
    <mergeCell ref="B53:D53"/>
    <mergeCell ref="B54:D54"/>
    <mergeCell ref="B55:D55"/>
    <mergeCell ref="B56:D56"/>
    <mergeCell ref="B57:D57"/>
    <mergeCell ref="B58:D58"/>
    <mergeCell ref="B59:D59"/>
    <mergeCell ref="A36:A37"/>
    <mergeCell ref="A40:A41"/>
    <mergeCell ref="B40:B41"/>
    <mergeCell ref="D40:D41"/>
    <mergeCell ref="B49:D49"/>
    <mergeCell ref="B50:D50"/>
    <mergeCell ref="B51:D51"/>
    <mergeCell ref="H6:H7"/>
    <mergeCell ref="I6:I7"/>
    <mergeCell ref="G8:G9"/>
    <mergeCell ref="I8:I9"/>
    <mergeCell ref="G12:G13"/>
    <mergeCell ref="G14:G15"/>
    <mergeCell ref="I14:I15"/>
    <mergeCell ref="L6:L7"/>
    <mergeCell ref="N6:N7"/>
    <mergeCell ref="L10:N11"/>
    <mergeCell ref="Q11:Q12"/>
    <mergeCell ref="S11:S12"/>
    <mergeCell ref="L12:N13"/>
    <mergeCell ref="B2:S2"/>
    <mergeCell ref="B4:B5"/>
    <mergeCell ref="G4:G5"/>
    <mergeCell ref="I4:I5"/>
    <mergeCell ref="D6:D7"/>
    <mergeCell ref="G6:G7"/>
    <mergeCell ref="P7:S8"/>
    <mergeCell ref="B16:B17"/>
    <mergeCell ref="D16:D17"/>
    <mergeCell ref="G16:G17"/>
    <mergeCell ref="H16:H17"/>
    <mergeCell ref="I16:I17"/>
    <mergeCell ref="L16:L17"/>
    <mergeCell ref="N16:N17"/>
    <mergeCell ref="Q16:S17"/>
    <mergeCell ref="B18:B19"/>
    <mergeCell ref="C18:C19"/>
    <mergeCell ref="D18:D19"/>
    <mergeCell ref="G18:G19"/>
    <mergeCell ref="I18:I19"/>
    <mergeCell ref="Q18:S19"/>
    <mergeCell ref="N23:N24"/>
    <mergeCell ref="L27:N28"/>
    <mergeCell ref="Q27:Q28"/>
    <mergeCell ref="S27:S28"/>
    <mergeCell ref="L29:N30"/>
    <mergeCell ref="P31:S31"/>
    <mergeCell ref="B6:B7"/>
    <mergeCell ref="B8:B9"/>
    <mergeCell ref="C8:C9"/>
    <mergeCell ref="D8:D9"/>
    <mergeCell ref="B10:B11"/>
    <mergeCell ref="D10:D11"/>
    <mergeCell ref="B14:B15"/>
  </mergeCells>
  <conditionalFormatting sqref="B6:B7">
    <cfRule type="expression" dxfId="12" priority="1">
      <formula>B49=0</formula>
    </cfRule>
  </conditionalFormatting>
  <conditionalFormatting sqref="B10:B11">
    <cfRule type="expression" dxfId="12" priority="2">
      <formula>B49=0</formula>
    </cfRule>
  </conditionalFormatting>
  <conditionalFormatting sqref="B16:B17 B20:B21 B20:B21">
    <cfRule type="expression" dxfId="12" priority="3">
      <formula>B49=1</formula>
    </cfRule>
  </conditionalFormatting>
  <conditionalFormatting sqref="G4:G5 G8:G9 G8:G9">
    <cfRule type="expression" dxfId="12" priority="4">
      <formula>B49=2</formula>
    </cfRule>
  </conditionalFormatting>
  <conditionalFormatting sqref="G14:G15 G18:G19 G18:G19">
    <cfRule type="expression" dxfId="12" priority="5">
      <formula>B49=3</formula>
    </cfRule>
  </conditionalFormatting>
  <conditionalFormatting sqref="B26:B27 B30:B31 B30:B31">
    <cfRule type="expression" dxfId="12" priority="6">
      <formula>B49=4</formula>
    </cfRule>
  </conditionalFormatting>
  <conditionalFormatting sqref="B36:B37 B40:B41 B40:B41">
    <cfRule type="expression" dxfId="12" priority="7">
      <formula>B49=5</formula>
    </cfRule>
  </conditionalFormatting>
  <conditionalFormatting sqref="L6:L7 L16:L17 L16:L17">
    <cfRule type="expression" dxfId="12" priority="8">
      <formula>B49=6</formula>
    </cfRule>
  </conditionalFormatting>
  <conditionalFormatting sqref="G28:G29 G38:G39 G38:G39">
    <cfRule type="expression" dxfId="12" priority="9">
      <formula>B49=7</formula>
    </cfRule>
  </conditionalFormatting>
  <conditionalFormatting sqref="L23:L24 L33:L34 L33:L34">
    <cfRule type="expression" dxfId="12" priority="10">
      <formula>B49=8</formula>
    </cfRule>
  </conditionalFormatting>
  <conditionalFormatting sqref="Q35:S36">
    <cfRule type="expression" dxfId="9" priority="11">
      <formula>Q39=" "</formula>
    </cfRule>
  </conditionalFormatting>
  <conditionalFormatting sqref="Q37:S38">
    <cfRule type="expression" dxfId="9" priority="12">
      <formula>Q39=" "</formula>
    </cfRule>
  </conditionalFormatting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4" width="5.13"/>
    <col customWidth="1" min="5" max="6" width="2.0"/>
    <col customWidth="1" min="7" max="7" width="16.38"/>
    <col customWidth="1" min="8" max="8" width="0.75"/>
    <col customWidth="1" min="9" max="9" width="5.13"/>
    <col customWidth="1" min="10" max="11" width="2.0"/>
    <col customWidth="1" min="12" max="12" width="16.38"/>
    <col customWidth="1" min="13" max="13" width="0.75"/>
    <col customWidth="1" min="14" max="14" width="5.13"/>
    <col customWidth="1" min="15" max="16" width="2.0"/>
    <col customWidth="1" min="17" max="17" width="15.75"/>
    <col customWidth="1" min="18" max="18" width="0.75"/>
    <col customWidth="1" min="19" max="19" width="5.13"/>
    <col customWidth="1" min="20" max="21" width="2.0"/>
    <col customWidth="1" min="22" max="22" width="16.38"/>
    <col customWidth="1" min="23" max="24" width="2.0"/>
    <col customWidth="1" min="25" max="25" width="16.38"/>
    <col customWidth="1" min="26" max="26" width="0.75"/>
    <col customWidth="1" min="27" max="27" width="5.13"/>
    <col customWidth="1" min="28" max="29" width="2.0"/>
    <col customWidth="1" min="30" max="30" width="16.38"/>
    <col customWidth="1" min="31" max="31" width="0.75"/>
    <col customWidth="1" min="32" max="32" width="5.13"/>
    <col customWidth="1" min="33" max="34" width="2.0"/>
    <col customWidth="1" min="35" max="35" width="16.38"/>
    <col customWidth="1" min="36" max="36" width="0.75"/>
    <col customWidth="1" min="37" max="37" width="5.13"/>
    <col customWidth="1" min="38" max="39" width="2.0"/>
    <col customWidth="1" min="40" max="40" width="16.38"/>
    <col customWidth="1" min="41" max="41" width="0.75"/>
    <col customWidth="1" min="42" max="42" width="5.13"/>
    <col customWidth="1" min="43" max="43" width="3.88"/>
  </cols>
  <sheetData>
    <row r="1" ht="10.5" customHeight="1">
      <c r="A1" s="16"/>
      <c r="B1" s="16"/>
      <c r="C1" s="16"/>
      <c r="D1" s="330"/>
      <c r="E1" s="16"/>
      <c r="F1" s="16"/>
      <c r="G1" s="16"/>
      <c r="H1" s="16"/>
      <c r="I1" s="330"/>
      <c r="J1" s="16"/>
      <c r="K1" s="16"/>
      <c r="L1" s="16"/>
      <c r="M1" s="16"/>
      <c r="N1" s="330"/>
      <c r="O1" s="16"/>
      <c r="P1" s="16"/>
      <c r="Q1" s="16"/>
      <c r="R1" s="16"/>
      <c r="S1" s="330"/>
      <c r="T1" s="16"/>
      <c r="U1" s="16"/>
      <c r="V1" s="16"/>
      <c r="W1" s="16"/>
      <c r="X1" s="16"/>
      <c r="Y1" s="16"/>
      <c r="Z1" s="16"/>
      <c r="AA1" s="330"/>
      <c r="AB1" s="16"/>
      <c r="AC1" s="331"/>
      <c r="AD1" s="332"/>
      <c r="AE1" s="331"/>
      <c r="AF1" s="330"/>
      <c r="AG1" s="16"/>
      <c r="AH1" s="16"/>
      <c r="AI1" s="16"/>
      <c r="AJ1" s="16"/>
      <c r="AK1" s="333"/>
      <c r="AL1" s="16"/>
      <c r="AM1" s="16"/>
      <c r="AN1" s="16"/>
      <c r="AO1" s="16"/>
      <c r="AP1" s="330"/>
      <c r="AQ1" s="16"/>
    </row>
    <row r="2" ht="6.0" customHeight="1">
      <c r="A2" s="17"/>
      <c r="B2" s="334"/>
      <c r="AQ2" s="17"/>
    </row>
    <row r="3" ht="4.5" customHeight="1">
      <c r="A3" s="16"/>
      <c r="B3" s="16"/>
      <c r="C3" s="16"/>
      <c r="D3" s="330"/>
      <c r="E3" s="16"/>
      <c r="F3" s="16"/>
      <c r="G3" s="16"/>
      <c r="H3" s="16"/>
      <c r="I3" s="330"/>
      <c r="J3" s="16"/>
      <c r="K3" s="16"/>
      <c r="L3" s="16"/>
      <c r="M3" s="16"/>
      <c r="N3" s="330"/>
      <c r="O3" s="16"/>
      <c r="P3" s="16"/>
      <c r="Q3" s="16"/>
      <c r="R3" s="16"/>
      <c r="S3" s="330"/>
      <c r="T3" s="16"/>
      <c r="U3" s="16"/>
      <c r="V3" s="16"/>
      <c r="W3" s="16"/>
      <c r="X3" s="16"/>
      <c r="Y3" s="16"/>
      <c r="Z3" s="16"/>
      <c r="AA3" s="330"/>
      <c r="AB3" s="16"/>
      <c r="AC3" s="331"/>
      <c r="AD3" s="332"/>
      <c r="AE3" s="331"/>
      <c r="AF3" s="330"/>
      <c r="AG3" s="16"/>
      <c r="AH3" s="16"/>
      <c r="AI3" s="16"/>
      <c r="AJ3" s="16"/>
      <c r="AK3" s="333"/>
      <c r="AL3" s="16"/>
      <c r="AM3" s="16"/>
      <c r="AN3" s="16"/>
      <c r="AO3" s="16"/>
      <c r="AP3" s="330"/>
      <c r="AQ3" s="16"/>
    </row>
    <row r="4" ht="33.75" customHeight="1">
      <c r="A4" s="22"/>
      <c r="B4" s="335" t="s">
        <v>245</v>
      </c>
      <c r="AQ4" s="22"/>
    </row>
    <row r="5" ht="7.5" customHeight="1">
      <c r="A5" s="16"/>
      <c r="B5" s="16"/>
      <c r="C5" s="16"/>
      <c r="D5" s="330"/>
      <c r="E5" s="16"/>
      <c r="F5" s="16"/>
      <c r="G5" s="16"/>
      <c r="H5" s="16"/>
      <c r="I5" s="330"/>
      <c r="J5" s="16"/>
      <c r="K5" s="16"/>
      <c r="L5" s="16"/>
      <c r="M5" s="16"/>
      <c r="N5" s="330"/>
      <c r="O5" s="16"/>
      <c r="P5" s="16"/>
      <c r="Q5" s="16"/>
      <c r="R5" s="16"/>
      <c r="S5" s="330"/>
      <c r="T5" s="16"/>
      <c r="U5" s="16"/>
      <c r="V5" s="16"/>
      <c r="W5" s="16"/>
      <c r="X5" s="16"/>
      <c r="Y5" s="16"/>
      <c r="Z5" s="16"/>
      <c r="AA5" s="330"/>
      <c r="AB5" s="16"/>
      <c r="AC5" s="331"/>
      <c r="AD5" s="332"/>
      <c r="AE5" s="331"/>
      <c r="AF5" s="330"/>
      <c r="AG5" s="16"/>
      <c r="AH5" s="16"/>
      <c r="AI5" s="16"/>
      <c r="AJ5" s="16"/>
      <c r="AK5" s="333"/>
      <c r="AL5" s="16"/>
      <c r="AM5" s="16"/>
      <c r="AN5" s="16"/>
      <c r="AO5" s="16"/>
      <c r="AP5" s="330"/>
      <c r="AQ5" s="16"/>
    </row>
    <row r="6" ht="33.75" customHeight="1">
      <c r="A6" s="22"/>
      <c r="B6" s="336" t="s">
        <v>55</v>
      </c>
      <c r="V6" s="337"/>
      <c r="W6" s="338" t="s">
        <v>167</v>
      </c>
      <c r="AQ6" s="22"/>
    </row>
    <row r="7" ht="4.5" customHeight="1">
      <c r="A7" s="305"/>
      <c r="B7" s="339"/>
      <c r="C7" s="305"/>
      <c r="D7" s="340"/>
      <c r="E7" s="305"/>
      <c r="F7" s="305"/>
      <c r="G7" s="341"/>
      <c r="H7" s="305"/>
      <c r="I7" s="340"/>
      <c r="J7" s="305"/>
      <c r="K7" s="305"/>
      <c r="L7" s="305"/>
      <c r="M7" s="305"/>
      <c r="N7" s="340"/>
      <c r="O7" s="305"/>
      <c r="P7" s="305"/>
      <c r="Q7" s="305"/>
      <c r="R7" s="305"/>
      <c r="S7" s="340"/>
      <c r="T7" s="305"/>
      <c r="U7" s="305"/>
      <c r="V7" s="305"/>
      <c r="W7" s="16"/>
      <c r="X7" s="16"/>
      <c r="Y7" s="16"/>
      <c r="Z7" s="16"/>
      <c r="AA7" s="330"/>
      <c r="AB7" s="16"/>
      <c r="AC7" s="342"/>
      <c r="AD7" s="332"/>
      <c r="AE7" s="332"/>
      <c r="AF7" s="330"/>
      <c r="AG7" s="16"/>
      <c r="AH7" s="16"/>
      <c r="AI7" s="16"/>
      <c r="AJ7" s="16"/>
      <c r="AK7" s="333"/>
      <c r="AL7" s="16"/>
      <c r="AM7" s="16"/>
      <c r="AN7" s="16"/>
      <c r="AO7" s="16"/>
      <c r="AP7" s="330"/>
      <c r="AQ7" s="16"/>
    </row>
    <row r="8" ht="6.0" customHeight="1">
      <c r="A8" s="17"/>
      <c r="B8" s="334"/>
      <c r="AQ8" s="17"/>
    </row>
    <row r="9" ht="15.0" customHeight="1">
      <c r="A9" s="343"/>
      <c r="B9" s="344" t="str">
        <f>'Team Lists Records'!A9</f>
        <v>CONNECTICUT</v>
      </c>
      <c r="G9" s="345" t="str">
        <f>'Team Lists Records LIVE'!B5</f>
        <v>MAINE</v>
      </c>
      <c r="L9" s="346" t="str">
        <f>'Team Lists Records LIVE'!B6</f>
        <v>MASSACHUSETTS</v>
      </c>
      <c r="Q9" s="346" t="str">
        <f>'Team Lists Records LIVE'!B7</f>
        <v>NEW HAMPSHIRE</v>
      </c>
      <c r="V9" s="343"/>
      <c r="W9" s="346" t="str">
        <f>'Team Lists Records LIVE'!B13</f>
        <v>DELAWARE</v>
      </c>
      <c r="AB9" s="346" t="str">
        <f>'Team Lists Records LIVE'!B14</f>
        <v>MARYLAND</v>
      </c>
      <c r="AG9" s="346" t="str">
        <f>'Team Lists Records LIVE'!B15</f>
        <v>NEW JERSEY</v>
      </c>
      <c r="AL9" s="346" t="str">
        <f>'Team Lists Records LIVE'!B16</f>
        <v>NEW YORK</v>
      </c>
      <c r="AQ9" s="347"/>
    </row>
    <row r="10" ht="15.0" customHeight="1">
      <c r="A10" s="348"/>
      <c r="B10" s="349" t="str">
        <f>'Team Lists Records LIVE'!D4</f>
        <v>Fairfield American Little League</v>
      </c>
      <c r="G10" s="350" t="str">
        <f>'Team Lists Records LIVE'!D5</f>
        <v>Saco/Maremont Little League</v>
      </c>
      <c r="L10" s="351" t="str">
        <f>'Team Lists Records LIVE'!D6</f>
        <v>Pittsfield American Little League</v>
      </c>
      <c r="Q10" s="351" t="str">
        <f>'Team Lists Records LIVE'!D7</f>
        <v>Goffstown Junior Baseball Little League</v>
      </c>
      <c r="V10" s="348"/>
      <c r="W10" s="351" t="str">
        <f>'Team Lists Records LIVE'!D13</f>
        <v>Milton Little League</v>
      </c>
      <c r="AB10" s="351" t="str">
        <f>'Team Lists Records LIVE'!D14</f>
        <v>Berlin Little League</v>
      </c>
      <c r="AG10" s="351" t="str">
        <f>'Team Lists Records LIVE'!D15</f>
        <v>Middletown Little League</v>
      </c>
      <c r="AL10" s="351" t="str">
        <f>'Team Lists Records LIVE'!D16</f>
        <v>Mid Island Little League</v>
      </c>
      <c r="AQ10" s="348"/>
    </row>
    <row r="11" ht="22.5" customHeight="1">
      <c r="A11" s="352"/>
      <c r="B11" s="353"/>
      <c r="C11" s="354"/>
      <c r="D11" s="354"/>
      <c r="E11" s="354"/>
      <c r="F11" s="354"/>
      <c r="G11" s="355" t="str">
        <f>'Team Lists Records LIVE'!B8</f>
        <v>RHODE ISLAND</v>
      </c>
      <c r="L11" s="354" t="str">
        <f>'Team Lists Records LIVE'!B9</f>
        <v>VERMONT</v>
      </c>
      <c r="Q11" s="354"/>
      <c r="R11" s="354"/>
      <c r="S11" s="354"/>
      <c r="T11" s="354"/>
      <c r="U11" s="354"/>
      <c r="V11" s="352"/>
      <c r="W11" s="354"/>
      <c r="X11" s="354"/>
      <c r="Y11" s="354"/>
      <c r="Z11" s="354"/>
      <c r="AA11" s="354"/>
      <c r="AB11" s="354" t="str">
        <f>'Team Lists Records LIVE'!B17</f>
        <v>PENNSYLVANIA</v>
      </c>
      <c r="AG11" s="354" t="str">
        <f>'Team Lists Records LIVE'!B18</f>
        <v>WASHINGTON, DC</v>
      </c>
      <c r="AL11" s="354"/>
      <c r="AM11" s="354"/>
      <c r="AN11" s="354"/>
      <c r="AO11" s="354"/>
      <c r="AP11" s="354"/>
      <c r="AQ11" s="356"/>
    </row>
    <row r="12" ht="30.0" customHeight="1">
      <c r="A12" s="348"/>
      <c r="B12" s="349"/>
      <c r="C12" s="351"/>
      <c r="D12" s="351"/>
      <c r="E12" s="351"/>
      <c r="F12" s="351"/>
      <c r="G12" s="350" t="str">
        <f>'Team Lists Records LIVE'!D8</f>
        <v>Coventry Little League</v>
      </c>
      <c r="L12" s="351" t="str">
        <f>'Team Lists Records LIVE'!D9</f>
        <v>South Burlington Little League</v>
      </c>
      <c r="Q12" s="351"/>
      <c r="R12" s="351"/>
      <c r="S12" s="351"/>
      <c r="T12" s="351"/>
      <c r="U12" s="351"/>
      <c r="V12" s="348"/>
      <c r="W12" s="351"/>
      <c r="X12" s="351"/>
      <c r="Y12" s="351"/>
      <c r="Z12" s="351"/>
      <c r="AA12" s="351"/>
      <c r="AB12" s="351" t="str">
        <f>'Team Lists Records LIVE'!D17</f>
        <v>Keystone Little League</v>
      </c>
      <c r="AG12" s="351" t="str">
        <f>'Team Lists Records LIVE'!D18</f>
        <v>Mamie Johnson Little League</v>
      </c>
      <c r="AL12" s="351"/>
      <c r="AM12" s="351"/>
      <c r="AN12" s="351"/>
      <c r="AO12" s="351"/>
      <c r="AP12" s="351"/>
      <c r="AQ12" s="348"/>
    </row>
    <row r="13" ht="16.5" customHeight="1">
      <c r="A13" s="305"/>
      <c r="B13" s="305"/>
      <c r="C13" s="305"/>
      <c r="D13" s="340"/>
      <c r="E13" s="305"/>
      <c r="F13" s="305"/>
      <c r="G13" s="35" t="str">
        <f>'Brackets To Edit'!G3</f>
        <v>NE #3 ● ESPN+</v>
      </c>
      <c r="H13" s="305"/>
      <c r="I13" s="357" t="s">
        <v>97</v>
      </c>
      <c r="J13" s="305"/>
      <c r="K13" s="305"/>
      <c r="L13" s="305"/>
      <c r="M13" s="305"/>
      <c r="N13" s="340"/>
      <c r="O13" s="305"/>
      <c r="P13" s="305"/>
      <c r="Q13" s="305"/>
      <c r="R13" s="305"/>
      <c r="S13" s="340"/>
      <c r="T13" s="305"/>
      <c r="U13" s="305"/>
      <c r="V13" s="305"/>
      <c r="W13" s="305"/>
      <c r="X13" s="305"/>
      <c r="Y13" s="305"/>
      <c r="Z13" s="305"/>
      <c r="AA13" s="340"/>
      <c r="AB13" s="305"/>
      <c r="AC13" s="331"/>
      <c r="AD13" s="332"/>
      <c r="AE13" s="331"/>
      <c r="AF13" s="340"/>
      <c r="AG13" s="305"/>
      <c r="AH13" s="305"/>
      <c r="AI13" s="35" t="str">
        <f>'Brackets To Edit'!G46</f>
        <v>MA #3 ● ESPN+</v>
      </c>
      <c r="AJ13" s="305"/>
      <c r="AK13" s="357" t="s">
        <v>97</v>
      </c>
      <c r="AL13" s="305"/>
      <c r="AM13" s="305"/>
      <c r="AN13" s="305"/>
      <c r="AO13" s="305"/>
      <c r="AP13" s="340"/>
      <c r="AQ13" s="305"/>
    </row>
    <row r="14" ht="16.5" customHeight="1">
      <c r="A14" s="305"/>
      <c r="B14" s="35" t="str">
        <f>'Brackets To Edit'!B4</f>
        <v>NE #1 ● ESPN+</v>
      </c>
      <c r="C14" s="305"/>
      <c r="D14" s="340"/>
      <c r="E14" s="305"/>
      <c r="F14" s="305"/>
      <c r="G14" s="358" t="str">
        <f>UPPER('Brackets To Edit'!G4)</f>
        <v>VERMONT</v>
      </c>
      <c r="H14" s="305"/>
      <c r="I14" s="359">
        <f>'Brackets To Edit'!I4</f>
        <v>0</v>
      </c>
      <c r="J14" s="360"/>
      <c r="K14" s="305"/>
      <c r="L14" s="305"/>
      <c r="M14" s="305"/>
      <c r="N14" s="340"/>
      <c r="O14" s="305"/>
      <c r="P14" s="305"/>
      <c r="Q14" s="305"/>
      <c r="R14" s="305"/>
      <c r="S14" s="340"/>
      <c r="T14" s="305"/>
      <c r="U14" s="305"/>
      <c r="V14" s="305"/>
      <c r="W14" s="305"/>
      <c r="X14" s="305"/>
      <c r="Y14" s="305"/>
      <c r="Z14" s="305"/>
      <c r="AA14" s="340"/>
      <c r="AB14" s="305"/>
      <c r="AC14" s="331"/>
      <c r="AD14" s="332"/>
      <c r="AE14" s="331"/>
      <c r="AF14" s="340"/>
      <c r="AG14" s="305"/>
      <c r="AH14" s="360"/>
      <c r="AI14" s="358" t="str">
        <f>UPPER('Brackets To Edit'!G48)</f>
        <v>PENNSYLVANIA</v>
      </c>
      <c r="AJ14" s="305"/>
      <c r="AK14" s="359">
        <f>'Brackets To Edit'!I48</f>
        <v>0</v>
      </c>
      <c r="AL14" s="305"/>
      <c r="AM14" s="305"/>
      <c r="AN14" s="35" t="str">
        <f>'Brackets To Edit'!B48</f>
        <v>MA #1 ● ESPN+</v>
      </c>
      <c r="AO14" s="305"/>
      <c r="AP14" s="340"/>
      <c r="AQ14" s="305"/>
    </row>
    <row r="15" ht="16.5" customHeight="1">
      <c r="A15" s="305"/>
      <c r="C15" s="305"/>
      <c r="D15" s="357" t="s">
        <v>97</v>
      </c>
      <c r="E15" s="305"/>
      <c r="F15" s="305"/>
      <c r="G15" s="54"/>
      <c r="H15" s="305"/>
      <c r="I15" s="54"/>
      <c r="J15" s="305"/>
      <c r="K15" s="361"/>
      <c r="M15" s="305"/>
      <c r="N15" s="357" t="s">
        <v>97</v>
      </c>
      <c r="O15" s="305"/>
      <c r="P15" s="305"/>
      <c r="Q15" s="305"/>
      <c r="R15" s="305"/>
      <c r="S15" s="340"/>
      <c r="T15" s="305"/>
      <c r="U15" s="305"/>
      <c r="V15" s="305"/>
      <c r="W15" s="305"/>
      <c r="X15" s="305"/>
      <c r="Y15" s="305"/>
      <c r="Z15" s="305"/>
      <c r="AA15" s="340"/>
      <c r="AB15" s="305"/>
      <c r="AC15" s="342"/>
      <c r="AE15" s="305"/>
      <c r="AF15" s="357" t="s">
        <v>97</v>
      </c>
      <c r="AG15" s="305"/>
      <c r="AH15" s="361"/>
      <c r="AI15" s="54"/>
      <c r="AJ15" s="305"/>
      <c r="AK15" s="54"/>
      <c r="AL15" s="305"/>
      <c r="AM15" s="305"/>
      <c r="AO15" s="305"/>
      <c r="AP15" s="357" t="s">
        <v>97</v>
      </c>
      <c r="AQ15" s="305"/>
    </row>
    <row r="16" ht="16.5" customHeight="1">
      <c r="A16" s="305"/>
      <c r="B16" s="362" t="str">
        <f>UPPER('Brackets To Edit'!B6)</f>
        <v>CONNECTICUT</v>
      </c>
      <c r="C16" s="305"/>
      <c r="D16" s="359">
        <f>'Brackets To Edit'!D6</f>
        <v>0</v>
      </c>
      <c r="E16" s="360"/>
      <c r="F16" s="305"/>
      <c r="G16" s="363" t="str">
        <f>'Brackets To Edit'!G6</f>
        <v>Monday 8/6 - 1:00 PM</v>
      </c>
      <c r="J16" s="305"/>
      <c r="K16" s="364"/>
      <c r="L16" s="358" t="str">
        <f>UPPER(IF(AND(I14=0,I18=0),"",IF(I14&gt;I18,G14,G18)))</f>
        <v>RHODE ISLAND</v>
      </c>
      <c r="M16" s="305"/>
      <c r="N16" s="359">
        <f>'Brackets To Edit'!N6</f>
        <v>1</v>
      </c>
      <c r="O16" s="360"/>
      <c r="P16" s="305"/>
      <c r="Q16" s="305"/>
      <c r="R16" s="305"/>
      <c r="S16" s="340"/>
      <c r="T16" s="305"/>
      <c r="U16" s="305"/>
      <c r="V16" s="305"/>
      <c r="W16" s="305"/>
      <c r="X16" s="305"/>
      <c r="Y16" s="305"/>
      <c r="Z16" s="305"/>
      <c r="AA16" s="340"/>
      <c r="AB16" s="305"/>
      <c r="AC16" s="365"/>
      <c r="AD16" s="358" t="str">
        <f>UPPER(IF(AND(AK14=0,AK18=0),"",IF(AK14&gt;AK18,AI14,AI18)))</f>
        <v>NEW YORK</v>
      </c>
      <c r="AE16" s="305"/>
      <c r="AF16" s="359">
        <f>'Brackets To Edit'!N50</f>
        <v>5</v>
      </c>
      <c r="AG16" s="360"/>
      <c r="AH16" s="361"/>
      <c r="AI16" s="363" t="str">
        <f>'Brackets To Edit'!G50</f>
        <v>Monday 8/6 - 10:00 AM</v>
      </c>
      <c r="AL16" s="305"/>
      <c r="AM16" s="360"/>
      <c r="AN16" s="358" t="str">
        <f>UPPER('Brackets To Edit'!B50)</f>
        <v>NEW YORK</v>
      </c>
      <c r="AO16" s="305"/>
      <c r="AP16" s="359">
        <f>'Brackets To Edit'!D50</f>
        <v>10</v>
      </c>
      <c r="AQ16" s="305"/>
    </row>
    <row r="17" ht="16.5" customHeight="1">
      <c r="A17" s="305"/>
      <c r="B17" s="54"/>
      <c r="C17" s="305"/>
      <c r="D17" s="54"/>
      <c r="E17" s="305"/>
      <c r="F17" s="361"/>
      <c r="J17" s="305"/>
      <c r="K17" s="361"/>
      <c r="L17" s="54"/>
      <c r="M17" s="305"/>
      <c r="N17" s="54"/>
      <c r="O17" s="366"/>
      <c r="P17" s="305"/>
      <c r="Q17" s="305"/>
      <c r="R17" s="305"/>
      <c r="S17" s="340"/>
      <c r="T17" s="305"/>
      <c r="U17" s="305"/>
      <c r="V17" s="305"/>
      <c r="W17" s="305"/>
      <c r="X17" s="305"/>
      <c r="Y17" s="305"/>
      <c r="Z17" s="305"/>
      <c r="AA17" s="340"/>
      <c r="AB17" s="305"/>
      <c r="AC17" s="367"/>
      <c r="AD17" s="54"/>
      <c r="AE17" s="305"/>
      <c r="AF17" s="54"/>
      <c r="AG17" s="305"/>
      <c r="AH17" s="361"/>
      <c r="AL17" s="305"/>
      <c r="AM17" s="361"/>
      <c r="AN17" s="54"/>
      <c r="AO17" s="305"/>
      <c r="AP17" s="54"/>
      <c r="AQ17" s="305"/>
    </row>
    <row r="18" ht="16.5" customHeight="1">
      <c r="A18" s="305"/>
      <c r="B18" s="363" t="str">
        <f>'Brackets To Edit'!B8</f>
        <v>Sunday 8/5 - 1:00 PM</v>
      </c>
      <c r="E18" s="305"/>
      <c r="F18" s="364"/>
      <c r="G18" s="358" t="str">
        <f>UPPER(IF(AND(D16=0,D20=0),"",IF(D16&gt;D20,B16,B20)))</f>
        <v>RHODE ISLAND</v>
      </c>
      <c r="H18" s="305"/>
      <c r="I18" s="359">
        <f>'Brackets To Edit'!I8</f>
        <v>10</v>
      </c>
      <c r="J18" s="360"/>
      <c r="K18" s="361"/>
      <c r="L18" s="368" t="s">
        <v>223</v>
      </c>
      <c r="M18" s="305"/>
      <c r="N18" s="340"/>
      <c r="O18" s="366"/>
      <c r="P18" s="305"/>
      <c r="Q18" s="305"/>
      <c r="R18" s="305"/>
      <c r="S18" s="340"/>
      <c r="T18" s="305"/>
      <c r="U18" s="305"/>
      <c r="V18" s="369"/>
      <c r="W18" s="305"/>
      <c r="X18" s="305"/>
      <c r="Y18" s="305"/>
      <c r="Z18" s="305"/>
      <c r="AA18" s="340"/>
      <c r="AB18" s="305"/>
      <c r="AC18" s="370"/>
      <c r="AD18" s="371" t="s">
        <v>223</v>
      </c>
      <c r="AE18" s="305"/>
      <c r="AF18" s="340"/>
      <c r="AG18" s="305"/>
      <c r="AH18" s="364"/>
      <c r="AI18" s="358" t="str">
        <f>UPPER(IF(AND(AP16=0,AP20=0),"",IF(AP16&gt;AP20,AN16,AN20)))</f>
        <v>NEW YORK</v>
      </c>
      <c r="AJ18" s="305"/>
      <c r="AK18" s="359">
        <f>'Brackets To Edit'!I52</f>
        <v>7</v>
      </c>
      <c r="AL18" s="360"/>
      <c r="AM18" s="361"/>
      <c r="AN18" s="363" t="str">
        <f>'Brackets To Edit'!B52</f>
        <v>Sunday 8/5 - 10:00 AM</v>
      </c>
      <c r="AQ18" s="305"/>
    </row>
    <row r="19" ht="16.5" customHeight="1">
      <c r="A19" s="305"/>
      <c r="E19" s="305"/>
      <c r="F19" s="361"/>
      <c r="G19" s="54"/>
      <c r="H19" s="305"/>
      <c r="I19" s="54"/>
      <c r="J19" s="305"/>
      <c r="K19" s="305"/>
      <c r="L19" s="305"/>
      <c r="M19" s="305"/>
      <c r="N19" s="340"/>
      <c r="O19" s="366"/>
      <c r="P19" s="305"/>
      <c r="Q19" s="305"/>
      <c r="R19" s="305"/>
      <c r="S19" s="340"/>
      <c r="T19" s="305"/>
      <c r="U19" s="305"/>
      <c r="V19" s="369"/>
      <c r="W19" s="305"/>
      <c r="X19" s="305"/>
      <c r="Y19" s="305"/>
      <c r="Z19" s="305"/>
      <c r="AA19" s="340"/>
      <c r="AB19" s="305"/>
      <c r="AC19" s="367"/>
      <c r="AF19" s="372"/>
      <c r="AG19" s="305"/>
      <c r="AH19" s="305"/>
      <c r="AI19" s="54"/>
      <c r="AJ19" s="305"/>
      <c r="AK19" s="54"/>
      <c r="AL19" s="305"/>
      <c r="AM19" s="361"/>
      <c r="AQ19" s="305"/>
    </row>
    <row r="20" ht="16.5" customHeight="1">
      <c r="A20" s="305"/>
      <c r="B20" s="358" t="str">
        <f>UPPER('Brackets To Edit'!B10)</f>
        <v>RHODE ISLAND</v>
      </c>
      <c r="C20" s="305"/>
      <c r="D20" s="359">
        <f>'Brackets To Edit'!D10</f>
        <v>10</v>
      </c>
      <c r="E20" s="360"/>
      <c r="F20" s="361"/>
      <c r="G20" s="368" t="s">
        <v>221</v>
      </c>
      <c r="H20" s="305"/>
      <c r="I20" s="340"/>
      <c r="J20" s="305"/>
      <c r="K20" s="305"/>
      <c r="L20" s="373" t="str">
        <f>'Brackets To Edit'!L10</f>
        <v>NE #7 ● ESPN+</v>
      </c>
      <c r="O20" s="366"/>
      <c r="P20" s="305"/>
      <c r="R20" s="305"/>
      <c r="S20" s="357" t="s">
        <v>97</v>
      </c>
      <c r="T20" s="305"/>
      <c r="U20" s="305"/>
      <c r="V20" s="374" t="s">
        <v>230</v>
      </c>
      <c r="W20" s="305"/>
      <c r="X20" s="305"/>
      <c r="Z20" s="305"/>
      <c r="AA20" s="357" t="s">
        <v>97</v>
      </c>
      <c r="AB20" s="305"/>
      <c r="AC20" s="367"/>
      <c r="AD20" s="375" t="str">
        <f>'Brackets To Edit'!L54</f>
        <v>MA #7 ● ESPN+</v>
      </c>
      <c r="AG20" s="305"/>
      <c r="AH20" s="305"/>
      <c r="AI20" s="371" t="s">
        <v>221</v>
      </c>
      <c r="AJ20" s="305"/>
      <c r="AK20" s="376"/>
      <c r="AL20" s="305"/>
      <c r="AM20" s="364"/>
      <c r="AN20" s="358" t="str">
        <f>UPPER('Brackets To Edit'!B54)</f>
        <v>WASHINGTON, DC</v>
      </c>
      <c r="AO20" s="305"/>
      <c r="AP20" s="359">
        <f>'Brackets To Edit'!D54</f>
        <v>2</v>
      </c>
      <c r="AQ20" s="305"/>
    </row>
    <row r="21" ht="16.5" customHeight="1">
      <c r="A21" s="305"/>
      <c r="B21" s="54"/>
      <c r="C21" s="305"/>
      <c r="D21" s="54"/>
      <c r="E21" s="305"/>
      <c r="F21" s="305"/>
      <c r="G21" s="305"/>
      <c r="H21" s="305"/>
      <c r="I21" s="340"/>
      <c r="J21" s="305"/>
      <c r="K21" s="305"/>
      <c r="O21" s="366"/>
      <c r="P21" s="360"/>
      <c r="Q21" s="358" t="str">
        <f>UPPER(IF(AND(N16=0,N26=0),"",IF(N16&gt;N26,L16,L26)))</f>
        <v>MASSACHUSETTS</v>
      </c>
      <c r="R21" s="305"/>
      <c r="S21" s="359">
        <f>'Brackets To Edit'!S11</f>
        <v>2</v>
      </c>
      <c r="T21" s="360"/>
      <c r="U21" s="305"/>
      <c r="W21" s="305"/>
      <c r="X21" s="360"/>
      <c r="Y21" s="358" t="str">
        <f>UPPER(IF(AND(AF16=0,AF26=0),"",IF(AF16&gt;AF26,AD16,AD26)))</f>
        <v>NEW YORK</v>
      </c>
      <c r="Z21" s="305"/>
      <c r="AA21" s="359">
        <f>'Brackets To Edit'!S55</f>
        <v>4</v>
      </c>
      <c r="AB21" s="360"/>
      <c r="AC21" s="370"/>
      <c r="AG21" s="305"/>
      <c r="AH21" s="305"/>
      <c r="AI21" s="305"/>
      <c r="AJ21" s="305"/>
      <c r="AK21" s="376"/>
      <c r="AL21" s="305"/>
      <c r="AM21" s="305"/>
      <c r="AN21" s="54"/>
      <c r="AO21" s="305"/>
      <c r="AP21" s="54"/>
      <c r="AQ21" s="305"/>
    </row>
    <row r="22" ht="16.5" customHeight="1">
      <c r="A22" s="305"/>
      <c r="B22" s="305"/>
      <c r="C22" s="305"/>
      <c r="D22" s="340"/>
      <c r="E22" s="305"/>
      <c r="F22" s="305"/>
      <c r="G22" s="35" t="str">
        <f>'Brackets To Edit'!G12</f>
        <v>NE #4 ● ESPN+</v>
      </c>
      <c r="H22" s="305"/>
      <c r="I22" s="340"/>
      <c r="J22" s="305"/>
      <c r="K22" s="305"/>
      <c r="L22" s="377" t="str">
        <f>'Brackets To Edit'!L12</f>
        <v>Wednesday 8/8 - 4:00 PM</v>
      </c>
      <c r="O22" s="366"/>
      <c r="P22" s="305"/>
      <c r="Q22" s="54"/>
      <c r="R22" s="305"/>
      <c r="S22" s="54"/>
      <c r="T22" s="305"/>
      <c r="U22" s="361"/>
      <c r="W22" s="305"/>
      <c r="X22" s="361"/>
      <c r="Y22" s="54"/>
      <c r="Z22" s="305"/>
      <c r="AA22" s="54"/>
      <c r="AB22" s="305"/>
      <c r="AC22" s="367"/>
      <c r="AD22" s="377" t="str">
        <f>'Brackets To Edit'!L56</f>
        <v>Wednesday 8/8 - 1:00 PM</v>
      </c>
      <c r="AG22" s="305"/>
      <c r="AH22" s="305"/>
      <c r="AI22" s="305"/>
      <c r="AJ22" s="305"/>
      <c r="AK22" s="376"/>
      <c r="AL22" s="305"/>
      <c r="AM22" s="305"/>
      <c r="AN22" s="305"/>
      <c r="AO22" s="305"/>
      <c r="AP22" s="340"/>
      <c r="AQ22" s="305"/>
    </row>
    <row r="23" ht="16.5" customHeight="1">
      <c r="A23" s="305"/>
      <c r="B23" s="305"/>
      <c r="C23" s="305"/>
      <c r="D23" s="340"/>
      <c r="E23" s="305"/>
      <c r="F23" s="305"/>
      <c r="H23" s="305"/>
      <c r="I23" s="357" t="s">
        <v>97</v>
      </c>
      <c r="J23" s="305"/>
      <c r="K23" s="305"/>
      <c r="O23" s="366"/>
      <c r="P23" s="305"/>
      <c r="Q23" s="368" t="s">
        <v>228</v>
      </c>
      <c r="R23" s="305"/>
      <c r="S23" s="340"/>
      <c r="T23" s="305"/>
      <c r="U23" s="361"/>
      <c r="V23" s="305"/>
      <c r="W23" s="305"/>
      <c r="X23" s="361"/>
      <c r="Y23" s="371" t="s">
        <v>228</v>
      </c>
      <c r="Z23" s="305"/>
      <c r="AA23" s="340"/>
      <c r="AB23" s="305"/>
      <c r="AC23" s="367"/>
      <c r="AG23" s="305"/>
      <c r="AH23" s="305"/>
      <c r="AI23" s="35" t="str">
        <f>'Brackets To Edit'!G56</f>
        <v>MA #4 ● ESPN+</v>
      </c>
      <c r="AJ23" s="305"/>
      <c r="AK23" s="357" t="s">
        <v>97</v>
      </c>
      <c r="AL23" s="305"/>
      <c r="AM23" s="305"/>
      <c r="AN23" s="305"/>
      <c r="AO23" s="305"/>
      <c r="AP23" s="340"/>
      <c r="AQ23" s="305"/>
    </row>
    <row r="24" ht="16.5" customHeight="1">
      <c r="A24" s="305"/>
      <c r="B24" s="35" t="str">
        <f>'Brackets To Edit'!B14</f>
        <v>NE #2 ● ESPN+</v>
      </c>
      <c r="C24" s="305"/>
      <c r="D24" s="340"/>
      <c r="E24" s="305"/>
      <c r="F24" s="305"/>
      <c r="G24" s="358" t="str">
        <f>UPPER('Brackets To Edit'!G14)</f>
        <v>MAINE</v>
      </c>
      <c r="H24" s="305"/>
      <c r="I24" s="359">
        <f>'Brackets To Edit'!I14</f>
        <v>4</v>
      </c>
      <c r="J24" s="360"/>
      <c r="K24" s="305"/>
      <c r="L24" s="305"/>
      <c r="M24" s="305"/>
      <c r="N24" s="340"/>
      <c r="O24" s="366"/>
      <c r="P24" s="305"/>
      <c r="Q24" s="305"/>
      <c r="R24" s="305"/>
      <c r="S24" s="340"/>
      <c r="T24" s="305"/>
      <c r="U24" s="364"/>
      <c r="V24" s="358" t="str">
        <f>UPPER(IF(AND(S21=0,S38=0),"",IF(S21&gt;S38,Q21,Q38)))</f>
        <v>RHODE ISLAND</v>
      </c>
      <c r="W24" s="305"/>
      <c r="X24" s="361"/>
      <c r="Y24" s="305"/>
      <c r="Z24" s="305"/>
      <c r="AA24" s="340"/>
      <c r="AB24" s="305"/>
      <c r="AC24" s="370"/>
      <c r="AD24" s="332"/>
      <c r="AE24" s="332"/>
      <c r="AF24" s="340"/>
      <c r="AG24" s="305"/>
      <c r="AH24" s="360"/>
      <c r="AI24" s="358" t="str">
        <f>UPPER('Brackets To Edit'!G58)</f>
        <v>NEW JERSEY</v>
      </c>
      <c r="AJ24" s="305"/>
      <c r="AK24" s="359">
        <f>'Brackets To Edit'!I58</f>
        <v>6</v>
      </c>
      <c r="AL24" s="305"/>
      <c r="AM24" s="305"/>
      <c r="AN24" s="35" t="str">
        <f>'Brackets To Edit'!B58</f>
        <v>MA #2 ● ESPN+</v>
      </c>
      <c r="AO24" s="305"/>
      <c r="AP24" s="340"/>
      <c r="AQ24" s="305"/>
    </row>
    <row r="25" ht="16.5" customHeight="1">
      <c r="A25" s="305"/>
      <c r="C25" s="305"/>
      <c r="D25" s="357" t="s">
        <v>97</v>
      </c>
      <c r="E25" s="305"/>
      <c r="F25" s="305"/>
      <c r="G25" s="54"/>
      <c r="H25" s="305"/>
      <c r="I25" s="54"/>
      <c r="J25" s="305"/>
      <c r="K25" s="361"/>
      <c r="M25" s="305"/>
      <c r="N25" s="340"/>
      <c r="O25" s="366"/>
      <c r="P25" s="305"/>
      <c r="Q25" s="378" t="s">
        <v>246</v>
      </c>
      <c r="T25" s="305"/>
      <c r="U25" s="361"/>
      <c r="V25" s="54"/>
      <c r="W25" s="305"/>
      <c r="X25" s="361"/>
      <c r="Y25" s="379"/>
      <c r="AB25" s="305"/>
      <c r="AC25" s="367"/>
      <c r="AD25" s="332"/>
      <c r="AE25" s="331"/>
      <c r="AF25" s="340"/>
      <c r="AG25" s="305"/>
      <c r="AH25" s="361"/>
      <c r="AI25" s="54"/>
      <c r="AJ25" s="305"/>
      <c r="AK25" s="54"/>
      <c r="AL25" s="305"/>
      <c r="AM25" s="305"/>
      <c r="AO25" s="305"/>
      <c r="AP25" s="357" t="s">
        <v>97</v>
      </c>
      <c r="AQ25" s="305"/>
    </row>
    <row r="26" ht="16.5" customHeight="1">
      <c r="A26" s="305"/>
      <c r="B26" s="358" t="str">
        <f>UPPER('Brackets To Edit'!B16)</f>
        <v>MASSACHUSETTS</v>
      </c>
      <c r="C26" s="305"/>
      <c r="D26" s="359">
        <f>'Brackets To Edit'!D16</f>
        <v>4</v>
      </c>
      <c r="E26" s="360"/>
      <c r="F26" s="305"/>
      <c r="G26" s="363" t="str">
        <f>'Brackets To Edit'!G16</f>
        <v>Monday 8/6 - 7:00 PM</v>
      </c>
      <c r="J26" s="305"/>
      <c r="K26" s="364"/>
      <c r="L26" s="358" t="str">
        <f>UPPER(IF(AND(I24=0,I28=0),"",IF(I24&gt;I28,G24,G28)))</f>
        <v>MASSACHUSETTS</v>
      </c>
      <c r="M26" s="305"/>
      <c r="N26" s="359">
        <f>'Brackets To Edit'!N16</f>
        <v>10</v>
      </c>
      <c r="O26" s="380"/>
      <c r="P26" s="305"/>
      <c r="Q26" s="381" t="s">
        <v>247</v>
      </c>
      <c r="T26" s="305"/>
      <c r="U26" s="361"/>
      <c r="V26" s="368" t="s">
        <v>248</v>
      </c>
      <c r="W26" s="305"/>
      <c r="X26" s="361"/>
      <c r="Y26" s="375" t="str">
        <f>'Brackets To Edit'!Q62</f>
        <v>MA #10 ● ESPN</v>
      </c>
      <c r="AB26" s="305"/>
      <c r="AC26" s="382"/>
      <c r="AD26" s="358" t="str">
        <f>UPPER(IF(AND(AK24=0,AK28=0),"",IF(AK24&gt;AK28,AI24,AI28)))</f>
        <v>NEW JERSEY</v>
      </c>
      <c r="AE26" s="305"/>
      <c r="AF26" s="359">
        <f>'Brackets To Edit'!N60</f>
        <v>2</v>
      </c>
      <c r="AG26" s="360"/>
      <c r="AH26" s="361"/>
      <c r="AI26" s="363" t="str">
        <f>'Brackets To Edit'!G60</f>
        <v>Monday 8/6 - 4:00 PM</v>
      </c>
      <c r="AL26" s="305"/>
      <c r="AM26" s="360"/>
      <c r="AN26" s="358" t="str">
        <f>UPPER('Brackets To Edit'!B60)</f>
        <v>MARYLAND</v>
      </c>
      <c r="AO26" s="305"/>
      <c r="AP26" s="359">
        <f>'Brackets To Edit'!D60</f>
        <v>6</v>
      </c>
      <c r="AQ26" s="305"/>
    </row>
    <row r="27" ht="16.5" customHeight="1">
      <c r="A27" s="305"/>
      <c r="B27" s="54"/>
      <c r="C27" s="305"/>
      <c r="D27" s="54"/>
      <c r="E27" s="305"/>
      <c r="F27" s="361"/>
      <c r="J27" s="305"/>
      <c r="K27" s="361"/>
      <c r="L27" s="54"/>
      <c r="M27" s="305"/>
      <c r="N27" s="54"/>
      <c r="O27" s="305"/>
      <c r="P27" s="305"/>
      <c r="T27" s="305"/>
      <c r="U27" s="361"/>
      <c r="W27" s="305"/>
      <c r="X27" s="361"/>
      <c r="Y27" s="377" t="str">
        <f>'Brackets To Edit'!Q64</f>
        <v>Sunday 8/12 - 1:00 PM</v>
      </c>
      <c r="AB27" s="305"/>
      <c r="AC27" s="342"/>
      <c r="AD27" s="54"/>
      <c r="AE27" s="305"/>
      <c r="AF27" s="54"/>
      <c r="AG27" s="305"/>
      <c r="AH27" s="361"/>
      <c r="AL27" s="305"/>
      <c r="AM27" s="361"/>
      <c r="AN27" s="54"/>
      <c r="AO27" s="305"/>
      <c r="AP27" s="54"/>
      <c r="AQ27" s="305"/>
    </row>
    <row r="28" ht="16.5" customHeight="1">
      <c r="A28" s="305"/>
      <c r="B28" s="363" t="str">
        <f>'Brackets To Edit'!B18</f>
        <v>Sunday 8/5 - 7:00 PM</v>
      </c>
      <c r="E28" s="305"/>
      <c r="F28" s="364"/>
      <c r="G28" s="358" t="str">
        <f>UPPER(IF(AND(D26=0,D30=0),"",IF(D26&gt;D30,B26,B30)))</f>
        <v>MASSACHUSETTS</v>
      </c>
      <c r="H28" s="305"/>
      <c r="I28" s="359">
        <f>'Brackets To Edit'!I18</f>
        <v>9</v>
      </c>
      <c r="J28" s="360"/>
      <c r="K28" s="361"/>
      <c r="L28" s="368" t="s">
        <v>224</v>
      </c>
      <c r="M28" s="305"/>
      <c r="N28" s="340"/>
      <c r="O28" s="305"/>
      <c r="P28" s="305"/>
      <c r="T28" s="305"/>
      <c r="U28" s="361"/>
      <c r="W28" s="305"/>
      <c r="X28" s="361"/>
      <c r="Y28" s="383"/>
      <c r="Z28" s="383"/>
      <c r="AA28" s="383"/>
      <c r="AB28" s="305"/>
      <c r="AC28" s="331"/>
      <c r="AD28" s="371" t="s">
        <v>224</v>
      </c>
      <c r="AE28" s="305"/>
      <c r="AF28" s="340"/>
      <c r="AG28" s="305"/>
      <c r="AH28" s="364"/>
      <c r="AI28" s="358" t="str">
        <f>UPPER(IF(AND(AP26=0,AP30=0),"",IF(AP26&gt;AP30,AN26,AN30)))</f>
        <v>MARYLAND</v>
      </c>
      <c r="AJ28" s="305"/>
      <c r="AK28" s="359">
        <f>'Brackets To Edit'!I62</f>
        <v>2</v>
      </c>
      <c r="AL28" s="360"/>
      <c r="AM28" s="361"/>
      <c r="AN28" s="363" t="str">
        <f>'Brackets To Edit'!B62</f>
        <v>Sunday 8/5 - 4:00 PM</v>
      </c>
      <c r="AQ28" s="305"/>
    </row>
    <row r="29" ht="16.5" customHeight="1">
      <c r="A29" s="305"/>
      <c r="E29" s="305"/>
      <c r="F29" s="361"/>
      <c r="G29" s="54"/>
      <c r="H29" s="305"/>
      <c r="I29" s="54"/>
      <c r="J29" s="341"/>
      <c r="K29" s="341"/>
      <c r="L29" s="341"/>
      <c r="M29" s="341"/>
      <c r="N29" s="384"/>
      <c r="O29" s="305"/>
      <c r="P29" s="305"/>
      <c r="Q29" s="378" t="s">
        <v>246</v>
      </c>
      <c r="T29" s="305"/>
      <c r="U29" s="361"/>
      <c r="W29" s="366"/>
      <c r="X29" s="305"/>
      <c r="Y29" s="379"/>
      <c r="AB29" s="305"/>
      <c r="AC29" s="331"/>
      <c r="AD29" s="332"/>
      <c r="AE29" s="331"/>
      <c r="AF29" s="340"/>
      <c r="AG29" s="305"/>
      <c r="AH29" s="305"/>
      <c r="AI29" s="54"/>
      <c r="AJ29" s="305"/>
      <c r="AK29" s="54"/>
      <c r="AL29" s="305"/>
      <c r="AM29" s="361"/>
      <c r="AQ29" s="305"/>
    </row>
    <row r="30" ht="16.5" customHeight="1">
      <c r="A30" s="305"/>
      <c r="B30" s="358" t="str">
        <f>UPPER('Brackets To Edit'!B20)</f>
        <v>NEW HAMPSHIRE</v>
      </c>
      <c r="C30" s="305"/>
      <c r="D30" s="359">
        <f>'Brackets To Edit'!D20</f>
        <v>2</v>
      </c>
      <c r="E30" s="360"/>
      <c r="F30" s="361"/>
      <c r="G30" s="385" t="s">
        <v>222</v>
      </c>
      <c r="H30" s="341"/>
      <c r="I30" s="384"/>
      <c r="J30" s="341"/>
      <c r="K30" s="341"/>
      <c r="L30" s="341"/>
      <c r="M30" s="341"/>
      <c r="N30" s="384"/>
      <c r="O30" s="305"/>
      <c r="P30" s="305"/>
      <c r="R30" s="305"/>
      <c r="S30" s="340"/>
      <c r="T30" s="305"/>
      <c r="U30" s="361"/>
      <c r="W30" s="305"/>
      <c r="X30" s="361"/>
      <c r="AB30" s="305"/>
      <c r="AC30" s="342"/>
      <c r="AD30" s="332"/>
      <c r="AE30" s="332"/>
      <c r="AF30" s="340"/>
      <c r="AG30" s="305"/>
      <c r="AH30" s="305"/>
      <c r="AI30" s="371" t="s">
        <v>222</v>
      </c>
      <c r="AJ30" s="305"/>
      <c r="AK30" s="376"/>
      <c r="AL30" s="305"/>
      <c r="AM30" s="364"/>
      <c r="AN30" s="358" t="str">
        <f>UPPER('Brackets To Edit'!B64)</f>
        <v>DELAWARE</v>
      </c>
      <c r="AO30" s="305"/>
      <c r="AP30" s="359">
        <f>'Brackets To Edit'!D64</f>
        <v>0</v>
      </c>
      <c r="AQ30" s="305"/>
    </row>
    <row r="31" ht="16.5" customHeight="1">
      <c r="A31" s="305"/>
      <c r="B31" s="54"/>
      <c r="C31" s="305"/>
      <c r="D31" s="54"/>
      <c r="E31" s="305"/>
      <c r="F31" s="305"/>
      <c r="G31" s="341"/>
      <c r="H31" s="341"/>
      <c r="I31" s="384"/>
      <c r="J31" s="341"/>
      <c r="K31" s="341"/>
      <c r="L31" s="341"/>
      <c r="M31" s="341"/>
      <c r="N31" s="384"/>
      <c r="O31" s="305"/>
      <c r="P31" s="305"/>
      <c r="R31" s="305"/>
      <c r="S31" s="340"/>
      <c r="T31" s="305"/>
      <c r="U31" s="361"/>
      <c r="W31" s="305"/>
      <c r="X31" s="361"/>
      <c r="Y31" s="386" t="s">
        <v>246</v>
      </c>
      <c r="AB31" s="305"/>
      <c r="AC31" s="331"/>
      <c r="AD31" s="332"/>
      <c r="AE31" s="331"/>
      <c r="AF31" s="340"/>
      <c r="AG31" s="305"/>
      <c r="AH31" s="305"/>
      <c r="AI31" s="305"/>
      <c r="AJ31" s="305"/>
      <c r="AK31" s="376"/>
      <c r="AL31" s="305"/>
      <c r="AM31" s="305"/>
      <c r="AN31" s="54"/>
      <c r="AO31" s="305"/>
      <c r="AP31" s="54"/>
      <c r="AQ31" s="305"/>
    </row>
    <row r="32" ht="16.5" customHeight="1">
      <c r="A32" s="305"/>
      <c r="B32" s="305"/>
      <c r="C32" s="305"/>
      <c r="D32" s="340"/>
      <c r="E32" s="305"/>
      <c r="F32" s="305"/>
      <c r="G32" s="341"/>
      <c r="H32" s="341"/>
      <c r="I32" s="384"/>
      <c r="J32" s="341"/>
      <c r="K32" s="341"/>
      <c r="M32" s="341"/>
      <c r="N32" s="357" t="s">
        <v>97</v>
      </c>
      <c r="O32" s="305"/>
      <c r="P32" s="305"/>
      <c r="Q32" s="387" t="str">
        <f>'Brackets To Edit'!Q18</f>
        <v>NE #10 ● ESPN</v>
      </c>
      <c r="T32" s="305"/>
      <c r="U32" s="361"/>
      <c r="V32" s="358" t="str">
        <f>UPPER(IF(AND(AA21=0,AA38=0),"",IF(AA21&gt;AA38,Y21,Y38)))</f>
        <v>NEW YORK</v>
      </c>
      <c r="W32" s="360"/>
      <c r="X32" s="361"/>
      <c r="Y32" s="388" t="s">
        <v>249</v>
      </c>
      <c r="AB32" s="305"/>
      <c r="AC32" s="331"/>
      <c r="AE32" s="305"/>
      <c r="AF32" s="357" t="s">
        <v>97</v>
      </c>
      <c r="AG32" s="305"/>
      <c r="AH32" s="305"/>
      <c r="AI32" s="305"/>
      <c r="AJ32" s="305"/>
      <c r="AK32" s="376"/>
      <c r="AL32" s="305"/>
      <c r="AM32" s="305"/>
      <c r="AN32" s="305"/>
      <c r="AO32" s="305"/>
      <c r="AP32" s="340"/>
      <c r="AQ32" s="305"/>
    </row>
    <row r="33" ht="16.5" customHeight="1">
      <c r="A33" s="305"/>
      <c r="B33" s="305"/>
      <c r="C33" s="305"/>
      <c r="D33" s="340"/>
      <c r="E33" s="305"/>
      <c r="F33" s="305"/>
      <c r="G33" s="341"/>
      <c r="H33" s="341"/>
      <c r="I33" s="384"/>
      <c r="J33" s="305"/>
      <c r="K33" s="305"/>
      <c r="L33" s="358" t="str">
        <f>UPPER(IF(AND(N16=0,N26=0),"",IF(N16&gt;N26,L26,L16)))</f>
        <v>RHODE ISLAND</v>
      </c>
      <c r="M33" s="305"/>
      <c r="N33" s="359">
        <f>'Brackets To Edit'!N23</f>
        <v>6</v>
      </c>
      <c r="O33" s="360"/>
      <c r="P33" s="305"/>
      <c r="Q33" s="377" t="str">
        <f>'Brackets To Edit'!Q20</f>
        <v>Sunday 8/12 - 10:00 AM</v>
      </c>
      <c r="T33" s="305"/>
      <c r="U33" s="361"/>
      <c r="V33" s="54"/>
      <c r="W33" s="305"/>
      <c r="X33" s="361"/>
      <c r="AB33" s="305"/>
      <c r="AC33" s="389"/>
      <c r="AD33" s="390" t="str">
        <f>UPPER(IF(AND(AF16=0,AF26=0),"",IF(AF16&gt;AF26,AD26,AD16)))</f>
        <v>NEW JERSEY</v>
      </c>
      <c r="AE33" s="305"/>
      <c r="AF33" s="359">
        <f>'Brackets To Edit'!N67</f>
        <v>1</v>
      </c>
      <c r="AG33" s="305"/>
      <c r="AH33" s="305"/>
      <c r="AI33" s="305"/>
      <c r="AJ33" s="305"/>
      <c r="AK33" s="376"/>
      <c r="AL33" s="305"/>
      <c r="AM33" s="305"/>
      <c r="AN33" s="305"/>
      <c r="AO33" s="305"/>
      <c r="AP33" s="340"/>
      <c r="AQ33" s="305"/>
    </row>
    <row r="34" ht="16.5" customHeight="1">
      <c r="A34" s="305"/>
      <c r="B34" s="35" t="str">
        <f>'Brackets To Edit'!B24</f>
        <v>NE #5 ● ESPN+</v>
      </c>
      <c r="C34" s="305"/>
      <c r="D34" s="340"/>
      <c r="E34" s="305"/>
      <c r="F34" s="305"/>
      <c r="G34" s="305"/>
      <c r="H34" s="305"/>
      <c r="I34" s="340"/>
      <c r="J34" s="305"/>
      <c r="K34" s="391"/>
      <c r="L34" s="54"/>
      <c r="M34" s="305"/>
      <c r="N34" s="54"/>
      <c r="O34" s="366"/>
      <c r="P34" s="305"/>
      <c r="Q34" s="305"/>
      <c r="R34" s="305"/>
      <c r="S34" s="340"/>
      <c r="T34" s="305"/>
      <c r="U34" s="361"/>
      <c r="V34" s="371" t="s">
        <v>248</v>
      </c>
      <c r="W34" s="305"/>
      <c r="X34" s="361"/>
      <c r="AB34" s="305"/>
      <c r="AC34" s="367"/>
      <c r="AD34" s="54"/>
      <c r="AE34" s="305"/>
      <c r="AF34" s="54"/>
      <c r="AG34" s="305"/>
      <c r="AH34" s="305"/>
      <c r="AI34" s="305"/>
      <c r="AJ34" s="305"/>
      <c r="AK34" s="376"/>
      <c r="AL34" s="305"/>
      <c r="AM34" s="305"/>
      <c r="AN34" s="35" t="str">
        <f>'Brackets To Edit'!B68</f>
        <v>MA #5 ● ESPN+</v>
      </c>
      <c r="AO34" s="305"/>
      <c r="AP34" s="340"/>
      <c r="AQ34" s="305"/>
    </row>
    <row r="35" ht="16.5" customHeight="1">
      <c r="A35" s="305"/>
      <c r="C35" s="305"/>
      <c r="D35" s="357" t="s">
        <v>97</v>
      </c>
      <c r="E35" s="305"/>
      <c r="F35" s="305"/>
      <c r="G35" s="305"/>
      <c r="H35" s="305"/>
      <c r="I35" s="340"/>
      <c r="J35" s="305"/>
      <c r="K35" s="305"/>
      <c r="L35" s="385" t="s">
        <v>194</v>
      </c>
      <c r="M35" s="305"/>
      <c r="N35" s="340"/>
      <c r="O35" s="366"/>
      <c r="P35" s="305"/>
      <c r="Q35" s="305"/>
      <c r="R35" s="305"/>
      <c r="S35" s="340"/>
      <c r="T35" s="305"/>
      <c r="U35" s="361"/>
      <c r="V35" s="392" t="s">
        <v>231</v>
      </c>
      <c r="W35" s="305"/>
      <c r="X35" s="361"/>
      <c r="Y35" s="386" t="s">
        <v>246</v>
      </c>
      <c r="AB35" s="305"/>
      <c r="AC35" s="367"/>
      <c r="AD35" s="371" t="s">
        <v>194</v>
      </c>
      <c r="AE35" s="305"/>
      <c r="AF35" s="340"/>
      <c r="AG35" s="305"/>
      <c r="AH35" s="305"/>
      <c r="AI35" s="305"/>
      <c r="AJ35" s="305"/>
      <c r="AK35" s="376"/>
      <c r="AL35" s="305"/>
      <c r="AM35" s="305"/>
      <c r="AO35" s="305"/>
      <c r="AP35" s="357" t="s">
        <v>97</v>
      </c>
      <c r="AQ35" s="305"/>
    </row>
    <row r="36" ht="16.5" customHeight="1">
      <c r="A36" s="393" t="s">
        <v>200</v>
      </c>
      <c r="B36" s="358" t="str">
        <f>UPPER(IF(AND(D16=0,D20=0),"",IF(D16&gt;D20,B20,B16)))</f>
        <v>CONNECTICUT</v>
      </c>
      <c r="C36" s="305"/>
      <c r="D36" s="359">
        <f>'Brackets To Edit'!D26</f>
        <v>7</v>
      </c>
      <c r="E36" s="360"/>
      <c r="F36" s="305"/>
      <c r="G36" s="394"/>
      <c r="H36" s="305"/>
      <c r="I36" s="340"/>
      <c r="J36" s="305"/>
      <c r="K36" s="305"/>
      <c r="L36" s="305"/>
      <c r="M36" s="305"/>
      <c r="N36" s="340"/>
      <c r="O36" s="366"/>
      <c r="P36" s="305"/>
      <c r="R36" s="305"/>
      <c r="S36" s="340"/>
      <c r="T36" s="305"/>
      <c r="U36" s="361"/>
      <c r="W36" s="305"/>
      <c r="X36" s="361"/>
      <c r="Y36" s="305"/>
      <c r="Z36" s="305"/>
      <c r="AA36" s="340"/>
      <c r="AB36" s="305"/>
      <c r="AC36" s="370"/>
      <c r="AF36" s="372"/>
      <c r="AG36" s="305"/>
      <c r="AH36" s="305"/>
      <c r="AI36" s="305"/>
      <c r="AJ36" s="305"/>
      <c r="AK36" s="376"/>
      <c r="AL36" s="305"/>
      <c r="AM36" s="360"/>
      <c r="AN36" s="358" t="str">
        <f>UPPER(IF(AND(AP16=0,AP20=0),"",IF(AP16&gt;AP20,AN20,AN16)))</f>
        <v>WASHINGTON, DC</v>
      </c>
      <c r="AO36" s="305"/>
      <c r="AP36" s="359">
        <f>'Brackets To Edit'!D70</f>
        <v>6</v>
      </c>
      <c r="AQ36" s="395" t="s">
        <v>200</v>
      </c>
    </row>
    <row r="37" ht="16.5" customHeight="1">
      <c r="B37" s="54"/>
      <c r="C37" s="305"/>
      <c r="D37" s="54"/>
      <c r="E37" s="305"/>
      <c r="F37" s="361"/>
      <c r="H37" s="305"/>
      <c r="I37" s="357" t="s">
        <v>97</v>
      </c>
      <c r="J37" s="305"/>
      <c r="K37" s="305"/>
      <c r="L37" s="373" t="str">
        <f>'Brackets To Edit'!L27</f>
        <v>NE #9 ● ESPN</v>
      </c>
      <c r="O37" s="366"/>
      <c r="P37" s="305"/>
      <c r="Q37" s="331"/>
      <c r="R37" s="332"/>
      <c r="S37" s="396"/>
      <c r="T37" s="366"/>
      <c r="U37" s="305"/>
      <c r="W37" s="305"/>
      <c r="X37" s="361"/>
      <c r="Y37" s="331"/>
      <c r="Z37" s="332"/>
      <c r="AA37" s="396"/>
      <c r="AB37" s="366"/>
      <c r="AC37" s="331"/>
      <c r="AD37" s="375" t="str">
        <f>'Brackets To Edit'!L71</f>
        <v>MA #9 ● ESPN</v>
      </c>
      <c r="AG37" s="305"/>
      <c r="AH37" s="305"/>
      <c r="AI37" s="305"/>
      <c r="AJ37" s="305"/>
      <c r="AK37" s="357" t="s">
        <v>97</v>
      </c>
      <c r="AL37" s="305"/>
      <c r="AM37" s="361"/>
      <c r="AN37" s="54"/>
      <c r="AO37" s="305"/>
      <c r="AP37" s="54"/>
    </row>
    <row r="38" ht="16.5" customHeight="1">
      <c r="A38" s="397"/>
      <c r="B38" s="363" t="str">
        <f>'Brackets To Edit'!B28</f>
        <v>Tuesday 8/7 - 1:00 PM</v>
      </c>
      <c r="E38" s="305"/>
      <c r="F38" s="364"/>
      <c r="G38" s="358" t="str">
        <f>UPPER(IF(AND(D36=0,D40=0),"",IF(D36&gt;D40,B36,B40)))</f>
        <v>CONNECTICUT</v>
      </c>
      <c r="H38" s="305"/>
      <c r="I38" s="359">
        <f>'Brackets To Edit'!I28</f>
        <v>3</v>
      </c>
      <c r="J38" s="360"/>
      <c r="K38" s="305"/>
      <c r="O38" s="305"/>
      <c r="P38" s="364"/>
      <c r="Q38" s="358" t="str">
        <f>UPPER(IF(AND(N33=0,N43=0),"",IF(N33&gt;N43,L33,L43)))</f>
        <v>RHODE ISLAND</v>
      </c>
      <c r="R38" s="305"/>
      <c r="S38" s="359">
        <f>'Brackets To Edit'!S27</f>
        <v>3</v>
      </c>
      <c r="T38" s="380"/>
      <c r="U38" s="305"/>
      <c r="V38" s="369"/>
      <c r="W38" s="305"/>
      <c r="X38" s="364"/>
      <c r="Y38" s="358" t="str">
        <f>UPPER(IF(AND(AF33=0,AF43=0),"",IF(AF33&gt;AF43,Y21,AD43)))</f>
        <v>MARYLAND</v>
      </c>
      <c r="Z38" s="305"/>
      <c r="AA38" s="359">
        <f>'Brackets To Edit'!S71</f>
        <v>0</v>
      </c>
      <c r="AB38" s="360"/>
      <c r="AC38" s="367"/>
      <c r="AG38" s="305"/>
      <c r="AH38" s="360"/>
      <c r="AI38" s="358" t="str">
        <f>UPPER(IF(AND(AP36=0,AP40=0),"",IF(AP36&gt;AP40,AN36,AN40)))</f>
        <v>MARYLAND</v>
      </c>
      <c r="AJ38" s="305"/>
      <c r="AK38" s="359">
        <f>'Brackets To Edit'!I72</f>
        <v>6</v>
      </c>
      <c r="AL38" s="360"/>
      <c r="AM38" s="361"/>
      <c r="AN38" s="363" t="str">
        <f>'Brackets To Edit'!B72</f>
        <v>Tuesday 8/7 - 10:00 AM</v>
      </c>
      <c r="AQ38" s="398"/>
    </row>
    <row r="39" ht="16.5" customHeight="1">
      <c r="A39" s="397"/>
      <c r="E39" s="305"/>
      <c r="F39" s="361"/>
      <c r="G39" s="54"/>
      <c r="H39" s="305"/>
      <c r="I39" s="54"/>
      <c r="J39" s="305"/>
      <c r="K39" s="361"/>
      <c r="L39" s="377" t="str">
        <f>'Brackets To Edit'!L29</f>
        <v>Friday 8/10 - 1:00 PM</v>
      </c>
      <c r="O39" s="366"/>
      <c r="P39" s="305"/>
      <c r="Q39" s="54"/>
      <c r="R39" s="305"/>
      <c r="S39" s="54"/>
      <c r="T39" s="305"/>
      <c r="U39" s="305"/>
      <c r="W39" s="305"/>
      <c r="X39" s="305"/>
      <c r="Y39" s="54"/>
      <c r="Z39" s="305"/>
      <c r="AA39" s="54"/>
      <c r="AB39" s="305"/>
      <c r="AC39" s="370"/>
      <c r="AD39" s="377" t="str">
        <f>'Brackets To Edit'!L73</f>
        <v>Friday 8/10 - 7:00 PM</v>
      </c>
      <c r="AG39" s="305"/>
      <c r="AH39" s="361"/>
      <c r="AI39" s="54"/>
      <c r="AJ39" s="305"/>
      <c r="AK39" s="54"/>
      <c r="AL39" s="305"/>
      <c r="AM39" s="361"/>
      <c r="AQ39" s="398"/>
    </row>
    <row r="40" ht="16.5" customHeight="1">
      <c r="A40" s="393" t="s">
        <v>204</v>
      </c>
      <c r="B40" s="358" t="str">
        <f>UPPER(IF(AND(I24=0,I28=0),"",IF(I24&gt;I28,G28,G24)))</f>
        <v>MAINE</v>
      </c>
      <c r="C40" s="305"/>
      <c r="D40" s="359">
        <f>'Brackets To Edit'!D30</f>
        <v>1</v>
      </c>
      <c r="E40" s="360"/>
      <c r="F40" s="361"/>
      <c r="G40" s="368" t="s">
        <v>225</v>
      </c>
      <c r="H40" s="305"/>
      <c r="I40" s="340"/>
      <c r="J40" s="305"/>
      <c r="K40" s="361"/>
      <c r="O40" s="366"/>
      <c r="P40" s="305"/>
      <c r="Q40" s="368" t="s">
        <v>229</v>
      </c>
      <c r="R40" s="305"/>
      <c r="S40" s="340"/>
      <c r="T40" s="305"/>
      <c r="U40" s="305"/>
      <c r="W40" s="305"/>
      <c r="X40" s="305"/>
      <c r="Y40" s="371" t="s">
        <v>229</v>
      </c>
      <c r="Z40" s="305"/>
      <c r="AA40" s="340"/>
      <c r="AB40" s="305"/>
      <c r="AC40" s="367"/>
      <c r="AG40" s="305"/>
      <c r="AH40" s="361"/>
      <c r="AI40" s="371" t="s">
        <v>225</v>
      </c>
      <c r="AJ40" s="305"/>
      <c r="AK40" s="376"/>
      <c r="AL40" s="305"/>
      <c r="AM40" s="364"/>
      <c r="AN40" s="358" t="str">
        <f>UPPER(IF(AND(AK24=0,AK28=0),"",IF(AK24&gt;AK28,AI28,AI24)))</f>
        <v>MARYLAND</v>
      </c>
      <c r="AO40" s="305"/>
      <c r="AP40" s="359">
        <f>'Brackets To Edit'!D74</f>
        <v>18</v>
      </c>
      <c r="AQ40" s="395" t="s">
        <v>204</v>
      </c>
    </row>
    <row r="41" ht="16.5" customHeight="1">
      <c r="B41" s="54"/>
      <c r="C41" s="305"/>
      <c r="D41" s="54"/>
      <c r="E41" s="305"/>
      <c r="F41" s="305"/>
      <c r="H41" s="305"/>
      <c r="I41" s="340"/>
      <c r="J41" s="305"/>
      <c r="K41" s="361"/>
      <c r="L41" s="305"/>
      <c r="M41" s="305"/>
      <c r="N41" s="340"/>
      <c r="O41" s="366"/>
      <c r="P41" s="305"/>
      <c r="Q41" s="305"/>
      <c r="R41" s="305"/>
      <c r="S41" s="340"/>
      <c r="T41" s="305"/>
      <c r="U41" s="305"/>
      <c r="V41" s="305"/>
      <c r="W41" s="305"/>
      <c r="X41" s="305"/>
      <c r="AB41" s="305"/>
      <c r="AC41" s="367"/>
      <c r="AD41" s="332"/>
      <c r="AE41" s="332"/>
      <c r="AF41" s="340"/>
      <c r="AG41" s="305"/>
      <c r="AH41" s="361"/>
      <c r="AJ41" s="305"/>
      <c r="AK41" s="376"/>
      <c r="AL41" s="305"/>
      <c r="AM41" s="305"/>
      <c r="AN41" s="54"/>
      <c r="AO41" s="305"/>
      <c r="AP41" s="54"/>
    </row>
    <row r="42" ht="16.5" customHeight="1">
      <c r="A42" s="397"/>
      <c r="B42" s="305"/>
      <c r="C42" s="305"/>
      <c r="D42" s="340"/>
      <c r="E42" s="305"/>
      <c r="F42" s="305"/>
      <c r="G42" s="373" t="str">
        <f>'Brackets To Edit'!G32</f>
        <v>NE #8 ● ESPN</v>
      </c>
      <c r="J42" s="305"/>
      <c r="K42" s="361"/>
      <c r="M42" s="305"/>
      <c r="N42" s="340"/>
      <c r="O42" s="366"/>
      <c r="P42" s="305"/>
      <c r="Q42" s="305"/>
      <c r="R42" s="305"/>
      <c r="S42" s="340"/>
      <c r="T42" s="305"/>
      <c r="U42" s="305"/>
      <c r="V42" s="305"/>
      <c r="W42" s="305"/>
      <c r="X42" s="305"/>
      <c r="AB42" s="305"/>
      <c r="AC42" s="370"/>
      <c r="AD42" s="332"/>
      <c r="AE42" s="331"/>
      <c r="AF42" s="340"/>
      <c r="AG42" s="305"/>
      <c r="AH42" s="361"/>
      <c r="AI42" s="375" t="str">
        <f>'Brackets To Edit'!G76</f>
        <v>MA #8 ● ESPN</v>
      </c>
      <c r="AL42" s="305"/>
      <c r="AM42" s="305"/>
      <c r="AN42" s="305"/>
      <c r="AO42" s="305"/>
      <c r="AP42" s="340"/>
      <c r="AQ42" s="398"/>
    </row>
    <row r="43" ht="16.5" customHeight="1">
      <c r="A43" s="397"/>
      <c r="B43" s="305"/>
      <c r="C43" s="305"/>
      <c r="D43" s="340"/>
      <c r="E43" s="305"/>
      <c r="F43" s="305"/>
      <c r="J43" s="305"/>
      <c r="K43" s="364"/>
      <c r="L43" s="358" t="str">
        <f>UPPER(IF(AND(I38=0,I48=0),"",IF(I38&gt;I48,G38,G48)))</f>
        <v>NEW HAMPSHIRE</v>
      </c>
      <c r="M43" s="305"/>
      <c r="N43" s="359">
        <f>'Brackets To Edit'!N33</f>
        <v>5</v>
      </c>
      <c r="O43" s="380"/>
      <c r="P43" s="305"/>
      <c r="Q43" s="305"/>
      <c r="R43" s="305"/>
      <c r="S43" s="340"/>
      <c r="T43" s="305"/>
      <c r="U43" s="305"/>
      <c r="V43" s="305"/>
      <c r="W43" s="305"/>
      <c r="X43" s="305"/>
      <c r="AB43" s="305"/>
      <c r="AC43" s="382"/>
      <c r="AD43" s="358" t="str">
        <f>UPPER(IF(AND(AK38=0,AK48=0),"",IF(AK38&gt;AK48,AI38,AI48)))</f>
        <v>MARYLAND</v>
      </c>
      <c r="AE43" s="305"/>
      <c r="AF43" s="359">
        <f>'Brackets To Edit'!N77</f>
        <v>11</v>
      </c>
      <c r="AG43" s="360"/>
      <c r="AH43" s="361"/>
      <c r="AL43" s="305"/>
      <c r="AM43" s="305"/>
      <c r="AN43" s="305"/>
      <c r="AO43" s="305"/>
      <c r="AP43" s="340"/>
      <c r="AQ43" s="398"/>
    </row>
    <row r="44" ht="16.5" customHeight="1">
      <c r="A44" s="397"/>
      <c r="B44" s="35" t="str">
        <f>'Brackets To Edit'!B34</f>
        <v>NE #6 ● ESPN+</v>
      </c>
      <c r="C44" s="305"/>
      <c r="D44" s="340"/>
      <c r="E44" s="305"/>
      <c r="F44" s="305"/>
      <c r="G44" s="377" t="str">
        <f>'Brackets To Edit'!G34</f>
        <v>Thursday 8/9 - 1:00 PM</v>
      </c>
      <c r="J44" s="305"/>
      <c r="K44" s="361"/>
      <c r="L44" s="54"/>
      <c r="M44" s="305"/>
      <c r="N44" s="54"/>
      <c r="O44" s="305"/>
      <c r="P44" s="305"/>
      <c r="Q44" s="305"/>
      <c r="R44" s="305"/>
      <c r="S44" s="340"/>
      <c r="T44" s="305"/>
      <c r="U44" s="305"/>
      <c r="V44" s="305"/>
      <c r="W44" s="305"/>
      <c r="X44" s="305"/>
      <c r="AB44" s="305"/>
      <c r="AC44" s="331"/>
      <c r="AD44" s="54"/>
      <c r="AE44" s="305"/>
      <c r="AF44" s="54"/>
      <c r="AG44" s="305"/>
      <c r="AH44" s="361"/>
      <c r="AI44" s="377" t="str">
        <f>'Brackets To Edit'!G78</f>
        <v>Thursday 8/9 - 7:00 PM</v>
      </c>
      <c r="AL44" s="305"/>
      <c r="AM44" s="305"/>
      <c r="AN44" s="35" t="str">
        <f>'Brackets To Edit'!B78</f>
        <v>MA #6 ● ESPN+</v>
      </c>
      <c r="AO44" s="305"/>
      <c r="AP44" s="340"/>
      <c r="AQ44" s="398"/>
    </row>
    <row r="45" ht="16.5" customHeight="1">
      <c r="A45" s="397"/>
      <c r="C45" s="305"/>
      <c r="D45" s="357" t="s">
        <v>97</v>
      </c>
      <c r="E45" s="305"/>
      <c r="F45" s="305"/>
      <c r="J45" s="305"/>
      <c r="K45" s="361"/>
      <c r="L45" s="368" t="s">
        <v>227</v>
      </c>
      <c r="M45" s="305"/>
      <c r="N45" s="340"/>
      <c r="O45" s="305"/>
      <c r="P45" s="305"/>
      <c r="Q45" s="305"/>
      <c r="R45" s="305"/>
      <c r="S45" s="340"/>
      <c r="T45" s="305"/>
      <c r="U45" s="305"/>
      <c r="V45" s="305"/>
      <c r="W45" s="305"/>
      <c r="X45" s="305"/>
      <c r="AB45" s="305"/>
      <c r="AC45" s="342"/>
      <c r="AD45" s="371" t="s">
        <v>227</v>
      </c>
      <c r="AE45" s="305"/>
      <c r="AF45" s="340"/>
      <c r="AG45" s="305"/>
      <c r="AH45" s="361"/>
      <c r="AL45" s="305"/>
      <c r="AM45" s="305"/>
      <c r="AO45" s="305"/>
      <c r="AP45" s="357" t="s">
        <v>97</v>
      </c>
      <c r="AQ45" s="398"/>
    </row>
    <row r="46" ht="16.5" customHeight="1">
      <c r="A46" s="393" t="s">
        <v>213</v>
      </c>
      <c r="B46" s="358" t="str">
        <f>UPPER(IF(AND(D26=0,D30=0),"",IF(D26&gt;D30,B30,B26)))</f>
        <v>NEW HAMPSHIRE</v>
      </c>
      <c r="C46" s="305"/>
      <c r="D46" s="359">
        <f>'Brackets To Edit'!D36</f>
        <v>13</v>
      </c>
      <c r="E46" s="360"/>
      <c r="F46" s="305"/>
      <c r="G46" s="305"/>
      <c r="H46" s="305"/>
      <c r="I46" s="340"/>
      <c r="J46" s="305"/>
      <c r="K46" s="361"/>
      <c r="L46" s="305"/>
      <c r="M46" s="305"/>
      <c r="N46" s="340"/>
      <c r="O46" s="305"/>
      <c r="P46" s="305"/>
      <c r="Q46" s="305"/>
      <c r="R46" s="305"/>
      <c r="S46" s="340"/>
      <c r="T46" s="305"/>
      <c r="U46" s="305"/>
      <c r="V46" s="305"/>
      <c r="W46" s="305"/>
      <c r="X46" s="305"/>
      <c r="Y46" s="305"/>
      <c r="Z46" s="305"/>
      <c r="AA46" s="340"/>
      <c r="AB46" s="305"/>
      <c r="AC46" s="331"/>
      <c r="AD46" s="332"/>
      <c r="AE46" s="331"/>
      <c r="AF46" s="340"/>
      <c r="AG46" s="305"/>
      <c r="AH46" s="361"/>
      <c r="AI46" s="305"/>
      <c r="AJ46" s="305"/>
      <c r="AK46" s="376"/>
      <c r="AL46" s="305"/>
      <c r="AM46" s="360"/>
      <c r="AN46" s="358" t="str">
        <f>UPPER(IF(AND(AP26=0,AP30=0),"",IF(AP26&gt;AP30,AN30,AN26)))</f>
        <v>DELAWARE</v>
      </c>
      <c r="AO46" s="305"/>
      <c r="AP46" s="359">
        <f>'Brackets To Edit'!D80</f>
        <v>1</v>
      </c>
      <c r="AQ46" s="395" t="s">
        <v>213</v>
      </c>
    </row>
    <row r="47" ht="16.5" customHeight="1">
      <c r="B47" s="54"/>
      <c r="C47" s="305"/>
      <c r="D47" s="54"/>
      <c r="E47" s="305"/>
      <c r="F47" s="361"/>
      <c r="G47" s="394"/>
      <c r="H47" s="305"/>
      <c r="I47" s="340"/>
      <c r="J47" s="305"/>
      <c r="K47" s="361"/>
      <c r="L47" s="305"/>
      <c r="M47" s="305"/>
      <c r="N47" s="340"/>
      <c r="O47" s="305"/>
      <c r="P47" s="305"/>
      <c r="Q47" s="305"/>
      <c r="R47" s="305"/>
      <c r="S47" s="340"/>
      <c r="T47" s="305"/>
      <c r="U47" s="305"/>
      <c r="V47" s="305"/>
      <c r="W47" s="305"/>
      <c r="X47" s="305"/>
      <c r="Y47" s="305"/>
      <c r="Z47" s="305"/>
      <c r="AA47" s="340"/>
      <c r="AB47" s="305"/>
      <c r="AC47" s="331"/>
      <c r="AD47" s="332"/>
      <c r="AE47" s="331"/>
      <c r="AF47" s="340"/>
      <c r="AG47" s="305"/>
      <c r="AH47" s="361"/>
      <c r="AI47" s="305"/>
      <c r="AJ47" s="305"/>
      <c r="AK47" s="376"/>
      <c r="AL47" s="305"/>
      <c r="AM47" s="361"/>
      <c r="AN47" s="54"/>
      <c r="AO47" s="305"/>
      <c r="AP47" s="54"/>
    </row>
    <row r="48" ht="16.5" customHeight="1">
      <c r="A48" s="397"/>
      <c r="B48" s="363" t="str">
        <f>'Brackets To Edit'!B38</f>
        <v>Tuesday 8/7 - 9:00 PM</v>
      </c>
      <c r="E48" s="305"/>
      <c r="F48" s="364"/>
      <c r="G48" s="358" t="str">
        <f>UPPER(IF(AND(D46=0,D50=0),"",IF(D46&gt;D50,B46,B50)))</f>
        <v>NEW HAMPSHIRE</v>
      </c>
      <c r="H48" s="305"/>
      <c r="I48" s="359">
        <f>'Brackets To Edit'!I38</f>
        <v>9</v>
      </c>
      <c r="J48" s="360"/>
      <c r="K48" s="361"/>
      <c r="L48" s="305"/>
      <c r="M48" s="305"/>
      <c r="N48" s="340"/>
      <c r="O48" s="305"/>
      <c r="P48" s="305"/>
      <c r="Q48" s="305"/>
      <c r="R48" s="305"/>
      <c r="S48" s="340"/>
      <c r="T48" s="305"/>
      <c r="U48" s="305"/>
      <c r="V48" s="305"/>
      <c r="W48" s="305"/>
      <c r="X48" s="305"/>
      <c r="Y48" s="305"/>
      <c r="Z48" s="305"/>
      <c r="AA48" s="340"/>
      <c r="AB48" s="305"/>
      <c r="AC48" s="342"/>
      <c r="AD48" s="332"/>
      <c r="AE48" s="332"/>
      <c r="AF48" s="340"/>
      <c r="AG48" s="305"/>
      <c r="AH48" s="364"/>
      <c r="AI48" s="358" t="str">
        <f>UPPER(IF(AND(AP46=0,AP50=0),"",IF(AP46&gt;AP50,AN46,AN50)))</f>
        <v>PENNSYLVANIA</v>
      </c>
      <c r="AJ48" s="305"/>
      <c r="AK48" s="359">
        <f>'Brackets To Edit'!I82</f>
        <v>0</v>
      </c>
      <c r="AL48" s="360"/>
      <c r="AM48" s="361"/>
      <c r="AN48" s="363" t="str">
        <f>'Brackets To Edit'!B82</f>
        <v>Tuesday 8/7 - 7:00 PM</v>
      </c>
      <c r="AQ48" s="398"/>
    </row>
    <row r="49" ht="16.5" customHeight="1">
      <c r="A49" s="397"/>
      <c r="E49" s="305"/>
      <c r="F49" s="361"/>
      <c r="G49" s="54"/>
      <c r="H49" s="305"/>
      <c r="I49" s="54"/>
      <c r="J49" s="305"/>
      <c r="K49" s="305"/>
      <c r="L49" s="305"/>
      <c r="M49" s="305"/>
      <c r="N49" s="340"/>
      <c r="O49" s="305"/>
      <c r="P49" s="305"/>
      <c r="Q49" s="305"/>
      <c r="R49" s="305"/>
      <c r="S49" s="340"/>
      <c r="T49" s="305"/>
      <c r="U49" s="305"/>
      <c r="V49" s="305"/>
      <c r="W49" s="305"/>
      <c r="X49" s="305"/>
      <c r="Y49" s="305"/>
      <c r="Z49" s="305"/>
      <c r="AA49" s="340"/>
      <c r="AB49" s="305"/>
      <c r="AC49" s="331"/>
      <c r="AD49" s="332"/>
      <c r="AE49" s="331"/>
      <c r="AF49" s="340"/>
      <c r="AG49" s="305"/>
      <c r="AH49" s="305"/>
      <c r="AI49" s="54"/>
      <c r="AJ49" s="305"/>
      <c r="AK49" s="54"/>
      <c r="AL49" s="305"/>
      <c r="AM49" s="361"/>
      <c r="AQ49" s="398"/>
    </row>
    <row r="50" ht="16.5" customHeight="1">
      <c r="A50" s="393" t="s">
        <v>215</v>
      </c>
      <c r="B50" s="358" t="str">
        <f>UPPER(IF(AND(I14=0,I18=0),"",IF(I14&gt;I18,G18,G14)))</f>
        <v>VERMONT</v>
      </c>
      <c r="C50" s="305"/>
      <c r="D50" s="359">
        <f>'Brackets To Edit'!D40</f>
        <v>0</v>
      </c>
      <c r="E50" s="360"/>
      <c r="F50" s="361"/>
      <c r="G50" s="368" t="s">
        <v>226</v>
      </c>
      <c r="H50" s="305"/>
      <c r="I50" s="340"/>
      <c r="J50" s="305"/>
      <c r="K50" s="305"/>
      <c r="L50" s="305"/>
      <c r="M50" s="305"/>
      <c r="N50" s="340"/>
      <c r="O50" s="305"/>
      <c r="P50" s="305"/>
      <c r="Q50" s="305"/>
      <c r="R50" s="305"/>
      <c r="S50" s="340"/>
      <c r="T50" s="305"/>
      <c r="U50" s="305"/>
      <c r="V50" s="305"/>
      <c r="W50" s="305"/>
      <c r="X50" s="305"/>
      <c r="Y50" s="305"/>
      <c r="Z50" s="305"/>
      <c r="AA50" s="340"/>
      <c r="AB50" s="305"/>
      <c r="AC50" s="331"/>
      <c r="AD50" s="332"/>
      <c r="AE50" s="331"/>
      <c r="AF50" s="340"/>
      <c r="AG50" s="305"/>
      <c r="AH50" s="305"/>
      <c r="AI50" s="371" t="s">
        <v>226</v>
      </c>
      <c r="AJ50" s="305"/>
      <c r="AK50" s="376"/>
      <c r="AL50" s="305"/>
      <c r="AM50" s="364"/>
      <c r="AN50" s="358" t="str">
        <f>UPPER(IF(AND(AK14=0,AK18=0),"",IF(AK14&gt;AK18,AI18,AI14)))</f>
        <v>PENNSYLVANIA</v>
      </c>
      <c r="AO50" s="305"/>
      <c r="AP50" s="359">
        <f>'Brackets To Edit'!D84</f>
        <v>6</v>
      </c>
      <c r="AQ50" s="395" t="s">
        <v>215</v>
      </c>
    </row>
    <row r="51" ht="16.5" customHeight="1">
      <c r="B51" s="54"/>
      <c r="C51" s="305"/>
      <c r="D51" s="54"/>
      <c r="E51" s="305"/>
      <c r="F51" s="305"/>
      <c r="G51" s="305"/>
      <c r="H51" s="305"/>
      <c r="I51" s="340"/>
      <c r="J51" s="305"/>
      <c r="K51" s="305"/>
      <c r="L51" s="305"/>
      <c r="M51" s="305"/>
      <c r="N51" s="340"/>
      <c r="O51" s="305"/>
      <c r="P51" s="305"/>
      <c r="Q51" s="305"/>
      <c r="R51" s="305"/>
      <c r="S51" s="340"/>
      <c r="T51" s="305"/>
      <c r="U51" s="305"/>
      <c r="V51" s="305"/>
      <c r="W51" s="305"/>
      <c r="X51" s="305"/>
      <c r="Y51" s="305"/>
      <c r="Z51" s="305"/>
      <c r="AA51" s="340"/>
      <c r="AB51" s="305"/>
      <c r="AC51" s="342"/>
      <c r="AD51" s="332"/>
      <c r="AE51" s="332"/>
      <c r="AF51" s="340"/>
      <c r="AG51" s="305"/>
      <c r="AH51" s="305"/>
      <c r="AJ51" s="305"/>
      <c r="AK51" s="376"/>
      <c r="AL51" s="305"/>
      <c r="AM51" s="305"/>
      <c r="AN51" s="54"/>
      <c r="AO51" s="305"/>
      <c r="AP51" s="54"/>
    </row>
    <row r="52" ht="16.5" customHeight="1">
      <c r="A52" s="305"/>
      <c r="B52" s="305"/>
      <c r="C52" s="305"/>
      <c r="D52" s="340"/>
      <c r="E52" s="305"/>
      <c r="F52" s="305"/>
      <c r="G52" s="305"/>
      <c r="H52" s="305"/>
      <c r="I52" s="340"/>
      <c r="J52" s="305"/>
      <c r="K52" s="305"/>
      <c r="L52" s="305"/>
      <c r="M52" s="305"/>
      <c r="N52" s="340"/>
      <c r="O52" s="305"/>
      <c r="P52" s="305"/>
      <c r="Q52" s="305"/>
      <c r="R52" s="305"/>
      <c r="S52" s="340"/>
      <c r="T52" s="305"/>
      <c r="U52" s="305"/>
      <c r="V52" s="305"/>
      <c r="W52" s="305"/>
      <c r="X52" s="305"/>
      <c r="Y52" s="305"/>
      <c r="Z52" s="305"/>
      <c r="AA52" s="340"/>
      <c r="AB52" s="305"/>
      <c r="AC52" s="331"/>
      <c r="AD52" s="332"/>
      <c r="AE52" s="331"/>
      <c r="AF52" s="340"/>
      <c r="AG52" s="305"/>
      <c r="AH52" s="305"/>
      <c r="AI52" s="305"/>
      <c r="AJ52" s="305"/>
      <c r="AK52" s="376"/>
      <c r="AL52" s="305"/>
      <c r="AM52" s="305"/>
      <c r="AN52" s="305"/>
      <c r="AO52" s="305"/>
      <c r="AP52" s="340"/>
      <c r="AQ52" s="305"/>
    </row>
    <row r="53" ht="16.5" customHeight="1">
      <c r="A53" s="16"/>
      <c r="B53" s="16"/>
      <c r="C53" s="16"/>
      <c r="D53" s="330"/>
      <c r="E53" s="16"/>
      <c r="F53" s="16"/>
      <c r="G53" s="16"/>
      <c r="H53" s="16"/>
      <c r="I53" s="330"/>
      <c r="J53" s="16"/>
      <c r="K53" s="16"/>
      <c r="L53" s="16"/>
      <c r="M53" s="16"/>
      <c r="N53" s="330"/>
      <c r="O53" s="16"/>
      <c r="P53" s="16"/>
      <c r="Q53" s="16"/>
      <c r="R53" s="16"/>
      <c r="S53" s="330"/>
      <c r="T53" s="16"/>
      <c r="U53" s="16"/>
      <c r="V53" s="16"/>
      <c r="W53" s="16"/>
      <c r="X53" s="16"/>
      <c r="Y53" s="16"/>
      <c r="Z53" s="16"/>
      <c r="AA53" s="330"/>
      <c r="AB53" s="16"/>
      <c r="AC53" s="342"/>
      <c r="AD53" s="332"/>
      <c r="AE53" s="332"/>
      <c r="AF53" s="330"/>
      <c r="AG53" s="16"/>
      <c r="AH53" s="16"/>
      <c r="AI53" s="16"/>
      <c r="AJ53" s="16"/>
      <c r="AK53" s="333"/>
      <c r="AL53" s="16"/>
      <c r="AM53" s="16"/>
      <c r="AN53" s="16"/>
      <c r="AO53" s="16"/>
      <c r="AP53" s="330"/>
      <c r="AQ53" s="16"/>
    </row>
    <row r="54" ht="16.5" customHeight="1">
      <c r="A54" s="16"/>
      <c r="B54" s="16"/>
      <c r="C54" s="16"/>
      <c r="D54" s="330"/>
      <c r="E54" s="16"/>
      <c r="F54" s="16"/>
      <c r="G54" s="16"/>
      <c r="H54" s="16"/>
      <c r="I54" s="330"/>
      <c r="J54" s="16"/>
      <c r="K54" s="16"/>
      <c r="L54" s="16"/>
      <c r="M54" s="16"/>
      <c r="N54" s="330"/>
      <c r="O54" s="16"/>
      <c r="P54" s="16"/>
      <c r="Q54" s="16"/>
      <c r="R54" s="16"/>
      <c r="S54" s="330"/>
      <c r="T54" s="16"/>
      <c r="U54" s="16"/>
      <c r="V54" s="16"/>
      <c r="W54" s="16"/>
      <c r="X54" s="16"/>
      <c r="Y54" s="16"/>
      <c r="Z54" s="16"/>
      <c r="AA54" s="330"/>
      <c r="AB54" s="16"/>
      <c r="AC54" s="331"/>
      <c r="AD54" s="332"/>
      <c r="AE54" s="331"/>
      <c r="AF54" s="330"/>
      <c r="AG54" s="16"/>
      <c r="AH54" s="16"/>
      <c r="AI54" s="16"/>
      <c r="AJ54" s="16"/>
      <c r="AK54" s="333"/>
      <c r="AL54" s="16"/>
      <c r="AM54" s="16"/>
      <c r="AN54" s="16"/>
      <c r="AO54" s="16"/>
      <c r="AP54" s="330"/>
      <c r="AQ54" s="16"/>
    </row>
    <row r="55" ht="61.5" customHeight="1">
      <c r="A55" s="16"/>
      <c r="B55" s="16"/>
      <c r="C55" s="16"/>
      <c r="D55" s="330"/>
      <c r="E55" s="16"/>
      <c r="F55" s="16"/>
      <c r="G55" s="16"/>
      <c r="H55" s="16"/>
      <c r="I55" s="330"/>
      <c r="J55" s="16"/>
      <c r="K55" s="16"/>
      <c r="L55" s="16"/>
      <c r="M55" s="16"/>
      <c r="N55" s="330"/>
      <c r="O55" s="16"/>
      <c r="P55" s="16"/>
      <c r="Q55" s="16"/>
      <c r="R55" s="16"/>
      <c r="S55" s="330"/>
      <c r="T55" s="16"/>
      <c r="U55" s="16"/>
      <c r="V55" s="16"/>
      <c r="W55" s="16"/>
      <c r="X55" s="16"/>
      <c r="Y55" s="16"/>
      <c r="Z55" s="16"/>
      <c r="AA55" s="330"/>
      <c r="AB55" s="16"/>
      <c r="AC55" s="331"/>
      <c r="AD55" s="332"/>
      <c r="AE55" s="331"/>
      <c r="AF55" s="330"/>
      <c r="AG55" s="16"/>
      <c r="AH55" s="16"/>
      <c r="AI55" s="16"/>
      <c r="AJ55" s="16"/>
      <c r="AK55" s="333"/>
      <c r="AL55" s="16"/>
      <c r="AM55" s="16"/>
      <c r="AN55" s="16"/>
      <c r="AO55" s="16"/>
      <c r="AP55" s="330"/>
      <c r="AQ55" s="16"/>
    </row>
    <row r="56" ht="6.0" customHeight="1">
      <c r="A56" s="17"/>
      <c r="B56" s="334"/>
      <c r="AQ56" s="17"/>
    </row>
    <row r="57" ht="4.5" customHeight="1">
      <c r="A57" s="17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403"/>
      <c r="AD57" s="9"/>
      <c r="AE57" s="403"/>
      <c r="AF57" s="9"/>
      <c r="AG57" s="9"/>
      <c r="AH57" s="9"/>
      <c r="AI57" s="9"/>
      <c r="AJ57" s="9"/>
      <c r="AK57" s="9"/>
      <c r="AL57" s="9"/>
      <c r="AM57" s="9"/>
      <c r="AN57" s="9"/>
      <c r="AO57" s="17"/>
      <c r="AP57" s="17"/>
      <c r="AQ57" s="17"/>
    </row>
    <row r="58" ht="33.75" customHeight="1">
      <c r="A58" s="22"/>
      <c r="B58" s="404" t="s">
        <v>250</v>
      </c>
      <c r="AQ58" s="22"/>
    </row>
    <row r="59" ht="6.0" customHeight="1">
      <c r="A59" s="17"/>
      <c r="B59" s="16"/>
      <c r="AQ59" s="17"/>
    </row>
    <row r="60" ht="33.75" customHeight="1">
      <c r="A60" s="22"/>
      <c r="B60" s="405" t="s">
        <v>251</v>
      </c>
      <c r="AQ60" s="22"/>
    </row>
    <row r="61" ht="4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406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</row>
    <row r="62" ht="6.0" customHeight="1">
      <c r="A62" s="17"/>
      <c r="B62" s="334"/>
      <c r="AQ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406"/>
      <c r="AD63" s="17"/>
      <c r="AE63" s="406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</sheetData>
  <mergeCells count="176">
    <mergeCell ref="AG9:AK9"/>
    <mergeCell ref="AL9:AP9"/>
    <mergeCell ref="AG10:AK10"/>
    <mergeCell ref="AL10:AP10"/>
    <mergeCell ref="AG11:AK11"/>
    <mergeCell ref="AG12:AK12"/>
    <mergeCell ref="AI14:AI15"/>
    <mergeCell ref="AI28:AI29"/>
    <mergeCell ref="AK28:AK29"/>
    <mergeCell ref="AN28:AP29"/>
    <mergeCell ref="AN30:AN31"/>
    <mergeCell ref="AP30:AP31"/>
    <mergeCell ref="AK14:AK15"/>
    <mergeCell ref="AN14:AN15"/>
    <mergeCell ref="AI18:AI19"/>
    <mergeCell ref="AK18:AK19"/>
    <mergeCell ref="AN18:AP19"/>
    <mergeCell ref="AN20:AN21"/>
    <mergeCell ref="AP20:AP21"/>
    <mergeCell ref="AI24:AI25"/>
    <mergeCell ref="AK24:AK25"/>
    <mergeCell ref="Y25:AA25"/>
    <mergeCell ref="Y26:AA26"/>
    <mergeCell ref="AD26:AD27"/>
    <mergeCell ref="AF26:AF27"/>
    <mergeCell ref="AI26:AK27"/>
    <mergeCell ref="Y31:AA31"/>
    <mergeCell ref="Y32:AA34"/>
    <mergeCell ref="AD33:AD34"/>
    <mergeCell ref="AF33:AF34"/>
    <mergeCell ref="Y35:AA35"/>
    <mergeCell ref="Y38:Y39"/>
    <mergeCell ref="AA38:AA39"/>
    <mergeCell ref="AD39:AF40"/>
    <mergeCell ref="AN36:AN37"/>
    <mergeCell ref="AN40:AN41"/>
    <mergeCell ref="AN44:AN45"/>
    <mergeCell ref="AN46:AN47"/>
    <mergeCell ref="AN50:AN51"/>
    <mergeCell ref="AP40:AP41"/>
    <mergeCell ref="AQ40:AQ41"/>
    <mergeCell ref="AP46:AP47"/>
    <mergeCell ref="AQ46:AQ47"/>
    <mergeCell ref="AN48:AP49"/>
    <mergeCell ref="AP50:AP51"/>
    <mergeCell ref="AQ50:AQ51"/>
    <mergeCell ref="AN24:AN25"/>
    <mergeCell ref="AN26:AN27"/>
    <mergeCell ref="AP26:AP27"/>
    <mergeCell ref="AN34:AN35"/>
    <mergeCell ref="AP36:AP37"/>
    <mergeCell ref="AQ36:AQ37"/>
    <mergeCell ref="AN38:AP39"/>
    <mergeCell ref="AI40:AI41"/>
    <mergeCell ref="AI48:AI49"/>
    <mergeCell ref="AK48:AK49"/>
    <mergeCell ref="AI50:AI51"/>
    <mergeCell ref="AD37:AF38"/>
    <mergeCell ref="AI38:AI39"/>
    <mergeCell ref="AK38:AK39"/>
    <mergeCell ref="AI42:AK43"/>
    <mergeCell ref="AD43:AD44"/>
    <mergeCell ref="AF43:AF44"/>
    <mergeCell ref="AI44:AK45"/>
    <mergeCell ref="W9:AA9"/>
    <mergeCell ref="AB9:AF9"/>
    <mergeCell ref="W10:AA10"/>
    <mergeCell ref="AB10:AF10"/>
    <mergeCell ref="AB11:AF11"/>
    <mergeCell ref="AB12:AF12"/>
    <mergeCell ref="B2:AP2"/>
    <mergeCell ref="B4:AP4"/>
    <mergeCell ref="B6:U6"/>
    <mergeCell ref="W6:AP6"/>
    <mergeCell ref="B8:AP8"/>
    <mergeCell ref="B9:F9"/>
    <mergeCell ref="G9:K9"/>
    <mergeCell ref="L9:P9"/>
    <mergeCell ref="Q9:U9"/>
    <mergeCell ref="B10:F10"/>
    <mergeCell ref="G10:K10"/>
    <mergeCell ref="L10:P10"/>
    <mergeCell ref="Q10:U10"/>
    <mergeCell ref="L11:P11"/>
    <mergeCell ref="L16:L17"/>
    <mergeCell ref="N16:N17"/>
    <mergeCell ref="AD16:AD17"/>
    <mergeCell ref="AF16:AF17"/>
    <mergeCell ref="AI16:AK17"/>
    <mergeCell ref="AN16:AN17"/>
    <mergeCell ref="AP16:AP17"/>
    <mergeCell ref="V20:V22"/>
    <mergeCell ref="V24:V25"/>
    <mergeCell ref="Q25:S25"/>
    <mergeCell ref="L20:N21"/>
    <mergeCell ref="AD20:AF21"/>
    <mergeCell ref="Q21:Q22"/>
    <mergeCell ref="S21:S22"/>
    <mergeCell ref="Y21:Y22"/>
    <mergeCell ref="AA21:AA22"/>
    <mergeCell ref="AD22:AF23"/>
    <mergeCell ref="Y27:AA27"/>
    <mergeCell ref="Y29:AA29"/>
    <mergeCell ref="L37:N38"/>
    <mergeCell ref="Q38:Q39"/>
    <mergeCell ref="S38:S39"/>
    <mergeCell ref="L39:N40"/>
    <mergeCell ref="Q29:S29"/>
    <mergeCell ref="Q32:S32"/>
    <mergeCell ref="V32:V33"/>
    <mergeCell ref="L33:L34"/>
    <mergeCell ref="N33:N34"/>
    <mergeCell ref="Q33:S33"/>
    <mergeCell ref="V35:V37"/>
    <mergeCell ref="G42:I43"/>
    <mergeCell ref="G44:I45"/>
    <mergeCell ref="A40:A41"/>
    <mergeCell ref="B40:B41"/>
    <mergeCell ref="D40:D41"/>
    <mergeCell ref="G40:G41"/>
    <mergeCell ref="L43:L44"/>
    <mergeCell ref="N43:N44"/>
    <mergeCell ref="B44:B45"/>
    <mergeCell ref="B50:B51"/>
    <mergeCell ref="D50:D51"/>
    <mergeCell ref="B56:AP56"/>
    <mergeCell ref="B58:AP58"/>
    <mergeCell ref="B59:AP59"/>
    <mergeCell ref="B60:AP60"/>
    <mergeCell ref="B62:AP62"/>
    <mergeCell ref="A46:A47"/>
    <mergeCell ref="B46:B47"/>
    <mergeCell ref="D46:D47"/>
    <mergeCell ref="B48:D49"/>
    <mergeCell ref="G48:G49"/>
    <mergeCell ref="I48:I49"/>
    <mergeCell ref="A50:A51"/>
    <mergeCell ref="G11:K11"/>
    <mergeCell ref="G12:K12"/>
    <mergeCell ref="L12:P12"/>
    <mergeCell ref="B14:B15"/>
    <mergeCell ref="G14:G15"/>
    <mergeCell ref="I14:I15"/>
    <mergeCell ref="B16:B17"/>
    <mergeCell ref="G22:G23"/>
    <mergeCell ref="L22:N23"/>
    <mergeCell ref="G18:G19"/>
    <mergeCell ref="G24:G25"/>
    <mergeCell ref="D16:D17"/>
    <mergeCell ref="G16:I17"/>
    <mergeCell ref="B18:D19"/>
    <mergeCell ref="I18:I19"/>
    <mergeCell ref="B20:B21"/>
    <mergeCell ref="D20:D21"/>
    <mergeCell ref="I24:I25"/>
    <mergeCell ref="B24:B25"/>
    <mergeCell ref="B26:B27"/>
    <mergeCell ref="D26:D27"/>
    <mergeCell ref="L26:L27"/>
    <mergeCell ref="N26:N27"/>
    <mergeCell ref="Q26:S28"/>
    <mergeCell ref="V26:V27"/>
    <mergeCell ref="G26:I27"/>
    <mergeCell ref="B28:D29"/>
    <mergeCell ref="G28:G29"/>
    <mergeCell ref="I28:I29"/>
    <mergeCell ref="B30:B31"/>
    <mergeCell ref="D30:D31"/>
    <mergeCell ref="B34:B35"/>
    <mergeCell ref="A36:A37"/>
    <mergeCell ref="B36:B37"/>
    <mergeCell ref="D36:D37"/>
    <mergeCell ref="G36:G37"/>
    <mergeCell ref="B38:D39"/>
    <mergeCell ref="G38:G39"/>
    <mergeCell ref="I38:I39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4" width="5.13"/>
    <col customWidth="1" min="5" max="6" width="2.0"/>
    <col customWidth="1" min="7" max="7" width="16.38"/>
    <col customWidth="1" min="8" max="8" width="0.75"/>
    <col customWidth="1" min="9" max="9" width="5.13"/>
    <col customWidth="1" min="10" max="11" width="2.0"/>
    <col customWidth="1" min="12" max="12" width="16.38"/>
    <col customWidth="1" min="13" max="13" width="0.75"/>
    <col customWidth="1" min="14" max="14" width="5.13"/>
    <col customWidth="1" min="15" max="16" width="2.0"/>
    <col customWidth="1" min="17" max="17" width="15.75"/>
    <col customWidth="1" min="18" max="18" width="0.75"/>
    <col customWidth="1" min="19" max="19" width="5.13"/>
    <col customWidth="1" min="20" max="21" width="2.0"/>
    <col customWidth="1" min="22" max="22" width="16.38"/>
    <col customWidth="1" min="23" max="24" width="2.0"/>
    <col customWidth="1" min="25" max="25" width="16.38"/>
    <col customWidth="1" min="26" max="26" width="0.75"/>
    <col customWidth="1" min="27" max="27" width="5.13"/>
    <col customWidth="1" min="28" max="29" width="2.0"/>
    <col customWidth="1" min="30" max="30" width="16.38"/>
    <col customWidth="1" min="31" max="31" width="0.75"/>
    <col customWidth="1" min="32" max="32" width="5.13"/>
    <col customWidth="1" min="33" max="34" width="2.0"/>
    <col customWidth="1" min="35" max="35" width="16.38"/>
    <col customWidth="1" min="36" max="36" width="0.75"/>
    <col customWidth="1" min="37" max="37" width="5.13"/>
    <col customWidth="1" min="38" max="39" width="2.0"/>
    <col customWidth="1" min="40" max="40" width="16.38"/>
    <col customWidth="1" min="41" max="41" width="0.75"/>
    <col customWidth="1" min="42" max="42" width="5.13"/>
    <col customWidth="1" min="43" max="43" width="3.88"/>
  </cols>
  <sheetData>
    <row r="1" ht="10.5" customHeight="1">
      <c r="B1" s="16"/>
      <c r="C1" s="16"/>
      <c r="D1" s="330"/>
      <c r="E1" s="16"/>
      <c r="F1" s="16"/>
      <c r="G1" s="16"/>
      <c r="H1" s="16"/>
      <c r="I1" s="330"/>
      <c r="J1" s="16"/>
      <c r="K1" s="16"/>
      <c r="L1" s="16"/>
      <c r="M1" s="16"/>
      <c r="N1" s="330"/>
      <c r="O1" s="16"/>
      <c r="P1" s="16"/>
      <c r="Q1" s="16"/>
      <c r="R1" s="16"/>
      <c r="S1" s="330"/>
      <c r="T1" s="16"/>
      <c r="U1" s="16"/>
      <c r="V1" s="16"/>
      <c r="W1" s="16"/>
      <c r="X1" s="16"/>
      <c r="Y1" s="16"/>
      <c r="Z1" s="16"/>
      <c r="AA1" s="330"/>
      <c r="AB1" s="16"/>
      <c r="AC1" s="331"/>
      <c r="AD1" s="332"/>
      <c r="AE1" s="331"/>
      <c r="AF1" s="330"/>
      <c r="AG1" s="16"/>
      <c r="AH1" s="16"/>
      <c r="AI1" s="16"/>
      <c r="AJ1" s="16"/>
      <c r="AK1" s="333"/>
      <c r="AL1" s="16"/>
      <c r="AM1" s="16"/>
      <c r="AN1" s="16"/>
      <c r="AO1" s="16"/>
      <c r="AP1" s="330"/>
      <c r="AQ1" s="16"/>
    </row>
    <row r="2" ht="6.0" customHeight="1">
      <c r="A2" s="17"/>
      <c r="B2" s="399"/>
      <c r="AQ2" s="17"/>
    </row>
    <row r="3" ht="4.5" customHeight="1">
      <c r="A3" s="16"/>
      <c r="B3" s="16"/>
      <c r="C3" s="16"/>
      <c r="D3" s="330"/>
      <c r="E3" s="16"/>
      <c r="F3" s="16"/>
      <c r="G3" s="16"/>
      <c r="H3" s="16"/>
      <c r="I3" s="330"/>
      <c r="J3" s="16"/>
      <c r="K3" s="16"/>
      <c r="L3" s="16"/>
      <c r="M3" s="16"/>
      <c r="N3" s="330"/>
      <c r="O3" s="16"/>
      <c r="P3" s="16"/>
      <c r="Q3" s="16"/>
      <c r="R3" s="16"/>
      <c r="S3" s="330"/>
      <c r="T3" s="16"/>
      <c r="U3" s="16"/>
      <c r="V3" s="16"/>
      <c r="W3" s="16"/>
      <c r="X3" s="16"/>
      <c r="Y3" s="16"/>
      <c r="Z3" s="16"/>
      <c r="AA3" s="330"/>
      <c r="AB3" s="16"/>
      <c r="AC3" s="331"/>
      <c r="AD3" s="332"/>
      <c r="AE3" s="331"/>
      <c r="AF3" s="330"/>
      <c r="AG3" s="16"/>
      <c r="AH3" s="16"/>
      <c r="AI3" s="16"/>
      <c r="AJ3" s="16"/>
      <c r="AK3" s="333"/>
      <c r="AL3" s="16"/>
      <c r="AM3" s="16"/>
      <c r="AN3" s="16"/>
      <c r="AO3" s="16"/>
      <c r="AP3" s="330"/>
      <c r="AQ3" s="16"/>
    </row>
    <row r="4" ht="33.75" customHeight="1">
      <c r="A4" s="22"/>
      <c r="B4" s="400" t="s">
        <v>245</v>
      </c>
      <c r="AQ4" s="22"/>
    </row>
    <row r="5" ht="7.5" customHeight="1">
      <c r="A5" s="16"/>
      <c r="B5" s="16"/>
      <c r="C5" s="16"/>
      <c r="D5" s="330"/>
      <c r="E5" s="16"/>
      <c r="F5" s="16"/>
      <c r="G5" s="16"/>
      <c r="H5" s="16"/>
      <c r="I5" s="330"/>
      <c r="J5" s="16"/>
      <c r="K5" s="16"/>
      <c r="L5" s="16"/>
      <c r="M5" s="16"/>
      <c r="N5" s="330"/>
      <c r="O5" s="16"/>
      <c r="P5" s="16"/>
      <c r="Q5" s="16"/>
      <c r="R5" s="16"/>
      <c r="S5" s="330"/>
      <c r="T5" s="16"/>
      <c r="U5" s="16"/>
      <c r="V5" s="16"/>
      <c r="W5" s="16"/>
      <c r="X5" s="16"/>
      <c r="Y5" s="16"/>
      <c r="Z5" s="16"/>
      <c r="AA5" s="330"/>
      <c r="AB5" s="16"/>
      <c r="AC5" s="331"/>
      <c r="AD5" s="332"/>
      <c r="AE5" s="331"/>
      <c r="AF5" s="330"/>
      <c r="AG5" s="16"/>
      <c r="AH5" s="16"/>
      <c r="AI5" s="16"/>
      <c r="AJ5" s="16"/>
      <c r="AK5" s="333"/>
      <c r="AL5" s="16"/>
      <c r="AM5" s="16"/>
      <c r="AN5" s="16"/>
      <c r="AO5" s="16"/>
      <c r="AP5" s="330"/>
      <c r="AQ5" s="16"/>
    </row>
    <row r="6" ht="33.75" customHeight="1">
      <c r="A6" s="22"/>
      <c r="B6" s="401" t="s">
        <v>55</v>
      </c>
      <c r="V6" s="337"/>
      <c r="W6" s="402" t="s">
        <v>167</v>
      </c>
      <c r="AQ6" s="22"/>
    </row>
    <row r="7" ht="4.5" customHeight="1">
      <c r="A7" s="305"/>
      <c r="B7" s="339"/>
      <c r="C7" s="305"/>
      <c r="D7" s="340"/>
      <c r="E7" s="305"/>
      <c r="F7" s="305"/>
      <c r="G7" s="341"/>
      <c r="H7" s="305"/>
      <c r="I7" s="340"/>
      <c r="J7" s="305"/>
      <c r="K7" s="305"/>
      <c r="L7" s="305"/>
      <c r="M7" s="305"/>
      <c r="N7" s="340"/>
      <c r="O7" s="305"/>
      <c r="P7" s="305"/>
      <c r="Q7" s="305"/>
      <c r="R7" s="305"/>
      <c r="S7" s="340"/>
      <c r="T7" s="305"/>
      <c r="U7" s="305"/>
      <c r="V7" s="305"/>
      <c r="W7" s="16"/>
      <c r="X7" s="16"/>
      <c r="Y7" s="16"/>
      <c r="Z7" s="16"/>
      <c r="AA7" s="330"/>
      <c r="AB7" s="16"/>
      <c r="AC7" s="342"/>
      <c r="AD7" s="332"/>
      <c r="AE7" s="332"/>
      <c r="AF7" s="330"/>
      <c r="AG7" s="16"/>
      <c r="AH7" s="16"/>
      <c r="AI7" s="16"/>
      <c r="AJ7" s="16"/>
      <c r="AK7" s="333"/>
      <c r="AL7" s="16"/>
      <c r="AM7" s="16"/>
      <c r="AN7" s="16"/>
      <c r="AO7" s="16"/>
      <c r="AP7" s="330"/>
      <c r="AQ7" s="16"/>
    </row>
    <row r="8" ht="6.0" customHeight="1">
      <c r="A8" s="17"/>
      <c r="B8" s="399"/>
      <c r="AQ8" s="17"/>
    </row>
    <row r="9" ht="15.0" customHeight="1">
      <c r="A9" s="343"/>
      <c r="B9" s="344" t="str">
        <f>'Team Lists Records'!A9</f>
        <v>CONNECTICUT</v>
      </c>
      <c r="G9" s="345" t="str">
        <f>'Team Lists Records LIVE'!B5</f>
        <v>MAINE</v>
      </c>
      <c r="L9" s="346" t="str">
        <f>'Team Lists Records LIVE'!B6</f>
        <v>MASSACHUSETTS</v>
      </c>
      <c r="Q9" s="346" t="str">
        <f>'Team Lists Records LIVE'!B7</f>
        <v>NEW HAMPSHIRE</v>
      </c>
      <c r="V9" s="343"/>
      <c r="W9" s="346" t="str">
        <f>'Team Lists Records LIVE'!B13</f>
        <v>DELAWARE</v>
      </c>
      <c r="AB9" s="346" t="str">
        <f>'Team Lists Records LIVE'!B14</f>
        <v>MARYLAND</v>
      </c>
      <c r="AG9" s="346" t="str">
        <f>'Team Lists Records LIVE'!B15</f>
        <v>NEW JERSEY</v>
      </c>
      <c r="AL9" s="346" t="str">
        <f>'Team Lists Records LIVE'!B16</f>
        <v>NEW YORK</v>
      </c>
      <c r="AQ9" s="347"/>
    </row>
    <row r="10" ht="15.0" customHeight="1">
      <c r="A10" s="348"/>
      <c r="B10" s="349" t="str">
        <f>'Team Lists Records LIVE'!D4</f>
        <v>Fairfield American Little League</v>
      </c>
      <c r="G10" s="350" t="str">
        <f>'Team Lists Records LIVE'!D5</f>
        <v>Saco/Maremont Little League</v>
      </c>
      <c r="L10" s="351" t="str">
        <f>'Team Lists Records LIVE'!D6</f>
        <v>Pittsfield American Little League</v>
      </c>
      <c r="Q10" s="351" t="str">
        <f>'Team Lists Records LIVE'!D7</f>
        <v>Goffstown Junior Baseball Little League</v>
      </c>
      <c r="V10" s="348"/>
      <c r="W10" s="351" t="str">
        <f>'Team Lists Records LIVE'!D13</f>
        <v>Milton Little League</v>
      </c>
      <c r="AB10" s="351" t="str">
        <f>'Team Lists Records LIVE'!D14</f>
        <v>Berlin Little League</v>
      </c>
      <c r="AG10" s="351" t="str">
        <f>'Team Lists Records LIVE'!D15</f>
        <v>Middletown Little League</v>
      </c>
      <c r="AL10" s="351" t="str">
        <f>'Team Lists Records LIVE'!D16</f>
        <v>Mid Island Little League</v>
      </c>
      <c r="AQ10" s="348"/>
    </row>
    <row r="11" ht="22.5" customHeight="1">
      <c r="A11" s="352"/>
      <c r="B11" s="353"/>
      <c r="C11" s="354"/>
      <c r="D11" s="354"/>
      <c r="E11" s="354"/>
      <c r="F11" s="354"/>
      <c r="G11" s="355" t="str">
        <f>'Team Lists Records LIVE'!B8</f>
        <v>RHODE ISLAND</v>
      </c>
      <c r="L11" s="354" t="str">
        <f>'Team Lists Records LIVE'!B9</f>
        <v>VERMONT</v>
      </c>
      <c r="Q11" s="354"/>
      <c r="R11" s="354"/>
      <c r="S11" s="354"/>
      <c r="T11" s="354"/>
      <c r="U11" s="354"/>
      <c r="V11" s="352"/>
      <c r="W11" s="354"/>
      <c r="X11" s="354"/>
      <c r="Y11" s="354"/>
      <c r="Z11" s="354"/>
      <c r="AA11" s="354"/>
      <c r="AB11" s="354" t="str">
        <f>'Team Lists Records LIVE'!B17</f>
        <v>PENNSYLVANIA</v>
      </c>
      <c r="AG11" s="354" t="str">
        <f>'Team Lists Records LIVE'!B18</f>
        <v>WASHINGTON, DC</v>
      </c>
      <c r="AL11" s="354"/>
      <c r="AM11" s="354"/>
      <c r="AN11" s="354"/>
      <c r="AO11" s="354"/>
      <c r="AP11" s="354"/>
      <c r="AQ11" s="356"/>
    </row>
    <row r="12" ht="30.0" customHeight="1">
      <c r="A12" s="348"/>
      <c r="B12" s="349"/>
      <c r="C12" s="351"/>
      <c r="D12" s="351"/>
      <c r="E12" s="351"/>
      <c r="F12" s="351"/>
      <c r="G12" s="350" t="str">
        <f>'Team Lists Records LIVE'!D8</f>
        <v>Coventry Little League</v>
      </c>
      <c r="L12" s="351" t="str">
        <f>'Team Lists Records LIVE'!D9</f>
        <v>South Burlington Little League</v>
      </c>
      <c r="Q12" s="351"/>
      <c r="R12" s="351"/>
      <c r="S12" s="351"/>
      <c r="T12" s="351"/>
      <c r="U12" s="351"/>
      <c r="V12" s="348"/>
      <c r="W12" s="351"/>
      <c r="X12" s="351"/>
      <c r="Y12" s="351"/>
      <c r="Z12" s="351"/>
      <c r="AA12" s="351"/>
      <c r="AB12" s="351" t="str">
        <f>'Team Lists Records LIVE'!D17</f>
        <v>Keystone Little League</v>
      </c>
      <c r="AG12" s="351" t="str">
        <f>'Team Lists Records LIVE'!D18</f>
        <v>Mamie Johnson Little League</v>
      </c>
      <c r="AL12" s="351"/>
      <c r="AM12" s="351"/>
      <c r="AN12" s="351"/>
      <c r="AO12" s="351"/>
      <c r="AP12" s="351"/>
      <c r="AQ12" s="348"/>
    </row>
    <row r="13" ht="16.5" customHeight="1">
      <c r="A13" s="305"/>
      <c r="B13" s="305"/>
      <c r="C13" s="305"/>
      <c r="D13" s="340"/>
      <c r="E13" s="305"/>
      <c r="F13" s="305"/>
      <c r="G13" s="35" t="str">
        <f>'Brackets To Edit'!G3</f>
        <v>NE #3 ● ESPN+</v>
      </c>
      <c r="H13" s="305"/>
      <c r="I13" s="357" t="s">
        <v>97</v>
      </c>
      <c r="J13" s="305"/>
      <c r="K13" s="305"/>
      <c r="L13" s="305"/>
      <c r="M13" s="305"/>
      <c r="N13" s="340"/>
      <c r="O13" s="305"/>
      <c r="P13" s="305"/>
      <c r="Q13" s="305"/>
      <c r="R13" s="305"/>
      <c r="S13" s="340"/>
      <c r="T13" s="305"/>
      <c r="U13" s="305"/>
      <c r="V13" s="305"/>
      <c r="W13" s="305"/>
      <c r="X13" s="305"/>
      <c r="Y13" s="305"/>
      <c r="Z13" s="305"/>
      <c r="AA13" s="340"/>
      <c r="AB13" s="305"/>
      <c r="AC13" s="331"/>
      <c r="AD13" s="332"/>
      <c r="AE13" s="331"/>
      <c r="AF13" s="340"/>
      <c r="AG13" s="305"/>
      <c r="AH13" s="305"/>
      <c r="AI13" s="35" t="str">
        <f>'Brackets To Edit'!G46</f>
        <v>MA #3 ● ESPN+</v>
      </c>
      <c r="AJ13" s="305"/>
      <c r="AK13" s="357" t="s">
        <v>97</v>
      </c>
      <c r="AL13" s="305"/>
      <c r="AM13" s="305"/>
      <c r="AN13" s="305"/>
      <c r="AO13" s="305"/>
      <c r="AP13" s="340"/>
      <c r="AQ13" s="305"/>
    </row>
    <row r="14" ht="16.5" customHeight="1">
      <c r="A14" s="305"/>
      <c r="B14" s="35" t="str">
        <f>'Brackets To Edit'!B4</f>
        <v>NE #1 ● ESPN+</v>
      </c>
      <c r="C14" s="305"/>
      <c r="D14" s="340"/>
      <c r="E14" s="305"/>
      <c r="F14" s="305"/>
      <c r="G14" s="358" t="str">
        <f>UPPER('Brackets To Edit'!G4)</f>
        <v>VERMONT</v>
      </c>
      <c r="H14" s="305"/>
      <c r="I14" s="407">
        <f>'Brackets To Edit'!I4</f>
        <v>0</v>
      </c>
      <c r="J14" s="360"/>
      <c r="K14" s="305"/>
      <c r="L14" s="305"/>
      <c r="M14" s="305"/>
      <c r="N14" s="340"/>
      <c r="O14" s="305"/>
      <c r="P14" s="305"/>
      <c r="Q14" s="305"/>
      <c r="R14" s="305"/>
      <c r="S14" s="340"/>
      <c r="T14" s="305"/>
      <c r="U14" s="305"/>
      <c r="V14" s="305"/>
      <c r="W14" s="305"/>
      <c r="X14" s="305"/>
      <c r="Y14" s="305"/>
      <c r="Z14" s="305"/>
      <c r="AA14" s="340"/>
      <c r="AB14" s="305"/>
      <c r="AC14" s="331"/>
      <c r="AD14" s="332"/>
      <c r="AE14" s="331"/>
      <c r="AF14" s="340"/>
      <c r="AG14" s="305"/>
      <c r="AH14" s="360"/>
      <c r="AI14" s="358" t="str">
        <f>UPPER('Brackets To Edit'!G48)</f>
        <v>PENNSYLVANIA</v>
      </c>
      <c r="AJ14" s="305"/>
      <c r="AK14" s="407">
        <f>'Brackets To Edit'!I48</f>
        <v>0</v>
      </c>
      <c r="AL14" s="305"/>
      <c r="AM14" s="305"/>
      <c r="AN14" s="35" t="str">
        <f>'Brackets To Edit'!B48</f>
        <v>MA #1 ● ESPN+</v>
      </c>
      <c r="AO14" s="305"/>
      <c r="AP14" s="340"/>
      <c r="AQ14" s="305"/>
    </row>
    <row r="15" ht="16.5" customHeight="1">
      <c r="A15" s="305"/>
      <c r="C15" s="305"/>
      <c r="D15" s="357" t="s">
        <v>97</v>
      </c>
      <c r="E15" s="305"/>
      <c r="F15" s="305"/>
      <c r="G15" s="54"/>
      <c r="H15" s="305"/>
      <c r="I15" s="54"/>
      <c r="J15" s="305"/>
      <c r="K15" s="361"/>
      <c r="M15" s="305"/>
      <c r="N15" s="357" t="s">
        <v>97</v>
      </c>
      <c r="O15" s="305"/>
      <c r="P15" s="305"/>
      <c r="Q15" s="305"/>
      <c r="R15" s="305"/>
      <c r="S15" s="340"/>
      <c r="T15" s="305"/>
      <c r="U15" s="305"/>
      <c r="V15" s="305"/>
      <c r="W15" s="305"/>
      <c r="X15" s="305"/>
      <c r="Y15" s="305"/>
      <c r="Z15" s="305"/>
      <c r="AA15" s="340"/>
      <c r="AB15" s="305"/>
      <c r="AC15" s="342"/>
      <c r="AE15" s="305"/>
      <c r="AF15" s="357" t="s">
        <v>97</v>
      </c>
      <c r="AG15" s="305"/>
      <c r="AH15" s="361"/>
      <c r="AI15" s="54"/>
      <c r="AJ15" s="305"/>
      <c r="AK15" s="54"/>
      <c r="AL15" s="305"/>
      <c r="AM15" s="305"/>
      <c r="AO15" s="305"/>
      <c r="AP15" s="357" t="s">
        <v>97</v>
      </c>
      <c r="AQ15" s="305"/>
    </row>
    <row r="16" ht="16.5" customHeight="1">
      <c r="A16" s="305"/>
      <c r="B16" s="362" t="str">
        <f>UPPER('Brackets To Edit'!B6)</f>
        <v>CONNECTICUT</v>
      </c>
      <c r="C16" s="305"/>
      <c r="D16" s="407">
        <f>'Brackets To Edit'!D6</f>
        <v>0</v>
      </c>
      <c r="E16" s="360"/>
      <c r="F16" s="305"/>
      <c r="G16" s="363" t="str">
        <f>'Brackets To Edit'!G6</f>
        <v>Monday 8/6 - 1:00 PM</v>
      </c>
      <c r="J16" s="305"/>
      <c r="K16" s="364"/>
      <c r="L16" s="358" t="str">
        <f>UPPER(IF(AND(I14=0,I18=0),"",IF(I14&gt;I18,G14,G18)))</f>
        <v>RHODE ISLAND</v>
      </c>
      <c r="M16" s="305"/>
      <c r="N16" s="407">
        <f>'Brackets To Edit'!N6</f>
        <v>1</v>
      </c>
      <c r="O16" s="360"/>
      <c r="P16" s="305"/>
      <c r="Q16" s="305"/>
      <c r="R16" s="305"/>
      <c r="S16" s="340"/>
      <c r="T16" s="305"/>
      <c r="U16" s="305"/>
      <c r="V16" s="305"/>
      <c r="W16" s="305"/>
      <c r="X16" s="305"/>
      <c r="Y16" s="305"/>
      <c r="Z16" s="305"/>
      <c r="AA16" s="340"/>
      <c r="AB16" s="305"/>
      <c r="AC16" s="365"/>
      <c r="AD16" s="358" t="str">
        <f>UPPER(IF(AND(AK14=0,AK18=0),"",IF(AK14&gt;AK18,AI14,AI18)))</f>
        <v>NEW YORK</v>
      </c>
      <c r="AE16" s="305"/>
      <c r="AF16" s="407">
        <f>'Brackets To Edit'!N50</f>
        <v>5</v>
      </c>
      <c r="AG16" s="360"/>
      <c r="AH16" s="361"/>
      <c r="AI16" s="363" t="str">
        <f>'Brackets To Edit'!G50</f>
        <v>Monday 8/6 - 10:00 AM</v>
      </c>
      <c r="AL16" s="305"/>
      <c r="AM16" s="360"/>
      <c r="AN16" s="358" t="str">
        <f>UPPER('Brackets To Edit'!B50)</f>
        <v>NEW YORK</v>
      </c>
      <c r="AO16" s="305"/>
      <c r="AP16" s="407">
        <f>'Brackets To Edit'!D50</f>
        <v>10</v>
      </c>
      <c r="AQ16" s="305"/>
    </row>
    <row r="17" ht="16.5" customHeight="1">
      <c r="A17" s="305"/>
      <c r="B17" s="54"/>
      <c r="C17" s="305"/>
      <c r="D17" s="54"/>
      <c r="E17" s="305"/>
      <c r="F17" s="361"/>
      <c r="J17" s="305"/>
      <c r="K17" s="361"/>
      <c r="L17" s="54"/>
      <c r="M17" s="305"/>
      <c r="N17" s="54"/>
      <c r="O17" s="366"/>
      <c r="P17" s="305"/>
      <c r="Q17" s="305"/>
      <c r="R17" s="305"/>
      <c r="S17" s="340"/>
      <c r="T17" s="305"/>
      <c r="U17" s="305"/>
      <c r="V17" s="305"/>
      <c r="W17" s="305"/>
      <c r="X17" s="305"/>
      <c r="Y17" s="305"/>
      <c r="Z17" s="305"/>
      <c r="AA17" s="340"/>
      <c r="AB17" s="305"/>
      <c r="AC17" s="367"/>
      <c r="AD17" s="54"/>
      <c r="AE17" s="305"/>
      <c r="AF17" s="54"/>
      <c r="AG17" s="305"/>
      <c r="AH17" s="361"/>
      <c r="AL17" s="305"/>
      <c r="AM17" s="361"/>
      <c r="AN17" s="54"/>
      <c r="AO17" s="305"/>
      <c r="AP17" s="54"/>
      <c r="AQ17" s="305"/>
    </row>
    <row r="18" ht="16.5" customHeight="1">
      <c r="A18" s="305"/>
      <c r="B18" s="363" t="str">
        <f>'Brackets To Edit'!B8</f>
        <v>Sunday 8/5 - 1:00 PM</v>
      </c>
      <c r="E18" s="305"/>
      <c r="F18" s="364"/>
      <c r="G18" s="358" t="str">
        <f>UPPER(IF(AND(D16=0,D20=0),"",IF(D16&gt;D20,B16,B20)))</f>
        <v>RHODE ISLAND</v>
      </c>
      <c r="H18" s="305"/>
      <c r="I18" s="407">
        <f>'Brackets To Edit'!I8</f>
        <v>10</v>
      </c>
      <c r="J18" s="360"/>
      <c r="K18" s="361"/>
      <c r="L18" s="368" t="s">
        <v>223</v>
      </c>
      <c r="M18" s="305"/>
      <c r="N18" s="340"/>
      <c r="O18" s="366"/>
      <c r="P18" s="305"/>
      <c r="Q18" s="305"/>
      <c r="R18" s="305"/>
      <c r="S18" s="340"/>
      <c r="T18" s="305"/>
      <c r="U18" s="305"/>
      <c r="V18" s="369"/>
      <c r="W18" s="305"/>
      <c r="X18" s="305"/>
      <c r="Y18" s="305"/>
      <c r="Z18" s="305"/>
      <c r="AA18" s="340"/>
      <c r="AB18" s="305"/>
      <c r="AC18" s="370"/>
      <c r="AD18" s="371" t="s">
        <v>223</v>
      </c>
      <c r="AE18" s="305"/>
      <c r="AF18" s="340"/>
      <c r="AG18" s="305"/>
      <c r="AH18" s="364"/>
      <c r="AI18" s="358" t="str">
        <f>UPPER(IF(AND(AP16=0,AP20=0),"",IF(AP16&gt;AP20,AN16,AN20)))</f>
        <v>NEW YORK</v>
      </c>
      <c r="AJ18" s="305"/>
      <c r="AK18" s="407">
        <f>'Brackets To Edit'!I52</f>
        <v>7</v>
      </c>
      <c r="AL18" s="360"/>
      <c r="AM18" s="361"/>
      <c r="AN18" s="363" t="str">
        <f>'Brackets To Edit'!B52</f>
        <v>Sunday 8/5 - 10:00 AM</v>
      </c>
      <c r="AQ18" s="305"/>
    </row>
    <row r="19" ht="16.5" customHeight="1">
      <c r="A19" s="305"/>
      <c r="E19" s="305"/>
      <c r="F19" s="361"/>
      <c r="G19" s="54"/>
      <c r="H19" s="305"/>
      <c r="I19" s="54"/>
      <c r="J19" s="305"/>
      <c r="K19" s="305"/>
      <c r="L19" s="305"/>
      <c r="M19" s="305"/>
      <c r="N19" s="340"/>
      <c r="O19" s="366"/>
      <c r="P19" s="305"/>
      <c r="Q19" s="305"/>
      <c r="R19" s="305"/>
      <c r="S19" s="340"/>
      <c r="T19" s="305"/>
      <c r="U19" s="305"/>
      <c r="V19" s="369"/>
      <c r="W19" s="305"/>
      <c r="X19" s="305"/>
      <c r="Y19" s="305"/>
      <c r="Z19" s="305"/>
      <c r="AA19" s="340"/>
      <c r="AB19" s="305"/>
      <c r="AC19" s="367"/>
      <c r="AF19" s="372"/>
      <c r="AG19" s="305"/>
      <c r="AH19" s="305"/>
      <c r="AI19" s="54"/>
      <c r="AJ19" s="305"/>
      <c r="AK19" s="54"/>
      <c r="AL19" s="305"/>
      <c r="AM19" s="361"/>
      <c r="AQ19" s="305"/>
    </row>
    <row r="20" ht="16.5" customHeight="1">
      <c r="A20" s="305"/>
      <c r="B20" s="358" t="str">
        <f>UPPER('Brackets To Edit'!B10)</f>
        <v>RHODE ISLAND</v>
      </c>
      <c r="C20" s="305"/>
      <c r="D20" s="407">
        <f>'Brackets To Edit'!D10</f>
        <v>10</v>
      </c>
      <c r="E20" s="360"/>
      <c r="F20" s="361"/>
      <c r="G20" s="368" t="s">
        <v>221</v>
      </c>
      <c r="H20" s="305"/>
      <c r="I20" s="340"/>
      <c r="J20" s="305"/>
      <c r="K20" s="305"/>
      <c r="L20" s="373" t="str">
        <f>'Brackets To Edit'!L10</f>
        <v>NE #7 ● ESPN+</v>
      </c>
      <c r="O20" s="366"/>
      <c r="P20" s="305"/>
      <c r="R20" s="305"/>
      <c r="S20" s="357" t="s">
        <v>97</v>
      </c>
      <c r="T20" s="305"/>
      <c r="U20" s="305"/>
      <c r="V20" s="374" t="s">
        <v>230</v>
      </c>
      <c r="W20" s="305"/>
      <c r="X20" s="305"/>
      <c r="Z20" s="305"/>
      <c r="AA20" s="357" t="s">
        <v>97</v>
      </c>
      <c r="AB20" s="305"/>
      <c r="AC20" s="367"/>
      <c r="AD20" s="375" t="str">
        <f>'Brackets To Edit'!L54</f>
        <v>MA #7 ● ESPN+</v>
      </c>
      <c r="AG20" s="305"/>
      <c r="AH20" s="305"/>
      <c r="AI20" s="371" t="s">
        <v>221</v>
      </c>
      <c r="AJ20" s="305"/>
      <c r="AK20" s="376"/>
      <c r="AL20" s="305"/>
      <c r="AM20" s="364"/>
      <c r="AN20" s="358" t="str">
        <f>UPPER('Brackets To Edit'!B54)</f>
        <v>WASHINGTON, DC</v>
      </c>
      <c r="AO20" s="305"/>
      <c r="AP20" s="407">
        <f>'Brackets To Edit'!D54</f>
        <v>2</v>
      </c>
      <c r="AQ20" s="305"/>
    </row>
    <row r="21" ht="16.5" customHeight="1">
      <c r="A21" s="305"/>
      <c r="B21" s="54"/>
      <c r="C21" s="305"/>
      <c r="D21" s="54"/>
      <c r="E21" s="305"/>
      <c r="F21" s="305"/>
      <c r="G21" s="305"/>
      <c r="H21" s="305"/>
      <c r="I21" s="340"/>
      <c r="J21" s="305"/>
      <c r="K21" s="305"/>
      <c r="O21" s="366"/>
      <c r="P21" s="360"/>
      <c r="Q21" s="358" t="str">
        <f>UPPER(IF(AND(N16=0,N26=0),"",IF(N16&gt;N26,L16,L26)))</f>
        <v>MASSACHUSETTS</v>
      </c>
      <c r="R21" s="305"/>
      <c r="S21" s="407">
        <f>'Brackets To Edit'!S11</f>
        <v>2</v>
      </c>
      <c r="T21" s="360"/>
      <c r="U21" s="305"/>
      <c r="W21" s="305"/>
      <c r="X21" s="360"/>
      <c r="Y21" s="358" t="str">
        <f>UPPER(IF(AND(AF16=0,AF26=0),"",IF(AF16&gt;AF26,AD16,AD26)))</f>
        <v>NEW YORK</v>
      </c>
      <c r="Z21" s="305"/>
      <c r="AA21" s="407">
        <f>'Brackets To Edit'!S55</f>
        <v>4</v>
      </c>
      <c r="AB21" s="360"/>
      <c r="AC21" s="370"/>
      <c r="AG21" s="305"/>
      <c r="AH21" s="305"/>
      <c r="AI21" s="305"/>
      <c r="AJ21" s="305"/>
      <c r="AK21" s="376"/>
      <c r="AL21" s="305"/>
      <c r="AM21" s="305"/>
      <c r="AN21" s="54"/>
      <c r="AO21" s="305"/>
      <c r="AP21" s="54"/>
      <c r="AQ21" s="305"/>
    </row>
    <row r="22" ht="16.5" customHeight="1">
      <c r="A22" s="305"/>
      <c r="B22" s="305"/>
      <c r="C22" s="305"/>
      <c r="D22" s="340"/>
      <c r="E22" s="305"/>
      <c r="F22" s="305"/>
      <c r="G22" s="35" t="str">
        <f>'Brackets To Edit'!G12</f>
        <v>NE #4 ● ESPN+</v>
      </c>
      <c r="H22" s="305"/>
      <c r="I22" s="340"/>
      <c r="J22" s="305"/>
      <c r="K22" s="305"/>
      <c r="L22" s="377" t="str">
        <f>'Brackets To Edit'!L12</f>
        <v>Wednesday 8/8 - 4:00 PM</v>
      </c>
      <c r="O22" s="366"/>
      <c r="P22" s="305"/>
      <c r="Q22" s="54"/>
      <c r="R22" s="305"/>
      <c r="S22" s="54"/>
      <c r="T22" s="305"/>
      <c r="U22" s="361"/>
      <c r="W22" s="305"/>
      <c r="X22" s="361"/>
      <c r="Y22" s="54"/>
      <c r="Z22" s="305"/>
      <c r="AA22" s="54"/>
      <c r="AB22" s="305"/>
      <c r="AC22" s="367"/>
      <c r="AD22" s="377" t="str">
        <f>'Brackets To Edit'!L56</f>
        <v>Wednesday 8/8 - 1:00 PM</v>
      </c>
      <c r="AG22" s="305"/>
      <c r="AH22" s="305"/>
      <c r="AI22" s="305"/>
      <c r="AJ22" s="305"/>
      <c r="AK22" s="376"/>
      <c r="AL22" s="305"/>
      <c r="AM22" s="305"/>
      <c r="AN22" s="305"/>
      <c r="AO22" s="305"/>
      <c r="AP22" s="340"/>
      <c r="AQ22" s="305"/>
    </row>
    <row r="23" ht="16.5" customHeight="1">
      <c r="A23" s="305"/>
      <c r="B23" s="305"/>
      <c r="C23" s="305"/>
      <c r="D23" s="340"/>
      <c r="E23" s="305"/>
      <c r="F23" s="305"/>
      <c r="H23" s="305"/>
      <c r="I23" s="357" t="s">
        <v>97</v>
      </c>
      <c r="J23" s="305"/>
      <c r="K23" s="305"/>
      <c r="O23" s="366"/>
      <c r="P23" s="305"/>
      <c r="Q23" s="368" t="s">
        <v>228</v>
      </c>
      <c r="R23" s="305"/>
      <c r="S23" s="340"/>
      <c r="T23" s="305"/>
      <c r="U23" s="361"/>
      <c r="V23" s="305"/>
      <c r="W23" s="305"/>
      <c r="X23" s="361"/>
      <c r="Y23" s="371" t="s">
        <v>228</v>
      </c>
      <c r="Z23" s="305"/>
      <c r="AA23" s="340"/>
      <c r="AB23" s="305"/>
      <c r="AC23" s="367"/>
      <c r="AG23" s="305"/>
      <c r="AH23" s="305"/>
      <c r="AI23" s="35" t="str">
        <f>'Brackets To Edit'!G56</f>
        <v>MA #4 ● ESPN+</v>
      </c>
      <c r="AJ23" s="305"/>
      <c r="AK23" s="357" t="s">
        <v>97</v>
      </c>
      <c r="AL23" s="305"/>
      <c r="AM23" s="305"/>
      <c r="AN23" s="305"/>
      <c r="AO23" s="305"/>
      <c r="AP23" s="340"/>
      <c r="AQ23" s="305"/>
    </row>
    <row r="24" ht="16.5" customHeight="1">
      <c r="A24" s="305"/>
      <c r="B24" s="35" t="str">
        <f>'Brackets To Edit'!B14</f>
        <v>NE #2 ● ESPN+</v>
      </c>
      <c r="C24" s="305"/>
      <c r="D24" s="340"/>
      <c r="E24" s="305"/>
      <c r="F24" s="305"/>
      <c r="G24" s="358" t="str">
        <f>UPPER('Brackets To Edit'!G14)</f>
        <v>MAINE</v>
      </c>
      <c r="H24" s="305"/>
      <c r="I24" s="407">
        <f>'Brackets To Edit'!I14</f>
        <v>4</v>
      </c>
      <c r="J24" s="360"/>
      <c r="K24" s="305"/>
      <c r="L24" s="305"/>
      <c r="M24" s="305"/>
      <c r="N24" s="340"/>
      <c r="O24" s="366"/>
      <c r="P24" s="305"/>
      <c r="Q24" s="305"/>
      <c r="R24" s="305"/>
      <c r="S24" s="340"/>
      <c r="T24" s="305"/>
      <c r="U24" s="364"/>
      <c r="V24" s="358" t="str">
        <f>UPPER(IF(AND(S21=0,S38=0),"",IF(S21&gt;S38,Q21,Q38)))</f>
        <v>RHODE ISLAND</v>
      </c>
      <c r="W24" s="305"/>
      <c r="X24" s="361"/>
      <c r="Y24" s="305"/>
      <c r="Z24" s="305"/>
      <c r="AA24" s="340"/>
      <c r="AB24" s="305"/>
      <c r="AC24" s="370"/>
      <c r="AD24" s="332"/>
      <c r="AE24" s="332"/>
      <c r="AF24" s="340"/>
      <c r="AG24" s="305"/>
      <c r="AH24" s="360"/>
      <c r="AI24" s="358" t="str">
        <f>UPPER('Brackets To Edit'!G58)</f>
        <v>NEW JERSEY</v>
      </c>
      <c r="AJ24" s="305"/>
      <c r="AK24" s="407">
        <f>'Brackets To Edit'!I58</f>
        <v>6</v>
      </c>
      <c r="AL24" s="305"/>
      <c r="AM24" s="305"/>
      <c r="AN24" s="35" t="str">
        <f>'Brackets To Edit'!B58</f>
        <v>MA #2 ● ESPN+</v>
      </c>
      <c r="AO24" s="305"/>
      <c r="AP24" s="340"/>
      <c r="AQ24" s="305"/>
    </row>
    <row r="25" ht="16.5" customHeight="1">
      <c r="A25" s="305"/>
      <c r="C25" s="305"/>
      <c r="D25" s="357" t="s">
        <v>97</v>
      </c>
      <c r="E25" s="305"/>
      <c r="F25" s="305"/>
      <c r="G25" s="54"/>
      <c r="H25" s="305"/>
      <c r="I25" s="54"/>
      <c r="J25" s="305"/>
      <c r="K25" s="361"/>
      <c r="M25" s="305"/>
      <c r="N25" s="340"/>
      <c r="O25" s="366"/>
      <c r="P25" s="305"/>
      <c r="Q25" s="443" t="s">
        <v>246</v>
      </c>
      <c r="T25" s="305"/>
      <c r="U25" s="361"/>
      <c r="V25" s="54"/>
      <c r="W25" s="305"/>
      <c r="X25" s="361"/>
      <c r="Y25" s="379"/>
      <c r="AB25" s="305"/>
      <c r="AC25" s="367"/>
      <c r="AD25" s="332"/>
      <c r="AE25" s="331"/>
      <c r="AF25" s="340"/>
      <c r="AG25" s="305"/>
      <c r="AH25" s="361"/>
      <c r="AI25" s="54"/>
      <c r="AJ25" s="305"/>
      <c r="AK25" s="54"/>
      <c r="AL25" s="305"/>
      <c r="AM25" s="305"/>
      <c r="AO25" s="305"/>
      <c r="AP25" s="357" t="s">
        <v>97</v>
      </c>
      <c r="AQ25" s="305"/>
    </row>
    <row r="26" ht="16.5" customHeight="1">
      <c r="A26" s="305"/>
      <c r="B26" s="358" t="str">
        <f>UPPER('Brackets To Edit'!B16)</f>
        <v>MASSACHUSETTS</v>
      </c>
      <c r="C26" s="305"/>
      <c r="D26" s="407">
        <f>'Brackets To Edit'!D16</f>
        <v>4</v>
      </c>
      <c r="E26" s="360"/>
      <c r="F26" s="305"/>
      <c r="G26" s="363" t="str">
        <f>'Brackets To Edit'!G16</f>
        <v>Monday 8/6 - 7:00 PM</v>
      </c>
      <c r="J26" s="305"/>
      <c r="K26" s="364"/>
      <c r="L26" s="358" t="str">
        <f>UPPER(IF(AND(I24=0,I28=0),"",IF(I24&gt;I28,G24,G28)))</f>
        <v>MASSACHUSETTS</v>
      </c>
      <c r="M26" s="305"/>
      <c r="N26" s="407">
        <f>'Brackets To Edit'!N16</f>
        <v>10</v>
      </c>
      <c r="O26" s="380"/>
      <c r="P26" s="305"/>
      <c r="Q26" s="445" t="s">
        <v>247</v>
      </c>
      <c r="T26" s="305"/>
      <c r="U26" s="361"/>
      <c r="V26" s="368" t="s">
        <v>248</v>
      </c>
      <c r="W26" s="305"/>
      <c r="X26" s="361"/>
      <c r="Y26" s="375" t="str">
        <f>'Brackets To Edit'!Q62</f>
        <v>MA #10 ● ESPN</v>
      </c>
      <c r="AB26" s="305"/>
      <c r="AC26" s="382"/>
      <c r="AD26" s="358" t="str">
        <f>UPPER(IF(AND(AK24=0,AK28=0),"",IF(AK24&gt;AK28,AI24,AI28)))</f>
        <v>NEW JERSEY</v>
      </c>
      <c r="AE26" s="305"/>
      <c r="AF26" s="407">
        <f>'Brackets To Edit'!N60</f>
        <v>2</v>
      </c>
      <c r="AG26" s="360"/>
      <c r="AH26" s="361"/>
      <c r="AI26" s="363" t="str">
        <f>'Brackets To Edit'!G60</f>
        <v>Monday 8/6 - 4:00 PM</v>
      </c>
      <c r="AL26" s="305"/>
      <c r="AM26" s="360"/>
      <c r="AN26" s="358" t="str">
        <f>UPPER('Brackets To Edit'!B60)</f>
        <v>MARYLAND</v>
      </c>
      <c r="AO26" s="305"/>
      <c r="AP26" s="407">
        <f>'Brackets To Edit'!D60</f>
        <v>6</v>
      </c>
      <c r="AQ26" s="305"/>
    </row>
    <row r="27" ht="16.5" customHeight="1">
      <c r="A27" s="305"/>
      <c r="B27" s="54"/>
      <c r="C27" s="305"/>
      <c r="D27" s="54"/>
      <c r="E27" s="305"/>
      <c r="F27" s="361"/>
      <c r="J27" s="305"/>
      <c r="K27" s="361"/>
      <c r="L27" s="54"/>
      <c r="M27" s="305"/>
      <c r="N27" s="54"/>
      <c r="O27" s="305"/>
      <c r="P27" s="305"/>
      <c r="T27" s="305"/>
      <c r="U27" s="361"/>
      <c r="W27" s="305"/>
      <c r="X27" s="361"/>
      <c r="Y27" s="377" t="str">
        <f>'Brackets To Edit'!Q64</f>
        <v>Sunday 8/12 - 1:00 PM</v>
      </c>
      <c r="AB27" s="305"/>
      <c r="AC27" s="342"/>
      <c r="AD27" s="54"/>
      <c r="AE27" s="305"/>
      <c r="AF27" s="54"/>
      <c r="AG27" s="305"/>
      <c r="AH27" s="361"/>
      <c r="AL27" s="305"/>
      <c r="AM27" s="361"/>
      <c r="AN27" s="54"/>
      <c r="AO27" s="305"/>
      <c r="AP27" s="54"/>
      <c r="AQ27" s="305"/>
    </row>
    <row r="28" ht="16.5" customHeight="1">
      <c r="A28" s="305"/>
      <c r="B28" s="363" t="str">
        <f>'Brackets To Edit'!B18</f>
        <v>Sunday 8/5 - 7:00 PM</v>
      </c>
      <c r="E28" s="305"/>
      <c r="F28" s="364"/>
      <c r="G28" s="358" t="str">
        <f>UPPER(IF(AND(D26=0,D30=0),"",IF(D26&gt;D30,B26,B30)))</f>
        <v>MASSACHUSETTS</v>
      </c>
      <c r="H28" s="305"/>
      <c r="I28" s="407">
        <f>'Brackets To Edit'!I18</f>
        <v>9</v>
      </c>
      <c r="J28" s="360"/>
      <c r="K28" s="361"/>
      <c r="L28" s="368" t="s">
        <v>224</v>
      </c>
      <c r="M28" s="305"/>
      <c r="N28" s="340"/>
      <c r="O28" s="305"/>
      <c r="P28" s="305"/>
      <c r="T28" s="305"/>
      <c r="U28" s="361"/>
      <c r="W28" s="305"/>
      <c r="X28" s="361"/>
      <c r="Y28" s="383"/>
      <c r="Z28" s="383"/>
      <c r="AA28" s="383"/>
      <c r="AB28" s="305"/>
      <c r="AC28" s="331"/>
      <c r="AD28" s="371" t="s">
        <v>224</v>
      </c>
      <c r="AE28" s="305"/>
      <c r="AF28" s="340"/>
      <c r="AG28" s="305"/>
      <c r="AH28" s="364"/>
      <c r="AI28" s="358" t="str">
        <f>UPPER(IF(AND(AP26=0,AP30=0),"",IF(AP26&gt;AP30,AN26,AN30)))</f>
        <v>MARYLAND</v>
      </c>
      <c r="AJ28" s="305"/>
      <c r="AK28" s="407">
        <f>'Brackets To Edit'!I62</f>
        <v>2</v>
      </c>
      <c r="AL28" s="360"/>
      <c r="AM28" s="361"/>
      <c r="AN28" s="363" t="str">
        <f>'Brackets To Edit'!B62</f>
        <v>Sunday 8/5 - 4:00 PM</v>
      </c>
      <c r="AQ28" s="305"/>
    </row>
    <row r="29" ht="16.5" customHeight="1">
      <c r="A29" s="305"/>
      <c r="E29" s="305"/>
      <c r="F29" s="361"/>
      <c r="G29" s="54"/>
      <c r="H29" s="305"/>
      <c r="I29" s="54"/>
      <c r="J29" s="341"/>
      <c r="K29" s="341"/>
      <c r="L29" s="341"/>
      <c r="M29" s="341"/>
      <c r="N29" s="384"/>
      <c r="O29" s="305"/>
      <c r="P29" s="305"/>
      <c r="Q29" s="443" t="s">
        <v>246</v>
      </c>
      <c r="T29" s="305"/>
      <c r="U29" s="361"/>
      <c r="W29" s="366"/>
      <c r="X29" s="305"/>
      <c r="Y29" s="379"/>
      <c r="AB29" s="305"/>
      <c r="AC29" s="331"/>
      <c r="AD29" s="332"/>
      <c r="AE29" s="331"/>
      <c r="AF29" s="340"/>
      <c r="AG29" s="305"/>
      <c r="AH29" s="305"/>
      <c r="AI29" s="54"/>
      <c r="AJ29" s="305"/>
      <c r="AK29" s="54"/>
      <c r="AL29" s="305"/>
      <c r="AM29" s="361"/>
      <c r="AQ29" s="305"/>
    </row>
    <row r="30" ht="16.5" customHeight="1">
      <c r="A30" s="305"/>
      <c r="B30" s="358" t="str">
        <f>UPPER('Brackets To Edit'!B20)</f>
        <v>NEW HAMPSHIRE</v>
      </c>
      <c r="C30" s="305"/>
      <c r="D30" s="407">
        <f>'Brackets To Edit'!D20</f>
        <v>2</v>
      </c>
      <c r="E30" s="360"/>
      <c r="F30" s="361"/>
      <c r="G30" s="385" t="s">
        <v>222</v>
      </c>
      <c r="H30" s="341"/>
      <c r="I30" s="384"/>
      <c r="J30" s="341"/>
      <c r="K30" s="341"/>
      <c r="L30" s="341"/>
      <c r="M30" s="341"/>
      <c r="N30" s="384"/>
      <c r="O30" s="305"/>
      <c r="P30" s="305"/>
      <c r="R30" s="305"/>
      <c r="S30" s="340"/>
      <c r="T30" s="305"/>
      <c r="U30" s="361"/>
      <c r="W30" s="305"/>
      <c r="X30" s="361"/>
      <c r="AB30" s="305"/>
      <c r="AC30" s="342"/>
      <c r="AD30" s="332"/>
      <c r="AE30" s="332"/>
      <c r="AF30" s="340"/>
      <c r="AG30" s="305"/>
      <c r="AH30" s="305"/>
      <c r="AI30" s="371" t="s">
        <v>222</v>
      </c>
      <c r="AJ30" s="305"/>
      <c r="AK30" s="376"/>
      <c r="AL30" s="305"/>
      <c r="AM30" s="364"/>
      <c r="AN30" s="358" t="str">
        <f>UPPER('Brackets To Edit'!B64)</f>
        <v>DELAWARE</v>
      </c>
      <c r="AO30" s="305"/>
      <c r="AP30" s="407">
        <f>'Brackets To Edit'!D64</f>
        <v>0</v>
      </c>
      <c r="AQ30" s="305"/>
    </row>
    <row r="31" ht="16.5" customHeight="1">
      <c r="A31" s="305"/>
      <c r="B31" s="54"/>
      <c r="C31" s="305"/>
      <c r="D31" s="54"/>
      <c r="E31" s="305"/>
      <c r="F31" s="305"/>
      <c r="G31" s="341"/>
      <c r="H31" s="341"/>
      <c r="I31" s="384"/>
      <c r="J31" s="341"/>
      <c r="K31" s="341"/>
      <c r="L31" s="341"/>
      <c r="M31" s="341"/>
      <c r="N31" s="384"/>
      <c r="O31" s="305"/>
      <c r="P31" s="305"/>
      <c r="R31" s="305"/>
      <c r="S31" s="340"/>
      <c r="T31" s="305"/>
      <c r="U31" s="361"/>
      <c r="W31" s="305"/>
      <c r="X31" s="361"/>
      <c r="Y31" s="455" t="s">
        <v>246</v>
      </c>
      <c r="AB31" s="305"/>
      <c r="AC31" s="331"/>
      <c r="AD31" s="332"/>
      <c r="AE31" s="331"/>
      <c r="AF31" s="340"/>
      <c r="AG31" s="305"/>
      <c r="AH31" s="305"/>
      <c r="AI31" s="305"/>
      <c r="AJ31" s="305"/>
      <c r="AK31" s="376"/>
      <c r="AL31" s="305"/>
      <c r="AM31" s="305"/>
      <c r="AN31" s="54"/>
      <c r="AO31" s="305"/>
      <c r="AP31" s="54"/>
      <c r="AQ31" s="305"/>
    </row>
    <row r="32" ht="16.5" customHeight="1">
      <c r="A32" s="305"/>
      <c r="B32" s="305"/>
      <c r="C32" s="305"/>
      <c r="D32" s="340"/>
      <c r="E32" s="305"/>
      <c r="F32" s="305"/>
      <c r="G32" s="341"/>
      <c r="H32" s="341"/>
      <c r="I32" s="384"/>
      <c r="J32" s="341"/>
      <c r="K32" s="341"/>
      <c r="M32" s="341"/>
      <c r="N32" s="357" t="s">
        <v>97</v>
      </c>
      <c r="O32" s="305"/>
      <c r="P32" s="305"/>
      <c r="Q32" s="387" t="str">
        <f>'Brackets To Edit'!Q18</f>
        <v>NE #10 ● ESPN</v>
      </c>
      <c r="T32" s="305"/>
      <c r="U32" s="361"/>
      <c r="V32" s="358" t="str">
        <f>UPPER(IF(AND(AA21=0,AA38=0),"",IF(AA21&gt;AA38,Y21,Y38)))</f>
        <v>NEW YORK</v>
      </c>
      <c r="W32" s="360"/>
      <c r="X32" s="361"/>
      <c r="Y32" s="459" t="s">
        <v>249</v>
      </c>
      <c r="AB32" s="305"/>
      <c r="AC32" s="331"/>
      <c r="AE32" s="305"/>
      <c r="AF32" s="357" t="s">
        <v>97</v>
      </c>
      <c r="AG32" s="305"/>
      <c r="AH32" s="305"/>
      <c r="AI32" s="305"/>
      <c r="AJ32" s="305"/>
      <c r="AK32" s="376"/>
      <c r="AL32" s="305"/>
      <c r="AM32" s="305"/>
      <c r="AN32" s="305"/>
      <c r="AO32" s="305"/>
      <c r="AP32" s="340"/>
      <c r="AQ32" s="305"/>
    </row>
    <row r="33" ht="16.5" customHeight="1">
      <c r="A33" s="305"/>
      <c r="B33" s="305"/>
      <c r="C33" s="305"/>
      <c r="D33" s="340"/>
      <c r="E33" s="305"/>
      <c r="F33" s="305"/>
      <c r="G33" s="341"/>
      <c r="H33" s="341"/>
      <c r="I33" s="384"/>
      <c r="J33" s="305"/>
      <c r="K33" s="305"/>
      <c r="L33" s="358" t="str">
        <f>UPPER(IF(AND(N16=0,N26=0),"",IF(N16&gt;N26,L26,L16)))</f>
        <v>RHODE ISLAND</v>
      </c>
      <c r="M33" s="305"/>
      <c r="N33" s="407">
        <f>'Brackets To Edit'!N23</f>
        <v>6</v>
      </c>
      <c r="O33" s="360"/>
      <c r="P33" s="305"/>
      <c r="Q33" s="377" t="str">
        <f>'Brackets To Edit'!Q20</f>
        <v>Sunday 8/12 - 10:00 AM</v>
      </c>
      <c r="T33" s="305"/>
      <c r="U33" s="361"/>
      <c r="V33" s="54"/>
      <c r="W33" s="305"/>
      <c r="X33" s="361"/>
      <c r="AB33" s="305"/>
      <c r="AC33" s="389"/>
      <c r="AD33" s="390" t="str">
        <f>UPPER(IF(AND(AF16=0,AF26=0),"",IF(AF16&gt;AF26,AD26,AD16)))</f>
        <v>NEW JERSEY</v>
      </c>
      <c r="AE33" s="305"/>
      <c r="AF33" s="407">
        <f>'Brackets To Edit'!N67</f>
        <v>1</v>
      </c>
      <c r="AG33" s="305"/>
      <c r="AH33" s="305"/>
      <c r="AI33" s="305"/>
      <c r="AJ33" s="305"/>
      <c r="AK33" s="376"/>
      <c r="AL33" s="305"/>
      <c r="AM33" s="305"/>
      <c r="AN33" s="305"/>
      <c r="AO33" s="305"/>
      <c r="AP33" s="340"/>
      <c r="AQ33" s="305"/>
    </row>
    <row r="34" ht="16.5" customHeight="1">
      <c r="A34" s="305"/>
      <c r="B34" s="35" t="str">
        <f>'Brackets To Edit'!B24</f>
        <v>NE #5 ● ESPN+</v>
      </c>
      <c r="C34" s="305"/>
      <c r="D34" s="340"/>
      <c r="E34" s="305"/>
      <c r="F34" s="305"/>
      <c r="G34" s="305"/>
      <c r="H34" s="305"/>
      <c r="I34" s="340"/>
      <c r="J34" s="305"/>
      <c r="K34" s="391"/>
      <c r="L34" s="54"/>
      <c r="M34" s="305"/>
      <c r="N34" s="54"/>
      <c r="O34" s="366"/>
      <c r="P34" s="305"/>
      <c r="Q34" s="305"/>
      <c r="R34" s="305"/>
      <c r="S34" s="340"/>
      <c r="T34" s="305"/>
      <c r="U34" s="361"/>
      <c r="V34" s="371" t="s">
        <v>248</v>
      </c>
      <c r="W34" s="305"/>
      <c r="X34" s="361"/>
      <c r="AB34" s="305"/>
      <c r="AC34" s="367"/>
      <c r="AD34" s="54"/>
      <c r="AE34" s="305"/>
      <c r="AF34" s="54"/>
      <c r="AG34" s="305"/>
      <c r="AH34" s="305"/>
      <c r="AI34" s="305"/>
      <c r="AJ34" s="305"/>
      <c r="AK34" s="376"/>
      <c r="AL34" s="305"/>
      <c r="AM34" s="305"/>
      <c r="AN34" s="35" t="str">
        <f>'Brackets To Edit'!B68</f>
        <v>MA #5 ● ESPN+</v>
      </c>
      <c r="AO34" s="305"/>
      <c r="AP34" s="340"/>
      <c r="AQ34" s="305"/>
    </row>
    <row r="35" ht="16.5" customHeight="1">
      <c r="A35" s="305"/>
      <c r="C35" s="305"/>
      <c r="D35" s="357" t="s">
        <v>97</v>
      </c>
      <c r="E35" s="305"/>
      <c r="F35" s="305"/>
      <c r="G35" s="305"/>
      <c r="H35" s="305"/>
      <c r="I35" s="340"/>
      <c r="J35" s="305"/>
      <c r="K35" s="305"/>
      <c r="L35" s="385" t="s">
        <v>194</v>
      </c>
      <c r="M35" s="305"/>
      <c r="N35" s="340"/>
      <c r="O35" s="366"/>
      <c r="P35" s="305"/>
      <c r="Q35" s="305"/>
      <c r="R35" s="305"/>
      <c r="S35" s="340"/>
      <c r="T35" s="305"/>
      <c r="U35" s="361"/>
      <c r="V35" s="392" t="s">
        <v>231</v>
      </c>
      <c r="W35" s="305"/>
      <c r="X35" s="361"/>
      <c r="Y35" s="455" t="s">
        <v>246</v>
      </c>
      <c r="AB35" s="305"/>
      <c r="AC35" s="367"/>
      <c r="AD35" s="371" t="s">
        <v>194</v>
      </c>
      <c r="AE35" s="305"/>
      <c r="AF35" s="340"/>
      <c r="AG35" s="305"/>
      <c r="AH35" s="305"/>
      <c r="AI35" s="305"/>
      <c r="AJ35" s="305"/>
      <c r="AK35" s="376"/>
      <c r="AL35" s="305"/>
      <c r="AM35" s="305"/>
      <c r="AO35" s="305"/>
      <c r="AP35" s="357" t="s">
        <v>97</v>
      </c>
      <c r="AQ35" s="305"/>
    </row>
    <row r="36" ht="16.5" customHeight="1">
      <c r="A36" s="393" t="s">
        <v>200</v>
      </c>
      <c r="B36" s="358" t="str">
        <f>UPPER(IF(AND(D16=0,D20=0),"",IF(D16&gt;D20,B20,B16)))</f>
        <v>CONNECTICUT</v>
      </c>
      <c r="C36" s="305"/>
      <c r="D36" s="407">
        <f>'Brackets To Edit'!D26</f>
        <v>7</v>
      </c>
      <c r="E36" s="360"/>
      <c r="F36" s="305"/>
      <c r="G36" s="394"/>
      <c r="H36" s="305"/>
      <c r="I36" s="340"/>
      <c r="J36" s="305"/>
      <c r="K36" s="305"/>
      <c r="L36" s="305"/>
      <c r="M36" s="305"/>
      <c r="N36" s="340"/>
      <c r="O36" s="366"/>
      <c r="P36" s="305"/>
      <c r="R36" s="305"/>
      <c r="S36" s="340"/>
      <c r="T36" s="305"/>
      <c r="U36" s="361"/>
      <c r="W36" s="305"/>
      <c r="X36" s="361"/>
      <c r="Y36" s="305"/>
      <c r="Z36" s="305"/>
      <c r="AA36" s="340"/>
      <c r="AB36" s="305"/>
      <c r="AC36" s="370"/>
      <c r="AF36" s="372"/>
      <c r="AG36" s="305"/>
      <c r="AH36" s="305"/>
      <c r="AI36" s="305"/>
      <c r="AJ36" s="305"/>
      <c r="AK36" s="376"/>
      <c r="AL36" s="305"/>
      <c r="AM36" s="360"/>
      <c r="AN36" s="358" t="str">
        <f>UPPER(IF(AND(AP16=0,AP20=0),"",IF(AP16&gt;AP20,AN20,AN16)))</f>
        <v>WASHINGTON, DC</v>
      </c>
      <c r="AO36" s="305"/>
      <c r="AP36" s="407">
        <f>'Brackets To Edit'!D70</f>
        <v>6</v>
      </c>
      <c r="AQ36" s="395" t="s">
        <v>200</v>
      </c>
    </row>
    <row r="37" ht="16.5" customHeight="1">
      <c r="B37" s="54"/>
      <c r="C37" s="305"/>
      <c r="D37" s="54"/>
      <c r="E37" s="305"/>
      <c r="F37" s="361"/>
      <c r="H37" s="305"/>
      <c r="I37" s="357" t="s">
        <v>97</v>
      </c>
      <c r="J37" s="305"/>
      <c r="K37" s="305"/>
      <c r="L37" s="373" t="str">
        <f>'Brackets To Edit'!L27</f>
        <v>NE #9 ● ESPN</v>
      </c>
      <c r="O37" s="366"/>
      <c r="P37" s="305"/>
      <c r="Q37" s="331"/>
      <c r="R37" s="332"/>
      <c r="S37" s="396"/>
      <c r="T37" s="366"/>
      <c r="U37" s="305"/>
      <c r="W37" s="305"/>
      <c r="X37" s="361"/>
      <c r="Y37" s="331"/>
      <c r="Z37" s="332"/>
      <c r="AA37" s="396"/>
      <c r="AB37" s="366"/>
      <c r="AC37" s="331"/>
      <c r="AD37" s="375" t="str">
        <f>'Brackets To Edit'!L71</f>
        <v>MA #9 ● ESPN</v>
      </c>
      <c r="AG37" s="305"/>
      <c r="AH37" s="305"/>
      <c r="AI37" s="305"/>
      <c r="AJ37" s="305"/>
      <c r="AK37" s="357" t="s">
        <v>97</v>
      </c>
      <c r="AL37" s="305"/>
      <c r="AM37" s="361"/>
      <c r="AN37" s="54"/>
      <c r="AO37" s="305"/>
      <c r="AP37" s="54"/>
    </row>
    <row r="38" ht="16.5" customHeight="1">
      <c r="A38" s="397"/>
      <c r="B38" s="363" t="str">
        <f>'Brackets To Edit'!B28</f>
        <v>Tuesday 8/7 - 1:00 PM</v>
      </c>
      <c r="E38" s="305"/>
      <c r="F38" s="364"/>
      <c r="G38" s="358" t="str">
        <f>UPPER(IF(AND(D36=0,D40=0),"",IF(D36&gt;D40,B36,B40)))</f>
        <v>CONNECTICUT</v>
      </c>
      <c r="H38" s="305"/>
      <c r="I38" s="407">
        <f>'Brackets To Edit'!I28</f>
        <v>3</v>
      </c>
      <c r="J38" s="360"/>
      <c r="K38" s="305"/>
      <c r="O38" s="305"/>
      <c r="P38" s="364"/>
      <c r="Q38" s="358" t="str">
        <f>UPPER(IF(AND(N33=0,N43=0),"",IF(N33&gt;N43,L33,L43)))</f>
        <v>RHODE ISLAND</v>
      </c>
      <c r="R38" s="305"/>
      <c r="S38" s="407">
        <f>'Brackets To Edit'!S27</f>
        <v>3</v>
      </c>
      <c r="T38" s="380"/>
      <c r="U38" s="305"/>
      <c r="V38" s="369"/>
      <c r="W38" s="305"/>
      <c r="X38" s="364"/>
      <c r="Y38" s="358" t="str">
        <f>UPPER(IF(AND(AF33=0,AF43=0),"",IF(AF33&gt;AF43,Y21,AD43)))</f>
        <v>MARYLAND</v>
      </c>
      <c r="Z38" s="305"/>
      <c r="AA38" s="407">
        <f>'Brackets To Edit'!S71</f>
        <v>0</v>
      </c>
      <c r="AB38" s="360"/>
      <c r="AC38" s="367"/>
      <c r="AG38" s="305"/>
      <c r="AH38" s="360"/>
      <c r="AI38" s="358" t="str">
        <f>UPPER(IF(AND(AP36=0,AP40=0),"",IF(AP36&gt;AP40,AN36,AN40)))</f>
        <v>MARYLAND</v>
      </c>
      <c r="AJ38" s="305"/>
      <c r="AK38" s="407">
        <f>'Brackets To Edit'!I72</f>
        <v>6</v>
      </c>
      <c r="AL38" s="360"/>
      <c r="AM38" s="361"/>
      <c r="AN38" s="363" t="str">
        <f>'Brackets To Edit'!B72</f>
        <v>Tuesday 8/7 - 10:00 AM</v>
      </c>
      <c r="AQ38" s="398"/>
    </row>
    <row r="39" ht="16.5" customHeight="1">
      <c r="A39" s="397"/>
      <c r="E39" s="305"/>
      <c r="F39" s="361"/>
      <c r="G39" s="54"/>
      <c r="H39" s="305"/>
      <c r="I39" s="54"/>
      <c r="J39" s="305"/>
      <c r="K39" s="361"/>
      <c r="L39" s="377" t="str">
        <f>'Brackets To Edit'!L29</f>
        <v>Friday 8/10 - 1:00 PM</v>
      </c>
      <c r="O39" s="366"/>
      <c r="P39" s="305"/>
      <c r="Q39" s="54"/>
      <c r="R39" s="305"/>
      <c r="S39" s="54"/>
      <c r="T39" s="305"/>
      <c r="U39" s="305"/>
      <c r="W39" s="305"/>
      <c r="X39" s="305"/>
      <c r="Y39" s="54"/>
      <c r="Z39" s="305"/>
      <c r="AA39" s="54"/>
      <c r="AB39" s="305"/>
      <c r="AC39" s="370"/>
      <c r="AD39" s="377" t="str">
        <f>'Brackets To Edit'!L73</f>
        <v>Friday 8/10 - 7:00 PM</v>
      </c>
      <c r="AG39" s="305"/>
      <c r="AH39" s="361"/>
      <c r="AI39" s="54"/>
      <c r="AJ39" s="305"/>
      <c r="AK39" s="54"/>
      <c r="AL39" s="305"/>
      <c r="AM39" s="361"/>
      <c r="AQ39" s="398"/>
    </row>
    <row r="40" ht="16.5" customHeight="1">
      <c r="A40" s="393" t="s">
        <v>204</v>
      </c>
      <c r="B40" s="358" t="str">
        <f>UPPER(IF(AND(I24=0,I28=0),"",IF(I24&gt;I28,G28,G24)))</f>
        <v>MAINE</v>
      </c>
      <c r="C40" s="305"/>
      <c r="D40" s="407">
        <f>'Brackets To Edit'!D30</f>
        <v>1</v>
      </c>
      <c r="E40" s="360"/>
      <c r="F40" s="361"/>
      <c r="G40" s="368" t="s">
        <v>225</v>
      </c>
      <c r="H40" s="305"/>
      <c r="I40" s="340"/>
      <c r="J40" s="305"/>
      <c r="K40" s="361"/>
      <c r="O40" s="366"/>
      <c r="P40" s="305"/>
      <c r="Q40" s="368" t="s">
        <v>229</v>
      </c>
      <c r="R40" s="305"/>
      <c r="S40" s="340"/>
      <c r="T40" s="305"/>
      <c r="U40" s="305"/>
      <c r="W40" s="305"/>
      <c r="X40" s="305"/>
      <c r="Y40" s="371" t="s">
        <v>229</v>
      </c>
      <c r="Z40" s="305"/>
      <c r="AA40" s="340"/>
      <c r="AB40" s="305"/>
      <c r="AC40" s="367"/>
      <c r="AG40" s="305"/>
      <c r="AH40" s="361"/>
      <c r="AI40" s="371" t="s">
        <v>225</v>
      </c>
      <c r="AJ40" s="305"/>
      <c r="AK40" s="376"/>
      <c r="AL40" s="305"/>
      <c r="AM40" s="364"/>
      <c r="AN40" s="358" t="str">
        <f>UPPER(IF(AND(AK24=0,AK28=0),"",IF(AK24&gt;AK28,AI28,AI24)))</f>
        <v>MARYLAND</v>
      </c>
      <c r="AO40" s="305"/>
      <c r="AP40" s="407">
        <f>'Brackets To Edit'!D74</f>
        <v>18</v>
      </c>
      <c r="AQ40" s="395" t="s">
        <v>204</v>
      </c>
    </row>
    <row r="41" ht="16.5" customHeight="1">
      <c r="B41" s="54"/>
      <c r="C41" s="305"/>
      <c r="D41" s="54"/>
      <c r="E41" s="305"/>
      <c r="F41" s="305"/>
      <c r="H41" s="305"/>
      <c r="I41" s="340"/>
      <c r="J41" s="305"/>
      <c r="K41" s="361"/>
      <c r="L41" s="305"/>
      <c r="M41" s="305"/>
      <c r="N41" s="340"/>
      <c r="O41" s="366"/>
      <c r="P41" s="305"/>
      <c r="Q41" s="305"/>
      <c r="R41" s="305"/>
      <c r="S41" s="340"/>
      <c r="T41" s="305"/>
      <c r="U41" s="305"/>
      <c r="V41" s="305"/>
      <c r="W41" s="305"/>
      <c r="X41" s="305"/>
      <c r="AB41" s="305"/>
      <c r="AC41" s="367"/>
      <c r="AD41" s="332"/>
      <c r="AE41" s="332"/>
      <c r="AF41" s="340"/>
      <c r="AG41" s="305"/>
      <c r="AH41" s="361"/>
      <c r="AJ41" s="305"/>
      <c r="AK41" s="376"/>
      <c r="AL41" s="305"/>
      <c r="AM41" s="305"/>
      <c r="AN41" s="54"/>
      <c r="AO41" s="305"/>
      <c r="AP41" s="54"/>
    </row>
    <row r="42" ht="16.5" customHeight="1">
      <c r="A42" s="397"/>
      <c r="B42" s="305"/>
      <c r="C42" s="305"/>
      <c r="D42" s="340"/>
      <c r="E42" s="305"/>
      <c r="F42" s="305"/>
      <c r="G42" s="373" t="str">
        <f>'Brackets To Edit'!G32</f>
        <v>NE #8 ● ESPN</v>
      </c>
      <c r="J42" s="305"/>
      <c r="K42" s="361"/>
      <c r="M42" s="305"/>
      <c r="N42" s="340"/>
      <c r="O42" s="366"/>
      <c r="P42" s="305"/>
      <c r="Q42" s="305"/>
      <c r="R42" s="305"/>
      <c r="S42" s="340"/>
      <c r="T42" s="305"/>
      <c r="U42" s="305"/>
      <c r="V42" s="305"/>
      <c r="W42" s="305"/>
      <c r="X42" s="305"/>
      <c r="AB42" s="305"/>
      <c r="AC42" s="370"/>
      <c r="AD42" s="332"/>
      <c r="AE42" s="331"/>
      <c r="AF42" s="340"/>
      <c r="AG42" s="305"/>
      <c r="AH42" s="361"/>
      <c r="AI42" s="375" t="str">
        <f>'Brackets To Edit'!G76</f>
        <v>MA #8 ● ESPN</v>
      </c>
      <c r="AL42" s="305"/>
      <c r="AM42" s="305"/>
      <c r="AN42" s="305"/>
      <c r="AO42" s="305"/>
      <c r="AP42" s="340"/>
      <c r="AQ42" s="398"/>
    </row>
    <row r="43" ht="16.5" customHeight="1">
      <c r="A43" s="397"/>
      <c r="B43" s="305"/>
      <c r="C43" s="305"/>
      <c r="D43" s="340"/>
      <c r="E43" s="305"/>
      <c r="F43" s="305"/>
      <c r="J43" s="305"/>
      <c r="K43" s="364"/>
      <c r="L43" s="358" t="str">
        <f>UPPER(IF(AND(I38=0,I48=0),"",IF(I38&gt;I48,G38,G48)))</f>
        <v>NEW HAMPSHIRE</v>
      </c>
      <c r="M43" s="305"/>
      <c r="N43" s="407">
        <f>'Brackets To Edit'!N33</f>
        <v>5</v>
      </c>
      <c r="O43" s="380"/>
      <c r="P43" s="305"/>
      <c r="Q43" s="305"/>
      <c r="R43" s="305"/>
      <c r="S43" s="340"/>
      <c r="T43" s="305"/>
      <c r="U43" s="305"/>
      <c r="V43" s="305"/>
      <c r="W43" s="305"/>
      <c r="X43" s="305"/>
      <c r="AB43" s="305"/>
      <c r="AC43" s="382"/>
      <c r="AD43" s="358" t="str">
        <f>UPPER(IF(AND(AK38=0,AK48=0),"",IF(AK38&gt;AK48,AI38,AI48)))</f>
        <v>MARYLAND</v>
      </c>
      <c r="AE43" s="305"/>
      <c r="AF43" s="407">
        <f>'Brackets To Edit'!N77</f>
        <v>11</v>
      </c>
      <c r="AG43" s="360"/>
      <c r="AH43" s="361"/>
      <c r="AL43" s="305"/>
      <c r="AM43" s="305"/>
      <c r="AN43" s="305"/>
      <c r="AO43" s="305"/>
      <c r="AP43" s="340"/>
      <c r="AQ43" s="398"/>
    </row>
    <row r="44" ht="16.5" customHeight="1">
      <c r="A44" s="397"/>
      <c r="B44" s="35" t="str">
        <f>'Brackets To Edit'!B34</f>
        <v>NE #6 ● ESPN+</v>
      </c>
      <c r="C44" s="305"/>
      <c r="D44" s="340"/>
      <c r="E44" s="305"/>
      <c r="F44" s="305"/>
      <c r="G44" s="377" t="str">
        <f>'Brackets To Edit'!G34</f>
        <v>Thursday 8/9 - 1:00 PM</v>
      </c>
      <c r="J44" s="305"/>
      <c r="K44" s="361"/>
      <c r="L44" s="54"/>
      <c r="M44" s="305"/>
      <c r="N44" s="54"/>
      <c r="O44" s="305"/>
      <c r="P44" s="305"/>
      <c r="Q44" s="305"/>
      <c r="R44" s="305"/>
      <c r="S44" s="340"/>
      <c r="T44" s="305"/>
      <c r="U44" s="305"/>
      <c r="V44" s="305"/>
      <c r="W44" s="305"/>
      <c r="X44" s="305"/>
      <c r="AB44" s="305"/>
      <c r="AC44" s="331"/>
      <c r="AD44" s="54"/>
      <c r="AE44" s="305"/>
      <c r="AF44" s="54"/>
      <c r="AG44" s="305"/>
      <c r="AH44" s="361"/>
      <c r="AI44" s="377" t="str">
        <f>'Brackets To Edit'!G78</f>
        <v>Thursday 8/9 - 7:00 PM</v>
      </c>
      <c r="AL44" s="305"/>
      <c r="AM44" s="305"/>
      <c r="AN44" s="35" t="str">
        <f>'Brackets To Edit'!B78</f>
        <v>MA #6 ● ESPN+</v>
      </c>
      <c r="AO44" s="305"/>
      <c r="AP44" s="340"/>
      <c r="AQ44" s="398"/>
    </row>
    <row r="45" ht="16.5" customHeight="1">
      <c r="A45" s="397"/>
      <c r="C45" s="305"/>
      <c r="D45" s="357" t="s">
        <v>97</v>
      </c>
      <c r="E45" s="305"/>
      <c r="F45" s="305"/>
      <c r="J45" s="305"/>
      <c r="K45" s="361"/>
      <c r="L45" s="368" t="s">
        <v>227</v>
      </c>
      <c r="M45" s="305"/>
      <c r="N45" s="340"/>
      <c r="O45" s="305"/>
      <c r="P45" s="305"/>
      <c r="Q45" s="305"/>
      <c r="R45" s="305"/>
      <c r="S45" s="340"/>
      <c r="T45" s="305"/>
      <c r="U45" s="305"/>
      <c r="V45" s="305"/>
      <c r="W45" s="305"/>
      <c r="X45" s="305"/>
      <c r="AB45" s="305"/>
      <c r="AC45" s="342"/>
      <c r="AD45" s="371" t="s">
        <v>227</v>
      </c>
      <c r="AE45" s="305"/>
      <c r="AF45" s="340"/>
      <c r="AG45" s="305"/>
      <c r="AH45" s="361"/>
      <c r="AL45" s="305"/>
      <c r="AM45" s="305"/>
      <c r="AO45" s="305"/>
      <c r="AP45" s="357" t="s">
        <v>97</v>
      </c>
      <c r="AQ45" s="398"/>
    </row>
    <row r="46" ht="16.5" customHeight="1">
      <c r="A46" s="393" t="s">
        <v>213</v>
      </c>
      <c r="B46" s="358" t="str">
        <f>UPPER(IF(AND(D26=0,D30=0),"",IF(D26&gt;D30,B30,B26)))</f>
        <v>NEW HAMPSHIRE</v>
      </c>
      <c r="C46" s="305"/>
      <c r="D46" s="407">
        <f>'Brackets To Edit'!D36</f>
        <v>13</v>
      </c>
      <c r="E46" s="360"/>
      <c r="F46" s="305"/>
      <c r="G46" s="305"/>
      <c r="H46" s="305"/>
      <c r="I46" s="340"/>
      <c r="J46" s="305"/>
      <c r="K46" s="361"/>
      <c r="L46" s="305"/>
      <c r="M46" s="305"/>
      <c r="N46" s="340"/>
      <c r="O46" s="305"/>
      <c r="P46" s="305"/>
      <c r="Q46" s="305"/>
      <c r="R46" s="305"/>
      <c r="S46" s="340"/>
      <c r="T46" s="305"/>
      <c r="U46" s="305"/>
      <c r="V46" s="305"/>
      <c r="W46" s="305"/>
      <c r="X46" s="305"/>
      <c r="Y46" s="305"/>
      <c r="Z46" s="305"/>
      <c r="AA46" s="340"/>
      <c r="AB46" s="305"/>
      <c r="AC46" s="331"/>
      <c r="AD46" s="332"/>
      <c r="AE46" s="331"/>
      <c r="AF46" s="340"/>
      <c r="AG46" s="305"/>
      <c r="AH46" s="361"/>
      <c r="AI46" s="305"/>
      <c r="AJ46" s="305"/>
      <c r="AK46" s="376"/>
      <c r="AL46" s="305"/>
      <c r="AM46" s="360"/>
      <c r="AN46" s="358" t="str">
        <f>UPPER(IF(AND(AP26=0,AP30=0),"",IF(AP26&gt;AP30,AN30,AN26)))</f>
        <v>DELAWARE</v>
      </c>
      <c r="AO46" s="305"/>
      <c r="AP46" s="407">
        <f>'Brackets To Edit'!D80</f>
        <v>1</v>
      </c>
      <c r="AQ46" s="395" t="s">
        <v>213</v>
      </c>
    </row>
    <row r="47" ht="16.5" customHeight="1">
      <c r="B47" s="54"/>
      <c r="C47" s="305"/>
      <c r="D47" s="54"/>
      <c r="E47" s="305"/>
      <c r="F47" s="361"/>
      <c r="G47" s="394"/>
      <c r="H47" s="305"/>
      <c r="I47" s="340"/>
      <c r="J47" s="305"/>
      <c r="K47" s="361"/>
      <c r="L47" s="305"/>
      <c r="M47" s="305"/>
      <c r="N47" s="340"/>
      <c r="O47" s="305"/>
      <c r="P47" s="305"/>
      <c r="Q47" s="305"/>
      <c r="R47" s="305"/>
      <c r="S47" s="340"/>
      <c r="T47" s="305"/>
      <c r="U47" s="305"/>
      <c r="V47" s="305"/>
      <c r="W47" s="305"/>
      <c r="X47" s="305"/>
      <c r="Y47" s="305"/>
      <c r="Z47" s="305"/>
      <c r="AA47" s="340"/>
      <c r="AB47" s="305"/>
      <c r="AC47" s="331"/>
      <c r="AD47" s="332"/>
      <c r="AE47" s="331"/>
      <c r="AF47" s="340"/>
      <c r="AG47" s="305"/>
      <c r="AH47" s="361"/>
      <c r="AI47" s="305"/>
      <c r="AJ47" s="305"/>
      <c r="AK47" s="376"/>
      <c r="AL47" s="305"/>
      <c r="AM47" s="361"/>
      <c r="AN47" s="54"/>
      <c r="AO47" s="305"/>
      <c r="AP47" s="54"/>
    </row>
    <row r="48" ht="16.5" customHeight="1">
      <c r="A48" s="397"/>
      <c r="B48" s="363" t="str">
        <f>'Brackets To Edit'!B38</f>
        <v>Tuesday 8/7 - 9:00 PM</v>
      </c>
      <c r="E48" s="305"/>
      <c r="F48" s="364"/>
      <c r="G48" s="358" t="str">
        <f>UPPER(IF(AND(D46=0,D50=0),"",IF(D46&gt;D50,B46,B50)))</f>
        <v>NEW HAMPSHIRE</v>
      </c>
      <c r="H48" s="305"/>
      <c r="I48" s="407">
        <f>'Brackets To Edit'!I38</f>
        <v>9</v>
      </c>
      <c r="J48" s="360"/>
      <c r="K48" s="361"/>
      <c r="L48" s="305"/>
      <c r="M48" s="305"/>
      <c r="N48" s="340"/>
      <c r="O48" s="305"/>
      <c r="P48" s="305"/>
      <c r="Q48" s="305"/>
      <c r="R48" s="305"/>
      <c r="S48" s="340"/>
      <c r="T48" s="305"/>
      <c r="U48" s="305"/>
      <c r="V48" s="305"/>
      <c r="W48" s="305"/>
      <c r="X48" s="305"/>
      <c r="Y48" s="305"/>
      <c r="Z48" s="305"/>
      <c r="AA48" s="340"/>
      <c r="AB48" s="305"/>
      <c r="AC48" s="342"/>
      <c r="AD48" s="332"/>
      <c r="AE48" s="332"/>
      <c r="AF48" s="340"/>
      <c r="AG48" s="305"/>
      <c r="AH48" s="364"/>
      <c r="AI48" s="358" t="str">
        <f>UPPER(IF(AND(AP46=0,AP50=0),"",IF(AP46&gt;AP50,AN46,AN50)))</f>
        <v>PENNSYLVANIA</v>
      </c>
      <c r="AJ48" s="305"/>
      <c r="AK48" s="407">
        <f>'Brackets To Edit'!I82</f>
        <v>0</v>
      </c>
      <c r="AL48" s="360"/>
      <c r="AM48" s="361"/>
      <c r="AN48" s="363" t="str">
        <f>'Brackets To Edit'!B82</f>
        <v>Tuesday 8/7 - 7:00 PM</v>
      </c>
      <c r="AQ48" s="398"/>
    </row>
    <row r="49" ht="16.5" customHeight="1">
      <c r="A49" s="397"/>
      <c r="E49" s="305"/>
      <c r="F49" s="361"/>
      <c r="G49" s="54"/>
      <c r="H49" s="305"/>
      <c r="I49" s="54"/>
      <c r="J49" s="305"/>
      <c r="K49" s="305"/>
      <c r="L49" s="305"/>
      <c r="M49" s="305"/>
      <c r="N49" s="340"/>
      <c r="O49" s="305"/>
      <c r="P49" s="305"/>
      <c r="Q49" s="305"/>
      <c r="R49" s="305"/>
      <c r="S49" s="340"/>
      <c r="T49" s="305"/>
      <c r="U49" s="305"/>
      <c r="V49" s="305"/>
      <c r="W49" s="305"/>
      <c r="X49" s="305"/>
      <c r="Y49" s="305"/>
      <c r="Z49" s="305"/>
      <c r="AA49" s="340"/>
      <c r="AB49" s="305"/>
      <c r="AC49" s="331"/>
      <c r="AD49" s="332"/>
      <c r="AE49" s="331"/>
      <c r="AF49" s="340"/>
      <c r="AG49" s="305"/>
      <c r="AH49" s="305"/>
      <c r="AI49" s="54"/>
      <c r="AJ49" s="305"/>
      <c r="AK49" s="54"/>
      <c r="AL49" s="305"/>
      <c r="AM49" s="361"/>
      <c r="AQ49" s="398"/>
    </row>
    <row r="50" ht="16.5" customHeight="1">
      <c r="A50" s="393" t="s">
        <v>215</v>
      </c>
      <c r="B50" s="358" t="str">
        <f>UPPER(IF(AND(I14=0,I18=0),"",IF(I14&gt;I18,G18,G14)))</f>
        <v>VERMONT</v>
      </c>
      <c r="C50" s="305"/>
      <c r="D50" s="407">
        <f>'Brackets To Edit'!D40</f>
        <v>0</v>
      </c>
      <c r="E50" s="360"/>
      <c r="F50" s="361"/>
      <c r="G50" s="368" t="s">
        <v>226</v>
      </c>
      <c r="H50" s="305"/>
      <c r="I50" s="340"/>
      <c r="J50" s="305"/>
      <c r="K50" s="305"/>
      <c r="L50" s="305"/>
      <c r="M50" s="305"/>
      <c r="N50" s="340"/>
      <c r="O50" s="305"/>
      <c r="P50" s="305"/>
      <c r="Q50" s="305"/>
      <c r="R50" s="305"/>
      <c r="S50" s="340"/>
      <c r="T50" s="305"/>
      <c r="U50" s="305"/>
      <c r="V50" s="305"/>
      <c r="W50" s="305"/>
      <c r="X50" s="305"/>
      <c r="Y50" s="305"/>
      <c r="Z50" s="305"/>
      <c r="AA50" s="340"/>
      <c r="AB50" s="305"/>
      <c r="AC50" s="331"/>
      <c r="AD50" s="332"/>
      <c r="AE50" s="331"/>
      <c r="AF50" s="340"/>
      <c r="AG50" s="305"/>
      <c r="AH50" s="305"/>
      <c r="AI50" s="371" t="s">
        <v>226</v>
      </c>
      <c r="AJ50" s="305"/>
      <c r="AK50" s="376"/>
      <c r="AL50" s="305"/>
      <c r="AM50" s="364"/>
      <c r="AN50" s="358" t="str">
        <f>UPPER(IF(AND(AK14=0,AK18=0),"",IF(AK14&gt;AK18,AI18,AI14)))</f>
        <v>PENNSYLVANIA</v>
      </c>
      <c r="AO50" s="305"/>
      <c r="AP50" s="407">
        <f>'Brackets To Edit'!D84</f>
        <v>6</v>
      </c>
      <c r="AQ50" s="395" t="s">
        <v>215</v>
      </c>
    </row>
    <row r="51" ht="16.5" customHeight="1">
      <c r="B51" s="54"/>
      <c r="C51" s="305"/>
      <c r="D51" s="54"/>
      <c r="E51" s="305"/>
      <c r="F51" s="305"/>
      <c r="G51" s="305"/>
      <c r="H51" s="305"/>
      <c r="I51" s="340"/>
      <c r="J51" s="305"/>
      <c r="K51" s="305"/>
      <c r="L51" s="305"/>
      <c r="M51" s="305"/>
      <c r="N51" s="340"/>
      <c r="O51" s="305"/>
      <c r="P51" s="305"/>
      <c r="Q51" s="305"/>
      <c r="R51" s="305"/>
      <c r="S51" s="340"/>
      <c r="T51" s="305"/>
      <c r="U51" s="305"/>
      <c r="V51" s="305"/>
      <c r="W51" s="305"/>
      <c r="X51" s="305"/>
      <c r="Y51" s="305"/>
      <c r="Z51" s="305"/>
      <c r="AA51" s="340"/>
      <c r="AB51" s="305"/>
      <c r="AC51" s="342"/>
      <c r="AD51" s="332"/>
      <c r="AE51" s="332"/>
      <c r="AF51" s="340"/>
      <c r="AG51" s="305"/>
      <c r="AH51" s="305"/>
      <c r="AJ51" s="305"/>
      <c r="AK51" s="376"/>
      <c r="AL51" s="305"/>
      <c r="AM51" s="305"/>
      <c r="AN51" s="54"/>
      <c r="AO51" s="305"/>
      <c r="AP51" s="54"/>
    </row>
    <row r="52" ht="16.5" customHeight="1">
      <c r="A52" s="305"/>
      <c r="B52" s="305"/>
      <c r="C52" s="305"/>
      <c r="D52" s="340"/>
      <c r="E52" s="305"/>
      <c r="F52" s="305"/>
      <c r="G52" s="305"/>
      <c r="H52" s="305"/>
      <c r="I52" s="340"/>
      <c r="J52" s="305"/>
      <c r="K52" s="305"/>
      <c r="L52" s="305"/>
      <c r="M52" s="305"/>
      <c r="N52" s="340"/>
      <c r="O52" s="305"/>
      <c r="P52" s="305"/>
      <c r="Q52" s="305"/>
      <c r="R52" s="305"/>
      <c r="S52" s="340"/>
      <c r="T52" s="305"/>
      <c r="U52" s="305"/>
      <c r="V52" s="305"/>
      <c r="W52" s="305"/>
      <c r="X52" s="305"/>
      <c r="Y52" s="305"/>
      <c r="Z52" s="305"/>
      <c r="AA52" s="340"/>
      <c r="AB52" s="305"/>
      <c r="AC52" s="331"/>
      <c r="AD52" s="332"/>
      <c r="AE52" s="331"/>
      <c r="AF52" s="340"/>
      <c r="AG52" s="305"/>
      <c r="AH52" s="305"/>
      <c r="AI52" s="305"/>
      <c r="AJ52" s="305"/>
      <c r="AK52" s="376"/>
      <c r="AL52" s="305"/>
      <c r="AM52" s="305"/>
      <c r="AN52" s="305"/>
      <c r="AO52" s="305"/>
      <c r="AP52" s="340"/>
      <c r="AQ52" s="305"/>
    </row>
    <row r="53" ht="16.5" customHeight="1">
      <c r="A53" s="16"/>
      <c r="B53" s="16"/>
      <c r="C53" s="16"/>
      <c r="D53" s="330"/>
      <c r="E53" s="16"/>
      <c r="F53" s="16"/>
      <c r="G53" s="16"/>
      <c r="H53" s="16"/>
      <c r="I53" s="330"/>
      <c r="J53" s="16"/>
      <c r="K53" s="16"/>
      <c r="L53" s="16"/>
      <c r="M53" s="16"/>
      <c r="N53" s="330"/>
      <c r="O53" s="16"/>
      <c r="P53" s="16"/>
      <c r="Q53" s="16"/>
      <c r="R53" s="16"/>
      <c r="S53" s="330"/>
      <c r="T53" s="16"/>
      <c r="U53" s="16"/>
      <c r="V53" s="16"/>
      <c r="W53" s="16"/>
      <c r="X53" s="16"/>
      <c r="Y53" s="16"/>
      <c r="Z53" s="16"/>
      <c r="AA53" s="330"/>
      <c r="AB53" s="16"/>
      <c r="AC53" s="342"/>
      <c r="AD53" s="332"/>
      <c r="AE53" s="332"/>
      <c r="AF53" s="330"/>
      <c r="AG53" s="16"/>
      <c r="AH53" s="16"/>
      <c r="AI53" s="16"/>
      <c r="AJ53" s="16"/>
      <c r="AK53" s="333"/>
      <c r="AL53" s="16"/>
      <c r="AM53" s="16"/>
      <c r="AN53" s="16"/>
      <c r="AO53" s="16"/>
      <c r="AP53" s="330"/>
      <c r="AQ53" s="16"/>
    </row>
    <row r="54" ht="16.5" customHeight="1">
      <c r="A54" s="16"/>
      <c r="B54" s="16"/>
      <c r="C54" s="16"/>
      <c r="D54" s="330"/>
      <c r="E54" s="16"/>
      <c r="F54" s="16"/>
      <c r="G54" s="16"/>
      <c r="H54" s="16"/>
      <c r="I54" s="330"/>
      <c r="J54" s="16"/>
      <c r="K54" s="16"/>
      <c r="L54" s="16"/>
      <c r="M54" s="16"/>
      <c r="N54" s="330"/>
      <c r="O54" s="16"/>
      <c r="P54" s="16"/>
      <c r="Q54" s="16"/>
      <c r="R54" s="16"/>
      <c r="S54" s="330"/>
      <c r="T54" s="16"/>
      <c r="U54" s="16"/>
      <c r="V54" s="16"/>
      <c r="W54" s="16"/>
      <c r="X54" s="16"/>
      <c r="Y54" s="16"/>
      <c r="Z54" s="16"/>
      <c r="AA54" s="330"/>
      <c r="AB54" s="16"/>
      <c r="AC54" s="331"/>
      <c r="AD54" s="332"/>
      <c r="AE54" s="331"/>
      <c r="AF54" s="330"/>
      <c r="AG54" s="16"/>
      <c r="AH54" s="16"/>
      <c r="AI54" s="16"/>
      <c r="AJ54" s="16"/>
      <c r="AK54" s="333"/>
      <c r="AL54" s="16"/>
      <c r="AM54" s="16"/>
      <c r="AN54" s="16"/>
      <c r="AO54" s="16"/>
      <c r="AP54" s="330"/>
      <c r="AQ54" s="16"/>
    </row>
    <row r="55" ht="61.5" customHeight="1">
      <c r="A55" s="16"/>
      <c r="B55" s="16"/>
      <c r="C55" s="16"/>
      <c r="D55" s="330"/>
      <c r="E55" s="16"/>
      <c r="F55" s="16"/>
      <c r="G55" s="16"/>
      <c r="H55" s="16"/>
      <c r="I55" s="330"/>
      <c r="J55" s="16"/>
      <c r="K55" s="16"/>
      <c r="L55" s="16"/>
      <c r="M55" s="16"/>
      <c r="N55" s="330"/>
      <c r="O55" s="16"/>
      <c r="P55" s="16"/>
      <c r="Q55" s="16"/>
      <c r="R55" s="16"/>
      <c r="S55" s="330"/>
      <c r="T55" s="16"/>
      <c r="U55" s="16"/>
      <c r="V55" s="16"/>
      <c r="W55" s="16"/>
      <c r="X55" s="16"/>
      <c r="Y55" s="16"/>
      <c r="Z55" s="16"/>
      <c r="AA55" s="330"/>
      <c r="AB55" s="16"/>
      <c r="AC55" s="331"/>
      <c r="AD55" s="332"/>
      <c r="AE55" s="331"/>
      <c r="AF55" s="330"/>
      <c r="AG55" s="16"/>
      <c r="AH55" s="16"/>
      <c r="AI55" s="16"/>
      <c r="AJ55" s="16"/>
      <c r="AK55" s="333"/>
      <c r="AL55" s="16"/>
      <c r="AM55" s="16"/>
      <c r="AN55" s="16"/>
      <c r="AO55" s="16"/>
      <c r="AP55" s="330"/>
      <c r="AQ55" s="16"/>
    </row>
    <row r="56" ht="6.0" customHeight="1">
      <c r="A56" s="17"/>
      <c r="B56" s="399"/>
      <c r="AQ56" s="17"/>
    </row>
    <row r="57" ht="4.5" customHeight="1">
      <c r="A57" s="17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403"/>
      <c r="AD57" s="9"/>
      <c r="AE57" s="403"/>
      <c r="AF57" s="9"/>
      <c r="AG57" s="9"/>
      <c r="AH57" s="9"/>
      <c r="AI57" s="9"/>
      <c r="AJ57" s="9"/>
      <c r="AK57" s="9"/>
      <c r="AL57" s="9"/>
      <c r="AM57" s="9"/>
      <c r="AN57" s="9"/>
      <c r="AO57" s="17"/>
      <c r="AP57" s="17"/>
      <c r="AQ57" s="17"/>
    </row>
    <row r="58" ht="33.75" customHeight="1">
      <c r="A58" s="22"/>
      <c r="B58" s="487" t="s">
        <v>250</v>
      </c>
      <c r="AQ58" s="22"/>
    </row>
    <row r="59" ht="6.0" customHeight="1">
      <c r="A59" s="17"/>
      <c r="B59" s="16"/>
      <c r="AQ59" s="17"/>
    </row>
    <row r="60" ht="33.75" customHeight="1">
      <c r="A60" s="22"/>
      <c r="B60" s="488" t="s">
        <v>251</v>
      </c>
      <c r="AQ60" s="22"/>
    </row>
    <row r="61" ht="4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406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</row>
    <row r="62" ht="6.0" customHeight="1">
      <c r="A62" s="17"/>
      <c r="B62" s="399"/>
      <c r="AQ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406"/>
      <c r="AD63" s="17"/>
      <c r="AE63" s="406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</sheetData>
  <mergeCells count="176">
    <mergeCell ref="AG9:AK9"/>
    <mergeCell ref="AL9:AP9"/>
    <mergeCell ref="AG10:AK10"/>
    <mergeCell ref="AL10:AP10"/>
    <mergeCell ref="AG11:AK11"/>
    <mergeCell ref="AG12:AK12"/>
    <mergeCell ref="AI14:AI15"/>
    <mergeCell ref="AI28:AI29"/>
    <mergeCell ref="AK28:AK29"/>
    <mergeCell ref="AN28:AP29"/>
    <mergeCell ref="AN30:AN31"/>
    <mergeCell ref="AP30:AP31"/>
    <mergeCell ref="AK14:AK15"/>
    <mergeCell ref="AN14:AN15"/>
    <mergeCell ref="AI18:AI19"/>
    <mergeCell ref="AK18:AK19"/>
    <mergeCell ref="AN18:AP19"/>
    <mergeCell ref="AN20:AN21"/>
    <mergeCell ref="AP20:AP21"/>
    <mergeCell ref="AI24:AI25"/>
    <mergeCell ref="AK24:AK25"/>
    <mergeCell ref="Y25:AA25"/>
    <mergeCell ref="Y26:AA26"/>
    <mergeCell ref="AD26:AD27"/>
    <mergeCell ref="AF26:AF27"/>
    <mergeCell ref="AI26:AK27"/>
    <mergeCell ref="Y31:AA31"/>
    <mergeCell ref="Y32:AA34"/>
    <mergeCell ref="AD33:AD34"/>
    <mergeCell ref="AF33:AF34"/>
    <mergeCell ref="Y35:AA35"/>
    <mergeCell ref="Y38:Y39"/>
    <mergeCell ref="AA38:AA39"/>
    <mergeCell ref="AD39:AF40"/>
    <mergeCell ref="AN36:AN37"/>
    <mergeCell ref="AN40:AN41"/>
    <mergeCell ref="AN44:AN45"/>
    <mergeCell ref="AN46:AN47"/>
    <mergeCell ref="AN50:AN51"/>
    <mergeCell ref="AP40:AP41"/>
    <mergeCell ref="AQ40:AQ41"/>
    <mergeCell ref="AP46:AP47"/>
    <mergeCell ref="AQ46:AQ47"/>
    <mergeCell ref="AN48:AP49"/>
    <mergeCell ref="AP50:AP51"/>
    <mergeCell ref="AQ50:AQ51"/>
    <mergeCell ref="AN24:AN25"/>
    <mergeCell ref="AN26:AN27"/>
    <mergeCell ref="AP26:AP27"/>
    <mergeCell ref="AN34:AN35"/>
    <mergeCell ref="AP36:AP37"/>
    <mergeCell ref="AQ36:AQ37"/>
    <mergeCell ref="AN38:AP39"/>
    <mergeCell ref="AI40:AI41"/>
    <mergeCell ref="AI48:AI49"/>
    <mergeCell ref="AK48:AK49"/>
    <mergeCell ref="AI50:AI51"/>
    <mergeCell ref="AD37:AF38"/>
    <mergeCell ref="AI38:AI39"/>
    <mergeCell ref="AK38:AK39"/>
    <mergeCell ref="AI42:AK43"/>
    <mergeCell ref="AD43:AD44"/>
    <mergeCell ref="AF43:AF44"/>
    <mergeCell ref="AI44:AK45"/>
    <mergeCell ref="W9:AA9"/>
    <mergeCell ref="AB9:AF9"/>
    <mergeCell ref="W10:AA10"/>
    <mergeCell ref="AB10:AF10"/>
    <mergeCell ref="AB11:AF11"/>
    <mergeCell ref="AB12:AF12"/>
    <mergeCell ref="B2:AP2"/>
    <mergeCell ref="B4:AP4"/>
    <mergeCell ref="B6:U6"/>
    <mergeCell ref="W6:AP6"/>
    <mergeCell ref="B8:AP8"/>
    <mergeCell ref="B9:F9"/>
    <mergeCell ref="G9:K9"/>
    <mergeCell ref="L9:P9"/>
    <mergeCell ref="Q9:U9"/>
    <mergeCell ref="B10:F10"/>
    <mergeCell ref="G10:K10"/>
    <mergeCell ref="L10:P10"/>
    <mergeCell ref="Q10:U10"/>
    <mergeCell ref="L11:P11"/>
    <mergeCell ref="L16:L17"/>
    <mergeCell ref="N16:N17"/>
    <mergeCell ref="AD16:AD17"/>
    <mergeCell ref="AF16:AF17"/>
    <mergeCell ref="AI16:AK17"/>
    <mergeCell ref="AN16:AN17"/>
    <mergeCell ref="AP16:AP17"/>
    <mergeCell ref="V20:V22"/>
    <mergeCell ref="V24:V25"/>
    <mergeCell ref="Q25:S25"/>
    <mergeCell ref="L20:N21"/>
    <mergeCell ref="AD20:AF21"/>
    <mergeCell ref="Q21:Q22"/>
    <mergeCell ref="S21:S22"/>
    <mergeCell ref="Y21:Y22"/>
    <mergeCell ref="AA21:AA22"/>
    <mergeCell ref="AD22:AF23"/>
    <mergeCell ref="Y27:AA27"/>
    <mergeCell ref="Y29:AA29"/>
    <mergeCell ref="L37:N38"/>
    <mergeCell ref="Q38:Q39"/>
    <mergeCell ref="S38:S39"/>
    <mergeCell ref="L39:N40"/>
    <mergeCell ref="Q29:S29"/>
    <mergeCell ref="Q32:S32"/>
    <mergeCell ref="V32:V33"/>
    <mergeCell ref="L33:L34"/>
    <mergeCell ref="N33:N34"/>
    <mergeCell ref="Q33:S33"/>
    <mergeCell ref="V35:V37"/>
    <mergeCell ref="G42:I43"/>
    <mergeCell ref="G44:I45"/>
    <mergeCell ref="A40:A41"/>
    <mergeCell ref="B40:B41"/>
    <mergeCell ref="D40:D41"/>
    <mergeCell ref="G40:G41"/>
    <mergeCell ref="L43:L44"/>
    <mergeCell ref="N43:N44"/>
    <mergeCell ref="B44:B45"/>
    <mergeCell ref="B50:B51"/>
    <mergeCell ref="D50:D51"/>
    <mergeCell ref="B56:AP56"/>
    <mergeCell ref="B58:AP58"/>
    <mergeCell ref="B59:AP59"/>
    <mergeCell ref="B60:AP60"/>
    <mergeCell ref="B62:AP62"/>
    <mergeCell ref="A46:A47"/>
    <mergeCell ref="B46:B47"/>
    <mergeCell ref="D46:D47"/>
    <mergeCell ref="B48:D49"/>
    <mergeCell ref="G48:G49"/>
    <mergeCell ref="I48:I49"/>
    <mergeCell ref="A50:A51"/>
    <mergeCell ref="G11:K11"/>
    <mergeCell ref="G12:K12"/>
    <mergeCell ref="L12:P12"/>
    <mergeCell ref="B14:B15"/>
    <mergeCell ref="G14:G15"/>
    <mergeCell ref="I14:I15"/>
    <mergeCell ref="B16:B17"/>
    <mergeCell ref="G22:G23"/>
    <mergeCell ref="L22:N23"/>
    <mergeCell ref="G18:G19"/>
    <mergeCell ref="G24:G25"/>
    <mergeCell ref="D16:D17"/>
    <mergeCell ref="G16:I17"/>
    <mergeCell ref="B18:D19"/>
    <mergeCell ref="I18:I19"/>
    <mergeCell ref="B20:B21"/>
    <mergeCell ref="D20:D21"/>
    <mergeCell ref="I24:I25"/>
    <mergeCell ref="B24:B25"/>
    <mergeCell ref="B26:B27"/>
    <mergeCell ref="D26:D27"/>
    <mergeCell ref="L26:L27"/>
    <mergeCell ref="N26:N27"/>
    <mergeCell ref="Q26:S28"/>
    <mergeCell ref="V26:V27"/>
    <mergeCell ref="G26:I27"/>
    <mergeCell ref="B28:D29"/>
    <mergeCell ref="G28:G29"/>
    <mergeCell ref="I28:I29"/>
    <mergeCell ref="B30:B31"/>
    <mergeCell ref="D30:D31"/>
    <mergeCell ref="B34:B35"/>
    <mergeCell ref="A36:A37"/>
    <mergeCell ref="B36:B37"/>
    <mergeCell ref="D36:D37"/>
    <mergeCell ref="G36:G37"/>
    <mergeCell ref="B38:D39"/>
    <mergeCell ref="G38:G39"/>
    <mergeCell ref="I38:I39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8"/>
      <c r="B1" s="118"/>
      <c r="C1" s="118"/>
      <c r="D1" s="158"/>
      <c r="E1" s="118"/>
      <c r="F1" s="118"/>
      <c r="G1" s="118"/>
      <c r="H1" s="118"/>
      <c r="I1" s="158"/>
      <c r="J1" s="118"/>
      <c r="K1" s="118"/>
      <c r="L1" s="118"/>
      <c r="M1" s="118"/>
      <c r="N1" s="158"/>
      <c r="O1" s="118"/>
      <c r="P1" s="118"/>
      <c r="Q1" s="118"/>
      <c r="R1" s="118"/>
      <c r="S1" s="158"/>
      <c r="T1" s="118"/>
      <c r="U1" s="118"/>
      <c r="V1" s="118"/>
      <c r="W1" s="118"/>
      <c r="X1" s="118"/>
      <c r="Y1" s="118"/>
      <c r="Z1" s="118"/>
      <c r="AA1" s="118"/>
      <c r="AB1" s="118"/>
      <c r="AC1" s="158"/>
      <c r="AD1" s="118"/>
      <c r="AE1" s="408"/>
      <c r="AF1" s="409"/>
      <c r="AG1" s="408"/>
      <c r="AH1" s="158"/>
      <c r="AI1" s="118"/>
      <c r="AJ1" s="118"/>
      <c r="AK1" s="118"/>
      <c r="AL1" s="118"/>
      <c r="AM1" s="410"/>
      <c r="AN1" s="118"/>
      <c r="AO1" s="118"/>
      <c r="AP1" s="118"/>
      <c r="AQ1" s="118"/>
      <c r="AR1" s="158"/>
      <c r="AS1" s="411"/>
      <c r="AT1" s="411"/>
      <c r="AU1" s="411"/>
    </row>
    <row r="2" ht="6.0" customHeight="1">
      <c r="A2" s="412"/>
      <c r="B2" s="413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5"/>
      <c r="AS2" s="416"/>
      <c r="AT2" s="416"/>
      <c r="AU2" s="416"/>
    </row>
    <row r="3" ht="4.5" customHeight="1">
      <c r="A3" s="118"/>
      <c r="B3" s="118"/>
      <c r="C3" s="118"/>
      <c r="D3" s="158"/>
      <c r="E3" s="118"/>
      <c r="F3" s="118"/>
      <c r="G3" s="118"/>
      <c r="H3" s="118"/>
      <c r="I3" s="158"/>
      <c r="J3" s="118"/>
      <c r="K3" s="118"/>
      <c r="L3" s="118"/>
      <c r="M3" s="118"/>
      <c r="N3" s="158"/>
      <c r="O3" s="118"/>
      <c r="P3" s="118"/>
      <c r="Q3" s="118"/>
      <c r="R3" s="118"/>
      <c r="S3" s="158"/>
      <c r="T3" s="118"/>
      <c r="U3" s="118"/>
      <c r="V3" s="118"/>
      <c r="W3" s="118"/>
      <c r="X3" s="118"/>
      <c r="Y3" s="118"/>
      <c r="Z3" s="118"/>
      <c r="AA3" s="118"/>
      <c r="AB3" s="118"/>
      <c r="AC3" s="158"/>
      <c r="AD3" s="118"/>
      <c r="AE3" s="408"/>
      <c r="AF3" s="409"/>
      <c r="AG3" s="408"/>
      <c r="AH3" s="158"/>
      <c r="AI3" s="118"/>
      <c r="AJ3" s="118"/>
      <c r="AK3" s="118"/>
      <c r="AL3" s="118"/>
      <c r="AM3" s="410"/>
      <c r="AN3" s="118"/>
      <c r="AO3" s="118"/>
      <c r="AP3" s="118"/>
      <c r="AQ3" s="118"/>
      <c r="AR3" s="158"/>
      <c r="AS3" s="411"/>
      <c r="AT3" s="411"/>
      <c r="AU3" s="411"/>
    </row>
    <row r="4" ht="33.75" customHeight="1">
      <c r="A4" s="417"/>
      <c r="B4" s="418" t="s">
        <v>252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20"/>
      <c r="AS4" s="421"/>
      <c r="AT4" s="421"/>
      <c r="AU4" s="421"/>
    </row>
    <row r="5" ht="7.5" customHeight="1">
      <c r="A5" s="118"/>
      <c r="B5" s="118"/>
      <c r="C5" s="118"/>
      <c r="D5" s="158"/>
      <c r="E5" s="118"/>
      <c r="F5" s="118"/>
      <c r="G5" s="118"/>
      <c r="H5" s="118"/>
      <c r="I5" s="158"/>
      <c r="J5" s="118"/>
      <c r="K5" s="118"/>
      <c r="L5" s="118"/>
      <c r="M5" s="118"/>
      <c r="N5" s="158"/>
      <c r="O5" s="118"/>
      <c r="P5" s="118"/>
      <c r="Q5" s="118"/>
      <c r="R5" s="118"/>
      <c r="S5" s="158"/>
      <c r="T5" s="118"/>
      <c r="U5" s="118"/>
      <c r="V5" s="118"/>
      <c r="W5" s="118"/>
      <c r="X5" s="118"/>
      <c r="Y5" s="118"/>
      <c r="Z5" s="118"/>
      <c r="AA5" s="118"/>
      <c r="AB5" s="118"/>
      <c r="AC5" s="158"/>
      <c r="AD5" s="118"/>
      <c r="AE5" s="408"/>
      <c r="AF5" s="409"/>
      <c r="AG5" s="408"/>
      <c r="AH5" s="158"/>
      <c r="AI5" s="118"/>
      <c r="AJ5" s="118"/>
      <c r="AK5" s="118"/>
      <c r="AL5" s="118"/>
      <c r="AM5" s="410"/>
      <c r="AN5" s="118"/>
      <c r="AO5" s="118"/>
      <c r="AP5" s="118"/>
      <c r="AQ5" s="118"/>
      <c r="AR5" s="158"/>
      <c r="AS5" s="411"/>
      <c r="AT5" s="411"/>
      <c r="AU5" s="411"/>
    </row>
    <row r="6" ht="33.75" customHeight="1">
      <c r="A6" s="417"/>
      <c r="B6" s="422" t="s">
        <v>55</v>
      </c>
      <c r="V6" s="423"/>
      <c r="W6" s="424"/>
      <c r="X6" s="425"/>
      <c r="Y6" s="426" t="s">
        <v>167</v>
      </c>
      <c r="AS6" s="421"/>
      <c r="AT6" s="421"/>
      <c r="AU6" s="421"/>
    </row>
    <row r="7" ht="6.0" customHeight="1">
      <c r="A7" s="412"/>
      <c r="B7" s="427"/>
      <c r="V7" s="118"/>
      <c r="W7" s="118"/>
      <c r="X7" s="118"/>
      <c r="Y7" s="427"/>
      <c r="AS7" s="416"/>
      <c r="AT7" s="416"/>
      <c r="AU7" s="416"/>
    </row>
    <row r="8" ht="15.0" customHeight="1">
      <c r="A8" s="428"/>
      <c r="B8" s="429" t="str">
        <f>'Team Lists Records'!A9</f>
        <v>CONNECTICUT</v>
      </c>
      <c r="G8" s="430" t="str">
        <f>'Team Lists Records LIVE'!B5</f>
        <v>MAINE</v>
      </c>
      <c r="L8" s="430" t="str">
        <f>'Team Lists Records LIVE'!B6</f>
        <v>MASSACHUSETTS</v>
      </c>
      <c r="Q8" s="430" t="str">
        <f>'Team Lists Records LIVE'!B7</f>
        <v>NEW HAMPSHIRE</v>
      </c>
      <c r="V8" s="430"/>
      <c r="W8" s="428"/>
      <c r="X8" s="430"/>
      <c r="Y8" s="430" t="str">
        <f>'Team Lists Records LIVE'!B13</f>
        <v>DELAWARE</v>
      </c>
      <c r="AD8" s="430" t="str">
        <f>'Team Lists Records LIVE'!B14</f>
        <v>MARYLAND</v>
      </c>
      <c r="AI8" s="430" t="str">
        <f>'Team Lists Records LIVE'!B15</f>
        <v>NEW JERSEY</v>
      </c>
      <c r="AN8" s="430" t="str">
        <f>'Team Lists Records LIVE'!B16</f>
        <v>NEW YORK</v>
      </c>
      <c r="AS8" s="431"/>
      <c r="AT8" s="431"/>
      <c r="AU8" s="431"/>
    </row>
    <row r="9" ht="15.0" customHeight="1">
      <c r="A9" s="432"/>
      <c r="B9" s="433" t="str">
        <f>'Team Lists Records LIVE'!D4</f>
        <v>Fairfield American Little League</v>
      </c>
      <c r="G9" s="434" t="str">
        <f>'Team Lists Records LIVE'!D5</f>
        <v>Saco/Maremont Little League</v>
      </c>
      <c r="L9" s="434" t="str">
        <f>'Team Lists Records LIVE'!D6</f>
        <v>Pittsfield American Little League</v>
      </c>
      <c r="Q9" s="434" t="str">
        <f>'Team Lists Records LIVE'!D7</f>
        <v>Goffstown Junior Baseball Little League</v>
      </c>
      <c r="V9" s="434"/>
      <c r="W9" s="432"/>
      <c r="X9" s="434"/>
      <c r="Y9" s="434" t="str">
        <f>'Team Lists Records LIVE'!D13</f>
        <v>Milton Little League</v>
      </c>
      <c r="AD9" s="434" t="str">
        <f>'Team Lists Records LIVE'!D14</f>
        <v>Berlin Little League</v>
      </c>
      <c r="AI9" s="434" t="str">
        <f>'Team Lists Records LIVE'!D15</f>
        <v>Middletown Little League</v>
      </c>
      <c r="AN9" s="434" t="str">
        <f>'Team Lists Records LIVE'!D16</f>
        <v>Mid Island Little League</v>
      </c>
      <c r="AS9" s="435"/>
      <c r="AT9" s="435"/>
      <c r="AU9" s="435"/>
    </row>
    <row r="10" ht="15.0" customHeight="1">
      <c r="A10" s="436"/>
      <c r="B10" s="437" t="str">
        <f>'Team Lists Records LIVE'!C4</f>
        <v>Fairfield, CT</v>
      </c>
      <c r="G10" s="438" t="str">
        <f>'Team Lists Records LIVE'!C5</f>
        <v>Saco, ME</v>
      </c>
      <c r="L10" s="438" t="str">
        <f>'Team Lists Records LIVE'!C6</f>
        <v>Pittsfield, MA</v>
      </c>
      <c r="Q10" s="438" t="str">
        <f>'Team Lists Records LIVE'!C7</f>
        <v>Goffstown, NH</v>
      </c>
      <c r="V10" s="438"/>
      <c r="W10" s="436"/>
      <c r="X10" s="438"/>
      <c r="Y10" s="438" t="str">
        <f>'Team Lists Records LIVE'!C13</f>
        <v>Milton, DE</v>
      </c>
      <c r="AD10" s="438" t="str">
        <f>'Team Lists Records LIVE'!C14</f>
        <v>Berlin, MD</v>
      </c>
      <c r="AI10" s="438" t="str">
        <f>'Team Lists Records LIVE'!C15</f>
        <v>Middletown, NJ</v>
      </c>
      <c r="AN10" s="438" t="str">
        <f>'Team Lists Records LIVE'!C16</f>
        <v>Staten Island, NY</v>
      </c>
      <c r="AS10" s="439"/>
      <c r="AT10" s="439"/>
      <c r="AU10" s="439"/>
    </row>
    <row r="11" ht="22.5" customHeight="1">
      <c r="A11" s="440"/>
      <c r="B11" s="441"/>
      <c r="C11" s="442"/>
      <c r="D11" s="442"/>
      <c r="E11" s="442"/>
      <c r="F11" s="442"/>
      <c r="G11" s="442" t="str">
        <f>'Team Lists Records LIVE'!B8</f>
        <v>RHODE ISLAND</v>
      </c>
      <c r="L11" s="442" t="str">
        <f>'Team Lists Records LIVE'!B9</f>
        <v>VERMONT</v>
      </c>
      <c r="Q11" s="442"/>
      <c r="R11" s="442"/>
      <c r="S11" s="442"/>
      <c r="T11" s="442"/>
      <c r="U11" s="442"/>
      <c r="V11" s="442"/>
      <c r="W11" s="440"/>
      <c r="X11" s="442"/>
      <c r="Y11" s="442"/>
      <c r="Z11" s="442"/>
      <c r="AA11" s="442"/>
      <c r="AB11" s="442"/>
      <c r="AC11" s="442"/>
      <c r="AD11" s="442" t="str">
        <f>'Team Lists Records LIVE'!B17</f>
        <v>PENNSYLVANIA</v>
      </c>
      <c r="AI11" s="442" t="str">
        <f>'Team Lists Records LIVE'!B18</f>
        <v>WASHINGTON, DC</v>
      </c>
      <c r="AN11" s="442"/>
      <c r="AO11" s="442"/>
      <c r="AP11" s="442"/>
      <c r="AQ11" s="442"/>
      <c r="AR11" s="442"/>
      <c r="AS11" s="444"/>
      <c r="AT11" s="444"/>
      <c r="AU11" s="444"/>
    </row>
    <row r="12" ht="15.0" customHeight="1">
      <c r="A12" s="432"/>
      <c r="B12" s="433"/>
      <c r="C12" s="434"/>
      <c r="D12" s="434"/>
      <c r="E12" s="434"/>
      <c r="F12" s="434"/>
      <c r="G12" s="434" t="str">
        <f>'Team Lists Records LIVE'!D8</f>
        <v>Coventry Little League</v>
      </c>
      <c r="L12" s="434" t="str">
        <f>'Team Lists Records LIVE'!D9</f>
        <v>South Burlington Little League</v>
      </c>
      <c r="Q12" s="434"/>
      <c r="R12" s="434"/>
      <c r="S12" s="434"/>
      <c r="T12" s="434"/>
      <c r="U12" s="434"/>
      <c r="V12" s="434"/>
      <c r="W12" s="432"/>
      <c r="X12" s="434"/>
      <c r="Y12" s="434"/>
      <c r="Z12" s="434"/>
      <c r="AA12" s="434"/>
      <c r="AB12" s="434"/>
      <c r="AC12" s="434"/>
      <c r="AD12" s="434" t="str">
        <f>'Team Lists Records LIVE'!D17</f>
        <v>Keystone Little League</v>
      </c>
      <c r="AI12" s="434" t="str">
        <f>'Team Lists Records LIVE'!D18</f>
        <v>Mamie Johnson Little League</v>
      </c>
      <c r="AN12" s="434"/>
      <c r="AO12" s="434"/>
      <c r="AP12" s="434"/>
      <c r="AQ12" s="434"/>
      <c r="AR12" s="434"/>
      <c r="AS12" s="435"/>
      <c r="AT12" s="435"/>
      <c r="AU12" s="435"/>
    </row>
    <row r="13" ht="15.0" customHeight="1">
      <c r="A13" s="436"/>
      <c r="B13" s="437"/>
      <c r="C13" s="438"/>
      <c r="D13" s="438"/>
      <c r="E13" s="438"/>
      <c r="F13" s="438"/>
      <c r="G13" s="438" t="str">
        <f>'Team Lists Records LIVE'!C8</f>
        <v>Coventry, RI</v>
      </c>
      <c r="L13" s="438" t="str">
        <f>'Team Lists Records LIVE'!C9</f>
        <v>South Burlington, VT</v>
      </c>
      <c r="Q13" s="438"/>
      <c r="R13" s="438"/>
      <c r="S13" s="438"/>
      <c r="T13" s="438"/>
      <c r="U13" s="438"/>
      <c r="V13" s="438"/>
      <c r="W13" s="436"/>
      <c r="X13" s="438"/>
      <c r="Y13" s="438"/>
      <c r="Z13" s="438"/>
      <c r="AA13" s="438"/>
      <c r="AB13" s="438"/>
      <c r="AC13" s="438"/>
      <c r="AD13" s="438" t="str">
        <f>'Team Lists Records LIVE'!C17</f>
        <v>Clinton County, PA</v>
      </c>
      <c r="AI13" s="438" t="str">
        <f>'Team Lists Records LIVE'!C18</f>
        <v>Washington, DC</v>
      </c>
      <c r="AN13" s="438"/>
      <c r="AO13" s="438"/>
      <c r="AP13" s="438"/>
      <c r="AQ13" s="438"/>
      <c r="AR13" s="438"/>
      <c r="AS13" s="439"/>
      <c r="AT13" s="439"/>
      <c r="AU13" s="439"/>
    </row>
    <row r="14" ht="22.5" customHeight="1">
      <c r="A14" s="446"/>
      <c r="M14" s="118"/>
      <c r="N14" s="118"/>
      <c r="O14" s="447"/>
      <c r="P14" s="447"/>
      <c r="Q14" s="447"/>
      <c r="R14" s="447"/>
      <c r="S14" s="447"/>
      <c r="T14" s="447"/>
      <c r="U14" s="447"/>
      <c r="V14" s="447"/>
      <c r="W14" s="446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8"/>
      <c r="AT14" s="448"/>
      <c r="AU14" s="448"/>
    </row>
    <row r="15" ht="11.25" customHeight="1">
      <c r="A15" s="118"/>
      <c r="B15" s="118"/>
      <c r="C15" s="118"/>
      <c r="D15" s="118"/>
      <c r="E15" s="118"/>
      <c r="F15" s="118"/>
      <c r="G15" s="118"/>
      <c r="H15" s="118"/>
      <c r="I15" s="449"/>
      <c r="J15" s="118"/>
      <c r="K15" s="118"/>
      <c r="L15" s="118"/>
      <c r="M15" s="118"/>
      <c r="N15" s="118"/>
      <c r="O15" s="118"/>
      <c r="P15" s="118"/>
      <c r="Q15" s="118"/>
      <c r="R15" s="118"/>
      <c r="S15" s="158"/>
      <c r="T15" s="118"/>
      <c r="U15" s="118"/>
      <c r="V15" s="118"/>
      <c r="W15" s="118"/>
      <c r="X15" s="118"/>
      <c r="Y15" s="118"/>
      <c r="Z15" s="118"/>
      <c r="AA15" s="118"/>
      <c r="AB15" s="118"/>
      <c r="AC15" s="158"/>
      <c r="AD15" s="118"/>
      <c r="AE15" s="450"/>
      <c r="AF15" s="85"/>
      <c r="AG15" s="450"/>
      <c r="AH15" s="15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411"/>
      <c r="AT15" s="411"/>
      <c r="AU15" s="411"/>
    </row>
    <row r="16" ht="11.25" customHeigh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58"/>
      <c r="T16" s="118"/>
      <c r="U16" s="118"/>
      <c r="V16" s="118"/>
      <c r="W16" s="118"/>
      <c r="X16" s="118"/>
      <c r="Y16" s="118"/>
      <c r="Z16" s="118"/>
      <c r="AA16" s="118"/>
      <c r="AB16" s="118"/>
      <c r="AC16" s="158"/>
      <c r="AD16" s="118"/>
      <c r="AE16" s="450"/>
      <c r="AF16" s="85"/>
      <c r="AG16" s="450"/>
      <c r="AH16" s="15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411"/>
      <c r="AT16" s="411"/>
      <c r="AU16" s="411"/>
    </row>
    <row r="17" ht="11.25" customHeight="1">
      <c r="A17" s="118"/>
      <c r="B17" s="118"/>
      <c r="C17" s="118"/>
      <c r="D17" s="158"/>
      <c r="E17" s="118"/>
      <c r="F17" s="118"/>
      <c r="G17" s="118"/>
      <c r="H17" s="118"/>
      <c r="I17" s="449" t="s">
        <v>97</v>
      </c>
      <c r="J17" s="118"/>
      <c r="K17" s="118"/>
      <c r="L17" s="118"/>
      <c r="M17" s="118"/>
      <c r="N17" s="158"/>
      <c r="O17" s="118"/>
      <c r="P17" s="118"/>
      <c r="Q17" s="118"/>
      <c r="R17" s="118"/>
      <c r="S17" s="158"/>
      <c r="T17" s="118"/>
      <c r="U17" s="118"/>
      <c r="V17" s="118"/>
      <c r="W17" s="118"/>
      <c r="X17" s="118"/>
      <c r="Y17" s="118"/>
      <c r="Z17" s="118"/>
      <c r="AA17" s="118"/>
      <c r="AB17" s="118"/>
      <c r="AC17" s="158"/>
      <c r="AD17" s="118"/>
      <c r="AE17" s="450"/>
      <c r="AF17" s="85"/>
      <c r="AG17" s="450"/>
      <c r="AH17" s="158"/>
      <c r="AI17" s="118"/>
      <c r="AJ17" s="118"/>
      <c r="AK17" s="118"/>
      <c r="AL17" s="118"/>
      <c r="AM17" s="449" t="s">
        <v>97</v>
      </c>
      <c r="AN17" s="118"/>
      <c r="AO17" s="118"/>
      <c r="AP17" s="118"/>
      <c r="AQ17" s="118"/>
      <c r="AR17" s="118"/>
      <c r="AS17" s="411"/>
      <c r="AT17" s="411"/>
      <c r="AU17" s="411"/>
    </row>
    <row r="18" ht="11.25" customHeight="1">
      <c r="A18" s="118"/>
      <c r="B18" s="118"/>
      <c r="C18" s="118"/>
      <c r="D18" s="158"/>
      <c r="E18" s="118"/>
      <c r="F18" s="118"/>
      <c r="G18" s="210" t="str">
        <f>UPPER('Brackets To Edit'!G4)</f>
        <v>VERMONT</v>
      </c>
      <c r="H18" s="118"/>
      <c r="I18" s="451">
        <f>'Brackets To Edit'!I4</f>
        <v>0</v>
      </c>
      <c r="J18" s="452"/>
      <c r="K18" s="118"/>
      <c r="L18" s="118"/>
      <c r="M18" s="118"/>
      <c r="N18" s="158"/>
      <c r="O18" s="118"/>
      <c r="P18" s="118"/>
      <c r="Q18" s="118"/>
      <c r="R18" s="118"/>
      <c r="S18" s="158"/>
      <c r="T18" s="118"/>
      <c r="U18" s="118"/>
      <c r="V18" s="118"/>
      <c r="W18" s="118"/>
      <c r="X18" s="118"/>
      <c r="Y18" s="118"/>
      <c r="Z18" s="118"/>
      <c r="AA18" s="118"/>
      <c r="AB18" s="118"/>
      <c r="AC18" s="158"/>
      <c r="AD18" s="118"/>
      <c r="AE18" s="450"/>
      <c r="AF18" s="85"/>
      <c r="AG18" s="450"/>
      <c r="AH18" s="158"/>
      <c r="AI18" s="118"/>
      <c r="AJ18" s="452"/>
      <c r="AK18" s="210" t="str">
        <f>UPPER('Brackets To Edit'!G48)</f>
        <v>PENNSYLVANIA</v>
      </c>
      <c r="AL18" s="118"/>
      <c r="AM18" s="451">
        <f>'Brackets To Edit'!I48</f>
        <v>0</v>
      </c>
      <c r="AN18" s="118"/>
      <c r="AO18" s="118"/>
      <c r="AP18" s="118"/>
      <c r="AQ18" s="118"/>
      <c r="AR18" s="158"/>
      <c r="AS18" s="411"/>
      <c r="AT18" s="411"/>
      <c r="AU18" s="411"/>
    </row>
    <row r="19" ht="11.25" customHeight="1">
      <c r="A19" s="118"/>
      <c r="B19" s="118"/>
      <c r="C19" s="118"/>
      <c r="D19" s="118"/>
      <c r="E19" s="118"/>
      <c r="F19" s="118"/>
      <c r="G19" s="54"/>
      <c r="H19" s="118"/>
      <c r="I19" s="54"/>
      <c r="J19" s="453"/>
      <c r="K19" s="118"/>
      <c r="L19" s="118"/>
      <c r="M19" s="118"/>
      <c r="N19" s="118"/>
      <c r="O19" s="118"/>
      <c r="P19" s="118"/>
      <c r="Q19" s="118"/>
      <c r="R19" s="118"/>
      <c r="S19" s="158"/>
      <c r="T19" s="118"/>
      <c r="U19" s="118"/>
      <c r="V19" s="118"/>
      <c r="W19" s="118"/>
      <c r="X19" s="118"/>
      <c r="Y19" s="118"/>
      <c r="Z19" s="118"/>
      <c r="AA19" s="118"/>
      <c r="AB19" s="118"/>
      <c r="AC19" s="158"/>
      <c r="AD19" s="118"/>
      <c r="AE19" s="118"/>
      <c r="AF19" s="118"/>
      <c r="AG19" s="118"/>
      <c r="AH19" s="118"/>
      <c r="AI19" s="118"/>
      <c r="AJ19" s="454"/>
      <c r="AK19" s="54"/>
      <c r="AL19" s="118"/>
      <c r="AM19" s="54"/>
      <c r="AN19" s="118"/>
      <c r="AO19" s="118"/>
      <c r="AP19" s="118"/>
      <c r="AQ19" s="118"/>
      <c r="AR19" s="118"/>
      <c r="AS19" s="411"/>
      <c r="AT19" s="411"/>
      <c r="AU19" s="411"/>
    </row>
    <row r="20" ht="11.25" customHeight="1">
      <c r="A20" s="118"/>
      <c r="B20" s="118"/>
      <c r="C20" s="118"/>
      <c r="D20" s="449" t="s">
        <v>97</v>
      </c>
      <c r="E20" s="118"/>
      <c r="F20" s="118"/>
      <c r="G20" s="456" t="str">
        <f>UPPER('Brackets To Edit'!G3)</f>
        <v>NE #3 ● ESPN+</v>
      </c>
      <c r="J20" s="118"/>
      <c r="K20" s="454"/>
      <c r="L20" s="118"/>
      <c r="M20" s="118"/>
      <c r="N20" s="449" t="s">
        <v>97</v>
      </c>
      <c r="O20" s="118"/>
      <c r="P20" s="118"/>
      <c r="Q20" s="118"/>
      <c r="R20" s="118"/>
      <c r="S20" s="158"/>
      <c r="T20" s="118"/>
      <c r="U20" s="118"/>
      <c r="V20" s="118"/>
      <c r="W20" s="118"/>
      <c r="X20" s="118"/>
      <c r="Y20" s="118"/>
      <c r="Z20" s="118"/>
      <c r="AA20" s="118"/>
      <c r="AB20" s="118"/>
      <c r="AC20" s="158"/>
      <c r="AD20" s="118"/>
      <c r="AE20" s="457"/>
      <c r="AF20" s="118"/>
      <c r="AG20" s="118"/>
      <c r="AH20" s="449" t="s">
        <v>97</v>
      </c>
      <c r="AI20" s="118"/>
      <c r="AJ20" s="454"/>
      <c r="AK20" s="456" t="str">
        <f>UPPER('Brackets To Edit'!G46)</f>
        <v>MA #3 ● ESPN+</v>
      </c>
      <c r="AN20" s="118"/>
      <c r="AO20" s="118"/>
      <c r="AP20" s="118"/>
      <c r="AQ20" s="118"/>
      <c r="AR20" s="449" t="s">
        <v>97</v>
      </c>
      <c r="AS20" s="411"/>
      <c r="AT20" s="411"/>
      <c r="AU20" s="411"/>
    </row>
    <row r="21" ht="11.25" customHeight="1">
      <c r="A21" s="118"/>
      <c r="B21" s="458" t="str">
        <f>UPPER('Brackets To Edit'!B6)</f>
        <v>CONNECTICUT</v>
      </c>
      <c r="C21" s="118"/>
      <c r="D21" s="451">
        <f>'Brackets To Edit'!D6</f>
        <v>0</v>
      </c>
      <c r="E21" s="452"/>
      <c r="F21" s="118"/>
      <c r="J21" s="118"/>
      <c r="K21" s="460"/>
      <c r="L21" s="210" t="str">
        <f>UPPER(IF(AND(I18=0,I24=0),"",IF(I18&gt;I24,G18,G24)))</f>
        <v>RHODE ISLAND</v>
      </c>
      <c r="M21" s="118"/>
      <c r="N21" s="451">
        <f>'Brackets To Edit'!N6</f>
        <v>1</v>
      </c>
      <c r="O21" s="452"/>
      <c r="P21" s="118"/>
      <c r="Q21" s="118"/>
      <c r="R21" s="118"/>
      <c r="S21" s="158"/>
      <c r="T21" s="118"/>
      <c r="U21" s="118"/>
      <c r="V21" s="118"/>
      <c r="W21" s="118"/>
      <c r="X21" s="118"/>
      <c r="Y21" s="118"/>
      <c r="Z21" s="118"/>
      <c r="AA21" s="118"/>
      <c r="AB21" s="118"/>
      <c r="AC21" s="158"/>
      <c r="AD21" s="118"/>
      <c r="AE21" s="461"/>
      <c r="AF21" s="210" t="str">
        <f>UPPER(IF(AND(AM18=0,AM24=0),"",IF(AM18&gt;AM24,AK18,AK24)))</f>
        <v>NEW YORK</v>
      </c>
      <c r="AG21" s="118"/>
      <c r="AH21" s="451">
        <f>'Brackets To Edit'!N50</f>
        <v>5</v>
      </c>
      <c r="AI21" s="452"/>
      <c r="AJ21" s="454"/>
      <c r="AN21" s="118"/>
      <c r="AO21" s="452"/>
      <c r="AP21" s="210" t="str">
        <f>UPPER('Brackets To Edit'!B50)</f>
        <v>NEW YORK</v>
      </c>
      <c r="AQ21" s="118"/>
      <c r="AR21" s="451">
        <f>'Brackets To Edit'!D50</f>
        <v>10</v>
      </c>
      <c r="AS21" s="411"/>
      <c r="AT21" s="411"/>
      <c r="AU21" s="411"/>
    </row>
    <row r="22" ht="11.25" customHeight="1">
      <c r="A22" s="118"/>
      <c r="B22" s="54"/>
      <c r="C22" s="118"/>
      <c r="D22" s="54"/>
      <c r="E22" s="453"/>
      <c r="F22" s="118"/>
      <c r="G22" s="462" t="str">
        <f>'Brackets To Edit'!G6</f>
        <v>Monday 8/6 - 1:00 PM</v>
      </c>
      <c r="J22" s="118"/>
      <c r="K22" s="454"/>
      <c r="L22" s="54"/>
      <c r="M22" s="118"/>
      <c r="N22" s="54"/>
      <c r="O22" s="453"/>
      <c r="P22" s="118"/>
      <c r="Q22" s="118"/>
      <c r="R22" s="118"/>
      <c r="S22" s="158"/>
      <c r="T22" s="118"/>
      <c r="U22" s="118"/>
      <c r="V22" s="118"/>
      <c r="W22" s="118"/>
      <c r="X22" s="118"/>
      <c r="Y22" s="118"/>
      <c r="Z22" s="118"/>
      <c r="AA22" s="118"/>
      <c r="AB22" s="118"/>
      <c r="AC22" s="158"/>
      <c r="AD22" s="118"/>
      <c r="AE22" s="463"/>
      <c r="AF22" s="54"/>
      <c r="AG22" s="118"/>
      <c r="AH22" s="54"/>
      <c r="AI22" s="118"/>
      <c r="AJ22" s="454"/>
      <c r="AK22" s="462" t="str">
        <f>'Brackets To Edit'!G50</f>
        <v>Monday 8/6 - 10:00 AM</v>
      </c>
      <c r="AN22" s="118"/>
      <c r="AO22" s="454"/>
      <c r="AP22" s="54"/>
      <c r="AQ22" s="118"/>
      <c r="AR22" s="54"/>
      <c r="AS22" s="411"/>
      <c r="AT22" s="411"/>
      <c r="AU22" s="411"/>
    </row>
    <row r="23" ht="11.25" customHeight="1">
      <c r="A23" s="118"/>
      <c r="B23" s="456" t="str">
        <f>UPPER('Brackets To Edit'!B4)</f>
        <v>NE #1 ● ESPN+</v>
      </c>
      <c r="E23" s="453"/>
      <c r="F23" s="454"/>
      <c r="J23" s="453"/>
      <c r="K23" s="454"/>
      <c r="L23" s="464" t="s">
        <v>223</v>
      </c>
      <c r="M23" s="118"/>
      <c r="N23" s="158"/>
      <c r="O23" s="453"/>
      <c r="P23" s="118"/>
      <c r="Q23" s="118"/>
      <c r="R23" s="118"/>
      <c r="S23" s="158"/>
      <c r="T23" s="118"/>
      <c r="U23" s="118"/>
      <c r="V23" s="118"/>
      <c r="W23" s="118"/>
      <c r="X23" s="118"/>
      <c r="Y23" s="118"/>
      <c r="Z23" s="118"/>
      <c r="AA23" s="118"/>
      <c r="AB23" s="118"/>
      <c r="AC23" s="158"/>
      <c r="AD23" s="118"/>
      <c r="AE23" s="465"/>
      <c r="AF23" s="466" t="s">
        <v>223</v>
      </c>
      <c r="AG23" s="118"/>
      <c r="AH23" s="158"/>
      <c r="AI23" s="118"/>
      <c r="AJ23" s="454"/>
      <c r="AN23" s="118"/>
      <c r="AO23" s="454"/>
      <c r="AP23" s="456" t="str">
        <f>UPPER('Brackets To Edit'!B48)</f>
        <v>MA #1 ● ESPN+</v>
      </c>
      <c r="AS23" s="411"/>
      <c r="AT23" s="411"/>
      <c r="AU23" s="411"/>
    </row>
    <row r="24" ht="11.25" customHeight="1">
      <c r="A24" s="118"/>
      <c r="E24" s="453"/>
      <c r="F24" s="460"/>
      <c r="G24" s="210" t="str">
        <f>UPPER(IF(AND(D21=0,D27=0),"",IF(D21&gt;D27,B21,B27)))</f>
        <v>RHODE ISLAND</v>
      </c>
      <c r="H24" s="118"/>
      <c r="I24" s="451">
        <f>'Brackets To Edit'!I8</f>
        <v>10</v>
      </c>
      <c r="J24" s="467"/>
      <c r="K24" s="118"/>
      <c r="L24" s="118"/>
      <c r="M24" s="118"/>
      <c r="N24" s="118"/>
      <c r="O24" s="453"/>
      <c r="P24" s="118"/>
      <c r="Q24" s="118"/>
      <c r="R24" s="118"/>
      <c r="S24" s="158"/>
      <c r="T24" s="118"/>
      <c r="U24" s="118"/>
      <c r="V24" s="118"/>
      <c r="W24" s="118"/>
      <c r="X24" s="118"/>
      <c r="Y24" s="118"/>
      <c r="Z24" s="118"/>
      <c r="AA24" s="118"/>
      <c r="AB24" s="118"/>
      <c r="AC24" s="158"/>
      <c r="AD24" s="118"/>
      <c r="AE24" s="454"/>
      <c r="AF24" s="118"/>
      <c r="AG24" s="118"/>
      <c r="AH24" s="118"/>
      <c r="AI24" s="118"/>
      <c r="AJ24" s="460"/>
      <c r="AK24" s="210" t="str">
        <f>UPPER(IF(AND(AR21=0,AR27=0),"",IF(AR21&gt;AR27,AP21,AP27)))</f>
        <v>NEW YORK</v>
      </c>
      <c r="AL24" s="118"/>
      <c r="AM24" s="451">
        <f>'Brackets To Edit'!I52</f>
        <v>7</v>
      </c>
      <c r="AN24" s="452"/>
      <c r="AO24" s="454"/>
      <c r="AS24" s="411"/>
      <c r="AT24" s="411"/>
      <c r="AU24" s="411"/>
    </row>
    <row r="25" ht="11.25" customHeight="1">
      <c r="A25" s="118"/>
      <c r="B25" s="462" t="str">
        <f>'Brackets To Edit'!B8</f>
        <v>Sunday 8/5 - 1:00 PM</v>
      </c>
      <c r="E25" s="453"/>
      <c r="F25" s="454"/>
      <c r="G25" s="54"/>
      <c r="H25" s="118"/>
      <c r="I25" s="54"/>
      <c r="J25" s="118"/>
      <c r="K25" s="118"/>
      <c r="L25" s="118"/>
      <c r="M25" s="118"/>
      <c r="N25" s="158"/>
      <c r="O25" s="453"/>
      <c r="P25" s="118"/>
      <c r="Q25" s="118"/>
      <c r="R25" s="118"/>
      <c r="S25" s="158"/>
      <c r="T25" s="118"/>
      <c r="U25" s="118"/>
      <c r="V25" s="118"/>
      <c r="W25" s="468"/>
      <c r="X25" s="118"/>
      <c r="Y25" s="118"/>
      <c r="Z25" s="118"/>
      <c r="AA25" s="118"/>
      <c r="AB25" s="118"/>
      <c r="AC25" s="158"/>
      <c r="AD25" s="118"/>
      <c r="AE25" s="463"/>
      <c r="AF25" s="118"/>
      <c r="AG25" s="118"/>
      <c r="AH25" s="158"/>
      <c r="AI25" s="118"/>
      <c r="AJ25" s="118"/>
      <c r="AK25" s="54"/>
      <c r="AL25" s="118"/>
      <c r="AM25" s="54"/>
      <c r="AN25" s="118"/>
      <c r="AO25" s="454"/>
      <c r="AP25" s="462" t="str">
        <f>'Brackets To Edit'!B52</f>
        <v>Sunday 8/5 - 10:00 AM</v>
      </c>
      <c r="AS25" s="411"/>
      <c r="AT25" s="411"/>
      <c r="AU25" s="411"/>
    </row>
    <row r="26" ht="11.25" customHeight="1">
      <c r="A26" s="118"/>
      <c r="E26" s="453"/>
      <c r="F26" s="118"/>
      <c r="G26" s="464" t="s">
        <v>221</v>
      </c>
      <c r="H26" s="118"/>
      <c r="I26" s="158"/>
      <c r="J26" s="118"/>
      <c r="K26" s="118"/>
      <c r="L26" s="456" t="str">
        <f>UPPER('Brackets To Edit'!L10)</f>
        <v>NE #7 ● ESPN+</v>
      </c>
      <c r="O26" s="453"/>
      <c r="P26" s="118"/>
      <c r="Q26" s="118"/>
      <c r="R26" s="118"/>
      <c r="S26" s="158"/>
      <c r="T26" s="118"/>
      <c r="U26" s="118"/>
      <c r="V26" s="118"/>
      <c r="W26" s="468"/>
      <c r="X26" s="118"/>
      <c r="Y26" s="118"/>
      <c r="Z26" s="118"/>
      <c r="AA26" s="118"/>
      <c r="AB26" s="118"/>
      <c r="AC26" s="158"/>
      <c r="AD26" s="118"/>
      <c r="AE26" s="463"/>
      <c r="AF26" s="469" t="str">
        <f>UPPER('Brackets To Edit'!L54)</f>
        <v>MA #7 ● ESPN+</v>
      </c>
      <c r="AI26" s="118"/>
      <c r="AJ26" s="118"/>
      <c r="AK26" s="466" t="s">
        <v>221</v>
      </c>
      <c r="AL26" s="118"/>
      <c r="AM26" s="410"/>
      <c r="AN26" s="118"/>
      <c r="AO26" s="454"/>
      <c r="AS26" s="411"/>
      <c r="AT26" s="411"/>
      <c r="AU26" s="411"/>
    </row>
    <row r="27" ht="11.25" customHeight="1">
      <c r="A27" s="118"/>
      <c r="B27" s="210" t="str">
        <f>UPPER('Brackets To Edit'!B10)</f>
        <v>RHODE ISLAND</v>
      </c>
      <c r="C27" s="118"/>
      <c r="D27" s="451">
        <f>'Brackets To Edit'!D10</f>
        <v>10</v>
      </c>
      <c r="E27" s="467"/>
      <c r="F27" s="118"/>
      <c r="G27" s="118"/>
      <c r="H27" s="118"/>
      <c r="I27" s="158"/>
      <c r="J27" s="118"/>
      <c r="K27" s="118"/>
      <c r="O27" s="453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465"/>
      <c r="AI27" s="118"/>
      <c r="AJ27" s="118"/>
      <c r="AK27" s="118"/>
      <c r="AL27" s="118"/>
      <c r="AM27" s="410"/>
      <c r="AN27" s="118"/>
      <c r="AO27" s="460"/>
      <c r="AP27" s="210" t="str">
        <f>UPPER('Brackets To Edit'!B54)</f>
        <v>WASHINGTON, DC</v>
      </c>
      <c r="AQ27" s="118"/>
      <c r="AR27" s="451">
        <f>'Brackets To Edit'!D54</f>
        <v>2</v>
      </c>
      <c r="AS27" s="411"/>
      <c r="AT27" s="411"/>
      <c r="AU27" s="411"/>
    </row>
    <row r="28" ht="11.25" customHeight="1">
      <c r="A28" s="118"/>
      <c r="B28" s="54"/>
      <c r="C28" s="118"/>
      <c r="D28" s="54"/>
      <c r="E28" s="118"/>
      <c r="F28" s="118"/>
      <c r="G28" s="118"/>
      <c r="H28" s="118"/>
      <c r="I28" s="158"/>
      <c r="J28" s="118"/>
      <c r="K28" s="118"/>
      <c r="L28" s="462" t="str">
        <f>'Brackets To Edit'!L12</f>
        <v>Wednesday 8/8 - 4:00 PM</v>
      </c>
      <c r="O28" s="453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463"/>
      <c r="AF28" s="462" t="str">
        <f>'Brackets To Edit'!L56</f>
        <v>Wednesday 8/8 - 1:00 PM</v>
      </c>
      <c r="AI28" s="118"/>
      <c r="AJ28" s="118"/>
      <c r="AK28" s="118"/>
      <c r="AL28" s="118"/>
      <c r="AM28" s="410"/>
      <c r="AN28" s="118"/>
      <c r="AO28" s="118"/>
      <c r="AP28" s="54"/>
      <c r="AQ28" s="118"/>
      <c r="AR28" s="54"/>
      <c r="AS28" s="411"/>
      <c r="AT28" s="411"/>
      <c r="AU28" s="411"/>
    </row>
    <row r="29" ht="11.2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O29" s="453"/>
      <c r="U29" s="118"/>
      <c r="V29" s="118"/>
      <c r="W29" s="118"/>
      <c r="X29" s="118"/>
      <c r="Y29" s="118"/>
      <c r="AE29" s="463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411"/>
      <c r="AT29" s="411"/>
      <c r="AU29" s="411"/>
    </row>
    <row r="30" ht="11.2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453"/>
      <c r="P30" s="118"/>
      <c r="Q30" s="118"/>
      <c r="R30" s="118"/>
      <c r="S30" s="449" t="s">
        <v>97</v>
      </c>
      <c r="T30" s="118"/>
      <c r="U30" s="118"/>
      <c r="V30" s="118"/>
      <c r="Y30" s="118"/>
      <c r="Z30" s="118"/>
      <c r="AA30" s="118"/>
      <c r="AB30" s="118"/>
      <c r="AC30" s="449" t="s">
        <v>97</v>
      </c>
      <c r="AD30" s="118"/>
      <c r="AE30" s="463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58"/>
      <c r="AS30" s="411"/>
      <c r="AT30" s="411"/>
      <c r="AU30" s="411"/>
    </row>
    <row r="31" ht="11.25" customHeight="1">
      <c r="A31" s="118"/>
      <c r="B31" s="118"/>
      <c r="C31" s="118"/>
      <c r="D31" s="118"/>
      <c r="E31" s="118"/>
      <c r="F31" s="118"/>
      <c r="G31" s="118"/>
      <c r="H31" s="118"/>
      <c r="I31" s="449" t="s">
        <v>97</v>
      </c>
      <c r="J31" s="118"/>
      <c r="K31" s="118"/>
      <c r="L31" s="118"/>
      <c r="M31" s="118"/>
      <c r="N31" s="118"/>
      <c r="O31" s="453"/>
      <c r="P31" s="452"/>
      <c r="Q31" s="210" t="str">
        <f>UPPER(IF(AND(N21=0,N35=0),"",IF(N21&gt;N35,L21,L35)))</f>
        <v>MASSACHUSETTS</v>
      </c>
      <c r="R31" s="118"/>
      <c r="S31" s="451">
        <f>'Brackets To Edit'!S11</f>
        <v>2</v>
      </c>
      <c r="T31" s="452"/>
      <c r="U31" s="118"/>
      <c r="V31" s="471"/>
      <c r="W31" s="472"/>
      <c r="X31" s="473"/>
      <c r="Y31" s="118"/>
      <c r="Z31" s="452"/>
      <c r="AA31" s="210" t="str">
        <f>UPPER(IF(AND(AH21=0,AH35=0),"",IF(AH21&gt;AH35,AF21,AF35)))</f>
        <v>NEW YORK</v>
      </c>
      <c r="AB31" s="118"/>
      <c r="AC31" s="451">
        <f>'Brackets To Edit'!S55</f>
        <v>4</v>
      </c>
      <c r="AD31" s="452"/>
      <c r="AE31" s="463"/>
      <c r="AF31" s="118"/>
      <c r="AG31" s="118"/>
      <c r="AH31" s="118"/>
      <c r="AI31" s="118"/>
      <c r="AJ31" s="118"/>
      <c r="AK31" s="118"/>
      <c r="AL31" s="118"/>
      <c r="AM31" s="449" t="s">
        <v>97</v>
      </c>
      <c r="AN31" s="118"/>
      <c r="AO31" s="118"/>
      <c r="AP31" s="118"/>
      <c r="AQ31" s="118"/>
      <c r="AR31" s="158"/>
      <c r="AS31" s="411"/>
      <c r="AT31" s="411"/>
      <c r="AU31" s="411"/>
    </row>
    <row r="32" ht="11.25" customHeight="1">
      <c r="A32" s="118"/>
      <c r="B32" s="118"/>
      <c r="C32" s="118"/>
      <c r="D32" s="118"/>
      <c r="E32" s="118"/>
      <c r="F32" s="118"/>
      <c r="G32" s="210" t="str">
        <f>UPPER('Brackets To Edit'!G14)</f>
        <v>MAINE</v>
      </c>
      <c r="H32" s="118"/>
      <c r="I32" s="451">
        <f>'Brackets To Edit'!I14</f>
        <v>4</v>
      </c>
      <c r="J32" s="452"/>
      <c r="K32" s="118"/>
      <c r="L32" s="118"/>
      <c r="M32" s="118"/>
      <c r="N32" s="158"/>
      <c r="O32" s="453"/>
      <c r="P32" s="118"/>
      <c r="Q32" s="54"/>
      <c r="R32" s="118"/>
      <c r="S32" s="54"/>
      <c r="T32" s="118"/>
      <c r="U32" s="454"/>
      <c r="V32" s="475"/>
      <c r="W32" s="476" t="s">
        <v>230</v>
      </c>
      <c r="X32" s="477"/>
      <c r="Y32" s="118"/>
      <c r="Z32" s="454"/>
      <c r="AA32" s="54"/>
      <c r="AB32" s="118"/>
      <c r="AC32" s="54"/>
      <c r="AD32" s="118"/>
      <c r="AE32" s="465"/>
      <c r="AF32" s="85"/>
      <c r="AG32" s="85"/>
      <c r="AH32" s="158"/>
      <c r="AI32" s="118"/>
      <c r="AJ32" s="452"/>
      <c r="AK32" s="210" t="str">
        <f>UPPER('Brackets To Edit'!G58)</f>
        <v>NEW JERSEY</v>
      </c>
      <c r="AL32" s="118"/>
      <c r="AM32" s="451">
        <f>'Brackets To Edit'!I58</f>
        <v>6</v>
      </c>
      <c r="AN32" s="118"/>
      <c r="AO32" s="118"/>
      <c r="AP32" s="480"/>
      <c r="AQ32" s="118"/>
      <c r="AR32" s="158"/>
      <c r="AS32" s="411"/>
      <c r="AT32" s="411"/>
      <c r="AU32" s="411"/>
    </row>
    <row r="33" ht="11.25" customHeight="1">
      <c r="A33" s="118"/>
      <c r="B33" s="118"/>
      <c r="C33" s="118"/>
      <c r="D33" s="118"/>
      <c r="E33" s="118"/>
      <c r="F33" s="118"/>
      <c r="G33" s="54"/>
      <c r="H33" s="118"/>
      <c r="I33" s="54"/>
      <c r="J33" s="453"/>
      <c r="K33" s="118"/>
      <c r="L33" s="118"/>
      <c r="M33" s="118"/>
      <c r="N33" s="158"/>
      <c r="O33" s="453"/>
      <c r="P33" s="118"/>
      <c r="Q33" s="464" t="s">
        <v>228</v>
      </c>
      <c r="R33" s="118"/>
      <c r="S33" s="481"/>
      <c r="T33" s="118"/>
      <c r="U33" s="454"/>
      <c r="V33" s="482"/>
      <c r="X33" s="483"/>
      <c r="Y33" s="118"/>
      <c r="Z33" s="454"/>
      <c r="AA33" s="466" t="s">
        <v>228</v>
      </c>
      <c r="AB33" s="118"/>
      <c r="AC33" s="158"/>
      <c r="AD33" s="118"/>
      <c r="AE33" s="454"/>
      <c r="AF33" s="118"/>
      <c r="AG33" s="118"/>
      <c r="AH33" s="118"/>
      <c r="AI33" s="118"/>
      <c r="AJ33" s="454"/>
      <c r="AK33" s="54"/>
      <c r="AL33" s="118"/>
      <c r="AM33" s="54"/>
      <c r="AN33" s="118"/>
      <c r="AO33" s="118"/>
      <c r="AP33" s="118"/>
      <c r="AQ33" s="118"/>
      <c r="AR33" s="118"/>
      <c r="AS33" s="411"/>
      <c r="AT33" s="411"/>
      <c r="AU33" s="411"/>
    </row>
    <row r="34" ht="11.25" customHeight="1">
      <c r="A34" s="118"/>
      <c r="B34" s="118"/>
      <c r="C34" s="118"/>
      <c r="D34" s="449" t="s">
        <v>97</v>
      </c>
      <c r="E34" s="118"/>
      <c r="F34" s="118"/>
      <c r="G34" s="456" t="str">
        <f>UPPER('Brackets To Edit'!G12)</f>
        <v>NE #4 ● ESPN+</v>
      </c>
      <c r="J34" s="453"/>
      <c r="K34" s="118"/>
      <c r="L34" s="118"/>
      <c r="M34" s="118"/>
      <c r="N34" s="118"/>
      <c r="O34" s="453"/>
      <c r="P34" s="118"/>
      <c r="Q34" s="118"/>
      <c r="R34" s="118"/>
      <c r="S34" s="118"/>
      <c r="T34" s="118"/>
      <c r="U34" s="454"/>
      <c r="V34" s="482"/>
      <c r="X34" s="483"/>
      <c r="Y34" s="118"/>
      <c r="Z34" s="454"/>
      <c r="AA34" s="118"/>
      <c r="AB34" s="118"/>
      <c r="AC34" s="158"/>
      <c r="AD34" s="118"/>
      <c r="AE34" s="465"/>
      <c r="AF34" s="85"/>
      <c r="AG34" s="85"/>
      <c r="AH34" s="158"/>
      <c r="AI34" s="118"/>
      <c r="AJ34" s="454"/>
      <c r="AK34" s="456" t="str">
        <f>UPPER('Brackets To Edit'!G56)</f>
        <v>MA #4 ● ESPN+</v>
      </c>
      <c r="AN34" s="118"/>
      <c r="AO34" s="118"/>
      <c r="AP34" s="118"/>
      <c r="AQ34" s="118"/>
      <c r="AR34" s="449" t="s">
        <v>97</v>
      </c>
      <c r="AS34" s="411"/>
      <c r="AT34" s="411"/>
      <c r="AU34" s="411"/>
    </row>
    <row r="35" ht="11.25" customHeight="1">
      <c r="A35" s="118"/>
      <c r="B35" s="210" t="str">
        <f>UPPER('Brackets To Edit'!B16)</f>
        <v>MASSACHUSETTS</v>
      </c>
      <c r="C35" s="118"/>
      <c r="D35" s="451">
        <f>'Brackets To Edit'!D16</f>
        <v>4</v>
      </c>
      <c r="E35" s="452"/>
      <c r="F35" s="118"/>
      <c r="J35" s="453"/>
      <c r="K35" s="460"/>
      <c r="L35" s="210" t="str">
        <f>UPPER(IF(AND(I32=0,I38=0),"",IF(I32&gt;I38,G32,G38)))</f>
        <v>MASSACHUSETTS</v>
      </c>
      <c r="M35" s="118"/>
      <c r="N35" s="451">
        <f>'Brackets To Edit'!N16</f>
        <v>10</v>
      </c>
      <c r="O35" s="467"/>
      <c r="P35" s="118"/>
      <c r="Q35" s="118"/>
      <c r="R35" s="118"/>
      <c r="S35" s="118"/>
      <c r="T35" s="118"/>
      <c r="U35" s="454"/>
      <c r="V35" s="482"/>
      <c r="W35" s="484"/>
      <c r="X35" s="483"/>
      <c r="Y35" s="118"/>
      <c r="Z35" s="454"/>
      <c r="AA35" s="118"/>
      <c r="AB35" s="118"/>
      <c r="AC35" s="158"/>
      <c r="AD35" s="118"/>
      <c r="AE35" s="485"/>
      <c r="AF35" s="210" t="str">
        <f>UPPER(IF(AND(AM32=0,AM38=0),"",IF(AM32&gt;AM38,AK32,AK38)))</f>
        <v>NEW JERSEY</v>
      </c>
      <c r="AG35" s="118"/>
      <c r="AH35" s="451">
        <f>'Brackets To Edit'!N60</f>
        <v>2</v>
      </c>
      <c r="AI35" s="452"/>
      <c r="AJ35" s="454"/>
      <c r="AN35" s="118"/>
      <c r="AO35" s="452"/>
      <c r="AP35" s="210" t="str">
        <f>UPPER('Brackets To Edit'!B60)</f>
        <v>MARYLAND</v>
      </c>
      <c r="AQ35" s="118"/>
      <c r="AR35" s="451">
        <f>'Brackets To Edit'!D60</f>
        <v>6</v>
      </c>
      <c r="AS35" s="411"/>
      <c r="AT35" s="411"/>
      <c r="AU35" s="411"/>
    </row>
    <row r="36" ht="11.25" customHeight="1">
      <c r="A36" s="118"/>
      <c r="B36" s="54"/>
      <c r="C36" s="118"/>
      <c r="D36" s="54"/>
      <c r="E36" s="453"/>
      <c r="F36" s="118"/>
      <c r="G36" s="462" t="str">
        <f>'Brackets To Edit'!G16</f>
        <v>Monday 8/6 - 7:00 PM</v>
      </c>
      <c r="J36" s="118"/>
      <c r="K36" s="454"/>
      <c r="L36" s="54"/>
      <c r="M36" s="118"/>
      <c r="N36" s="54"/>
      <c r="O36" s="118"/>
      <c r="P36" s="118"/>
      <c r="Q36" s="118"/>
      <c r="R36" s="118"/>
      <c r="S36" s="118"/>
      <c r="T36" s="118"/>
      <c r="U36" s="460"/>
      <c r="V36" s="482"/>
      <c r="W36" s="486" t="str">
        <f>UPPER(IF(AND(S31=0,S52=0),"",IF(S31&gt;S52,Q31,Q52)))</f>
        <v>RHODE ISLAND</v>
      </c>
      <c r="X36" s="483"/>
      <c r="Y36" s="118"/>
      <c r="Z36" s="454"/>
      <c r="AA36" s="118"/>
      <c r="AB36" s="118"/>
      <c r="AC36" s="118"/>
      <c r="AD36" s="118"/>
      <c r="AE36" s="457"/>
      <c r="AF36" s="54"/>
      <c r="AG36" s="118"/>
      <c r="AH36" s="54"/>
      <c r="AI36" s="118"/>
      <c r="AJ36" s="454"/>
      <c r="AK36" s="462" t="str">
        <f>'Brackets To Edit'!G60</f>
        <v>Monday 8/6 - 4:00 PM</v>
      </c>
      <c r="AN36" s="118"/>
      <c r="AO36" s="454"/>
      <c r="AP36" s="54"/>
      <c r="AQ36" s="118"/>
      <c r="AR36" s="54"/>
      <c r="AS36" s="411"/>
      <c r="AT36" s="411"/>
      <c r="AU36" s="411"/>
    </row>
    <row r="37" ht="11.25" customHeight="1">
      <c r="A37" s="118"/>
      <c r="B37" s="456" t="str">
        <f>UPPER('Brackets To Edit'!B14)</f>
        <v>NE #2 ● ESPN+</v>
      </c>
      <c r="E37" s="453"/>
      <c r="F37" s="454"/>
      <c r="J37" s="453"/>
      <c r="K37" s="454"/>
      <c r="L37" s="464" t="s">
        <v>224</v>
      </c>
      <c r="M37" s="118"/>
      <c r="N37" s="158"/>
      <c r="O37" s="118"/>
      <c r="P37" s="118"/>
      <c r="Q37" s="118"/>
      <c r="R37" s="118"/>
      <c r="S37" s="118"/>
      <c r="T37" s="118"/>
      <c r="U37" s="454"/>
      <c r="V37" s="482"/>
      <c r="X37" s="483"/>
      <c r="Y37" s="118"/>
      <c r="Z37" s="454"/>
      <c r="AA37" s="118"/>
      <c r="AB37" s="118"/>
      <c r="AC37" s="118"/>
      <c r="AD37" s="118"/>
      <c r="AE37" s="450"/>
      <c r="AF37" s="466" t="s">
        <v>224</v>
      </c>
      <c r="AG37" s="118"/>
      <c r="AH37" s="158"/>
      <c r="AI37" s="118"/>
      <c r="AJ37" s="454"/>
      <c r="AN37" s="118"/>
      <c r="AO37" s="454"/>
      <c r="AP37" s="456" t="str">
        <f>UPPER('Brackets To Edit'!B58)</f>
        <v>MA #2 ● ESPN+</v>
      </c>
      <c r="AS37" s="411"/>
      <c r="AT37" s="411"/>
      <c r="AU37" s="411"/>
    </row>
    <row r="38" ht="11.25" customHeight="1">
      <c r="A38" s="118"/>
      <c r="E38" s="453"/>
      <c r="F38" s="460"/>
      <c r="G38" s="210" t="str">
        <f>UPPER(IF(AND(D35=0,D41=0),"",IF(D35&gt;D41,B35,B41)))</f>
        <v>MASSACHUSETTS</v>
      </c>
      <c r="H38" s="118"/>
      <c r="I38" s="451">
        <f>'Brackets To Edit'!I18</f>
        <v>9</v>
      </c>
      <c r="J38" s="467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454"/>
      <c r="V38" s="489"/>
      <c r="W38" s="490"/>
      <c r="X38" s="491"/>
      <c r="Y38" s="118"/>
      <c r="Z38" s="454"/>
      <c r="AA38" s="118"/>
      <c r="AB38" s="118"/>
      <c r="AC38" s="118"/>
      <c r="AD38" s="118"/>
      <c r="AE38" s="118"/>
      <c r="AF38" s="118"/>
      <c r="AG38" s="118"/>
      <c r="AH38" s="118"/>
      <c r="AI38" s="118"/>
      <c r="AJ38" s="460"/>
      <c r="AK38" s="210" t="str">
        <f>UPPER(IF(AND(AR35=0,AR41=0),"",IF(AR35&gt;AR41,AP35,AP41)))</f>
        <v>MARYLAND</v>
      </c>
      <c r="AL38" s="118"/>
      <c r="AM38" s="451">
        <f>'Brackets To Edit'!I62</f>
        <v>2</v>
      </c>
      <c r="AN38" s="452"/>
      <c r="AO38" s="454"/>
      <c r="AS38" s="411"/>
      <c r="AT38" s="411"/>
      <c r="AU38" s="411"/>
    </row>
    <row r="39" ht="11.25" customHeight="1">
      <c r="A39" s="118"/>
      <c r="B39" s="462" t="str">
        <f>'Brackets To Edit'!B18</f>
        <v>Sunday 8/5 - 7:00 PM</v>
      </c>
      <c r="E39" s="453"/>
      <c r="F39" s="454"/>
      <c r="G39" s="54"/>
      <c r="H39" s="118"/>
      <c r="I39" s="54"/>
      <c r="J39" s="118"/>
      <c r="K39" s="118"/>
      <c r="L39" s="118"/>
      <c r="M39" s="118"/>
      <c r="N39" s="158"/>
      <c r="O39" s="118"/>
      <c r="P39" s="118"/>
      <c r="Q39" s="492" t="s">
        <v>247</v>
      </c>
      <c r="R39" s="493"/>
      <c r="S39" s="494"/>
      <c r="T39" s="118"/>
      <c r="U39" s="454"/>
      <c r="V39" s="118"/>
      <c r="W39" s="118"/>
      <c r="X39" s="118"/>
      <c r="Y39" s="118"/>
      <c r="Z39" s="454"/>
      <c r="AA39" s="495" t="s">
        <v>249</v>
      </c>
      <c r="AB39" s="496"/>
      <c r="AC39" s="497"/>
      <c r="AD39" s="118"/>
      <c r="AE39" s="450"/>
      <c r="AF39" s="85"/>
      <c r="AG39" s="450"/>
      <c r="AH39" s="158"/>
      <c r="AI39" s="118"/>
      <c r="AJ39" s="118"/>
      <c r="AK39" s="54"/>
      <c r="AL39" s="118"/>
      <c r="AM39" s="54"/>
      <c r="AN39" s="118"/>
      <c r="AO39" s="454"/>
      <c r="AP39" s="462" t="str">
        <f>'Brackets To Edit'!B62</f>
        <v>Sunday 8/5 - 4:00 PM</v>
      </c>
      <c r="AS39" s="411"/>
      <c r="AT39" s="411"/>
      <c r="AU39" s="411"/>
    </row>
    <row r="40" ht="11.25" customHeight="1">
      <c r="A40" s="118"/>
      <c r="E40" s="453"/>
      <c r="F40" s="454"/>
      <c r="G40" s="464" t="s">
        <v>222</v>
      </c>
      <c r="H40" s="118"/>
      <c r="I40" s="158"/>
      <c r="J40" s="118"/>
      <c r="K40" s="118"/>
      <c r="L40" s="118"/>
      <c r="M40" s="118"/>
      <c r="N40" s="158"/>
      <c r="O40" s="118"/>
      <c r="P40" s="118"/>
      <c r="Q40" s="498"/>
      <c r="S40" s="499"/>
      <c r="T40" s="118"/>
      <c r="U40" s="454"/>
      <c r="V40" s="118"/>
      <c r="W40" s="118"/>
      <c r="X40" s="118"/>
      <c r="Y40" s="453"/>
      <c r="Z40" s="118"/>
      <c r="AA40" s="500"/>
      <c r="AC40" s="501"/>
      <c r="AD40" s="118"/>
      <c r="AE40" s="457"/>
      <c r="AF40" s="85"/>
      <c r="AG40" s="85"/>
      <c r="AH40" s="158"/>
      <c r="AI40" s="118"/>
      <c r="AJ40" s="118"/>
      <c r="AK40" s="466" t="s">
        <v>222</v>
      </c>
      <c r="AL40" s="118"/>
      <c r="AM40" s="410"/>
      <c r="AN40" s="118"/>
      <c r="AO40" s="454"/>
      <c r="AS40" s="411"/>
      <c r="AT40" s="411"/>
      <c r="AU40" s="411"/>
    </row>
    <row r="41" ht="11.25" customHeight="1">
      <c r="A41" s="118"/>
      <c r="B41" s="210" t="str">
        <f>UPPER('Brackets To Edit'!B20)</f>
        <v>NEW HAMPSHIRE</v>
      </c>
      <c r="C41" s="118"/>
      <c r="D41" s="451">
        <f>'Brackets To Edit'!D20</f>
        <v>2</v>
      </c>
      <c r="E41" s="467"/>
      <c r="F41" s="118"/>
      <c r="G41" s="118"/>
      <c r="H41" s="118"/>
      <c r="I41" s="158"/>
      <c r="J41" s="118"/>
      <c r="K41" s="118"/>
      <c r="L41" s="118"/>
      <c r="M41" s="118"/>
      <c r="N41" s="158"/>
      <c r="O41" s="118"/>
      <c r="P41" s="118"/>
      <c r="Q41" s="498"/>
      <c r="S41" s="499"/>
      <c r="T41" s="118"/>
      <c r="U41" s="454"/>
      <c r="V41" s="118"/>
      <c r="W41" s="118"/>
      <c r="X41" s="118"/>
      <c r="Y41" s="118"/>
      <c r="Z41" s="454"/>
      <c r="AA41" s="500"/>
      <c r="AC41" s="501"/>
      <c r="AD41" s="118"/>
      <c r="AE41" s="450"/>
      <c r="AF41" s="85"/>
      <c r="AG41" s="450"/>
      <c r="AH41" s="158"/>
      <c r="AI41" s="118"/>
      <c r="AJ41" s="118"/>
      <c r="AK41" s="118"/>
      <c r="AL41" s="118"/>
      <c r="AM41" s="410"/>
      <c r="AN41" s="118"/>
      <c r="AO41" s="460"/>
      <c r="AP41" s="210" t="str">
        <f>UPPER('Brackets To Edit'!B64)</f>
        <v>DELAWARE</v>
      </c>
      <c r="AQ41" s="118"/>
      <c r="AR41" s="451">
        <f>'Brackets To Edit'!D64</f>
        <v>0</v>
      </c>
      <c r="AS41" s="411"/>
      <c r="AT41" s="411"/>
      <c r="AU41" s="411"/>
    </row>
    <row r="42" ht="11.25" customHeight="1">
      <c r="A42" s="118"/>
      <c r="B42" s="54"/>
      <c r="C42" s="118"/>
      <c r="D42" s="54"/>
      <c r="E42" s="118"/>
      <c r="F42" s="118"/>
      <c r="G42" s="118"/>
      <c r="H42" s="118"/>
      <c r="I42" s="158"/>
      <c r="J42" s="118"/>
      <c r="K42" s="118"/>
      <c r="L42" s="118"/>
      <c r="M42" s="118"/>
      <c r="N42" s="449"/>
      <c r="O42" s="118"/>
      <c r="P42" s="118"/>
      <c r="Q42" s="498"/>
      <c r="S42" s="499"/>
      <c r="T42" s="118"/>
      <c r="U42" s="454"/>
      <c r="V42" s="118"/>
      <c r="W42" s="118"/>
      <c r="X42" s="118"/>
      <c r="Y42" s="118"/>
      <c r="Z42" s="454"/>
      <c r="AA42" s="500"/>
      <c r="AC42" s="501"/>
      <c r="AD42" s="118"/>
      <c r="AE42" s="450"/>
      <c r="AF42" s="118"/>
      <c r="AG42" s="118"/>
      <c r="AH42" s="449"/>
      <c r="AI42" s="118"/>
      <c r="AJ42" s="118"/>
      <c r="AK42" s="118"/>
      <c r="AL42" s="118"/>
      <c r="AM42" s="410"/>
      <c r="AN42" s="118"/>
      <c r="AO42" s="118"/>
      <c r="AP42" s="54"/>
      <c r="AQ42" s="118"/>
      <c r="AR42" s="54"/>
      <c r="AS42" s="411"/>
      <c r="AT42" s="411"/>
      <c r="AU42" s="411"/>
    </row>
    <row r="43" ht="11.25" customHeight="1">
      <c r="A43" s="118"/>
      <c r="B43" s="118"/>
      <c r="C43" s="118"/>
      <c r="D43" s="118"/>
      <c r="E43" s="118"/>
      <c r="F43" s="118"/>
      <c r="G43" s="118"/>
      <c r="H43" s="118"/>
      <c r="I43" s="158"/>
      <c r="J43" s="118"/>
      <c r="K43" s="118"/>
      <c r="L43" s="118"/>
      <c r="M43" s="118"/>
      <c r="N43" s="449"/>
      <c r="O43" s="118"/>
      <c r="P43" s="118"/>
      <c r="Q43" s="502" t="str">
        <f>UPPER('Brackets To Edit'!Q18)</f>
        <v>NE #10 ● ESPN</v>
      </c>
      <c r="S43" s="499"/>
      <c r="T43" s="118"/>
      <c r="U43" s="454"/>
      <c r="V43" s="118"/>
      <c r="W43" s="503"/>
      <c r="X43" s="118"/>
      <c r="Y43" s="118"/>
      <c r="Z43" s="454"/>
      <c r="AA43" s="504" t="str">
        <f>UPPER('Brackets To Edit'!Q62)</f>
        <v>MA #10 ● ESPN</v>
      </c>
      <c r="AC43" s="501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411"/>
      <c r="AT43" s="411"/>
      <c r="AU43" s="411"/>
    </row>
    <row r="44" ht="11.25" customHeight="1">
      <c r="A44" s="118"/>
      <c r="B44" s="115">
        <f>'Brackets To Edit'!Z10</f>
        <v>10</v>
      </c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498"/>
      <c r="S44" s="499"/>
      <c r="T44" s="118"/>
      <c r="U44" s="454"/>
      <c r="V44" s="118"/>
      <c r="W44" s="503"/>
      <c r="X44" s="118"/>
      <c r="Y44" s="118"/>
      <c r="Z44" s="454"/>
      <c r="AA44" s="500"/>
      <c r="AC44" s="501"/>
      <c r="AD44" s="118"/>
      <c r="AE44" s="450"/>
      <c r="AF44" s="118"/>
      <c r="AG44" s="118"/>
      <c r="AH44" s="449"/>
      <c r="AI44" s="118"/>
      <c r="AJ44" s="118"/>
      <c r="AK44" s="118"/>
      <c r="AL44" s="118"/>
      <c r="AM44" s="410"/>
      <c r="AN44" s="118"/>
      <c r="AO44" s="118"/>
      <c r="AP44" s="115">
        <f>'Brackets To Edit'!Z54</f>
        <v>10</v>
      </c>
      <c r="AS44" s="411"/>
      <c r="AT44" s="411"/>
      <c r="AU44" s="411"/>
    </row>
    <row r="45" ht="11.25" customHeight="1">
      <c r="A45" s="118"/>
      <c r="B45" s="115">
        <f>'Brackets To Edit'!Z10</f>
        <v>10</v>
      </c>
      <c r="E45" s="118"/>
      <c r="F45" s="118"/>
      <c r="G45" s="118"/>
      <c r="H45" s="118"/>
      <c r="I45" s="118"/>
      <c r="J45" s="118"/>
      <c r="K45" s="118"/>
      <c r="L45" s="118"/>
      <c r="M45" s="118"/>
      <c r="N45" s="449"/>
      <c r="O45" s="118"/>
      <c r="P45" s="118"/>
      <c r="Q45" s="507" t="str">
        <f>'Brackets To Edit'!Q20</f>
        <v>Sunday 8/12 - 10:00 AM</v>
      </c>
      <c r="S45" s="499"/>
      <c r="T45" s="118"/>
      <c r="U45" s="454"/>
      <c r="V45" s="118"/>
      <c r="W45" s="503"/>
      <c r="X45" s="118"/>
      <c r="Y45" s="118"/>
      <c r="Z45" s="454"/>
      <c r="AA45" s="508" t="str">
        <f>'Brackets To Edit'!Q64</f>
        <v>Sunday 8/12 - 1:00 PM</v>
      </c>
      <c r="AC45" s="501"/>
      <c r="AD45" s="118"/>
      <c r="AE45" s="450"/>
      <c r="AF45" s="118"/>
      <c r="AG45" s="118"/>
      <c r="AH45" s="449"/>
      <c r="AI45" s="118"/>
      <c r="AJ45" s="118"/>
      <c r="AK45" s="118"/>
      <c r="AL45" s="118"/>
      <c r="AM45" s="410"/>
      <c r="AN45" s="118"/>
      <c r="AO45" s="118"/>
      <c r="AP45" s="115">
        <f>'Brackets To Edit'!Z54</f>
        <v>10</v>
      </c>
      <c r="AS45" s="411"/>
      <c r="AT45" s="411"/>
      <c r="AU45" s="411"/>
    </row>
    <row r="46" ht="11.25" customHeight="1">
      <c r="A46" s="118"/>
      <c r="B46" s="115">
        <f>'Brackets To Edit'!Z10</f>
        <v>10</v>
      </c>
      <c r="E46" s="118"/>
      <c r="F46" s="118"/>
      <c r="G46" s="118"/>
      <c r="H46" s="118"/>
      <c r="I46" s="118"/>
      <c r="J46" s="118"/>
      <c r="K46" s="118"/>
      <c r="L46" s="118"/>
      <c r="M46" s="118"/>
      <c r="N46" s="449"/>
      <c r="O46" s="118"/>
      <c r="P46" s="118"/>
      <c r="Q46" s="509"/>
      <c r="R46" s="510"/>
      <c r="S46" s="511"/>
      <c r="T46" s="118"/>
      <c r="U46" s="454"/>
      <c r="V46" s="471"/>
      <c r="W46" s="472"/>
      <c r="X46" s="473"/>
      <c r="Y46" s="118"/>
      <c r="Z46" s="454"/>
      <c r="AA46" s="512"/>
      <c r="AB46" s="513"/>
      <c r="AC46" s="514"/>
      <c r="AD46" s="118"/>
      <c r="AE46" s="450"/>
      <c r="AF46" s="118"/>
      <c r="AG46" s="118"/>
      <c r="AH46" s="449"/>
      <c r="AI46" s="118"/>
      <c r="AJ46" s="118"/>
      <c r="AK46" s="118"/>
      <c r="AL46" s="118"/>
      <c r="AM46" s="410"/>
      <c r="AN46" s="118"/>
      <c r="AO46" s="118"/>
      <c r="AP46" s="115">
        <f>'Brackets To Edit'!Z54</f>
        <v>10</v>
      </c>
      <c r="AS46" s="411"/>
      <c r="AT46" s="411"/>
      <c r="AU46" s="411"/>
    </row>
    <row r="47" ht="11.25" customHeight="1">
      <c r="A47" s="118"/>
      <c r="B47" s="115">
        <f>'Brackets To Edit'!Z10</f>
        <v>10</v>
      </c>
      <c r="E47" s="118"/>
      <c r="F47" s="118"/>
      <c r="G47" s="118"/>
      <c r="H47" s="118"/>
      <c r="I47" s="118"/>
      <c r="J47" s="118"/>
      <c r="K47" s="118"/>
      <c r="L47" s="118"/>
      <c r="M47" s="118"/>
      <c r="N47" s="449" t="s">
        <v>97</v>
      </c>
      <c r="O47" s="118"/>
      <c r="P47" s="118"/>
      <c r="Q47" s="118"/>
      <c r="R47" s="118"/>
      <c r="S47" s="118"/>
      <c r="T47" s="118"/>
      <c r="U47" s="454"/>
      <c r="V47" s="475"/>
      <c r="W47" s="515" t="s">
        <v>231</v>
      </c>
      <c r="X47" s="477"/>
      <c r="Y47" s="118"/>
      <c r="Z47" s="454"/>
      <c r="AA47" s="118"/>
      <c r="AB47" s="118"/>
      <c r="AC47" s="118"/>
      <c r="AD47" s="118"/>
      <c r="AE47" s="450"/>
      <c r="AF47" s="118"/>
      <c r="AG47" s="118"/>
      <c r="AH47" s="449" t="s">
        <v>97</v>
      </c>
      <c r="AI47" s="118"/>
      <c r="AJ47" s="118"/>
      <c r="AK47" s="118"/>
      <c r="AL47" s="118"/>
      <c r="AM47" s="410"/>
      <c r="AN47" s="118"/>
      <c r="AO47" s="118"/>
      <c r="AP47" s="115">
        <f>'Brackets To Edit'!Z54</f>
        <v>10</v>
      </c>
      <c r="AS47" s="411"/>
      <c r="AT47" s="411"/>
      <c r="AU47" s="411"/>
    </row>
    <row r="48" ht="11.25" customHeight="1">
      <c r="A48" s="118"/>
      <c r="B48" s="118"/>
      <c r="C48" s="118"/>
      <c r="D48" s="118"/>
      <c r="E48" s="118"/>
      <c r="F48" s="118"/>
      <c r="G48" s="118"/>
      <c r="H48" s="118"/>
      <c r="I48" s="158"/>
      <c r="J48" s="118"/>
      <c r="K48" s="118"/>
      <c r="L48" s="210" t="str">
        <f>UPPER(IF(AND(N21=0,N35=0),"",IF(N21&gt;N35,L35,L21)))</f>
        <v>RHODE ISLAND</v>
      </c>
      <c r="M48" s="118"/>
      <c r="N48" s="451">
        <f>'Brackets To Edit'!N23</f>
        <v>6</v>
      </c>
      <c r="O48" s="452"/>
      <c r="P48" s="118"/>
      <c r="Q48" s="118"/>
      <c r="R48" s="118"/>
      <c r="S48" s="118"/>
      <c r="T48" s="118"/>
      <c r="U48" s="454"/>
      <c r="V48" s="482"/>
      <c r="X48" s="483"/>
      <c r="Y48" s="118"/>
      <c r="Z48" s="454"/>
      <c r="AA48" s="118"/>
      <c r="AB48" s="118"/>
      <c r="AC48" s="118"/>
      <c r="AD48" s="118"/>
      <c r="AE48" s="516"/>
      <c r="AF48" s="517" t="str">
        <f>UPPER(IF(AND(AH21=0,AH35=0),"",IF(AH21&gt;AH35,AF35,AF21)))</f>
        <v>NEW JERSEY</v>
      </c>
      <c r="AG48" s="118"/>
      <c r="AH48" s="451">
        <f>'Brackets To Edit'!N67</f>
        <v>1</v>
      </c>
      <c r="AI48" s="118"/>
      <c r="AJ48" s="118"/>
      <c r="AK48" s="118"/>
      <c r="AL48" s="118"/>
      <c r="AM48" s="410"/>
      <c r="AN48" s="118"/>
      <c r="AO48" s="118"/>
      <c r="AP48" s="118"/>
      <c r="AQ48" s="118"/>
      <c r="AR48" s="118"/>
    </row>
    <row r="49" ht="11.25" customHeight="1">
      <c r="A49" s="118"/>
      <c r="B49" s="118"/>
      <c r="C49" s="118"/>
      <c r="D49" s="449" t="s">
        <v>97</v>
      </c>
      <c r="E49" s="118"/>
      <c r="F49" s="118"/>
      <c r="G49" s="118"/>
      <c r="H49" s="118"/>
      <c r="I49" s="158"/>
      <c r="J49" s="118"/>
      <c r="K49" s="118"/>
      <c r="L49" s="54"/>
      <c r="M49" s="118"/>
      <c r="N49" s="54"/>
      <c r="O49" s="453"/>
      <c r="P49" s="118"/>
      <c r="Q49" s="118"/>
      <c r="R49" s="118"/>
      <c r="S49" s="118"/>
      <c r="T49" s="118"/>
      <c r="U49" s="454"/>
      <c r="V49" s="482"/>
      <c r="X49" s="483"/>
      <c r="Y49" s="118"/>
      <c r="Z49" s="454"/>
      <c r="AA49" s="118"/>
      <c r="AB49" s="118"/>
      <c r="AC49" s="118"/>
      <c r="AD49" s="118"/>
      <c r="AE49" s="463"/>
      <c r="AF49" s="54"/>
      <c r="AG49" s="118"/>
      <c r="AH49" s="54"/>
      <c r="AI49" s="118"/>
      <c r="AJ49" s="118"/>
      <c r="AK49" s="118"/>
      <c r="AL49" s="118"/>
      <c r="AM49" s="410"/>
      <c r="AN49" s="118"/>
      <c r="AO49" s="118"/>
      <c r="AP49" s="118"/>
      <c r="AQ49" s="118"/>
      <c r="AR49" s="449" t="s">
        <v>97</v>
      </c>
      <c r="AS49" s="411"/>
      <c r="AT49" s="411"/>
      <c r="AU49" s="411"/>
    </row>
    <row r="50" ht="11.25" customHeight="1">
      <c r="A50" s="518" t="s">
        <v>200</v>
      </c>
      <c r="B50" s="210" t="str">
        <f>UPPER(IF(AND(D21=0,D27=0),"",IF(D21&gt;D27,B27,B21)))</f>
        <v>CONNECTICUT</v>
      </c>
      <c r="C50" s="118"/>
      <c r="D50" s="451">
        <f>'Brackets To Edit'!D26</f>
        <v>7</v>
      </c>
      <c r="E50" s="452"/>
      <c r="F50" s="118"/>
      <c r="G50" s="118"/>
      <c r="H50" s="118"/>
      <c r="I50" s="158"/>
      <c r="J50" s="118"/>
      <c r="K50" s="118"/>
      <c r="L50" s="522" t="s">
        <v>194</v>
      </c>
      <c r="M50" s="118"/>
      <c r="N50" s="158"/>
      <c r="O50" s="453"/>
      <c r="P50" s="118"/>
      <c r="Q50" s="118"/>
      <c r="R50" s="118"/>
      <c r="S50" s="118"/>
      <c r="T50" s="118"/>
      <c r="U50" s="454"/>
      <c r="V50" s="482"/>
      <c r="W50" s="523"/>
      <c r="X50" s="483"/>
      <c r="Y50" s="118"/>
      <c r="Z50" s="454"/>
      <c r="AA50" s="118"/>
      <c r="AB50" s="118"/>
      <c r="AC50" s="118"/>
      <c r="AD50" s="118"/>
      <c r="AE50" s="463"/>
      <c r="AF50" s="524" t="s">
        <v>194</v>
      </c>
      <c r="AG50" s="118"/>
      <c r="AH50" s="158"/>
      <c r="AI50" s="118"/>
      <c r="AJ50" s="118"/>
      <c r="AK50" s="118"/>
      <c r="AL50" s="118"/>
      <c r="AM50" s="410"/>
      <c r="AN50" s="118"/>
      <c r="AO50" s="452"/>
      <c r="AP50" s="210" t="str">
        <f>UPPER(IF(AND(AR21=0,AR27=0),"",IF(AR21&gt;AR27,AP27,AP21)))</f>
        <v>WASHINGTON, DC</v>
      </c>
      <c r="AQ50" s="118"/>
      <c r="AR50" s="451">
        <f>'Brackets To Edit'!D70</f>
        <v>6</v>
      </c>
      <c r="AS50" s="525" t="s">
        <v>200</v>
      </c>
      <c r="AT50" s="525"/>
      <c r="AU50" s="525"/>
    </row>
    <row r="51" ht="11.25" customHeight="1">
      <c r="B51" s="54"/>
      <c r="C51" s="118"/>
      <c r="D51" s="54"/>
      <c r="E51" s="453"/>
      <c r="F51" s="118"/>
      <c r="G51" s="118"/>
      <c r="H51" s="118"/>
      <c r="I51" s="158"/>
      <c r="J51" s="118"/>
      <c r="K51" s="526"/>
      <c r="L51" s="118"/>
      <c r="M51" s="118"/>
      <c r="N51" s="118"/>
      <c r="O51" s="453"/>
      <c r="P51" s="118"/>
      <c r="Q51" s="118"/>
      <c r="R51" s="118"/>
      <c r="S51" s="118"/>
      <c r="T51" s="118"/>
      <c r="U51" s="454"/>
      <c r="V51" s="482"/>
      <c r="W51" s="486" t="str">
        <f>UPPER(IF(AND(AC31=0,AC52=0),"",IF(AC31&gt;AC52,AA31,AA52)))</f>
        <v>NEW YORK</v>
      </c>
      <c r="X51" s="483"/>
      <c r="Y51" s="118"/>
      <c r="Z51" s="454"/>
      <c r="AA51" s="118"/>
      <c r="AB51" s="118"/>
      <c r="AC51" s="118"/>
      <c r="AD51" s="118"/>
      <c r="AE51" s="454"/>
      <c r="AF51" s="118"/>
      <c r="AG51" s="118"/>
      <c r="AH51" s="118"/>
      <c r="AI51" s="118"/>
      <c r="AJ51" s="118"/>
      <c r="AK51" s="118"/>
      <c r="AL51" s="118"/>
      <c r="AM51" s="410"/>
      <c r="AN51" s="118"/>
      <c r="AO51" s="454"/>
      <c r="AP51" s="54"/>
      <c r="AQ51" s="118"/>
      <c r="AR51" s="54"/>
      <c r="AT51" s="525"/>
      <c r="AU51" s="525"/>
    </row>
    <row r="52" ht="11.25" customHeight="1">
      <c r="A52" s="118"/>
      <c r="B52" s="456" t="str">
        <f>UPPER('Brackets To Edit'!B24)</f>
        <v>NE #5 ● ESPN+</v>
      </c>
      <c r="E52" s="453"/>
      <c r="F52" s="454"/>
      <c r="G52" s="530"/>
      <c r="H52" s="118"/>
      <c r="I52" s="449" t="s">
        <v>97</v>
      </c>
      <c r="J52" s="118"/>
      <c r="K52" s="118"/>
      <c r="L52" s="118"/>
      <c r="M52" s="118"/>
      <c r="N52" s="118"/>
      <c r="O52" s="453"/>
      <c r="P52" s="460"/>
      <c r="Q52" s="210" t="str">
        <f>UPPER(IF(AND(N48=0,N60=0),"",IF(N48&gt;N60,L48,L60)))</f>
        <v>RHODE ISLAND</v>
      </c>
      <c r="R52" s="118"/>
      <c r="S52" s="451">
        <f>'Brackets To Edit'!S27</f>
        <v>3</v>
      </c>
      <c r="T52" s="467"/>
      <c r="U52" s="454"/>
      <c r="V52" s="482"/>
      <c r="X52" s="483"/>
      <c r="Y52" s="533"/>
      <c r="Z52" s="460"/>
      <c r="AA52" s="210" t="str">
        <f>UPPER(IF(AND(AH48=0,AH60=0),"",IF(AH48&gt;AH60,AA31,AF60)))</f>
        <v>MARYLAND</v>
      </c>
      <c r="AB52" s="118"/>
      <c r="AC52" s="451">
        <f>'Brackets To Edit'!S71</f>
        <v>0</v>
      </c>
      <c r="AD52" s="452"/>
      <c r="AE52" s="454"/>
      <c r="AF52" s="118"/>
      <c r="AG52" s="118"/>
      <c r="AH52" s="118"/>
      <c r="AI52" s="118"/>
      <c r="AJ52" s="118"/>
      <c r="AK52" s="118"/>
      <c r="AL52" s="118"/>
      <c r="AM52" s="449" t="s">
        <v>97</v>
      </c>
      <c r="AN52" s="118"/>
      <c r="AO52" s="454"/>
      <c r="AP52" s="456" t="str">
        <f>UPPER('Brackets To Edit'!B68)</f>
        <v>MA #5 ● ESPN+</v>
      </c>
    </row>
    <row r="53" ht="11.25" customHeight="1">
      <c r="A53" s="118"/>
      <c r="E53" s="453"/>
      <c r="F53" s="460"/>
      <c r="G53" s="210" t="str">
        <f>UPPER(IF(AND(D50=0,D56=0),"",IF(D50&gt;D56,B50,B56)))</f>
        <v>CONNECTICUT</v>
      </c>
      <c r="H53" s="118"/>
      <c r="I53" s="451">
        <f>'Brackets To Edit'!I28</f>
        <v>3</v>
      </c>
      <c r="J53" s="452"/>
      <c r="K53" s="118"/>
      <c r="L53" s="456" t="str">
        <f>UPPER('Brackets To Edit'!L27)</f>
        <v>NE #9 ● ESPN</v>
      </c>
      <c r="O53" s="453"/>
      <c r="P53" s="118"/>
      <c r="Q53" s="54"/>
      <c r="R53" s="118"/>
      <c r="S53" s="54"/>
      <c r="T53" s="118"/>
      <c r="U53" s="118"/>
      <c r="V53" s="489"/>
      <c r="W53" s="535"/>
      <c r="X53" s="491"/>
      <c r="Y53" s="118"/>
      <c r="Z53" s="118"/>
      <c r="AA53" s="54"/>
      <c r="AB53" s="118"/>
      <c r="AC53" s="54"/>
      <c r="AD53" s="118"/>
      <c r="AE53" s="465"/>
      <c r="AF53" s="469" t="str">
        <f>UPPER('Brackets To Edit'!L71)</f>
        <v>MA #9 ● ESPN</v>
      </c>
      <c r="AI53" s="118"/>
      <c r="AJ53" s="452"/>
      <c r="AK53" s="210" t="str">
        <f>UPPER(IF(AND(AR50=0,AR56=0),"",IF(AR50&gt;AR56,AP50,AP56)))</f>
        <v>MARYLAND</v>
      </c>
      <c r="AL53" s="118"/>
      <c r="AM53" s="451">
        <f>'Brackets To Edit'!I72</f>
        <v>6</v>
      </c>
      <c r="AN53" s="452"/>
      <c r="AO53" s="454"/>
    </row>
    <row r="54" ht="11.25" customHeight="1">
      <c r="A54" s="118"/>
      <c r="B54" s="462" t="str">
        <f>'Brackets To Edit'!B28</f>
        <v>Tuesday 8/7 - 1:00 PM</v>
      </c>
      <c r="E54" s="453"/>
      <c r="F54" s="454"/>
      <c r="G54" s="54"/>
      <c r="H54" s="118"/>
      <c r="I54" s="54"/>
      <c r="J54" s="453"/>
      <c r="K54" s="118"/>
      <c r="O54" s="453"/>
      <c r="P54" s="118"/>
      <c r="Q54" s="464" t="s">
        <v>229</v>
      </c>
      <c r="R54" s="118"/>
      <c r="S54" s="158"/>
      <c r="T54" s="118"/>
      <c r="U54" s="118"/>
      <c r="V54" s="118"/>
      <c r="W54" s="118"/>
      <c r="X54" s="118"/>
      <c r="Y54" s="118"/>
      <c r="Z54" s="118"/>
      <c r="AA54" s="466" t="s">
        <v>229</v>
      </c>
      <c r="AB54" s="118"/>
      <c r="AC54" s="158"/>
      <c r="AD54" s="118"/>
      <c r="AE54" s="463"/>
      <c r="AI54" s="118"/>
      <c r="AJ54" s="454"/>
      <c r="AK54" s="54"/>
      <c r="AL54" s="118"/>
      <c r="AM54" s="54"/>
      <c r="AN54" s="118"/>
      <c r="AO54" s="454"/>
      <c r="AP54" s="462" t="str">
        <f>'Brackets To Edit'!B72</f>
        <v>Tuesday 8/7 - 10:00 AM</v>
      </c>
    </row>
    <row r="55" ht="11.25" customHeight="1">
      <c r="A55" s="536"/>
      <c r="E55" s="453"/>
      <c r="F55" s="454"/>
      <c r="G55" s="464" t="s">
        <v>225</v>
      </c>
      <c r="H55" s="118"/>
      <c r="I55" s="158"/>
      <c r="J55" s="453"/>
      <c r="K55" s="118"/>
      <c r="L55" s="462" t="str">
        <f>'Brackets To Edit'!L29</f>
        <v>Friday 8/10 - 1:00 PM</v>
      </c>
      <c r="O55" s="453"/>
      <c r="U55" s="118"/>
      <c r="V55" s="118"/>
      <c r="W55" s="118"/>
      <c r="X55" s="118"/>
      <c r="Y55" s="118"/>
      <c r="AE55" s="463"/>
      <c r="AF55" s="462" t="str">
        <f>'Brackets To Edit'!L73</f>
        <v>Friday 8/10 - 7:00 PM</v>
      </c>
      <c r="AI55" s="118"/>
      <c r="AJ55" s="454"/>
      <c r="AK55" s="466" t="s">
        <v>225</v>
      </c>
      <c r="AL55" s="118"/>
      <c r="AM55" s="118"/>
      <c r="AN55" s="118"/>
      <c r="AO55" s="454"/>
      <c r="AS55" s="537"/>
      <c r="AT55" s="537"/>
      <c r="AU55" s="537"/>
    </row>
    <row r="56" ht="11.25" customHeight="1">
      <c r="A56" s="518" t="s">
        <v>204</v>
      </c>
      <c r="B56" s="210" t="str">
        <f>UPPER(IF(AND(I32=0,I38=0),"",IF(I32&gt;I38,G38,G32)))</f>
        <v>MAINE</v>
      </c>
      <c r="C56" s="118"/>
      <c r="D56" s="451">
        <f>'Brackets To Edit'!D30</f>
        <v>1</v>
      </c>
      <c r="E56" s="467"/>
      <c r="F56" s="118"/>
      <c r="G56" s="118"/>
      <c r="H56" s="118"/>
      <c r="I56" s="118"/>
      <c r="J56" s="453"/>
      <c r="K56" s="454"/>
      <c r="O56" s="453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AE56" s="465"/>
      <c r="AI56" s="118"/>
      <c r="AJ56" s="454"/>
      <c r="AK56" s="118"/>
      <c r="AL56" s="118"/>
      <c r="AM56" s="118"/>
      <c r="AN56" s="118"/>
      <c r="AO56" s="460"/>
      <c r="AP56" s="210" t="str">
        <f>UPPER(IF(AND(AM32=0,AM38=0),"",IF(AM32&gt;AM38,AK38,AK32)))</f>
        <v>MARYLAND</v>
      </c>
      <c r="AQ56" s="118"/>
      <c r="AR56" s="451">
        <f>'Brackets To Edit'!D74</f>
        <v>18</v>
      </c>
      <c r="AS56" s="525" t="s">
        <v>204</v>
      </c>
      <c r="AT56" s="525"/>
      <c r="AU56" s="525"/>
    </row>
    <row r="57" ht="11.25" customHeight="1">
      <c r="B57" s="54"/>
      <c r="C57" s="118"/>
      <c r="D57" s="54"/>
      <c r="E57" s="118"/>
      <c r="F57" s="118"/>
      <c r="G57" s="118"/>
      <c r="H57" s="118"/>
      <c r="I57" s="118"/>
      <c r="J57" s="118"/>
      <c r="K57" s="454"/>
      <c r="L57" s="118"/>
      <c r="M57" s="118"/>
      <c r="N57" s="118"/>
      <c r="O57" s="453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463"/>
      <c r="AF57" s="118"/>
      <c r="AG57" s="118"/>
      <c r="AH57" s="118"/>
      <c r="AI57" s="118"/>
      <c r="AJ57" s="454"/>
      <c r="AK57" s="118"/>
      <c r="AL57" s="118"/>
      <c r="AM57" s="410"/>
      <c r="AN57" s="118"/>
      <c r="AO57" s="118"/>
      <c r="AP57" s="54"/>
      <c r="AQ57" s="118"/>
      <c r="AR57" s="54"/>
      <c r="AT57" s="525"/>
      <c r="AU57" s="525"/>
    </row>
    <row r="58" ht="11.25" customHeight="1">
      <c r="A58" s="118"/>
      <c r="B58" s="118"/>
      <c r="C58" s="118"/>
      <c r="D58" s="118"/>
      <c r="E58" s="118"/>
      <c r="F58" s="118"/>
      <c r="G58" s="541"/>
      <c r="H58" s="118"/>
      <c r="I58" s="158"/>
      <c r="J58" s="118"/>
      <c r="K58" s="454"/>
      <c r="L58" s="118"/>
      <c r="M58" s="118"/>
      <c r="N58" s="158"/>
      <c r="O58" s="453"/>
      <c r="P58" s="118"/>
      <c r="Q58" s="118"/>
      <c r="R58" s="118"/>
      <c r="S58" s="15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463"/>
      <c r="AF58" s="85"/>
      <c r="AG58" s="85"/>
      <c r="AH58" s="158"/>
      <c r="AI58" s="118"/>
      <c r="AJ58" s="454"/>
      <c r="AK58" s="543"/>
      <c r="AL58" s="118"/>
      <c r="AM58" s="410"/>
      <c r="AN58" s="118"/>
      <c r="AO58" s="118"/>
      <c r="AP58" s="118"/>
      <c r="AQ58" s="118"/>
      <c r="AR58" s="118"/>
    </row>
    <row r="59" ht="11.25" customHeight="1">
      <c r="A59" s="118"/>
      <c r="B59" s="118"/>
      <c r="C59" s="118"/>
      <c r="D59" s="118"/>
      <c r="E59" s="118"/>
      <c r="F59" s="118"/>
      <c r="G59" s="456" t="str">
        <f>UPPER('Brackets To Edit'!G32)</f>
        <v>NE #8 ● ESPN</v>
      </c>
      <c r="J59" s="453"/>
      <c r="K59" s="454"/>
      <c r="L59" s="118"/>
      <c r="M59" s="118"/>
      <c r="N59" s="158"/>
      <c r="O59" s="453"/>
      <c r="P59" s="118"/>
      <c r="Q59" s="118"/>
      <c r="R59" s="118"/>
      <c r="S59" s="15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465"/>
      <c r="AF59" s="85"/>
      <c r="AG59" s="450"/>
      <c r="AH59" s="158"/>
      <c r="AI59" s="118"/>
      <c r="AJ59" s="454"/>
      <c r="AK59" s="469" t="str">
        <f>UPPER('Brackets To Edit'!G76)</f>
        <v>MA #8 ● ESPN</v>
      </c>
      <c r="AN59" s="118"/>
      <c r="AO59" s="118"/>
      <c r="AP59" s="118"/>
      <c r="AQ59" s="118"/>
      <c r="AR59" s="158"/>
      <c r="AS59" s="537"/>
      <c r="AT59" s="537"/>
      <c r="AU59" s="537"/>
    </row>
    <row r="60" ht="11.25" customHeight="1">
      <c r="A60" s="118"/>
      <c r="B60" s="118"/>
      <c r="C60" s="118"/>
      <c r="D60" s="118"/>
      <c r="E60" s="118"/>
      <c r="F60" s="118"/>
      <c r="J60" s="453"/>
      <c r="K60" s="460"/>
      <c r="L60" s="210" t="str">
        <f>UPPER(IF(AND(I53=0,I67=0),"",IF(I53&gt;I67,G53,G67)))</f>
        <v>NEW HAMPSHIRE</v>
      </c>
      <c r="M60" s="118"/>
      <c r="N60" s="451">
        <f>'Brackets To Edit'!N33</f>
        <v>5</v>
      </c>
      <c r="O60" s="467"/>
      <c r="P60" s="118"/>
      <c r="Q60" s="118"/>
      <c r="R60" s="118"/>
      <c r="S60" s="15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485"/>
      <c r="AF60" s="210" t="str">
        <f>UPPER(IF(AND(AM53=0,AM67=0),"",IF(AM53&gt;AM67,AK53,AK67)))</f>
        <v>MARYLAND</v>
      </c>
      <c r="AG60" s="118"/>
      <c r="AH60" s="451">
        <f>'Brackets To Edit'!N77</f>
        <v>11</v>
      </c>
      <c r="AI60" s="452"/>
      <c r="AJ60" s="454"/>
      <c r="AN60" s="118"/>
      <c r="AO60" s="118"/>
      <c r="AP60" s="118"/>
      <c r="AQ60" s="118"/>
      <c r="AR60" s="158"/>
      <c r="AS60" s="537"/>
      <c r="AT60" s="537"/>
      <c r="AU60" s="537"/>
    </row>
    <row r="61" ht="11.25" customHeight="1">
      <c r="A61" s="118"/>
      <c r="B61" s="118"/>
      <c r="C61" s="118"/>
      <c r="D61" s="118"/>
      <c r="E61" s="118"/>
      <c r="F61" s="118"/>
      <c r="G61" s="462" t="str">
        <f>'Brackets To Edit'!G34</f>
        <v>Thursday 8/9 - 1:00 PM</v>
      </c>
      <c r="J61" s="453"/>
      <c r="K61" s="454"/>
      <c r="L61" s="54"/>
      <c r="M61" s="118"/>
      <c r="N61" s="54"/>
      <c r="O61" s="118"/>
      <c r="P61" s="118"/>
      <c r="Q61" s="118"/>
      <c r="R61" s="118"/>
      <c r="S61" s="15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450"/>
      <c r="AF61" s="54"/>
      <c r="AG61" s="118"/>
      <c r="AH61" s="54"/>
      <c r="AI61" s="118"/>
      <c r="AJ61" s="454"/>
      <c r="AK61" s="462" t="str">
        <f>'Brackets To Edit'!G78</f>
        <v>Thursday 8/9 - 7:00 PM</v>
      </c>
      <c r="AN61" s="118"/>
      <c r="AO61" s="118"/>
      <c r="AP61" s="118"/>
      <c r="AQ61" s="118"/>
      <c r="AR61" s="158"/>
      <c r="AS61" s="537"/>
      <c r="AT61" s="537"/>
      <c r="AU61" s="537"/>
    </row>
    <row r="62" ht="11.25" customHeight="1">
      <c r="A62" s="118"/>
      <c r="B62" s="118"/>
      <c r="C62" s="118"/>
      <c r="D62" s="118"/>
      <c r="E62" s="118"/>
      <c r="F62" s="118"/>
      <c r="J62" s="453"/>
      <c r="K62" s="454"/>
      <c r="L62" s="464" t="s">
        <v>227</v>
      </c>
      <c r="M62" s="118"/>
      <c r="N62" s="158"/>
      <c r="O62" s="118"/>
      <c r="P62" s="118"/>
      <c r="Q62" s="118"/>
      <c r="R62" s="118"/>
      <c r="S62" s="15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457"/>
      <c r="AF62" s="466" t="s">
        <v>227</v>
      </c>
      <c r="AG62" s="118"/>
      <c r="AH62" s="158"/>
      <c r="AI62" s="118"/>
      <c r="AJ62" s="454"/>
      <c r="AN62" s="118"/>
      <c r="AO62" s="118"/>
      <c r="AP62" s="118"/>
      <c r="AQ62" s="118"/>
      <c r="AR62" s="118"/>
    </row>
    <row r="63" ht="11.25" customHeight="1">
      <c r="A63" s="536"/>
      <c r="B63" s="480"/>
      <c r="C63" s="118"/>
      <c r="D63" s="449" t="s">
        <v>97</v>
      </c>
      <c r="E63" s="118"/>
      <c r="F63" s="118"/>
      <c r="G63" s="118"/>
      <c r="H63" s="118"/>
      <c r="I63" s="118"/>
      <c r="J63" s="453"/>
      <c r="K63" s="118"/>
      <c r="L63" s="118"/>
      <c r="M63" s="118"/>
      <c r="N63" s="118"/>
      <c r="O63" s="118"/>
      <c r="P63" s="118"/>
      <c r="Q63" s="118"/>
      <c r="R63" s="118"/>
      <c r="S63" s="15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450"/>
      <c r="AF63" s="85"/>
      <c r="AG63" s="450"/>
      <c r="AH63" s="158"/>
      <c r="AI63" s="118"/>
      <c r="AJ63" s="454"/>
      <c r="AK63" s="118"/>
      <c r="AL63" s="118"/>
      <c r="AM63" s="410"/>
      <c r="AN63" s="118"/>
      <c r="AO63" s="118"/>
      <c r="AP63" s="480"/>
      <c r="AQ63" s="118"/>
      <c r="AR63" s="449" t="s">
        <v>97</v>
      </c>
      <c r="AS63" s="537"/>
      <c r="AT63" s="537"/>
      <c r="AU63" s="537"/>
    </row>
    <row r="64" ht="11.25" customHeight="1">
      <c r="A64" s="518" t="s">
        <v>213</v>
      </c>
      <c r="B64" s="210" t="str">
        <f>UPPER(IF(AND(D35=0,D41=0),"",IF(D35&gt;D41,B41,B35)))</f>
        <v>NEW HAMPSHIRE</v>
      </c>
      <c r="C64" s="118"/>
      <c r="D64" s="451">
        <f>'Brackets To Edit'!D36</f>
        <v>13</v>
      </c>
      <c r="E64" s="452"/>
      <c r="F64" s="118"/>
      <c r="G64" s="530"/>
      <c r="H64" s="118"/>
      <c r="I64" s="158"/>
      <c r="J64" s="453"/>
      <c r="K64" s="454"/>
      <c r="L64" s="118"/>
      <c r="M64" s="118"/>
      <c r="N64" s="158"/>
      <c r="O64" s="118"/>
      <c r="P64" s="118"/>
      <c r="Q64" s="118"/>
      <c r="R64" s="118"/>
      <c r="S64" s="158"/>
      <c r="T64" s="118"/>
      <c r="U64" s="118"/>
      <c r="V64" s="118"/>
      <c r="W64" s="118"/>
      <c r="X64" s="118"/>
      <c r="Y64" s="118"/>
      <c r="Z64" s="118"/>
      <c r="AA64" s="118"/>
      <c r="AB64" s="118"/>
      <c r="AC64" s="158"/>
      <c r="AD64" s="118"/>
      <c r="AE64" s="450"/>
      <c r="AF64" s="85"/>
      <c r="AG64" s="450"/>
      <c r="AH64" s="158"/>
      <c r="AI64" s="118"/>
      <c r="AJ64" s="454"/>
      <c r="AK64" s="118"/>
      <c r="AL64" s="118"/>
      <c r="AM64" s="410"/>
      <c r="AN64" s="118"/>
      <c r="AO64" s="452"/>
      <c r="AP64" s="210" t="str">
        <f>UPPER(IF(AND(AR35=0,AR41=0),"",IF(AR35&gt;AR41,AP41,AP35)))</f>
        <v>DELAWARE</v>
      </c>
      <c r="AQ64" s="118"/>
      <c r="AR64" s="451">
        <f>'Brackets To Edit'!D80</f>
        <v>1</v>
      </c>
      <c r="AS64" s="525" t="s">
        <v>213</v>
      </c>
      <c r="AT64" s="525"/>
      <c r="AU64" s="525"/>
    </row>
    <row r="65" ht="11.25" customHeight="1">
      <c r="B65" s="54"/>
      <c r="C65" s="118"/>
      <c r="D65" s="54"/>
      <c r="E65" s="453"/>
      <c r="F65" s="118"/>
      <c r="G65" s="118"/>
      <c r="H65" s="118"/>
      <c r="I65" s="118"/>
      <c r="J65" s="453"/>
      <c r="K65" s="454"/>
      <c r="L65" s="118"/>
      <c r="M65" s="118"/>
      <c r="N65" s="158"/>
      <c r="O65" s="118"/>
      <c r="P65" s="118"/>
      <c r="Q65" s="118"/>
      <c r="R65" s="118"/>
      <c r="S65" s="158"/>
      <c r="T65" s="118"/>
      <c r="U65" s="118"/>
      <c r="V65" s="118"/>
      <c r="W65" s="118"/>
      <c r="X65" s="118"/>
      <c r="Y65" s="118"/>
      <c r="Z65" s="118"/>
      <c r="AA65" s="118"/>
      <c r="AB65" s="118"/>
      <c r="AC65" s="158"/>
      <c r="AD65" s="118"/>
      <c r="AE65" s="457"/>
      <c r="AF65" s="118"/>
      <c r="AG65" s="118"/>
      <c r="AH65" s="118"/>
      <c r="AI65" s="118"/>
      <c r="AJ65" s="454"/>
      <c r="AK65" s="118"/>
      <c r="AL65" s="118"/>
      <c r="AM65" s="118"/>
      <c r="AN65" s="118"/>
      <c r="AO65" s="454"/>
      <c r="AP65" s="54"/>
      <c r="AQ65" s="118"/>
      <c r="AR65" s="54"/>
      <c r="AT65" s="525"/>
      <c r="AU65" s="525"/>
    </row>
    <row r="66" ht="11.25" customHeight="1">
      <c r="A66" s="536"/>
      <c r="B66" s="456" t="str">
        <f>UPPER('Brackets To Edit'!B34)</f>
        <v>NE #6 ● ESPN+</v>
      </c>
      <c r="E66" s="453"/>
      <c r="F66" s="118"/>
      <c r="G66" s="118"/>
      <c r="H66" s="118"/>
      <c r="I66" s="118"/>
      <c r="J66" s="453"/>
      <c r="K66" s="118"/>
      <c r="L66" s="118"/>
      <c r="M66" s="118"/>
      <c r="N66" s="158"/>
      <c r="O66" s="118"/>
      <c r="P66" s="118"/>
      <c r="Q66" s="118"/>
      <c r="R66" s="118"/>
      <c r="S66" s="158"/>
      <c r="T66" s="118"/>
      <c r="U66" s="118"/>
      <c r="V66" s="118"/>
      <c r="W66" s="118"/>
      <c r="X66" s="118"/>
      <c r="Y66" s="118"/>
      <c r="Z66" s="118"/>
      <c r="AA66" s="118"/>
      <c r="AB66" s="118"/>
      <c r="AC66" s="158"/>
      <c r="AD66" s="118"/>
      <c r="AE66" s="450"/>
      <c r="AF66" s="118"/>
      <c r="AG66" s="118"/>
      <c r="AH66" s="118"/>
      <c r="AI66" s="118"/>
      <c r="AJ66" s="454"/>
      <c r="AK66" s="118"/>
      <c r="AL66" s="118"/>
      <c r="AM66" s="118"/>
      <c r="AN66" s="118"/>
      <c r="AO66" s="454"/>
      <c r="AP66" s="456" t="str">
        <f>UPPER('Brackets To Edit'!B78)</f>
        <v>MA #6 ● ESPN+</v>
      </c>
      <c r="AS66" s="537"/>
      <c r="AT66" s="537"/>
      <c r="AU66" s="537"/>
    </row>
    <row r="67" ht="11.25" customHeight="1">
      <c r="A67" s="118"/>
      <c r="E67" s="453"/>
      <c r="F67" s="460"/>
      <c r="G67" s="210" t="str">
        <f>UPPER(IF(AND(D64=0,D70=0),"",IF(D64&gt;D70,B64,B70)))</f>
        <v>NEW HAMPSHIRE</v>
      </c>
      <c r="H67" s="118"/>
      <c r="I67" s="451">
        <f>'Brackets To Edit'!I38</f>
        <v>9</v>
      </c>
      <c r="J67" s="467"/>
      <c r="K67" s="118"/>
      <c r="L67" s="118"/>
      <c r="M67" s="118"/>
      <c r="N67" s="158"/>
      <c r="O67" s="118"/>
      <c r="P67" s="118"/>
      <c r="Q67" s="118"/>
      <c r="R67" s="118"/>
      <c r="S67" s="158"/>
      <c r="T67" s="118"/>
      <c r="U67" s="118"/>
      <c r="V67" s="118"/>
      <c r="W67" s="118"/>
      <c r="X67" s="118"/>
      <c r="Y67" s="118"/>
      <c r="Z67" s="118"/>
      <c r="AA67" s="118"/>
      <c r="AB67" s="118"/>
      <c r="AC67" s="158"/>
      <c r="AD67" s="118"/>
      <c r="AE67" s="450"/>
      <c r="AF67" s="118"/>
      <c r="AG67" s="118"/>
      <c r="AH67" s="118"/>
      <c r="AI67" s="118"/>
      <c r="AJ67" s="460"/>
      <c r="AK67" s="210" t="str">
        <f>UPPER(IF(AND(AR64=0,AR70=0),"",IF(AR64&gt;AR70,AP64,AP70)))</f>
        <v>PENNSYLVANIA</v>
      </c>
      <c r="AL67" s="118"/>
      <c r="AM67" s="451">
        <f>'Brackets To Edit'!I82</f>
        <v>0</v>
      </c>
      <c r="AN67" s="452"/>
      <c r="AO67" s="454"/>
    </row>
    <row r="68" ht="11.25" customHeight="1">
      <c r="A68" s="118"/>
      <c r="B68" s="462" t="str">
        <f>'Brackets To Edit'!B38</f>
        <v>Tuesday 8/7 - 9:00 PM</v>
      </c>
      <c r="E68" s="453"/>
      <c r="F68" s="454"/>
      <c r="G68" s="54"/>
      <c r="H68" s="118"/>
      <c r="I68" s="54"/>
      <c r="J68" s="118"/>
      <c r="K68" s="118"/>
      <c r="L68" s="118"/>
      <c r="M68" s="118"/>
      <c r="N68" s="158"/>
      <c r="O68" s="118"/>
      <c r="P68" s="118"/>
      <c r="Q68" s="118"/>
      <c r="R68" s="118"/>
      <c r="S68" s="158"/>
      <c r="T68" s="118"/>
      <c r="U68" s="118"/>
      <c r="V68" s="118"/>
      <c r="W68" s="118"/>
      <c r="X68" s="118"/>
      <c r="Y68" s="118"/>
      <c r="Z68" s="118"/>
      <c r="AA68" s="118"/>
      <c r="AB68" s="118"/>
      <c r="AC68" s="158"/>
      <c r="AD68" s="118"/>
      <c r="AE68" s="457"/>
      <c r="AF68" s="118"/>
      <c r="AG68" s="118"/>
      <c r="AH68" s="118"/>
      <c r="AI68" s="118"/>
      <c r="AJ68" s="118"/>
      <c r="AK68" s="54"/>
      <c r="AL68" s="118"/>
      <c r="AM68" s="54"/>
      <c r="AN68" s="118"/>
      <c r="AO68" s="454"/>
      <c r="AP68" s="462" t="str">
        <f>'Brackets To Edit'!B82</f>
        <v>Tuesday 8/7 - 7:00 PM</v>
      </c>
    </row>
    <row r="69" ht="11.25" customHeight="1">
      <c r="A69" s="118"/>
      <c r="E69" s="453"/>
      <c r="F69" s="454"/>
      <c r="G69" s="464" t="s">
        <v>226</v>
      </c>
      <c r="H69" s="118"/>
      <c r="I69" s="158"/>
      <c r="J69" s="118"/>
      <c r="K69" s="118"/>
      <c r="L69" s="118"/>
      <c r="M69" s="118"/>
      <c r="N69" s="158"/>
      <c r="O69" s="118"/>
      <c r="P69" s="118"/>
      <c r="Q69" s="118"/>
      <c r="R69" s="118"/>
      <c r="S69" s="158"/>
      <c r="T69" s="118"/>
      <c r="U69" s="118"/>
      <c r="V69" s="118"/>
      <c r="W69" s="118"/>
      <c r="X69" s="118"/>
      <c r="Y69" s="118"/>
      <c r="Z69" s="118"/>
      <c r="AA69" s="118"/>
      <c r="AB69" s="118"/>
      <c r="AC69" s="158"/>
      <c r="AD69" s="118"/>
      <c r="AE69" s="450"/>
      <c r="AF69" s="85"/>
      <c r="AG69" s="450"/>
      <c r="AH69" s="158"/>
      <c r="AI69" s="118"/>
      <c r="AJ69" s="118"/>
      <c r="AK69" s="466" t="s">
        <v>226</v>
      </c>
      <c r="AL69" s="118"/>
      <c r="AM69" s="410"/>
      <c r="AN69" s="118"/>
      <c r="AO69" s="454"/>
      <c r="AS69" s="411"/>
      <c r="AT69" s="411"/>
      <c r="AU69" s="411"/>
    </row>
    <row r="70" ht="11.25" customHeight="1">
      <c r="A70" s="518" t="s">
        <v>215</v>
      </c>
      <c r="B70" s="210" t="str">
        <f>UPPER(IF(AND(I18=0,I24=0),"",IF(I18&gt;I24,G24,G18)))</f>
        <v>VERMONT</v>
      </c>
      <c r="C70" s="118"/>
      <c r="D70" s="451">
        <f>'Brackets To Edit'!D40</f>
        <v>0</v>
      </c>
      <c r="E70" s="467"/>
      <c r="F70" s="118"/>
      <c r="G70" s="118"/>
      <c r="H70" s="118"/>
      <c r="I70" s="158"/>
      <c r="J70" s="118"/>
      <c r="K70" s="118"/>
      <c r="L70" s="118"/>
      <c r="M70" s="118"/>
      <c r="N70" s="158"/>
      <c r="O70" s="118"/>
      <c r="P70" s="118"/>
      <c r="Q70" s="118"/>
      <c r="R70" s="118"/>
      <c r="S70" s="158"/>
      <c r="T70" s="118"/>
      <c r="U70" s="118"/>
      <c r="V70" s="118"/>
      <c r="W70" s="118"/>
      <c r="X70" s="118"/>
      <c r="Y70" s="118"/>
      <c r="Z70" s="118"/>
      <c r="AA70" s="118"/>
      <c r="AB70" s="118"/>
      <c r="AC70" s="158"/>
      <c r="AD70" s="118"/>
      <c r="AE70" s="457"/>
      <c r="AF70" s="85"/>
      <c r="AG70" s="85"/>
      <c r="AH70" s="158"/>
      <c r="AI70" s="118"/>
      <c r="AJ70" s="118"/>
      <c r="AK70" s="118"/>
      <c r="AL70" s="118"/>
      <c r="AM70" s="410"/>
      <c r="AN70" s="118"/>
      <c r="AO70" s="460"/>
      <c r="AP70" s="210" t="str">
        <f>UPPER(IF(AND(AM18=0,AM24=0),"",IF(AM18&gt;AM24,AK24,AK18)))</f>
        <v>PENNSYLVANIA</v>
      </c>
      <c r="AQ70" s="118"/>
      <c r="AR70" s="451">
        <f>'Brackets To Edit'!D84</f>
        <v>6</v>
      </c>
      <c r="AS70" s="525" t="s">
        <v>215</v>
      </c>
      <c r="AT70" s="525"/>
      <c r="AU70" s="525"/>
    </row>
    <row r="71" ht="11.25" customHeight="1">
      <c r="B71" s="54"/>
      <c r="C71" s="118"/>
      <c r="D71" s="54"/>
      <c r="E71" s="118"/>
      <c r="F71" s="118"/>
      <c r="G71" s="118"/>
      <c r="H71" s="118"/>
      <c r="I71" s="158"/>
      <c r="J71" s="118"/>
      <c r="K71" s="118"/>
      <c r="L71" s="118"/>
      <c r="M71" s="118"/>
      <c r="N71" s="158"/>
      <c r="O71" s="118"/>
      <c r="P71" s="118"/>
      <c r="Q71" s="118"/>
      <c r="R71" s="118"/>
      <c r="S71" s="158"/>
      <c r="T71" s="118"/>
      <c r="U71" s="118"/>
      <c r="V71" s="118"/>
      <c r="W71" s="118"/>
      <c r="X71" s="118"/>
      <c r="Y71" s="118"/>
      <c r="Z71" s="118"/>
      <c r="AA71" s="118"/>
      <c r="AB71" s="118"/>
      <c r="AC71" s="158"/>
      <c r="AD71" s="118"/>
      <c r="AE71" s="450"/>
      <c r="AF71" s="85"/>
      <c r="AG71" s="450"/>
      <c r="AH71" s="158"/>
      <c r="AI71" s="118"/>
      <c r="AJ71" s="118"/>
      <c r="AK71" s="118"/>
      <c r="AL71" s="118"/>
      <c r="AM71" s="410"/>
      <c r="AN71" s="118"/>
      <c r="AO71" s="118"/>
      <c r="AP71" s="54"/>
      <c r="AQ71" s="118"/>
      <c r="AR71" s="54"/>
      <c r="AT71" s="525"/>
      <c r="AU71" s="525"/>
    </row>
    <row r="72" ht="11.25" customHeight="1">
      <c r="A72" s="118"/>
      <c r="B72" s="118"/>
      <c r="C72" s="118"/>
      <c r="D72" s="118"/>
      <c r="E72" s="118"/>
      <c r="F72" s="118"/>
      <c r="G72" s="118"/>
      <c r="H72" s="118"/>
      <c r="I72" s="158"/>
      <c r="J72" s="118"/>
      <c r="K72" s="118"/>
      <c r="L72" s="118"/>
      <c r="M72" s="118"/>
      <c r="N72" s="158"/>
      <c r="O72" s="118"/>
      <c r="P72" s="118"/>
      <c r="Q72" s="118"/>
      <c r="R72" s="118"/>
      <c r="S72" s="158"/>
      <c r="T72" s="118"/>
      <c r="U72" s="118"/>
      <c r="V72" s="118"/>
      <c r="W72" s="118"/>
      <c r="X72" s="118"/>
      <c r="Y72" s="118"/>
      <c r="Z72" s="118"/>
      <c r="AA72" s="118"/>
      <c r="AB72" s="118"/>
      <c r="AC72" s="15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</row>
    <row r="73" ht="7.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58"/>
      <c r="AD73" s="118"/>
      <c r="AE73" s="450"/>
      <c r="AF73" s="85"/>
      <c r="AG73" s="450"/>
      <c r="AH73" s="158"/>
      <c r="AI73" s="118"/>
      <c r="AJ73" s="118"/>
      <c r="AK73" s="118"/>
      <c r="AL73" s="118"/>
      <c r="AM73" s="410"/>
      <c r="AN73" s="118"/>
      <c r="AO73" s="118"/>
      <c r="AP73" s="118"/>
      <c r="AQ73" s="118"/>
      <c r="AR73" s="118"/>
    </row>
    <row r="74" ht="6.0" customHeight="1">
      <c r="A74" s="412"/>
      <c r="B74" s="413"/>
      <c r="C74" s="414"/>
      <c r="D74" s="414"/>
      <c r="E74" s="414"/>
      <c r="F74" s="414"/>
      <c r="G74" s="414"/>
      <c r="H74" s="414"/>
      <c r="I74" s="414"/>
      <c r="J74" s="414"/>
      <c r="K74" s="414"/>
      <c r="L74" s="414"/>
      <c r="M74" s="414"/>
      <c r="N74" s="414"/>
      <c r="O74" s="414"/>
      <c r="P74" s="414"/>
      <c r="Q74" s="414"/>
      <c r="R74" s="414"/>
      <c r="S74" s="414"/>
      <c r="T74" s="414"/>
      <c r="U74" s="414"/>
      <c r="V74" s="414"/>
      <c r="W74" s="414"/>
      <c r="X74" s="414"/>
      <c r="Y74" s="414"/>
      <c r="Z74" s="414"/>
      <c r="AA74" s="414"/>
      <c r="AB74" s="414"/>
      <c r="AC74" s="414"/>
      <c r="AD74" s="414"/>
      <c r="AE74" s="414"/>
      <c r="AF74" s="414"/>
      <c r="AG74" s="414"/>
      <c r="AH74" s="414"/>
      <c r="AI74" s="414"/>
      <c r="AJ74" s="414"/>
      <c r="AK74" s="414"/>
      <c r="AL74" s="414"/>
      <c r="AM74" s="414"/>
      <c r="AN74" s="414"/>
      <c r="AO74" s="414"/>
      <c r="AP74" s="414"/>
      <c r="AQ74" s="414"/>
      <c r="AR74" s="415"/>
      <c r="AS74" s="416"/>
      <c r="AT74" s="416"/>
      <c r="AU74" s="416"/>
    </row>
    <row r="75" ht="4.5" customHeight="1">
      <c r="A75" s="412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567"/>
      <c r="AF75" s="86"/>
      <c r="AG75" s="567"/>
      <c r="AH75" s="86"/>
      <c r="AI75" s="86"/>
      <c r="AJ75" s="86"/>
      <c r="AK75" s="86"/>
      <c r="AL75" s="86"/>
      <c r="AM75" s="86"/>
      <c r="AN75" s="86"/>
      <c r="AO75" s="86"/>
      <c r="AP75" s="86"/>
      <c r="AQ75" s="412"/>
      <c r="AR75" s="412"/>
      <c r="AS75" s="416"/>
      <c r="AT75" s="416"/>
      <c r="AU75" s="416"/>
    </row>
    <row r="76" ht="33.75" customHeight="1">
      <c r="A76" s="417"/>
      <c r="B76" s="568" t="s">
        <v>250</v>
      </c>
      <c r="C76" s="419"/>
      <c r="D76" s="419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19"/>
      <c r="AL76" s="419"/>
      <c r="AM76" s="419"/>
      <c r="AN76" s="419"/>
      <c r="AO76" s="419"/>
      <c r="AP76" s="419"/>
      <c r="AQ76" s="419"/>
      <c r="AR76" s="420"/>
      <c r="AS76" s="421"/>
      <c r="AT76" s="421"/>
      <c r="AU76" s="421"/>
    </row>
    <row r="77" ht="6.0" customHeight="1">
      <c r="A77" s="412"/>
      <c r="B77" s="118"/>
      <c r="AS77" s="416"/>
      <c r="AT77" s="416"/>
      <c r="AU77" s="416"/>
    </row>
    <row r="78" ht="33.75" customHeight="1">
      <c r="A78" s="417"/>
      <c r="B78" s="568" t="s">
        <v>254</v>
      </c>
      <c r="C78" s="419"/>
      <c r="D78" s="419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19"/>
      <c r="AL78" s="419"/>
      <c r="AM78" s="419"/>
      <c r="AN78" s="419"/>
      <c r="AO78" s="419"/>
      <c r="AP78" s="419"/>
      <c r="AQ78" s="419"/>
      <c r="AR78" s="420"/>
      <c r="AS78" s="421"/>
      <c r="AT78" s="421"/>
      <c r="AU78" s="421"/>
    </row>
    <row r="79" ht="4.5" customHeight="1">
      <c r="A79" s="412"/>
      <c r="B79" s="412"/>
      <c r="C79" s="412"/>
      <c r="D79" s="412"/>
      <c r="E79" s="412"/>
      <c r="F79" s="412"/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  <c r="X79" s="412"/>
      <c r="Y79" s="412"/>
      <c r="Z79" s="412"/>
      <c r="AA79" s="412"/>
      <c r="AB79" s="412"/>
      <c r="AC79" s="412"/>
      <c r="AD79" s="412"/>
      <c r="AE79" s="569"/>
      <c r="AF79" s="412"/>
      <c r="AG79" s="412"/>
      <c r="AH79" s="412"/>
      <c r="AI79" s="412"/>
      <c r="AJ79" s="412"/>
      <c r="AK79" s="412"/>
      <c r="AL79" s="412"/>
      <c r="AM79" s="412"/>
      <c r="AN79" s="412"/>
      <c r="AO79" s="412"/>
      <c r="AP79" s="412"/>
      <c r="AQ79" s="412"/>
      <c r="AR79" s="412"/>
      <c r="AS79" s="416"/>
      <c r="AT79" s="416"/>
      <c r="AU79" s="416"/>
    </row>
    <row r="80" ht="6.0" customHeight="1">
      <c r="A80" s="412"/>
      <c r="B80" s="413"/>
      <c r="C80" s="414"/>
      <c r="D80" s="414"/>
      <c r="E80" s="414"/>
      <c r="F80" s="414"/>
      <c r="G80" s="414"/>
      <c r="H80" s="414"/>
      <c r="I80" s="414"/>
      <c r="J80" s="414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  <c r="AA80" s="414"/>
      <c r="AB80" s="414"/>
      <c r="AC80" s="414"/>
      <c r="AD80" s="414"/>
      <c r="AE80" s="414"/>
      <c r="AF80" s="414"/>
      <c r="AG80" s="414"/>
      <c r="AH80" s="414"/>
      <c r="AI80" s="414"/>
      <c r="AJ80" s="414"/>
      <c r="AK80" s="414"/>
      <c r="AL80" s="414"/>
      <c r="AM80" s="414"/>
      <c r="AN80" s="414"/>
      <c r="AO80" s="414"/>
      <c r="AP80" s="414"/>
      <c r="AQ80" s="414"/>
      <c r="AR80" s="415"/>
      <c r="AS80" s="416"/>
      <c r="AT80" s="416"/>
      <c r="AU80" s="416"/>
    </row>
    <row r="81">
      <c r="A81" s="412"/>
      <c r="B81" s="570" t="s">
        <v>255</v>
      </c>
      <c r="C81" s="571">
        <f>NOW()</f>
        <v>46258.06558</v>
      </c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569"/>
      <c r="AK81" s="573" t="s">
        <v>256</v>
      </c>
      <c r="AS81" s="416"/>
      <c r="AT81" s="416"/>
      <c r="AU81" s="416"/>
    </row>
  </sheetData>
  <mergeCells count="198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AD12:AH12"/>
    <mergeCell ref="AI12:AM12"/>
    <mergeCell ref="AD13:AH13"/>
    <mergeCell ref="AI13:AM13"/>
    <mergeCell ref="AD8:AH8"/>
    <mergeCell ref="AI8:AM8"/>
    <mergeCell ref="AD9:AH9"/>
    <mergeCell ref="AI9:AM9"/>
    <mergeCell ref="AN9:AR9"/>
    <mergeCell ref="AD11:AH11"/>
    <mergeCell ref="AI11:AM11"/>
    <mergeCell ref="G9:K9"/>
    <mergeCell ref="G11:K11"/>
    <mergeCell ref="L11:P11"/>
    <mergeCell ref="G12:K12"/>
    <mergeCell ref="L12:P12"/>
    <mergeCell ref="G13:K13"/>
    <mergeCell ref="L13:P13"/>
    <mergeCell ref="Q39:S42"/>
    <mergeCell ref="Q43:S44"/>
    <mergeCell ref="Q45:S46"/>
    <mergeCell ref="Q52:Q53"/>
    <mergeCell ref="S52:S53"/>
    <mergeCell ref="L28:N29"/>
    <mergeCell ref="Q31:Q32"/>
    <mergeCell ref="S31:S32"/>
    <mergeCell ref="G32:G33"/>
    <mergeCell ref="I32:I33"/>
    <mergeCell ref="L35:L36"/>
    <mergeCell ref="N35:N36"/>
    <mergeCell ref="G34:I35"/>
    <mergeCell ref="G36:I37"/>
    <mergeCell ref="G38:G39"/>
    <mergeCell ref="I38:I39"/>
    <mergeCell ref="B39:D40"/>
    <mergeCell ref="B41:B42"/>
    <mergeCell ref="D41:D42"/>
    <mergeCell ref="B44:D44"/>
    <mergeCell ref="B45:D45"/>
    <mergeCell ref="B46:D46"/>
    <mergeCell ref="B47:D47"/>
    <mergeCell ref="L48:L49"/>
    <mergeCell ref="N48:N49"/>
    <mergeCell ref="A50:A51"/>
    <mergeCell ref="B50:B51"/>
    <mergeCell ref="D50:D51"/>
    <mergeCell ref="B52:D53"/>
    <mergeCell ref="G53:G54"/>
    <mergeCell ref="I53:I54"/>
    <mergeCell ref="L53:N54"/>
    <mergeCell ref="L55:N56"/>
    <mergeCell ref="B54:D55"/>
    <mergeCell ref="B56:B57"/>
    <mergeCell ref="D56:D57"/>
    <mergeCell ref="G59:I60"/>
    <mergeCell ref="L60:L61"/>
    <mergeCell ref="N60:N61"/>
    <mergeCell ref="G61:I62"/>
    <mergeCell ref="A64:A65"/>
    <mergeCell ref="A70:A71"/>
    <mergeCell ref="B70:B71"/>
    <mergeCell ref="D70:D71"/>
    <mergeCell ref="A56:A57"/>
    <mergeCell ref="B64:B65"/>
    <mergeCell ref="D64:D65"/>
    <mergeCell ref="B66:D67"/>
    <mergeCell ref="G67:G68"/>
    <mergeCell ref="I67:I68"/>
    <mergeCell ref="B68:D69"/>
    <mergeCell ref="G18:G19"/>
    <mergeCell ref="I18:I19"/>
    <mergeCell ref="AK18:AK19"/>
    <mergeCell ref="AM18:AM19"/>
    <mergeCell ref="B21:B22"/>
    <mergeCell ref="D21:D22"/>
    <mergeCell ref="N21:N22"/>
    <mergeCell ref="AK20:AM21"/>
    <mergeCell ref="AF21:AF22"/>
    <mergeCell ref="AH21:AH22"/>
    <mergeCell ref="AP21:AP22"/>
    <mergeCell ref="AR21:AR22"/>
    <mergeCell ref="AK22:AM23"/>
    <mergeCell ref="AP23:AR24"/>
    <mergeCell ref="B25:D26"/>
    <mergeCell ref="B27:B28"/>
    <mergeCell ref="D27:D28"/>
    <mergeCell ref="B35:B36"/>
    <mergeCell ref="D35:D36"/>
    <mergeCell ref="B37:D38"/>
    <mergeCell ref="G20:I21"/>
    <mergeCell ref="L21:L22"/>
    <mergeCell ref="G22:I23"/>
    <mergeCell ref="B23:D24"/>
    <mergeCell ref="G24:G25"/>
    <mergeCell ref="I24:I25"/>
    <mergeCell ref="L26:N27"/>
    <mergeCell ref="AK24:AK25"/>
    <mergeCell ref="AM24:AM25"/>
    <mergeCell ref="AP25:AR26"/>
    <mergeCell ref="AF26:AH27"/>
    <mergeCell ref="AP27:AP28"/>
    <mergeCell ref="AR27:AR28"/>
    <mergeCell ref="AF28:AH29"/>
    <mergeCell ref="W32:W34"/>
    <mergeCell ref="W36:W37"/>
    <mergeCell ref="V30:X30"/>
    <mergeCell ref="V31:X31"/>
    <mergeCell ref="AA31:AA32"/>
    <mergeCell ref="AC31:AC32"/>
    <mergeCell ref="V32:V38"/>
    <mergeCell ref="X32:X38"/>
    <mergeCell ref="AF35:AF36"/>
    <mergeCell ref="AR64:AR65"/>
    <mergeCell ref="AS64:AS65"/>
    <mergeCell ref="AP66:AR67"/>
    <mergeCell ref="AP68:AR69"/>
    <mergeCell ref="AP70:AP71"/>
    <mergeCell ref="AR70:AR71"/>
    <mergeCell ref="AS70:AS71"/>
    <mergeCell ref="AP54:AR55"/>
    <mergeCell ref="AP56:AP57"/>
    <mergeCell ref="AR56:AR57"/>
    <mergeCell ref="AS56:AS57"/>
    <mergeCell ref="AK59:AM60"/>
    <mergeCell ref="AK61:AM62"/>
    <mergeCell ref="AP64:AP65"/>
    <mergeCell ref="C81:L81"/>
    <mergeCell ref="AK81:AR81"/>
    <mergeCell ref="AK67:AK68"/>
    <mergeCell ref="AM67:AM68"/>
    <mergeCell ref="B74:AR74"/>
    <mergeCell ref="B76:AR76"/>
    <mergeCell ref="B77:AR77"/>
    <mergeCell ref="B78:AR78"/>
    <mergeCell ref="B80:AR80"/>
    <mergeCell ref="AK32:AK33"/>
    <mergeCell ref="AM32:AM33"/>
    <mergeCell ref="AK34:AM35"/>
    <mergeCell ref="AH35:AH36"/>
    <mergeCell ref="AP35:AP36"/>
    <mergeCell ref="AR35:AR36"/>
    <mergeCell ref="AP37:AR38"/>
    <mergeCell ref="AP39:AR40"/>
    <mergeCell ref="AK36:AM37"/>
    <mergeCell ref="AK38:AK39"/>
    <mergeCell ref="AM38:AM39"/>
    <mergeCell ref="AA39:AC42"/>
    <mergeCell ref="AP41:AP42"/>
    <mergeCell ref="AR41:AR42"/>
    <mergeCell ref="AP44:AR44"/>
    <mergeCell ref="W47:W49"/>
    <mergeCell ref="W51:W52"/>
    <mergeCell ref="AA52:AA53"/>
    <mergeCell ref="AC52:AC53"/>
    <mergeCell ref="AK53:AK54"/>
    <mergeCell ref="AM53:AM54"/>
    <mergeCell ref="AF53:AH54"/>
    <mergeCell ref="AF55:AH56"/>
    <mergeCell ref="AF60:AF61"/>
    <mergeCell ref="AH60:AH61"/>
    <mergeCell ref="AA43:AC44"/>
    <mergeCell ref="AA45:AC46"/>
    <mergeCell ref="V46:X46"/>
    <mergeCell ref="V47:V53"/>
    <mergeCell ref="X47:X53"/>
    <mergeCell ref="AF48:AF49"/>
    <mergeCell ref="AH48:AH49"/>
    <mergeCell ref="AP45:AR45"/>
    <mergeCell ref="AP46:AR46"/>
    <mergeCell ref="AP47:AR47"/>
    <mergeCell ref="AP50:AP51"/>
    <mergeCell ref="AR50:AR51"/>
    <mergeCell ref="AS50:AS51"/>
    <mergeCell ref="AP52:AR53"/>
  </mergeCells>
  <conditionalFormatting sqref="B23:D26">
    <cfRule type="expression" dxfId="13" priority="1">
      <formula>B44=0</formula>
    </cfRule>
  </conditionalFormatting>
  <conditionalFormatting sqref="B37:D40">
    <cfRule type="expression" dxfId="13" priority="2">
      <formula>B44=1</formula>
    </cfRule>
  </conditionalFormatting>
  <conditionalFormatting sqref="G20:I23">
    <cfRule type="expression" dxfId="14" priority="3">
      <formula>B44=2</formula>
    </cfRule>
  </conditionalFormatting>
  <conditionalFormatting sqref="G34:I37">
    <cfRule type="expression" dxfId="13" priority="4">
      <formula>B44=3</formula>
    </cfRule>
  </conditionalFormatting>
  <conditionalFormatting sqref="B52:D55">
    <cfRule type="expression" dxfId="13" priority="5">
      <formula>B44=4</formula>
    </cfRule>
  </conditionalFormatting>
  <conditionalFormatting sqref="B66:D69">
    <cfRule type="expression" dxfId="13" priority="6">
      <formula>B44=5</formula>
    </cfRule>
  </conditionalFormatting>
  <conditionalFormatting sqref="L26:N29">
    <cfRule type="expression" dxfId="13" priority="7">
      <formula>B44=6</formula>
    </cfRule>
  </conditionalFormatting>
  <conditionalFormatting sqref="G59:I62">
    <cfRule type="expression" dxfId="13" priority="8">
      <formula>B44=7</formula>
    </cfRule>
  </conditionalFormatting>
  <conditionalFormatting sqref="L53:N56">
    <cfRule type="expression" dxfId="13" priority="9">
      <formula>B44=8</formula>
    </cfRule>
  </conditionalFormatting>
  <conditionalFormatting sqref="Q43:S46">
    <cfRule type="expression" dxfId="13" priority="10">
      <formula>B44=9</formula>
    </cfRule>
  </conditionalFormatting>
  <conditionalFormatting sqref="AP23:AR26">
    <cfRule type="expression" dxfId="12" priority="11">
      <formula>AP44=0</formula>
    </cfRule>
  </conditionalFormatting>
  <conditionalFormatting sqref="AP37:AR40">
    <cfRule type="expression" dxfId="12" priority="12">
      <formula>AP44=1</formula>
    </cfRule>
  </conditionalFormatting>
  <conditionalFormatting sqref="AK20:AM23">
    <cfRule type="expression" dxfId="12" priority="13">
      <formula>AP44=2</formula>
    </cfRule>
  </conditionalFormatting>
  <conditionalFormatting sqref="AK34:AM37">
    <cfRule type="expression" dxfId="12" priority="14">
      <formula>AP44=3</formula>
    </cfRule>
  </conditionalFormatting>
  <conditionalFormatting sqref="AP52:AR55">
    <cfRule type="expression" dxfId="12" priority="15">
      <formula>AP44=4</formula>
    </cfRule>
  </conditionalFormatting>
  <conditionalFormatting sqref="AP66:AR67 AP68:AR69 AP68:AR69">
    <cfRule type="expression" dxfId="12" priority="16">
      <formula>AP44=5</formula>
    </cfRule>
  </conditionalFormatting>
  <conditionalFormatting sqref="AF26:AH29">
    <cfRule type="expression" dxfId="12" priority="17">
      <formula>AP44=6</formula>
    </cfRule>
  </conditionalFormatting>
  <conditionalFormatting sqref="AK59:AM62">
    <cfRule type="expression" dxfId="12" priority="18">
      <formula>AP44=7</formula>
    </cfRule>
  </conditionalFormatting>
  <conditionalFormatting sqref="AF53:AH56">
    <cfRule type="expression" dxfId="12" priority="19">
      <formula>AP44=8</formula>
    </cfRule>
  </conditionalFormatting>
  <conditionalFormatting sqref="AA43:AC46">
    <cfRule type="expression" dxfId="12" priority="20">
      <formula>AP44=9</formula>
    </cfRule>
  </conditionalFormatting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8"/>
      <c r="B1" s="118"/>
      <c r="C1" s="118"/>
      <c r="D1" s="158"/>
      <c r="E1" s="118"/>
      <c r="F1" s="118"/>
      <c r="G1" s="118"/>
      <c r="H1" s="118"/>
      <c r="I1" s="158"/>
      <c r="J1" s="118"/>
      <c r="K1" s="118"/>
      <c r="L1" s="118"/>
      <c r="M1" s="118"/>
      <c r="N1" s="158"/>
      <c r="O1" s="118"/>
      <c r="P1" s="118"/>
      <c r="Q1" s="118"/>
      <c r="R1" s="118"/>
      <c r="S1" s="158"/>
      <c r="T1" s="118"/>
      <c r="U1" s="118"/>
      <c r="V1" s="118"/>
      <c r="W1" s="118"/>
      <c r="X1" s="118"/>
      <c r="Y1" s="118"/>
      <c r="Z1" s="118"/>
      <c r="AA1" s="118"/>
      <c r="AB1" s="118"/>
      <c r="AC1" s="158"/>
      <c r="AD1" s="118"/>
      <c r="AE1" s="408"/>
      <c r="AF1" s="409"/>
      <c r="AG1" s="408"/>
      <c r="AH1" s="158"/>
      <c r="AI1" s="118"/>
      <c r="AJ1" s="118"/>
      <c r="AK1" s="118"/>
      <c r="AL1" s="118"/>
      <c r="AM1" s="410"/>
      <c r="AN1" s="118"/>
      <c r="AO1" s="118"/>
      <c r="AP1" s="118"/>
      <c r="AQ1" s="118"/>
      <c r="AR1" s="158"/>
      <c r="AS1" s="411"/>
      <c r="AT1" s="411"/>
      <c r="AU1" s="411"/>
    </row>
    <row r="2" ht="6.0" customHeight="1">
      <c r="A2" s="412"/>
      <c r="B2" s="470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5"/>
      <c r="AS2" s="416"/>
      <c r="AT2" s="416"/>
      <c r="AU2" s="416"/>
    </row>
    <row r="3" ht="4.5" customHeight="1">
      <c r="A3" s="118"/>
      <c r="B3" s="118"/>
      <c r="C3" s="118"/>
      <c r="D3" s="158"/>
      <c r="E3" s="118"/>
      <c r="F3" s="118"/>
      <c r="G3" s="118"/>
      <c r="H3" s="118"/>
      <c r="I3" s="158"/>
      <c r="J3" s="118"/>
      <c r="K3" s="118"/>
      <c r="L3" s="118"/>
      <c r="M3" s="118"/>
      <c r="N3" s="158"/>
      <c r="O3" s="118"/>
      <c r="P3" s="118"/>
      <c r="Q3" s="118"/>
      <c r="R3" s="118"/>
      <c r="S3" s="158"/>
      <c r="T3" s="118"/>
      <c r="U3" s="118"/>
      <c r="V3" s="118"/>
      <c r="W3" s="118"/>
      <c r="X3" s="118"/>
      <c r="Y3" s="118"/>
      <c r="Z3" s="118"/>
      <c r="AA3" s="118"/>
      <c r="AB3" s="118"/>
      <c r="AC3" s="158"/>
      <c r="AD3" s="118"/>
      <c r="AE3" s="408"/>
      <c r="AF3" s="409"/>
      <c r="AG3" s="408"/>
      <c r="AH3" s="158"/>
      <c r="AI3" s="118"/>
      <c r="AJ3" s="118"/>
      <c r="AK3" s="118"/>
      <c r="AL3" s="118"/>
      <c r="AM3" s="410"/>
      <c r="AN3" s="118"/>
      <c r="AO3" s="118"/>
      <c r="AP3" s="118"/>
      <c r="AQ3" s="118"/>
      <c r="AR3" s="158"/>
      <c r="AS3" s="411"/>
      <c r="AT3" s="411"/>
      <c r="AU3" s="411"/>
    </row>
    <row r="4" ht="33.75" customHeight="1">
      <c r="A4" s="417"/>
      <c r="B4" s="474" t="s">
        <v>253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20"/>
      <c r="AS4" s="421"/>
      <c r="AT4" s="421"/>
      <c r="AU4" s="421"/>
    </row>
    <row r="5" ht="7.5" customHeight="1">
      <c r="A5" s="118"/>
      <c r="B5" s="118"/>
      <c r="C5" s="118"/>
      <c r="D5" s="158"/>
      <c r="E5" s="118"/>
      <c r="F5" s="118"/>
      <c r="G5" s="118"/>
      <c r="H5" s="118"/>
      <c r="I5" s="158"/>
      <c r="J5" s="118"/>
      <c r="K5" s="118"/>
      <c r="L5" s="118"/>
      <c r="M5" s="118"/>
      <c r="N5" s="158"/>
      <c r="O5" s="118"/>
      <c r="P5" s="118"/>
      <c r="Q5" s="118"/>
      <c r="R5" s="118"/>
      <c r="S5" s="158"/>
      <c r="T5" s="118"/>
      <c r="U5" s="118"/>
      <c r="V5" s="118"/>
      <c r="W5" s="118"/>
      <c r="X5" s="118"/>
      <c r="Y5" s="118"/>
      <c r="Z5" s="118"/>
      <c r="AA5" s="118"/>
      <c r="AB5" s="118"/>
      <c r="AC5" s="158"/>
      <c r="AD5" s="118"/>
      <c r="AE5" s="408"/>
      <c r="AF5" s="409"/>
      <c r="AG5" s="408"/>
      <c r="AH5" s="158"/>
      <c r="AI5" s="118"/>
      <c r="AJ5" s="118"/>
      <c r="AK5" s="118"/>
      <c r="AL5" s="118"/>
      <c r="AM5" s="410"/>
      <c r="AN5" s="118"/>
      <c r="AO5" s="118"/>
      <c r="AP5" s="118"/>
      <c r="AQ5" s="118"/>
      <c r="AR5" s="158"/>
      <c r="AS5" s="411"/>
      <c r="AT5" s="411"/>
      <c r="AU5" s="411"/>
    </row>
    <row r="6" ht="33.75" customHeight="1">
      <c r="A6" s="417"/>
      <c r="B6" s="478" t="s">
        <v>55</v>
      </c>
      <c r="V6" s="423"/>
      <c r="W6" s="424"/>
      <c r="X6" s="425"/>
      <c r="Y6" s="479" t="s">
        <v>167</v>
      </c>
      <c r="AS6" s="421"/>
      <c r="AT6" s="421"/>
      <c r="AU6" s="421"/>
    </row>
    <row r="7" ht="6.0" customHeight="1">
      <c r="A7" s="412"/>
      <c r="B7" s="118"/>
      <c r="V7" s="118"/>
      <c r="W7" s="118"/>
      <c r="X7" s="118"/>
      <c r="Y7" s="118"/>
      <c r="AS7" s="416"/>
      <c r="AT7" s="416"/>
      <c r="AU7" s="416"/>
    </row>
    <row r="8" ht="15.0" customHeight="1">
      <c r="A8" s="428"/>
      <c r="B8" s="429" t="str">
        <f>'Team Lists Records'!A9</f>
        <v>CONNECTICUT</v>
      </c>
      <c r="G8" s="430" t="str">
        <f>'Team Lists Records LIVE'!B5</f>
        <v>MAINE</v>
      </c>
      <c r="L8" s="430" t="str">
        <f>'Team Lists Records LIVE'!B6</f>
        <v>MASSACHUSETTS</v>
      </c>
      <c r="Q8" s="430" t="str">
        <f>'Team Lists Records LIVE'!B7</f>
        <v>NEW HAMPSHIRE</v>
      </c>
      <c r="V8" s="430"/>
      <c r="W8" s="428"/>
      <c r="X8" s="430"/>
      <c r="Y8" s="430" t="str">
        <f>'Team Lists Records LIVE'!B13</f>
        <v>DELAWARE</v>
      </c>
      <c r="AD8" s="430" t="str">
        <f>'Team Lists Records LIVE'!B14</f>
        <v>MARYLAND</v>
      </c>
      <c r="AI8" s="430" t="str">
        <f>'Team Lists Records LIVE'!B15</f>
        <v>NEW JERSEY</v>
      </c>
      <c r="AN8" s="430" t="str">
        <f>'Team Lists Records LIVE'!B16</f>
        <v>NEW YORK</v>
      </c>
      <c r="AS8" s="431"/>
      <c r="AT8" s="431"/>
      <c r="AU8" s="431"/>
    </row>
    <row r="9" ht="15.0" customHeight="1">
      <c r="A9" s="432"/>
      <c r="B9" s="433" t="str">
        <f>'Team Lists Records LIVE'!D4</f>
        <v>Fairfield American Little League</v>
      </c>
      <c r="G9" s="434" t="str">
        <f>'Team Lists Records LIVE'!D5</f>
        <v>Saco/Maremont Little League</v>
      </c>
      <c r="L9" s="434" t="str">
        <f>'Team Lists Records LIVE'!D6</f>
        <v>Pittsfield American Little League</v>
      </c>
      <c r="Q9" s="434" t="str">
        <f>'Team Lists Records LIVE'!D7</f>
        <v>Goffstown Junior Baseball Little League</v>
      </c>
      <c r="V9" s="434"/>
      <c r="W9" s="432"/>
      <c r="X9" s="434"/>
      <c r="Y9" s="434" t="str">
        <f>'Team Lists Records LIVE'!D13</f>
        <v>Milton Little League</v>
      </c>
      <c r="AD9" s="434" t="str">
        <f>'Team Lists Records LIVE'!D14</f>
        <v>Berlin Little League</v>
      </c>
      <c r="AI9" s="434" t="str">
        <f>'Team Lists Records LIVE'!D15</f>
        <v>Middletown Little League</v>
      </c>
      <c r="AN9" s="434" t="str">
        <f>'Team Lists Records LIVE'!D16</f>
        <v>Mid Island Little League</v>
      </c>
      <c r="AS9" s="435"/>
      <c r="AT9" s="435"/>
      <c r="AU9" s="435"/>
    </row>
    <row r="10" ht="15.0" customHeight="1">
      <c r="A10" s="436"/>
      <c r="B10" s="437" t="str">
        <f>'Team Lists Records LIVE'!C4</f>
        <v>Fairfield, CT</v>
      </c>
      <c r="G10" s="438" t="str">
        <f>'Team Lists Records LIVE'!C5</f>
        <v>Saco, ME</v>
      </c>
      <c r="L10" s="438" t="str">
        <f>'Team Lists Records LIVE'!C6</f>
        <v>Pittsfield, MA</v>
      </c>
      <c r="Q10" s="438" t="str">
        <f>'Team Lists Records LIVE'!C7</f>
        <v>Goffstown, NH</v>
      </c>
      <c r="V10" s="438"/>
      <c r="W10" s="436"/>
      <c r="X10" s="438"/>
      <c r="Y10" s="438" t="str">
        <f>'Team Lists Records LIVE'!C13</f>
        <v>Milton, DE</v>
      </c>
      <c r="AD10" s="438" t="str">
        <f>'Team Lists Records LIVE'!C14</f>
        <v>Berlin, MD</v>
      </c>
      <c r="AI10" s="438" t="str">
        <f>'Team Lists Records LIVE'!C15</f>
        <v>Middletown, NJ</v>
      </c>
      <c r="AN10" s="438" t="str">
        <f>'Team Lists Records LIVE'!C16</f>
        <v>Staten Island, NY</v>
      </c>
      <c r="AS10" s="439"/>
      <c r="AT10" s="439"/>
      <c r="AU10" s="439"/>
    </row>
    <row r="11" ht="22.5" customHeight="1">
      <c r="A11" s="440"/>
      <c r="B11" s="441"/>
      <c r="C11" s="442"/>
      <c r="D11" s="442"/>
      <c r="E11" s="442"/>
      <c r="F11" s="442"/>
      <c r="G11" s="442" t="str">
        <f>'Team Lists Records LIVE'!B8</f>
        <v>RHODE ISLAND</v>
      </c>
      <c r="L11" s="442" t="str">
        <f>'Team Lists Records LIVE'!B9</f>
        <v>VERMONT</v>
      </c>
      <c r="Q11" s="442"/>
      <c r="R11" s="442"/>
      <c r="S11" s="442"/>
      <c r="T11" s="442"/>
      <c r="U11" s="442"/>
      <c r="V11" s="442"/>
      <c r="W11" s="440"/>
      <c r="X11" s="442"/>
      <c r="Y11" s="442"/>
      <c r="Z11" s="442"/>
      <c r="AA11" s="442"/>
      <c r="AB11" s="442"/>
      <c r="AC11" s="442"/>
      <c r="AD11" s="442" t="str">
        <f>'Team Lists Records LIVE'!B17</f>
        <v>PENNSYLVANIA</v>
      </c>
      <c r="AI11" s="442" t="str">
        <f>'Team Lists Records LIVE'!B18</f>
        <v>WASHINGTON, DC</v>
      </c>
      <c r="AN11" s="442"/>
      <c r="AO11" s="442"/>
      <c r="AP11" s="442"/>
      <c r="AQ11" s="442"/>
      <c r="AR11" s="442"/>
      <c r="AS11" s="444"/>
      <c r="AT11" s="444"/>
      <c r="AU11" s="444"/>
    </row>
    <row r="12" ht="15.0" customHeight="1">
      <c r="A12" s="432"/>
      <c r="B12" s="433"/>
      <c r="C12" s="434"/>
      <c r="D12" s="434"/>
      <c r="E12" s="434"/>
      <c r="F12" s="434"/>
      <c r="G12" s="434" t="str">
        <f>'Team Lists Records LIVE'!D8</f>
        <v>Coventry Little League</v>
      </c>
      <c r="L12" s="434" t="str">
        <f>'Team Lists Records LIVE'!D9</f>
        <v>South Burlington Little League</v>
      </c>
      <c r="Q12" s="434"/>
      <c r="R12" s="434"/>
      <c r="S12" s="434"/>
      <c r="T12" s="434"/>
      <c r="U12" s="434"/>
      <c r="V12" s="434"/>
      <c r="W12" s="432"/>
      <c r="X12" s="434"/>
      <c r="Y12" s="434"/>
      <c r="Z12" s="434"/>
      <c r="AA12" s="434"/>
      <c r="AB12" s="434"/>
      <c r="AC12" s="434"/>
      <c r="AD12" s="434" t="str">
        <f>'Team Lists Records LIVE'!D17</f>
        <v>Keystone Little League</v>
      </c>
      <c r="AI12" s="434" t="str">
        <f>'Team Lists Records LIVE'!D18</f>
        <v>Mamie Johnson Little League</v>
      </c>
      <c r="AN12" s="434"/>
      <c r="AO12" s="434"/>
      <c r="AP12" s="434"/>
      <c r="AQ12" s="434"/>
      <c r="AR12" s="434"/>
      <c r="AS12" s="435"/>
      <c r="AT12" s="435"/>
      <c r="AU12" s="435"/>
    </row>
    <row r="13" ht="15.0" customHeight="1">
      <c r="A13" s="436"/>
      <c r="B13" s="437"/>
      <c r="C13" s="438"/>
      <c r="D13" s="438"/>
      <c r="E13" s="438"/>
      <c r="F13" s="438"/>
      <c r="G13" s="438" t="str">
        <f>'Team Lists Records LIVE'!C8</f>
        <v>Coventry, RI</v>
      </c>
      <c r="L13" s="438" t="str">
        <f>'Team Lists Records LIVE'!C9</f>
        <v>South Burlington, VT</v>
      </c>
      <c r="Q13" s="438"/>
      <c r="R13" s="438"/>
      <c r="S13" s="438"/>
      <c r="T13" s="438"/>
      <c r="U13" s="438"/>
      <c r="V13" s="438"/>
      <c r="W13" s="436"/>
      <c r="X13" s="438"/>
      <c r="Y13" s="438"/>
      <c r="Z13" s="438"/>
      <c r="AA13" s="438"/>
      <c r="AB13" s="438"/>
      <c r="AC13" s="438"/>
      <c r="AD13" s="438" t="str">
        <f>'Team Lists Records LIVE'!C17</f>
        <v>Clinton County, PA</v>
      </c>
      <c r="AI13" s="438" t="str">
        <f>'Team Lists Records LIVE'!C18</f>
        <v>Washington, DC</v>
      </c>
      <c r="AN13" s="438"/>
      <c r="AO13" s="438"/>
      <c r="AP13" s="438"/>
      <c r="AQ13" s="438"/>
      <c r="AR13" s="438"/>
      <c r="AS13" s="439"/>
      <c r="AT13" s="439"/>
      <c r="AU13" s="439"/>
    </row>
    <row r="14" ht="22.5" customHeight="1">
      <c r="A14" s="446"/>
      <c r="M14" s="118"/>
      <c r="N14" s="118"/>
      <c r="O14" s="447"/>
      <c r="P14" s="447"/>
      <c r="Q14" s="447"/>
      <c r="R14" s="447"/>
      <c r="S14" s="447"/>
      <c r="T14" s="447"/>
      <c r="U14" s="447"/>
      <c r="V14" s="447"/>
      <c r="W14" s="446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8"/>
      <c r="AT14" s="448"/>
      <c r="AU14" s="448"/>
    </row>
    <row r="15" ht="11.25" customHeight="1">
      <c r="A15" s="118"/>
      <c r="B15" s="118"/>
      <c r="C15" s="118"/>
      <c r="D15" s="118"/>
      <c r="E15" s="118"/>
      <c r="F15" s="118"/>
      <c r="G15" s="118"/>
      <c r="H15" s="118"/>
      <c r="I15" s="449"/>
      <c r="J15" s="118"/>
      <c r="K15" s="118"/>
      <c r="L15" s="118"/>
      <c r="M15" s="118"/>
      <c r="N15" s="118"/>
      <c r="O15" s="118"/>
      <c r="P15" s="118"/>
      <c r="Q15" s="118"/>
      <c r="R15" s="118"/>
      <c r="S15" s="158"/>
      <c r="T15" s="118"/>
      <c r="U15" s="118"/>
      <c r="V15" s="118"/>
      <c r="W15" s="118"/>
      <c r="X15" s="118"/>
      <c r="Y15" s="118"/>
      <c r="Z15" s="118"/>
      <c r="AA15" s="118"/>
      <c r="AB15" s="118"/>
      <c r="AC15" s="158"/>
      <c r="AD15" s="118"/>
      <c r="AE15" s="450"/>
      <c r="AF15" s="85"/>
      <c r="AG15" s="450"/>
      <c r="AH15" s="15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411"/>
      <c r="AT15" s="411"/>
      <c r="AU15" s="411"/>
    </row>
    <row r="16" ht="11.25" customHeigh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58"/>
      <c r="T16" s="118"/>
      <c r="U16" s="118"/>
      <c r="V16" s="118"/>
      <c r="W16" s="118"/>
      <c r="X16" s="118"/>
      <c r="Y16" s="118"/>
      <c r="Z16" s="118"/>
      <c r="AA16" s="118"/>
      <c r="AB16" s="118"/>
      <c r="AC16" s="158"/>
      <c r="AD16" s="118"/>
      <c r="AE16" s="450"/>
      <c r="AF16" s="85"/>
      <c r="AG16" s="450"/>
      <c r="AH16" s="15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411"/>
      <c r="AT16" s="411"/>
      <c r="AU16" s="411"/>
    </row>
    <row r="17" ht="11.25" customHeight="1">
      <c r="A17" s="118"/>
      <c r="B17" s="118"/>
      <c r="C17" s="118"/>
      <c r="D17" s="158"/>
      <c r="E17" s="118"/>
      <c r="F17" s="118"/>
      <c r="G17" s="118"/>
      <c r="H17" s="118"/>
      <c r="I17" s="449" t="s">
        <v>97</v>
      </c>
      <c r="J17" s="118"/>
      <c r="K17" s="118"/>
      <c r="L17" s="118"/>
      <c r="M17" s="118"/>
      <c r="N17" s="158"/>
      <c r="O17" s="118"/>
      <c r="P17" s="118"/>
      <c r="Q17" s="118"/>
      <c r="R17" s="118"/>
      <c r="S17" s="158"/>
      <c r="T17" s="118"/>
      <c r="U17" s="118"/>
      <c r="V17" s="118"/>
      <c r="W17" s="118"/>
      <c r="X17" s="118"/>
      <c r="Y17" s="118"/>
      <c r="Z17" s="118"/>
      <c r="AA17" s="118"/>
      <c r="AB17" s="118"/>
      <c r="AC17" s="158"/>
      <c r="AD17" s="118"/>
      <c r="AE17" s="450"/>
      <c r="AF17" s="85"/>
      <c r="AG17" s="450"/>
      <c r="AH17" s="158"/>
      <c r="AI17" s="118"/>
      <c r="AJ17" s="118"/>
      <c r="AK17" s="118"/>
      <c r="AL17" s="118"/>
      <c r="AM17" s="449" t="s">
        <v>97</v>
      </c>
      <c r="AN17" s="118"/>
      <c r="AO17" s="118"/>
      <c r="AP17" s="118"/>
      <c r="AQ17" s="118"/>
      <c r="AR17" s="118"/>
      <c r="AS17" s="411"/>
      <c r="AT17" s="411"/>
      <c r="AU17" s="411"/>
    </row>
    <row r="18" ht="11.25" customHeight="1">
      <c r="A18" s="118"/>
      <c r="B18" s="118"/>
      <c r="C18" s="118"/>
      <c r="D18" s="158"/>
      <c r="E18" s="118"/>
      <c r="F18" s="118"/>
      <c r="G18" s="210" t="str">
        <f>UPPER('Brackets To Edit'!G4)</f>
        <v>VERMONT</v>
      </c>
      <c r="H18" s="118"/>
      <c r="I18" s="451">
        <f>'Brackets To Edit'!I4</f>
        <v>0</v>
      </c>
      <c r="J18" s="452"/>
      <c r="K18" s="118"/>
      <c r="L18" s="118"/>
      <c r="M18" s="118"/>
      <c r="N18" s="158"/>
      <c r="O18" s="118"/>
      <c r="P18" s="118"/>
      <c r="Q18" s="118"/>
      <c r="R18" s="118"/>
      <c r="S18" s="158"/>
      <c r="T18" s="118"/>
      <c r="U18" s="118"/>
      <c r="V18" s="118"/>
      <c r="W18" s="118"/>
      <c r="X18" s="118"/>
      <c r="Y18" s="118"/>
      <c r="Z18" s="118"/>
      <c r="AA18" s="118"/>
      <c r="AB18" s="118"/>
      <c r="AC18" s="158"/>
      <c r="AD18" s="118"/>
      <c r="AE18" s="450"/>
      <c r="AF18" s="85"/>
      <c r="AG18" s="450"/>
      <c r="AH18" s="158"/>
      <c r="AI18" s="118"/>
      <c r="AJ18" s="452"/>
      <c r="AK18" s="210" t="str">
        <f>UPPER('Brackets To Edit'!G48)</f>
        <v>PENNSYLVANIA</v>
      </c>
      <c r="AL18" s="118"/>
      <c r="AM18" s="451">
        <f>'Brackets To Edit'!I48</f>
        <v>0</v>
      </c>
      <c r="AN18" s="118"/>
      <c r="AO18" s="118"/>
      <c r="AP18" s="118"/>
      <c r="AQ18" s="118"/>
      <c r="AR18" s="158"/>
      <c r="AS18" s="411"/>
      <c r="AT18" s="411"/>
      <c r="AU18" s="411"/>
    </row>
    <row r="19" ht="11.25" customHeight="1">
      <c r="A19" s="118"/>
      <c r="B19" s="118"/>
      <c r="C19" s="118"/>
      <c r="D19" s="118"/>
      <c r="E19" s="118"/>
      <c r="F19" s="118"/>
      <c r="G19" s="54"/>
      <c r="H19" s="118"/>
      <c r="I19" s="54"/>
      <c r="J19" s="453"/>
      <c r="K19" s="118"/>
      <c r="L19" s="118"/>
      <c r="M19" s="118"/>
      <c r="N19" s="118"/>
      <c r="O19" s="118"/>
      <c r="P19" s="118"/>
      <c r="Q19" s="118"/>
      <c r="R19" s="118"/>
      <c r="S19" s="158"/>
      <c r="T19" s="118"/>
      <c r="U19" s="118"/>
      <c r="V19" s="118"/>
      <c r="W19" s="118"/>
      <c r="X19" s="118"/>
      <c r="Y19" s="118"/>
      <c r="Z19" s="118"/>
      <c r="AA19" s="118"/>
      <c r="AB19" s="118"/>
      <c r="AC19" s="158"/>
      <c r="AD19" s="118"/>
      <c r="AE19" s="118"/>
      <c r="AF19" s="118"/>
      <c r="AG19" s="118"/>
      <c r="AH19" s="118"/>
      <c r="AI19" s="118"/>
      <c r="AJ19" s="454"/>
      <c r="AK19" s="54"/>
      <c r="AL19" s="118"/>
      <c r="AM19" s="54"/>
      <c r="AN19" s="118"/>
      <c r="AO19" s="118"/>
      <c r="AP19" s="118"/>
      <c r="AQ19" s="118"/>
      <c r="AR19" s="118"/>
      <c r="AS19" s="411"/>
      <c r="AT19" s="411"/>
      <c r="AU19" s="411"/>
    </row>
    <row r="20" ht="11.25" customHeight="1">
      <c r="A20" s="118"/>
      <c r="B20" s="118"/>
      <c r="C20" s="118"/>
      <c r="D20" s="449" t="s">
        <v>97</v>
      </c>
      <c r="E20" s="118"/>
      <c r="F20" s="118"/>
      <c r="G20" s="456" t="str">
        <f>UPPER('Brackets To Edit'!G3)</f>
        <v>NE #3 ● ESPN+</v>
      </c>
      <c r="J20" s="118"/>
      <c r="K20" s="454"/>
      <c r="L20" s="118"/>
      <c r="M20" s="118"/>
      <c r="N20" s="449" t="s">
        <v>97</v>
      </c>
      <c r="O20" s="118"/>
      <c r="P20" s="118"/>
      <c r="Q20" s="118"/>
      <c r="R20" s="118"/>
      <c r="S20" s="158"/>
      <c r="T20" s="118"/>
      <c r="U20" s="118"/>
      <c r="V20" s="118"/>
      <c r="W20" s="118"/>
      <c r="X20" s="118"/>
      <c r="Y20" s="118"/>
      <c r="Z20" s="118"/>
      <c r="AA20" s="118"/>
      <c r="AB20" s="118"/>
      <c r="AC20" s="158"/>
      <c r="AD20" s="118"/>
      <c r="AE20" s="457"/>
      <c r="AF20" s="118"/>
      <c r="AG20" s="118"/>
      <c r="AH20" s="449" t="s">
        <v>97</v>
      </c>
      <c r="AI20" s="118"/>
      <c r="AJ20" s="454"/>
      <c r="AK20" s="456" t="str">
        <f>UPPER('Brackets To Edit'!G46)</f>
        <v>MA #3 ● ESPN+</v>
      </c>
      <c r="AN20" s="118"/>
      <c r="AO20" s="118"/>
      <c r="AP20" s="118"/>
      <c r="AQ20" s="118"/>
      <c r="AR20" s="449" t="s">
        <v>97</v>
      </c>
      <c r="AS20" s="411"/>
      <c r="AT20" s="411"/>
      <c r="AU20" s="411"/>
    </row>
    <row r="21" ht="11.25" customHeight="1">
      <c r="A21" s="118"/>
      <c r="B21" s="458" t="str">
        <f>UPPER('Brackets To Edit'!B6)</f>
        <v>CONNECTICUT</v>
      </c>
      <c r="C21" s="118"/>
      <c r="D21" s="451">
        <f>'Brackets To Edit'!D6</f>
        <v>0</v>
      </c>
      <c r="E21" s="452"/>
      <c r="F21" s="118"/>
      <c r="J21" s="118"/>
      <c r="K21" s="460"/>
      <c r="L21" s="210" t="str">
        <f>UPPER(IF(AND(I18=0,I24=0),"",IF(I18&gt;I24,G18,G24)))</f>
        <v>RHODE ISLAND</v>
      </c>
      <c r="M21" s="118"/>
      <c r="N21" s="451">
        <f>'Brackets To Edit'!N6</f>
        <v>1</v>
      </c>
      <c r="O21" s="452"/>
      <c r="P21" s="118"/>
      <c r="Q21" s="118"/>
      <c r="R21" s="118"/>
      <c r="S21" s="158"/>
      <c r="T21" s="118"/>
      <c r="U21" s="118"/>
      <c r="V21" s="118"/>
      <c r="W21" s="118"/>
      <c r="X21" s="118"/>
      <c r="Y21" s="118"/>
      <c r="Z21" s="118"/>
      <c r="AA21" s="118"/>
      <c r="AB21" s="118"/>
      <c r="AC21" s="158"/>
      <c r="AD21" s="118"/>
      <c r="AE21" s="461"/>
      <c r="AF21" s="210" t="str">
        <f>UPPER(IF(AND(AM18=0,AM24=0),"",IF(AM18&gt;AM24,AK18,AK24)))</f>
        <v>NEW YORK</v>
      </c>
      <c r="AG21" s="118"/>
      <c r="AH21" s="451">
        <f>'Brackets To Edit'!N50</f>
        <v>5</v>
      </c>
      <c r="AI21" s="452"/>
      <c r="AJ21" s="454"/>
      <c r="AN21" s="118"/>
      <c r="AO21" s="452"/>
      <c r="AP21" s="210" t="str">
        <f>UPPER('Brackets To Edit'!B50)</f>
        <v>NEW YORK</v>
      </c>
      <c r="AQ21" s="118"/>
      <c r="AR21" s="451">
        <f>'Brackets To Edit'!D50</f>
        <v>10</v>
      </c>
      <c r="AS21" s="411"/>
      <c r="AT21" s="411"/>
      <c r="AU21" s="411"/>
    </row>
    <row r="22" ht="11.25" customHeight="1">
      <c r="A22" s="118"/>
      <c r="B22" s="54"/>
      <c r="C22" s="118"/>
      <c r="D22" s="54"/>
      <c r="E22" s="453"/>
      <c r="F22" s="118"/>
      <c r="G22" s="462" t="str">
        <f>'Brackets To Edit'!G6</f>
        <v>Monday 8/6 - 1:00 PM</v>
      </c>
      <c r="J22" s="118"/>
      <c r="K22" s="454"/>
      <c r="L22" s="54"/>
      <c r="M22" s="118"/>
      <c r="N22" s="54"/>
      <c r="O22" s="453"/>
      <c r="P22" s="118"/>
      <c r="Q22" s="118"/>
      <c r="R22" s="118"/>
      <c r="S22" s="158"/>
      <c r="T22" s="118"/>
      <c r="U22" s="118"/>
      <c r="V22" s="118"/>
      <c r="W22" s="118"/>
      <c r="X22" s="118"/>
      <c r="Y22" s="118"/>
      <c r="Z22" s="118"/>
      <c r="AA22" s="118"/>
      <c r="AB22" s="118"/>
      <c r="AC22" s="158"/>
      <c r="AD22" s="118"/>
      <c r="AE22" s="463"/>
      <c r="AF22" s="54"/>
      <c r="AG22" s="118"/>
      <c r="AH22" s="54"/>
      <c r="AI22" s="118"/>
      <c r="AJ22" s="454"/>
      <c r="AK22" s="462" t="str">
        <f>'Brackets To Edit'!G50</f>
        <v>Monday 8/6 - 10:00 AM</v>
      </c>
      <c r="AN22" s="118"/>
      <c r="AO22" s="454"/>
      <c r="AP22" s="54"/>
      <c r="AQ22" s="118"/>
      <c r="AR22" s="54"/>
      <c r="AS22" s="411"/>
      <c r="AT22" s="411"/>
      <c r="AU22" s="411"/>
    </row>
    <row r="23" ht="11.25" customHeight="1">
      <c r="A23" s="118"/>
      <c r="B23" s="456" t="str">
        <f>UPPER('Brackets To Edit'!B4)</f>
        <v>NE #1 ● ESPN+</v>
      </c>
      <c r="E23" s="453"/>
      <c r="F23" s="454"/>
      <c r="J23" s="453"/>
      <c r="K23" s="454"/>
      <c r="L23" s="505" t="s">
        <v>223</v>
      </c>
      <c r="M23" s="118"/>
      <c r="N23" s="158"/>
      <c r="O23" s="453"/>
      <c r="P23" s="118"/>
      <c r="Q23" s="118"/>
      <c r="R23" s="118"/>
      <c r="S23" s="158"/>
      <c r="T23" s="118"/>
      <c r="U23" s="118"/>
      <c r="V23" s="118"/>
      <c r="W23" s="118"/>
      <c r="X23" s="118"/>
      <c r="Y23" s="118"/>
      <c r="Z23" s="118"/>
      <c r="AA23" s="118"/>
      <c r="AB23" s="118"/>
      <c r="AC23" s="158"/>
      <c r="AD23" s="118"/>
      <c r="AE23" s="465"/>
      <c r="AF23" s="506" t="s">
        <v>223</v>
      </c>
      <c r="AG23" s="118"/>
      <c r="AH23" s="158"/>
      <c r="AI23" s="118"/>
      <c r="AJ23" s="454"/>
      <c r="AN23" s="118"/>
      <c r="AO23" s="454"/>
      <c r="AP23" s="456" t="str">
        <f>UPPER('Brackets To Edit'!B48)</f>
        <v>MA #1 ● ESPN+</v>
      </c>
      <c r="AS23" s="411"/>
      <c r="AT23" s="411"/>
      <c r="AU23" s="411"/>
    </row>
    <row r="24" ht="11.25" customHeight="1">
      <c r="A24" s="118"/>
      <c r="E24" s="453"/>
      <c r="F24" s="460"/>
      <c r="G24" s="210" t="str">
        <f>UPPER(IF(AND(D21=0,D27=0),"",IF(D21&gt;D27,B21,B27)))</f>
        <v>RHODE ISLAND</v>
      </c>
      <c r="H24" s="118"/>
      <c r="I24" s="451">
        <f>'Brackets To Edit'!I8</f>
        <v>10</v>
      </c>
      <c r="J24" s="467"/>
      <c r="K24" s="118"/>
      <c r="L24" s="118"/>
      <c r="M24" s="118"/>
      <c r="N24" s="118"/>
      <c r="O24" s="453"/>
      <c r="P24" s="118"/>
      <c r="Q24" s="118"/>
      <c r="R24" s="118"/>
      <c r="S24" s="158"/>
      <c r="T24" s="118"/>
      <c r="U24" s="118"/>
      <c r="V24" s="118"/>
      <c r="W24" s="118"/>
      <c r="X24" s="118"/>
      <c r="Y24" s="118"/>
      <c r="Z24" s="118"/>
      <c r="AA24" s="118"/>
      <c r="AB24" s="118"/>
      <c r="AC24" s="158"/>
      <c r="AD24" s="118"/>
      <c r="AE24" s="454"/>
      <c r="AF24" s="118"/>
      <c r="AG24" s="118"/>
      <c r="AH24" s="118"/>
      <c r="AI24" s="118"/>
      <c r="AJ24" s="460"/>
      <c r="AK24" s="210" t="str">
        <f>UPPER(IF(AND(AR21=0,AR27=0),"",IF(AR21&gt;AR27,AP21,AP27)))</f>
        <v>NEW YORK</v>
      </c>
      <c r="AL24" s="118"/>
      <c r="AM24" s="451">
        <f>'Brackets To Edit'!I52</f>
        <v>7</v>
      </c>
      <c r="AN24" s="452"/>
      <c r="AO24" s="454"/>
      <c r="AS24" s="411"/>
      <c r="AT24" s="411"/>
      <c r="AU24" s="411"/>
    </row>
    <row r="25" ht="11.25" customHeight="1">
      <c r="A25" s="118"/>
      <c r="B25" s="462" t="str">
        <f>'Brackets To Edit'!B8</f>
        <v>Sunday 8/5 - 1:00 PM</v>
      </c>
      <c r="E25" s="453"/>
      <c r="F25" s="454"/>
      <c r="G25" s="54"/>
      <c r="H25" s="118"/>
      <c r="I25" s="54"/>
      <c r="J25" s="118"/>
      <c r="K25" s="118"/>
      <c r="L25" s="118"/>
      <c r="M25" s="118"/>
      <c r="N25" s="158"/>
      <c r="O25" s="453"/>
      <c r="P25" s="118"/>
      <c r="Q25" s="118"/>
      <c r="R25" s="118"/>
      <c r="S25" s="158"/>
      <c r="T25" s="118"/>
      <c r="U25" s="118"/>
      <c r="V25" s="118"/>
      <c r="W25" s="468"/>
      <c r="X25" s="118"/>
      <c r="Y25" s="118"/>
      <c r="Z25" s="118"/>
      <c r="AA25" s="118"/>
      <c r="AB25" s="118"/>
      <c r="AC25" s="158"/>
      <c r="AD25" s="118"/>
      <c r="AE25" s="463"/>
      <c r="AF25" s="118"/>
      <c r="AG25" s="118"/>
      <c r="AH25" s="158"/>
      <c r="AI25" s="118"/>
      <c r="AJ25" s="118"/>
      <c r="AK25" s="54"/>
      <c r="AL25" s="118"/>
      <c r="AM25" s="54"/>
      <c r="AN25" s="118"/>
      <c r="AO25" s="454"/>
      <c r="AP25" s="462" t="str">
        <f>'Brackets To Edit'!B52</f>
        <v>Sunday 8/5 - 10:00 AM</v>
      </c>
      <c r="AS25" s="411"/>
      <c r="AT25" s="411"/>
      <c r="AU25" s="411"/>
    </row>
    <row r="26" ht="11.25" customHeight="1">
      <c r="A26" s="118"/>
      <c r="E26" s="453"/>
      <c r="F26" s="118"/>
      <c r="G26" s="505" t="s">
        <v>221</v>
      </c>
      <c r="H26" s="118"/>
      <c r="I26" s="158"/>
      <c r="J26" s="118"/>
      <c r="K26" s="118"/>
      <c r="L26" s="456" t="str">
        <f>UPPER('Brackets To Edit'!L10)</f>
        <v>NE #7 ● ESPN+</v>
      </c>
      <c r="O26" s="453"/>
      <c r="P26" s="118"/>
      <c r="Q26" s="118"/>
      <c r="R26" s="118"/>
      <c r="S26" s="158"/>
      <c r="T26" s="118"/>
      <c r="U26" s="118"/>
      <c r="V26" s="118"/>
      <c r="W26" s="468"/>
      <c r="X26" s="118"/>
      <c r="Y26" s="118"/>
      <c r="Z26" s="118"/>
      <c r="AA26" s="118"/>
      <c r="AB26" s="118"/>
      <c r="AC26" s="158"/>
      <c r="AD26" s="118"/>
      <c r="AE26" s="463"/>
      <c r="AF26" s="469" t="str">
        <f>UPPER('Brackets To Edit'!L54)</f>
        <v>MA #7 ● ESPN+</v>
      </c>
      <c r="AI26" s="118"/>
      <c r="AJ26" s="118"/>
      <c r="AK26" s="506" t="s">
        <v>221</v>
      </c>
      <c r="AL26" s="118"/>
      <c r="AM26" s="410"/>
      <c r="AN26" s="118"/>
      <c r="AO26" s="454"/>
      <c r="AS26" s="411"/>
      <c r="AT26" s="411"/>
      <c r="AU26" s="411"/>
    </row>
    <row r="27" ht="11.25" customHeight="1">
      <c r="A27" s="118"/>
      <c r="B27" s="210" t="str">
        <f>UPPER('Brackets To Edit'!B10)</f>
        <v>RHODE ISLAND</v>
      </c>
      <c r="C27" s="118"/>
      <c r="D27" s="451">
        <f>'Brackets To Edit'!D10</f>
        <v>10</v>
      </c>
      <c r="E27" s="467"/>
      <c r="F27" s="118"/>
      <c r="G27" s="118"/>
      <c r="H27" s="118"/>
      <c r="I27" s="158"/>
      <c r="J27" s="118"/>
      <c r="K27" s="118"/>
      <c r="O27" s="453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465"/>
      <c r="AI27" s="118"/>
      <c r="AJ27" s="118"/>
      <c r="AK27" s="118"/>
      <c r="AL27" s="118"/>
      <c r="AM27" s="410"/>
      <c r="AN27" s="118"/>
      <c r="AO27" s="460"/>
      <c r="AP27" s="210" t="str">
        <f>UPPER('Brackets To Edit'!B54)</f>
        <v>WASHINGTON, DC</v>
      </c>
      <c r="AQ27" s="118"/>
      <c r="AR27" s="451">
        <f>'Brackets To Edit'!D54</f>
        <v>2</v>
      </c>
      <c r="AS27" s="411"/>
      <c r="AT27" s="411"/>
      <c r="AU27" s="411"/>
    </row>
    <row r="28" ht="11.25" customHeight="1">
      <c r="A28" s="118"/>
      <c r="B28" s="54"/>
      <c r="C28" s="118"/>
      <c r="D28" s="54"/>
      <c r="E28" s="118"/>
      <c r="F28" s="118"/>
      <c r="G28" s="118"/>
      <c r="H28" s="118"/>
      <c r="I28" s="158"/>
      <c r="J28" s="118"/>
      <c r="K28" s="118"/>
      <c r="L28" s="462" t="str">
        <f>'Brackets To Edit'!L12</f>
        <v>Wednesday 8/8 - 4:00 PM</v>
      </c>
      <c r="O28" s="453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463"/>
      <c r="AF28" s="462" t="str">
        <f>'Brackets To Edit'!L56</f>
        <v>Wednesday 8/8 - 1:00 PM</v>
      </c>
      <c r="AI28" s="118"/>
      <c r="AJ28" s="118"/>
      <c r="AK28" s="118"/>
      <c r="AL28" s="118"/>
      <c r="AM28" s="410"/>
      <c r="AN28" s="118"/>
      <c r="AO28" s="118"/>
      <c r="AP28" s="54"/>
      <c r="AQ28" s="118"/>
      <c r="AR28" s="54"/>
      <c r="AS28" s="411"/>
      <c r="AT28" s="411"/>
      <c r="AU28" s="411"/>
    </row>
    <row r="29" ht="11.2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O29" s="453"/>
      <c r="U29" s="118"/>
      <c r="V29" s="118"/>
      <c r="W29" s="118"/>
      <c r="X29" s="118"/>
      <c r="Y29" s="118"/>
      <c r="AE29" s="463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411"/>
      <c r="AT29" s="411"/>
      <c r="AU29" s="411"/>
    </row>
    <row r="30" ht="11.2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453"/>
      <c r="P30" s="118"/>
      <c r="Q30" s="118"/>
      <c r="R30" s="118"/>
      <c r="S30" s="449" t="s">
        <v>97</v>
      </c>
      <c r="T30" s="118"/>
      <c r="U30" s="118"/>
      <c r="V30" s="118"/>
      <c r="Y30" s="118"/>
      <c r="Z30" s="118"/>
      <c r="AA30" s="118"/>
      <c r="AB30" s="118"/>
      <c r="AC30" s="449" t="s">
        <v>97</v>
      </c>
      <c r="AD30" s="118"/>
      <c r="AE30" s="463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58"/>
      <c r="AS30" s="411"/>
      <c r="AT30" s="411"/>
      <c r="AU30" s="411"/>
    </row>
    <row r="31" ht="11.25" customHeight="1">
      <c r="A31" s="118"/>
      <c r="B31" s="118"/>
      <c r="C31" s="118"/>
      <c r="D31" s="118"/>
      <c r="E31" s="118"/>
      <c r="F31" s="118"/>
      <c r="G31" s="118"/>
      <c r="H31" s="118"/>
      <c r="I31" s="449" t="s">
        <v>97</v>
      </c>
      <c r="J31" s="118"/>
      <c r="K31" s="118"/>
      <c r="L31" s="118"/>
      <c r="M31" s="118"/>
      <c r="N31" s="118"/>
      <c r="O31" s="453"/>
      <c r="P31" s="452"/>
      <c r="Q31" s="210" t="str">
        <f>UPPER(IF(AND(N21=0,N35=0),"",IF(N21&gt;N35,L21,L35)))</f>
        <v>MASSACHUSETTS</v>
      </c>
      <c r="R31" s="118"/>
      <c r="S31" s="451">
        <f>'Brackets To Edit'!S11</f>
        <v>2</v>
      </c>
      <c r="T31" s="452"/>
      <c r="U31" s="118"/>
      <c r="V31" s="519"/>
      <c r="W31" s="520"/>
      <c r="X31" s="521"/>
      <c r="Y31" s="118"/>
      <c r="Z31" s="452"/>
      <c r="AA31" s="210" t="str">
        <f>UPPER(IF(AND(AH21=0,AH35=0),"",IF(AH21&gt;AH35,AF21,AF35)))</f>
        <v>NEW YORK</v>
      </c>
      <c r="AB31" s="118"/>
      <c r="AC31" s="451">
        <f>'Brackets To Edit'!S55</f>
        <v>4</v>
      </c>
      <c r="AD31" s="452"/>
      <c r="AE31" s="463"/>
      <c r="AF31" s="118"/>
      <c r="AG31" s="118"/>
      <c r="AH31" s="118"/>
      <c r="AI31" s="118"/>
      <c r="AJ31" s="118"/>
      <c r="AK31" s="118"/>
      <c r="AL31" s="118"/>
      <c r="AM31" s="449" t="s">
        <v>97</v>
      </c>
      <c r="AN31" s="118"/>
      <c r="AO31" s="118"/>
      <c r="AP31" s="118"/>
      <c r="AQ31" s="118"/>
      <c r="AR31" s="158"/>
      <c r="AS31" s="411"/>
      <c r="AT31" s="411"/>
      <c r="AU31" s="411"/>
    </row>
    <row r="32" ht="11.25" customHeight="1">
      <c r="A32" s="118"/>
      <c r="B32" s="118"/>
      <c r="C32" s="118"/>
      <c r="D32" s="118"/>
      <c r="E32" s="118"/>
      <c r="F32" s="118"/>
      <c r="G32" s="210" t="str">
        <f>UPPER('Brackets To Edit'!G14)</f>
        <v>MAINE</v>
      </c>
      <c r="H32" s="118"/>
      <c r="I32" s="451">
        <f>'Brackets To Edit'!I14</f>
        <v>4</v>
      </c>
      <c r="J32" s="452"/>
      <c r="K32" s="118"/>
      <c r="L32" s="118"/>
      <c r="M32" s="118"/>
      <c r="N32" s="158"/>
      <c r="O32" s="453"/>
      <c r="P32" s="118"/>
      <c r="Q32" s="54"/>
      <c r="R32" s="118"/>
      <c r="S32" s="54"/>
      <c r="T32" s="118"/>
      <c r="U32" s="454"/>
      <c r="V32" s="527"/>
      <c r="W32" s="528" t="s">
        <v>230</v>
      </c>
      <c r="X32" s="529"/>
      <c r="Y32" s="118"/>
      <c r="Z32" s="454"/>
      <c r="AA32" s="54"/>
      <c r="AB32" s="118"/>
      <c r="AC32" s="54"/>
      <c r="AD32" s="118"/>
      <c r="AE32" s="465"/>
      <c r="AF32" s="85"/>
      <c r="AG32" s="85"/>
      <c r="AH32" s="158"/>
      <c r="AI32" s="118"/>
      <c r="AJ32" s="452"/>
      <c r="AK32" s="210" t="str">
        <f>UPPER('Brackets To Edit'!G58)</f>
        <v>NEW JERSEY</v>
      </c>
      <c r="AL32" s="118"/>
      <c r="AM32" s="451">
        <f>'Brackets To Edit'!I58</f>
        <v>6</v>
      </c>
      <c r="AN32" s="118"/>
      <c r="AO32" s="118"/>
      <c r="AP32" s="480"/>
      <c r="AQ32" s="118"/>
      <c r="AR32" s="158"/>
      <c r="AS32" s="411"/>
      <c r="AT32" s="411"/>
      <c r="AU32" s="411"/>
    </row>
    <row r="33" ht="11.25" customHeight="1">
      <c r="A33" s="118"/>
      <c r="B33" s="118"/>
      <c r="C33" s="118"/>
      <c r="D33" s="118"/>
      <c r="E33" s="118"/>
      <c r="F33" s="118"/>
      <c r="G33" s="54"/>
      <c r="H33" s="118"/>
      <c r="I33" s="54"/>
      <c r="J33" s="453"/>
      <c r="K33" s="118"/>
      <c r="L33" s="118"/>
      <c r="M33" s="118"/>
      <c r="N33" s="158"/>
      <c r="O33" s="453"/>
      <c r="P33" s="118"/>
      <c r="Q33" s="505" t="s">
        <v>228</v>
      </c>
      <c r="R33" s="118"/>
      <c r="S33" s="481"/>
      <c r="T33" s="118"/>
      <c r="U33" s="454"/>
      <c r="V33" s="531"/>
      <c r="X33" s="532"/>
      <c r="Y33" s="118"/>
      <c r="Z33" s="454"/>
      <c r="AA33" s="506" t="s">
        <v>228</v>
      </c>
      <c r="AB33" s="118"/>
      <c r="AC33" s="158"/>
      <c r="AD33" s="118"/>
      <c r="AE33" s="454"/>
      <c r="AF33" s="118"/>
      <c r="AG33" s="118"/>
      <c r="AH33" s="118"/>
      <c r="AI33" s="118"/>
      <c r="AJ33" s="454"/>
      <c r="AK33" s="54"/>
      <c r="AL33" s="118"/>
      <c r="AM33" s="54"/>
      <c r="AN33" s="118"/>
      <c r="AO33" s="118"/>
      <c r="AP33" s="118"/>
      <c r="AQ33" s="118"/>
      <c r="AR33" s="118"/>
      <c r="AS33" s="411"/>
      <c r="AT33" s="411"/>
      <c r="AU33" s="411"/>
    </row>
    <row r="34" ht="11.25" customHeight="1">
      <c r="A34" s="118"/>
      <c r="B34" s="118"/>
      <c r="C34" s="118"/>
      <c r="D34" s="449" t="s">
        <v>97</v>
      </c>
      <c r="E34" s="118"/>
      <c r="F34" s="118"/>
      <c r="G34" s="456" t="str">
        <f>UPPER('Brackets To Edit'!G12)</f>
        <v>NE #4 ● ESPN+</v>
      </c>
      <c r="J34" s="453"/>
      <c r="K34" s="118"/>
      <c r="L34" s="118"/>
      <c r="M34" s="118"/>
      <c r="N34" s="118"/>
      <c r="O34" s="453"/>
      <c r="P34" s="118"/>
      <c r="Q34" s="118"/>
      <c r="R34" s="118"/>
      <c r="S34" s="118"/>
      <c r="T34" s="118"/>
      <c r="U34" s="454"/>
      <c r="V34" s="531"/>
      <c r="X34" s="532"/>
      <c r="Y34" s="118"/>
      <c r="Z34" s="454"/>
      <c r="AA34" s="118"/>
      <c r="AB34" s="118"/>
      <c r="AC34" s="158"/>
      <c r="AD34" s="118"/>
      <c r="AE34" s="465"/>
      <c r="AF34" s="85"/>
      <c r="AG34" s="85"/>
      <c r="AH34" s="158"/>
      <c r="AI34" s="118"/>
      <c r="AJ34" s="454"/>
      <c r="AK34" s="456" t="str">
        <f>UPPER('Brackets To Edit'!G56)</f>
        <v>MA #4 ● ESPN+</v>
      </c>
      <c r="AN34" s="118"/>
      <c r="AO34" s="118"/>
      <c r="AP34" s="118"/>
      <c r="AQ34" s="118"/>
      <c r="AR34" s="449" t="s">
        <v>97</v>
      </c>
      <c r="AS34" s="411"/>
      <c r="AT34" s="411"/>
      <c r="AU34" s="411"/>
    </row>
    <row r="35" ht="11.25" customHeight="1">
      <c r="A35" s="118"/>
      <c r="B35" s="210" t="str">
        <f>UPPER('Brackets To Edit'!B16)</f>
        <v>MASSACHUSETTS</v>
      </c>
      <c r="C35" s="118"/>
      <c r="D35" s="451">
        <f>'Brackets To Edit'!D16</f>
        <v>4</v>
      </c>
      <c r="E35" s="452"/>
      <c r="F35" s="118"/>
      <c r="J35" s="453"/>
      <c r="K35" s="460"/>
      <c r="L35" s="210" t="str">
        <f>UPPER(IF(AND(I32=0,I38=0),"",IF(I32&gt;I38,G32,G38)))</f>
        <v>MASSACHUSETTS</v>
      </c>
      <c r="M35" s="118"/>
      <c r="N35" s="451">
        <f>'Brackets To Edit'!N16</f>
        <v>10</v>
      </c>
      <c r="O35" s="467"/>
      <c r="P35" s="118"/>
      <c r="Q35" s="118"/>
      <c r="R35" s="118"/>
      <c r="S35" s="118"/>
      <c r="T35" s="118"/>
      <c r="U35" s="454"/>
      <c r="V35" s="531"/>
      <c r="W35" s="534"/>
      <c r="X35" s="532"/>
      <c r="Y35" s="118"/>
      <c r="Z35" s="454"/>
      <c r="AA35" s="118"/>
      <c r="AB35" s="118"/>
      <c r="AC35" s="158"/>
      <c r="AD35" s="118"/>
      <c r="AE35" s="485"/>
      <c r="AF35" s="210" t="str">
        <f>UPPER(IF(AND(AM32=0,AM38=0),"",IF(AM32&gt;AM38,AK32,AK38)))</f>
        <v>NEW JERSEY</v>
      </c>
      <c r="AG35" s="118"/>
      <c r="AH35" s="451">
        <f>'Brackets To Edit'!N60</f>
        <v>2</v>
      </c>
      <c r="AI35" s="452"/>
      <c r="AJ35" s="454"/>
      <c r="AN35" s="118"/>
      <c r="AO35" s="452"/>
      <c r="AP35" s="210" t="str">
        <f>UPPER('Brackets To Edit'!B60)</f>
        <v>MARYLAND</v>
      </c>
      <c r="AQ35" s="118"/>
      <c r="AR35" s="451">
        <f>'Brackets To Edit'!D60</f>
        <v>6</v>
      </c>
      <c r="AS35" s="411"/>
      <c r="AT35" s="411"/>
      <c r="AU35" s="411"/>
    </row>
    <row r="36" ht="11.25" customHeight="1">
      <c r="A36" s="118"/>
      <c r="B36" s="54"/>
      <c r="C36" s="118"/>
      <c r="D36" s="54"/>
      <c r="E36" s="453"/>
      <c r="F36" s="118"/>
      <c r="G36" s="462" t="str">
        <f>'Brackets To Edit'!G16</f>
        <v>Monday 8/6 - 7:00 PM</v>
      </c>
      <c r="J36" s="118"/>
      <c r="K36" s="454"/>
      <c r="L36" s="54"/>
      <c r="M36" s="118"/>
      <c r="N36" s="54"/>
      <c r="O36" s="118"/>
      <c r="P36" s="118"/>
      <c r="Q36" s="118"/>
      <c r="R36" s="118"/>
      <c r="S36" s="118"/>
      <c r="T36" s="118"/>
      <c r="U36" s="460"/>
      <c r="V36" s="531"/>
      <c r="W36" s="486" t="str">
        <f>UPPER(IF(AND(S31=0,S52=0),"",IF(S31&gt;S52,Q31,Q52)))</f>
        <v>RHODE ISLAND</v>
      </c>
      <c r="X36" s="532"/>
      <c r="Y36" s="118"/>
      <c r="Z36" s="454"/>
      <c r="AA36" s="118"/>
      <c r="AB36" s="118"/>
      <c r="AC36" s="118"/>
      <c r="AD36" s="118"/>
      <c r="AE36" s="457"/>
      <c r="AF36" s="54"/>
      <c r="AG36" s="118"/>
      <c r="AH36" s="54"/>
      <c r="AI36" s="118"/>
      <c r="AJ36" s="454"/>
      <c r="AK36" s="462" t="str">
        <f>'Brackets To Edit'!G60</f>
        <v>Monday 8/6 - 4:00 PM</v>
      </c>
      <c r="AN36" s="118"/>
      <c r="AO36" s="454"/>
      <c r="AP36" s="54"/>
      <c r="AQ36" s="118"/>
      <c r="AR36" s="54"/>
      <c r="AS36" s="411"/>
      <c r="AT36" s="411"/>
      <c r="AU36" s="411"/>
    </row>
    <row r="37" ht="11.25" customHeight="1">
      <c r="A37" s="118"/>
      <c r="B37" s="456" t="str">
        <f>UPPER('Brackets To Edit'!B14)</f>
        <v>NE #2 ● ESPN+</v>
      </c>
      <c r="E37" s="453"/>
      <c r="F37" s="454"/>
      <c r="J37" s="453"/>
      <c r="K37" s="454"/>
      <c r="L37" s="505" t="s">
        <v>224</v>
      </c>
      <c r="M37" s="118"/>
      <c r="N37" s="158"/>
      <c r="O37" s="118"/>
      <c r="P37" s="118"/>
      <c r="Q37" s="118"/>
      <c r="R37" s="118"/>
      <c r="S37" s="118"/>
      <c r="T37" s="118"/>
      <c r="U37" s="454"/>
      <c r="V37" s="531"/>
      <c r="X37" s="532"/>
      <c r="Y37" s="118"/>
      <c r="Z37" s="454"/>
      <c r="AA37" s="118"/>
      <c r="AB37" s="118"/>
      <c r="AC37" s="118"/>
      <c r="AD37" s="118"/>
      <c r="AE37" s="450"/>
      <c r="AF37" s="506" t="s">
        <v>224</v>
      </c>
      <c r="AG37" s="118"/>
      <c r="AH37" s="158"/>
      <c r="AI37" s="118"/>
      <c r="AJ37" s="454"/>
      <c r="AN37" s="118"/>
      <c r="AO37" s="454"/>
      <c r="AP37" s="456" t="str">
        <f>UPPER('Brackets To Edit'!B58)</f>
        <v>MA #2 ● ESPN+</v>
      </c>
      <c r="AS37" s="411"/>
      <c r="AT37" s="411"/>
      <c r="AU37" s="411"/>
    </row>
    <row r="38" ht="11.25" customHeight="1">
      <c r="A38" s="118"/>
      <c r="E38" s="453"/>
      <c r="F38" s="460"/>
      <c r="G38" s="210" t="str">
        <f>UPPER(IF(AND(D35=0,D41=0),"",IF(D35&gt;D41,B35,B41)))</f>
        <v>MASSACHUSETTS</v>
      </c>
      <c r="H38" s="118"/>
      <c r="I38" s="451">
        <f>'Brackets To Edit'!I18</f>
        <v>9</v>
      </c>
      <c r="J38" s="467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454"/>
      <c r="V38" s="538"/>
      <c r="W38" s="539"/>
      <c r="X38" s="540"/>
      <c r="Y38" s="118"/>
      <c r="Z38" s="454"/>
      <c r="AA38" s="118"/>
      <c r="AB38" s="118"/>
      <c r="AC38" s="118"/>
      <c r="AD38" s="118"/>
      <c r="AE38" s="118"/>
      <c r="AF38" s="118"/>
      <c r="AG38" s="118"/>
      <c r="AH38" s="118"/>
      <c r="AI38" s="118"/>
      <c r="AJ38" s="460"/>
      <c r="AK38" s="210" t="str">
        <f>UPPER(IF(AND(AR35=0,AR41=0),"",IF(AR35&gt;AR41,AP35,AP41)))</f>
        <v>MARYLAND</v>
      </c>
      <c r="AL38" s="118"/>
      <c r="AM38" s="451">
        <f>'Brackets To Edit'!I62</f>
        <v>2</v>
      </c>
      <c r="AN38" s="452"/>
      <c r="AO38" s="454"/>
      <c r="AS38" s="411"/>
      <c r="AT38" s="411"/>
      <c r="AU38" s="411"/>
    </row>
    <row r="39" ht="11.25" customHeight="1">
      <c r="A39" s="118"/>
      <c r="B39" s="462" t="str">
        <f>'Brackets To Edit'!B18</f>
        <v>Sunday 8/5 - 7:00 PM</v>
      </c>
      <c r="E39" s="453"/>
      <c r="F39" s="454"/>
      <c r="G39" s="54"/>
      <c r="H39" s="118"/>
      <c r="I39" s="54"/>
      <c r="J39" s="118"/>
      <c r="K39" s="118"/>
      <c r="L39" s="118"/>
      <c r="M39" s="118"/>
      <c r="N39" s="158"/>
      <c r="O39" s="118"/>
      <c r="P39" s="118"/>
      <c r="Q39" s="542" t="s">
        <v>247</v>
      </c>
      <c r="R39" s="520"/>
      <c r="S39" s="521"/>
      <c r="T39" s="118"/>
      <c r="U39" s="454"/>
      <c r="V39" s="118"/>
      <c r="W39" s="118"/>
      <c r="X39" s="118"/>
      <c r="Y39" s="118"/>
      <c r="Z39" s="454"/>
      <c r="AA39" s="544" t="s">
        <v>249</v>
      </c>
      <c r="AB39" s="545"/>
      <c r="AC39" s="546"/>
      <c r="AD39" s="118"/>
      <c r="AE39" s="450"/>
      <c r="AF39" s="85"/>
      <c r="AG39" s="450"/>
      <c r="AH39" s="158"/>
      <c r="AI39" s="118"/>
      <c r="AJ39" s="118"/>
      <c r="AK39" s="54"/>
      <c r="AL39" s="118"/>
      <c r="AM39" s="54"/>
      <c r="AN39" s="118"/>
      <c r="AO39" s="454"/>
      <c r="AP39" s="462" t="str">
        <f>'Brackets To Edit'!B62</f>
        <v>Sunday 8/5 - 4:00 PM</v>
      </c>
      <c r="AS39" s="411"/>
      <c r="AT39" s="411"/>
      <c r="AU39" s="411"/>
    </row>
    <row r="40" ht="11.25" customHeight="1">
      <c r="A40" s="118"/>
      <c r="E40" s="453"/>
      <c r="F40" s="454"/>
      <c r="G40" s="505" t="s">
        <v>222</v>
      </c>
      <c r="H40" s="118"/>
      <c r="I40" s="158"/>
      <c r="J40" s="118"/>
      <c r="K40" s="118"/>
      <c r="L40" s="118"/>
      <c r="M40" s="118"/>
      <c r="N40" s="158"/>
      <c r="O40" s="118"/>
      <c r="P40" s="118"/>
      <c r="Q40" s="531"/>
      <c r="S40" s="532"/>
      <c r="T40" s="118"/>
      <c r="U40" s="454"/>
      <c r="V40" s="118"/>
      <c r="W40" s="118"/>
      <c r="X40" s="118"/>
      <c r="Y40" s="453"/>
      <c r="Z40" s="118"/>
      <c r="AA40" s="547"/>
      <c r="AC40" s="548"/>
      <c r="AD40" s="118"/>
      <c r="AE40" s="457"/>
      <c r="AF40" s="85"/>
      <c r="AG40" s="85"/>
      <c r="AH40" s="158"/>
      <c r="AI40" s="118"/>
      <c r="AJ40" s="118"/>
      <c r="AK40" s="506" t="s">
        <v>222</v>
      </c>
      <c r="AL40" s="118"/>
      <c r="AM40" s="410"/>
      <c r="AN40" s="118"/>
      <c r="AO40" s="454"/>
      <c r="AS40" s="411"/>
      <c r="AT40" s="411"/>
      <c r="AU40" s="411"/>
    </row>
    <row r="41" ht="11.25" customHeight="1">
      <c r="A41" s="118"/>
      <c r="B41" s="210" t="str">
        <f>UPPER('Brackets To Edit'!B20)</f>
        <v>NEW HAMPSHIRE</v>
      </c>
      <c r="C41" s="118"/>
      <c r="D41" s="451">
        <f>'Brackets To Edit'!D20</f>
        <v>2</v>
      </c>
      <c r="E41" s="467"/>
      <c r="F41" s="118"/>
      <c r="G41" s="118"/>
      <c r="H41" s="118"/>
      <c r="I41" s="158"/>
      <c r="J41" s="118"/>
      <c r="K41" s="118"/>
      <c r="L41" s="118"/>
      <c r="M41" s="118"/>
      <c r="N41" s="158"/>
      <c r="O41" s="118"/>
      <c r="P41" s="118"/>
      <c r="Q41" s="531"/>
      <c r="S41" s="532"/>
      <c r="T41" s="118"/>
      <c r="U41" s="454"/>
      <c r="V41" s="118"/>
      <c r="W41" s="118"/>
      <c r="X41" s="118"/>
      <c r="Y41" s="118"/>
      <c r="Z41" s="454"/>
      <c r="AA41" s="547"/>
      <c r="AC41" s="548"/>
      <c r="AD41" s="118"/>
      <c r="AE41" s="450"/>
      <c r="AF41" s="85"/>
      <c r="AG41" s="450"/>
      <c r="AH41" s="158"/>
      <c r="AI41" s="118"/>
      <c r="AJ41" s="118"/>
      <c r="AK41" s="118"/>
      <c r="AL41" s="118"/>
      <c r="AM41" s="410"/>
      <c r="AN41" s="118"/>
      <c r="AO41" s="460"/>
      <c r="AP41" s="210" t="str">
        <f>UPPER('Brackets To Edit'!B64)</f>
        <v>DELAWARE</v>
      </c>
      <c r="AQ41" s="118"/>
      <c r="AR41" s="451">
        <f>'Brackets To Edit'!D64</f>
        <v>0</v>
      </c>
      <c r="AS41" s="411"/>
      <c r="AT41" s="411"/>
      <c r="AU41" s="411"/>
    </row>
    <row r="42" ht="11.25" customHeight="1">
      <c r="A42" s="118"/>
      <c r="B42" s="54"/>
      <c r="C42" s="118"/>
      <c r="D42" s="54"/>
      <c r="E42" s="118"/>
      <c r="F42" s="118"/>
      <c r="G42" s="118"/>
      <c r="H42" s="118"/>
      <c r="I42" s="158"/>
      <c r="J42" s="118"/>
      <c r="K42" s="118"/>
      <c r="L42" s="118"/>
      <c r="M42" s="118"/>
      <c r="N42" s="449"/>
      <c r="O42" s="118"/>
      <c r="P42" s="118"/>
      <c r="Q42" s="531"/>
      <c r="S42" s="532"/>
      <c r="T42" s="118"/>
      <c r="U42" s="454"/>
      <c r="V42" s="118"/>
      <c r="W42" s="118"/>
      <c r="X42" s="118"/>
      <c r="Y42" s="118"/>
      <c r="Z42" s="454"/>
      <c r="AA42" s="547"/>
      <c r="AC42" s="548"/>
      <c r="AD42" s="118"/>
      <c r="AE42" s="450"/>
      <c r="AF42" s="118"/>
      <c r="AG42" s="118"/>
      <c r="AH42" s="449"/>
      <c r="AI42" s="118"/>
      <c r="AJ42" s="118"/>
      <c r="AK42" s="118"/>
      <c r="AL42" s="118"/>
      <c r="AM42" s="410"/>
      <c r="AN42" s="118"/>
      <c r="AO42" s="118"/>
      <c r="AP42" s="54"/>
      <c r="AQ42" s="118"/>
      <c r="AR42" s="54"/>
      <c r="AS42" s="411"/>
      <c r="AT42" s="411"/>
      <c r="AU42" s="411"/>
    </row>
    <row r="43" ht="11.25" customHeight="1">
      <c r="A43" s="118"/>
      <c r="B43" s="118"/>
      <c r="C43" s="118"/>
      <c r="D43" s="118"/>
      <c r="E43" s="118"/>
      <c r="F43" s="118"/>
      <c r="G43" s="118"/>
      <c r="H43" s="118"/>
      <c r="I43" s="158"/>
      <c r="J43" s="118"/>
      <c r="K43" s="118"/>
      <c r="L43" s="118"/>
      <c r="M43" s="118"/>
      <c r="N43" s="449"/>
      <c r="O43" s="118"/>
      <c r="P43" s="118"/>
      <c r="Q43" s="549" t="str">
        <f>UPPER('Brackets To Edit'!Q18)</f>
        <v>NE #10 ● ESPN</v>
      </c>
      <c r="S43" s="532"/>
      <c r="T43" s="118"/>
      <c r="U43" s="454"/>
      <c r="V43" s="118"/>
      <c r="W43" s="503"/>
      <c r="X43" s="118"/>
      <c r="Y43" s="118"/>
      <c r="Z43" s="454"/>
      <c r="AA43" s="550" t="str">
        <f>UPPER('Brackets To Edit'!Q62)</f>
        <v>MA #10 ● ESPN</v>
      </c>
      <c r="AC43" s="54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411"/>
      <c r="AT43" s="411"/>
      <c r="AU43" s="411"/>
    </row>
    <row r="44" ht="11.2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531"/>
      <c r="S44" s="532"/>
      <c r="T44" s="118"/>
      <c r="U44" s="454"/>
      <c r="V44" s="118"/>
      <c r="W44" s="503"/>
      <c r="X44" s="118"/>
      <c r="Y44" s="118"/>
      <c r="Z44" s="454"/>
      <c r="AA44" s="547"/>
      <c r="AC44" s="548"/>
      <c r="AD44" s="118"/>
      <c r="AE44" s="450"/>
      <c r="AF44" s="118"/>
      <c r="AG44" s="118"/>
      <c r="AH44" s="449"/>
      <c r="AI44" s="118"/>
      <c r="AJ44" s="118"/>
      <c r="AK44" s="118"/>
      <c r="AL44" s="118"/>
      <c r="AM44" s="410"/>
      <c r="AN44" s="118"/>
      <c r="AO44" s="118"/>
      <c r="AP44" s="118"/>
      <c r="AQ44" s="118"/>
      <c r="AR44" s="118"/>
      <c r="AS44" s="411"/>
      <c r="AT44" s="411"/>
      <c r="AU44" s="411"/>
    </row>
    <row r="45" ht="11.2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449"/>
      <c r="O45" s="118"/>
      <c r="P45" s="118"/>
      <c r="Q45" s="551" t="str">
        <f>'Brackets To Edit'!Q20</f>
        <v>Sunday 8/12 - 10:00 AM</v>
      </c>
      <c r="S45" s="532"/>
      <c r="T45" s="118"/>
      <c r="U45" s="454"/>
      <c r="V45" s="118"/>
      <c r="W45" s="503"/>
      <c r="X45" s="118"/>
      <c r="Y45" s="118"/>
      <c r="Z45" s="454"/>
      <c r="AA45" s="552" t="str">
        <f>'Brackets To Edit'!Q64</f>
        <v>Sunday 8/12 - 1:00 PM</v>
      </c>
      <c r="AC45" s="548"/>
      <c r="AD45" s="118"/>
      <c r="AE45" s="450"/>
      <c r="AF45" s="118"/>
      <c r="AG45" s="118"/>
      <c r="AH45" s="449"/>
      <c r="AI45" s="118"/>
      <c r="AJ45" s="118"/>
      <c r="AK45" s="118"/>
      <c r="AL45" s="118"/>
      <c r="AM45" s="410"/>
      <c r="AN45" s="118"/>
      <c r="AO45" s="118"/>
      <c r="AP45" s="118"/>
      <c r="AQ45" s="118"/>
      <c r="AR45" s="118"/>
      <c r="AS45" s="411"/>
      <c r="AT45" s="411"/>
      <c r="AU45" s="411"/>
    </row>
    <row r="46" ht="11.2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449"/>
      <c r="O46" s="118"/>
      <c r="P46" s="118"/>
      <c r="Q46" s="538"/>
      <c r="R46" s="553"/>
      <c r="S46" s="540"/>
      <c r="T46" s="118"/>
      <c r="U46" s="454"/>
      <c r="V46" s="554"/>
      <c r="W46" s="545"/>
      <c r="X46" s="546"/>
      <c r="Y46" s="118"/>
      <c r="Z46" s="454"/>
      <c r="AA46" s="555"/>
      <c r="AB46" s="556"/>
      <c r="AC46" s="557"/>
      <c r="AD46" s="118"/>
      <c r="AE46" s="450"/>
      <c r="AF46" s="118"/>
      <c r="AG46" s="118"/>
      <c r="AH46" s="449"/>
      <c r="AI46" s="118"/>
      <c r="AJ46" s="118"/>
      <c r="AK46" s="118"/>
      <c r="AL46" s="118"/>
      <c r="AM46" s="410"/>
      <c r="AN46" s="118"/>
      <c r="AO46" s="118"/>
      <c r="AP46" s="118"/>
      <c r="AQ46" s="118"/>
      <c r="AR46" s="118"/>
      <c r="AS46" s="411"/>
      <c r="AT46" s="411"/>
      <c r="AU46" s="411"/>
    </row>
    <row r="47" ht="11.2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449" t="s">
        <v>97</v>
      </c>
      <c r="O47" s="118"/>
      <c r="P47" s="118"/>
      <c r="Q47" s="118"/>
      <c r="R47" s="118"/>
      <c r="S47" s="118"/>
      <c r="T47" s="118"/>
      <c r="U47" s="454"/>
      <c r="V47" s="558"/>
      <c r="W47" s="559" t="s">
        <v>231</v>
      </c>
      <c r="X47" s="560"/>
      <c r="Y47" s="118"/>
      <c r="Z47" s="454"/>
      <c r="AA47" s="118"/>
      <c r="AB47" s="118"/>
      <c r="AC47" s="118"/>
      <c r="AD47" s="118"/>
      <c r="AE47" s="450"/>
      <c r="AF47" s="118"/>
      <c r="AG47" s="118"/>
      <c r="AH47" s="449" t="s">
        <v>97</v>
      </c>
      <c r="AI47" s="118"/>
      <c r="AJ47" s="118"/>
      <c r="AK47" s="118"/>
      <c r="AL47" s="118"/>
      <c r="AM47" s="410"/>
      <c r="AN47" s="118"/>
      <c r="AO47" s="118"/>
      <c r="AP47" s="118"/>
      <c r="AQ47" s="118"/>
      <c r="AR47" s="158"/>
      <c r="AS47" s="411"/>
      <c r="AT47" s="411"/>
      <c r="AU47" s="411"/>
    </row>
    <row r="48" ht="11.25" customHeight="1">
      <c r="A48" s="118"/>
      <c r="B48" s="118"/>
      <c r="C48" s="118"/>
      <c r="D48" s="118"/>
      <c r="E48" s="118"/>
      <c r="F48" s="118"/>
      <c r="G48" s="118"/>
      <c r="H48" s="118"/>
      <c r="I48" s="158"/>
      <c r="J48" s="118"/>
      <c r="K48" s="118"/>
      <c r="L48" s="210" t="str">
        <f>UPPER(IF(AND(N21=0,N35=0),"",IF(N21&gt;N35,L35,L21)))</f>
        <v>RHODE ISLAND</v>
      </c>
      <c r="M48" s="118"/>
      <c r="N48" s="451">
        <f>'Brackets To Edit'!N23</f>
        <v>6</v>
      </c>
      <c r="O48" s="452"/>
      <c r="P48" s="118"/>
      <c r="Q48" s="118"/>
      <c r="R48" s="118"/>
      <c r="S48" s="118"/>
      <c r="T48" s="118"/>
      <c r="U48" s="454"/>
      <c r="V48" s="547"/>
      <c r="X48" s="548"/>
      <c r="Y48" s="118"/>
      <c r="Z48" s="454"/>
      <c r="AA48" s="118"/>
      <c r="AB48" s="118"/>
      <c r="AC48" s="118"/>
      <c r="AD48" s="118"/>
      <c r="AE48" s="516"/>
      <c r="AF48" s="517" t="str">
        <f>UPPER(IF(AND(AH21=0,AH35=0),"",IF(AH21&gt;AH35,AF35,AF21)))</f>
        <v>NEW JERSEY</v>
      </c>
      <c r="AG48" s="118"/>
      <c r="AH48" s="451">
        <f>'Brackets To Edit'!N67</f>
        <v>1</v>
      </c>
      <c r="AI48" s="118"/>
      <c r="AJ48" s="118"/>
      <c r="AK48" s="118"/>
      <c r="AL48" s="118"/>
      <c r="AM48" s="410"/>
      <c r="AN48" s="118"/>
      <c r="AO48" s="118"/>
      <c r="AP48" s="118"/>
      <c r="AQ48" s="118"/>
      <c r="AR48" s="118"/>
    </row>
    <row r="49" ht="11.25" customHeight="1">
      <c r="A49" s="118"/>
      <c r="B49" s="118"/>
      <c r="C49" s="118"/>
      <c r="D49" s="449" t="s">
        <v>97</v>
      </c>
      <c r="E49" s="118"/>
      <c r="F49" s="118"/>
      <c r="G49" s="118"/>
      <c r="H49" s="118"/>
      <c r="I49" s="158"/>
      <c r="J49" s="118"/>
      <c r="K49" s="118"/>
      <c r="L49" s="54"/>
      <c r="M49" s="118"/>
      <c r="N49" s="54"/>
      <c r="O49" s="453"/>
      <c r="P49" s="118"/>
      <c r="Q49" s="118"/>
      <c r="R49" s="118"/>
      <c r="S49" s="118"/>
      <c r="T49" s="118"/>
      <c r="U49" s="454"/>
      <c r="V49" s="547"/>
      <c r="X49" s="548"/>
      <c r="Y49" s="118"/>
      <c r="Z49" s="454"/>
      <c r="AA49" s="118"/>
      <c r="AB49" s="118"/>
      <c r="AC49" s="118"/>
      <c r="AD49" s="118"/>
      <c r="AE49" s="463"/>
      <c r="AF49" s="54"/>
      <c r="AG49" s="118"/>
      <c r="AH49" s="54"/>
      <c r="AI49" s="118"/>
      <c r="AJ49" s="118"/>
      <c r="AK49" s="118"/>
      <c r="AL49" s="118"/>
      <c r="AM49" s="410"/>
      <c r="AN49" s="118"/>
      <c r="AO49" s="118"/>
      <c r="AP49" s="118"/>
      <c r="AQ49" s="118"/>
      <c r="AR49" s="449" t="s">
        <v>97</v>
      </c>
      <c r="AS49" s="411"/>
      <c r="AT49" s="411"/>
      <c r="AU49" s="411"/>
    </row>
    <row r="50" ht="11.25" customHeight="1">
      <c r="A50" s="561" t="s">
        <v>200</v>
      </c>
      <c r="B50" s="210" t="str">
        <f>UPPER(IF(AND(D21=0,D27=0),"",IF(D21&gt;D27,B27,B21)))</f>
        <v>CONNECTICUT</v>
      </c>
      <c r="C50" s="118"/>
      <c r="D50" s="451">
        <f>'Brackets To Edit'!D26</f>
        <v>7</v>
      </c>
      <c r="E50" s="452"/>
      <c r="F50" s="118"/>
      <c r="G50" s="118"/>
      <c r="H50" s="118"/>
      <c r="I50" s="158"/>
      <c r="J50" s="118"/>
      <c r="K50" s="118"/>
      <c r="L50" s="562" t="s">
        <v>194</v>
      </c>
      <c r="M50" s="118"/>
      <c r="N50" s="158"/>
      <c r="O50" s="453"/>
      <c r="P50" s="118"/>
      <c r="Q50" s="118"/>
      <c r="R50" s="118"/>
      <c r="S50" s="118"/>
      <c r="T50" s="118"/>
      <c r="U50" s="454"/>
      <c r="V50" s="547"/>
      <c r="W50" s="563"/>
      <c r="X50" s="548"/>
      <c r="Y50" s="118"/>
      <c r="Z50" s="454"/>
      <c r="AA50" s="118"/>
      <c r="AB50" s="118"/>
      <c r="AC50" s="118"/>
      <c r="AD50" s="118"/>
      <c r="AE50" s="463"/>
      <c r="AF50" s="564" t="s">
        <v>194</v>
      </c>
      <c r="AG50" s="118"/>
      <c r="AH50" s="158"/>
      <c r="AI50" s="118"/>
      <c r="AJ50" s="118"/>
      <c r="AK50" s="118"/>
      <c r="AL50" s="118"/>
      <c r="AM50" s="410"/>
      <c r="AN50" s="118"/>
      <c r="AO50" s="452"/>
      <c r="AP50" s="210" t="str">
        <f>UPPER(IF(AND(AR21=0,AR27=0),"",IF(AR21&gt;AR27,AP27,AP21)))</f>
        <v>WASHINGTON, DC</v>
      </c>
      <c r="AQ50" s="118"/>
      <c r="AR50" s="451">
        <f>'Brackets To Edit'!D70</f>
        <v>6</v>
      </c>
      <c r="AS50" s="565" t="s">
        <v>200</v>
      </c>
      <c r="AT50" s="525"/>
      <c r="AU50" s="525"/>
    </row>
    <row r="51" ht="11.25" customHeight="1">
      <c r="B51" s="54"/>
      <c r="C51" s="118"/>
      <c r="D51" s="54"/>
      <c r="E51" s="453"/>
      <c r="F51" s="118"/>
      <c r="G51" s="118"/>
      <c r="H51" s="118"/>
      <c r="I51" s="158"/>
      <c r="J51" s="118"/>
      <c r="K51" s="526"/>
      <c r="L51" s="118"/>
      <c r="M51" s="118"/>
      <c r="N51" s="118"/>
      <c r="O51" s="453"/>
      <c r="P51" s="118"/>
      <c r="Q51" s="118"/>
      <c r="R51" s="118"/>
      <c r="S51" s="118"/>
      <c r="T51" s="118"/>
      <c r="U51" s="454"/>
      <c r="V51" s="547"/>
      <c r="W51" s="486" t="str">
        <f>UPPER(IF(AND(AC31=0,AC52=0),"",IF(AC31&gt;AC52,AA31,AA52)))</f>
        <v>NEW YORK</v>
      </c>
      <c r="X51" s="548"/>
      <c r="Y51" s="118"/>
      <c r="Z51" s="454"/>
      <c r="AA51" s="118"/>
      <c r="AB51" s="118"/>
      <c r="AC51" s="118"/>
      <c r="AD51" s="118"/>
      <c r="AE51" s="454"/>
      <c r="AF51" s="118"/>
      <c r="AG51" s="118"/>
      <c r="AH51" s="118"/>
      <c r="AI51" s="118"/>
      <c r="AJ51" s="118"/>
      <c r="AK51" s="118"/>
      <c r="AL51" s="118"/>
      <c r="AM51" s="410"/>
      <c r="AN51" s="118"/>
      <c r="AO51" s="454"/>
      <c r="AP51" s="54"/>
      <c r="AQ51" s="118"/>
      <c r="AR51" s="54"/>
      <c r="AT51" s="525"/>
      <c r="AU51" s="525"/>
    </row>
    <row r="52" ht="11.25" customHeight="1">
      <c r="A52" s="118"/>
      <c r="B52" s="456" t="str">
        <f>UPPER('Brackets To Edit'!B24)</f>
        <v>NE #5 ● ESPN+</v>
      </c>
      <c r="E52" s="453"/>
      <c r="F52" s="454"/>
      <c r="G52" s="530"/>
      <c r="H52" s="118"/>
      <c r="I52" s="449" t="s">
        <v>97</v>
      </c>
      <c r="J52" s="118"/>
      <c r="K52" s="118"/>
      <c r="L52" s="118"/>
      <c r="M52" s="118"/>
      <c r="N52" s="118"/>
      <c r="O52" s="453"/>
      <c r="P52" s="460"/>
      <c r="Q52" s="210" t="str">
        <f>UPPER(IF(AND(N48=0,N60=0),"",IF(N48&gt;N60,L48,L60)))</f>
        <v>RHODE ISLAND</v>
      </c>
      <c r="R52" s="118"/>
      <c r="S52" s="451">
        <f>'Brackets To Edit'!S27</f>
        <v>3</v>
      </c>
      <c r="T52" s="467"/>
      <c r="U52" s="454"/>
      <c r="V52" s="547"/>
      <c r="X52" s="548"/>
      <c r="Y52" s="533"/>
      <c r="Z52" s="460"/>
      <c r="AA52" s="210" t="str">
        <f>UPPER(IF(AND(AH48=0,AH60=0),"",IF(AH48&gt;AH60,AA31,AF60)))</f>
        <v>MARYLAND</v>
      </c>
      <c r="AB52" s="118"/>
      <c r="AC52" s="451">
        <f>'Brackets To Edit'!S71</f>
        <v>0</v>
      </c>
      <c r="AD52" s="452"/>
      <c r="AE52" s="454"/>
      <c r="AF52" s="118"/>
      <c r="AG52" s="118"/>
      <c r="AH52" s="118"/>
      <c r="AI52" s="118"/>
      <c r="AJ52" s="118"/>
      <c r="AK52" s="118"/>
      <c r="AL52" s="118"/>
      <c r="AM52" s="449" t="s">
        <v>97</v>
      </c>
      <c r="AN52" s="118"/>
      <c r="AO52" s="454"/>
      <c r="AP52" s="456" t="str">
        <f>UPPER('Brackets To Edit'!B68)</f>
        <v>MA #5 ● ESPN+</v>
      </c>
    </row>
    <row r="53" ht="11.25" customHeight="1">
      <c r="A53" s="118"/>
      <c r="E53" s="453"/>
      <c r="F53" s="460"/>
      <c r="G53" s="210" t="str">
        <f>UPPER(IF(AND(D50=0,D56=0),"",IF(D50&gt;D56,B50,B56)))</f>
        <v>CONNECTICUT</v>
      </c>
      <c r="H53" s="118"/>
      <c r="I53" s="451">
        <f>'Brackets To Edit'!I28</f>
        <v>3</v>
      </c>
      <c r="J53" s="452"/>
      <c r="K53" s="118"/>
      <c r="L53" s="456" t="str">
        <f>UPPER('Brackets To Edit'!L27)</f>
        <v>NE #9 ● ESPN</v>
      </c>
      <c r="O53" s="453"/>
      <c r="P53" s="118"/>
      <c r="Q53" s="54"/>
      <c r="R53" s="118"/>
      <c r="S53" s="54"/>
      <c r="T53" s="118"/>
      <c r="U53" s="118"/>
      <c r="V53" s="555"/>
      <c r="W53" s="566"/>
      <c r="X53" s="557"/>
      <c r="Y53" s="118"/>
      <c r="Z53" s="118"/>
      <c r="AA53" s="54"/>
      <c r="AB53" s="118"/>
      <c r="AC53" s="54"/>
      <c r="AD53" s="118"/>
      <c r="AE53" s="465"/>
      <c r="AF53" s="469" t="str">
        <f>UPPER('Brackets To Edit'!L71)</f>
        <v>MA #9 ● ESPN</v>
      </c>
      <c r="AI53" s="118"/>
      <c r="AJ53" s="452"/>
      <c r="AK53" s="210" t="str">
        <f>UPPER(IF(AND(AR50=0,AR56=0),"",IF(AR50&gt;AR56,AP50,AP56)))</f>
        <v>MARYLAND</v>
      </c>
      <c r="AL53" s="118"/>
      <c r="AM53" s="451">
        <f>'Brackets To Edit'!I72</f>
        <v>6</v>
      </c>
      <c r="AN53" s="452"/>
      <c r="AO53" s="454"/>
    </row>
    <row r="54" ht="11.25" customHeight="1">
      <c r="A54" s="118"/>
      <c r="B54" s="462" t="str">
        <f>'Brackets To Edit'!B28</f>
        <v>Tuesday 8/7 - 1:00 PM</v>
      </c>
      <c r="E54" s="453"/>
      <c r="F54" s="454"/>
      <c r="G54" s="54"/>
      <c r="H54" s="118"/>
      <c r="I54" s="54"/>
      <c r="J54" s="453"/>
      <c r="K54" s="118"/>
      <c r="O54" s="453"/>
      <c r="P54" s="118"/>
      <c r="Q54" s="505" t="s">
        <v>229</v>
      </c>
      <c r="R54" s="118"/>
      <c r="S54" s="158"/>
      <c r="T54" s="118"/>
      <c r="U54" s="118"/>
      <c r="V54" s="118"/>
      <c r="W54" s="118"/>
      <c r="X54" s="118"/>
      <c r="Y54" s="118"/>
      <c r="Z54" s="118"/>
      <c r="AA54" s="506" t="s">
        <v>229</v>
      </c>
      <c r="AB54" s="118"/>
      <c r="AC54" s="158"/>
      <c r="AD54" s="118"/>
      <c r="AE54" s="463"/>
      <c r="AI54" s="118"/>
      <c r="AJ54" s="454"/>
      <c r="AK54" s="54"/>
      <c r="AL54" s="118"/>
      <c r="AM54" s="54"/>
      <c r="AN54" s="118"/>
      <c r="AO54" s="454"/>
      <c r="AP54" s="462" t="str">
        <f>'Brackets To Edit'!B72</f>
        <v>Tuesday 8/7 - 10:00 AM</v>
      </c>
    </row>
    <row r="55" ht="11.25" customHeight="1">
      <c r="A55" s="536"/>
      <c r="E55" s="453"/>
      <c r="F55" s="454"/>
      <c r="G55" s="505" t="s">
        <v>225</v>
      </c>
      <c r="H55" s="118"/>
      <c r="I55" s="158"/>
      <c r="J55" s="453"/>
      <c r="K55" s="118"/>
      <c r="L55" s="462" t="str">
        <f>'Brackets To Edit'!L29</f>
        <v>Friday 8/10 - 1:00 PM</v>
      </c>
      <c r="O55" s="453"/>
      <c r="U55" s="118"/>
      <c r="V55" s="118"/>
      <c r="W55" s="118"/>
      <c r="X55" s="118"/>
      <c r="Y55" s="118"/>
      <c r="AE55" s="463"/>
      <c r="AF55" s="462" t="str">
        <f>'Brackets To Edit'!L73</f>
        <v>Friday 8/10 - 7:00 PM</v>
      </c>
      <c r="AI55" s="118"/>
      <c r="AJ55" s="454"/>
      <c r="AK55" s="506" t="s">
        <v>225</v>
      </c>
      <c r="AL55" s="118"/>
      <c r="AM55" s="118"/>
      <c r="AN55" s="118"/>
      <c r="AO55" s="454"/>
      <c r="AS55" s="537"/>
      <c r="AT55" s="537"/>
      <c r="AU55" s="537"/>
    </row>
    <row r="56" ht="11.25" customHeight="1">
      <c r="A56" s="561" t="s">
        <v>204</v>
      </c>
      <c r="B56" s="210" t="str">
        <f>UPPER(IF(AND(I32=0,I38=0),"",IF(I32&gt;I38,G38,G32)))</f>
        <v>MAINE</v>
      </c>
      <c r="C56" s="118"/>
      <c r="D56" s="451">
        <f>'Brackets To Edit'!D30</f>
        <v>1</v>
      </c>
      <c r="E56" s="467"/>
      <c r="F56" s="118"/>
      <c r="G56" s="118"/>
      <c r="H56" s="118"/>
      <c r="I56" s="118"/>
      <c r="J56" s="453"/>
      <c r="K56" s="454"/>
      <c r="O56" s="453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AE56" s="465"/>
      <c r="AI56" s="118"/>
      <c r="AJ56" s="454"/>
      <c r="AK56" s="118"/>
      <c r="AL56" s="118"/>
      <c r="AM56" s="118"/>
      <c r="AN56" s="118"/>
      <c r="AO56" s="460"/>
      <c r="AP56" s="210" t="str">
        <f>UPPER(IF(AND(AM32=0,AM38=0),"",IF(AM32&gt;AM38,AK38,AK32)))</f>
        <v>MARYLAND</v>
      </c>
      <c r="AQ56" s="118"/>
      <c r="AR56" s="451">
        <f>'Brackets To Edit'!D74</f>
        <v>18</v>
      </c>
      <c r="AS56" s="565" t="s">
        <v>204</v>
      </c>
      <c r="AT56" s="525"/>
      <c r="AU56" s="525"/>
    </row>
    <row r="57" ht="11.25" customHeight="1">
      <c r="B57" s="54"/>
      <c r="C57" s="118"/>
      <c r="D57" s="54"/>
      <c r="E57" s="118"/>
      <c r="F57" s="118"/>
      <c r="G57" s="118"/>
      <c r="H57" s="118"/>
      <c r="I57" s="118"/>
      <c r="J57" s="118"/>
      <c r="K57" s="454"/>
      <c r="L57" s="118"/>
      <c r="M57" s="118"/>
      <c r="N57" s="118"/>
      <c r="O57" s="453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463"/>
      <c r="AF57" s="118"/>
      <c r="AG57" s="118"/>
      <c r="AH57" s="118"/>
      <c r="AI57" s="118"/>
      <c r="AJ57" s="454"/>
      <c r="AK57" s="118"/>
      <c r="AL57" s="118"/>
      <c r="AM57" s="410"/>
      <c r="AN57" s="118"/>
      <c r="AO57" s="118"/>
      <c r="AP57" s="54"/>
      <c r="AQ57" s="118"/>
      <c r="AR57" s="54"/>
      <c r="AT57" s="525"/>
      <c r="AU57" s="525"/>
    </row>
    <row r="58" ht="11.25" customHeight="1">
      <c r="A58" s="118"/>
      <c r="B58" s="118"/>
      <c r="C58" s="118"/>
      <c r="D58" s="118"/>
      <c r="E58" s="118"/>
      <c r="F58" s="118"/>
      <c r="G58" s="541"/>
      <c r="H58" s="118"/>
      <c r="I58" s="158"/>
      <c r="J58" s="118"/>
      <c r="K58" s="454"/>
      <c r="L58" s="118"/>
      <c r="M58" s="118"/>
      <c r="N58" s="158"/>
      <c r="O58" s="453"/>
      <c r="P58" s="118"/>
      <c r="Q58" s="118"/>
      <c r="R58" s="118"/>
      <c r="S58" s="15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463"/>
      <c r="AF58" s="85"/>
      <c r="AG58" s="85"/>
      <c r="AH58" s="158"/>
      <c r="AI58" s="118"/>
      <c r="AJ58" s="454"/>
      <c r="AK58" s="543"/>
      <c r="AL58" s="118"/>
      <c r="AM58" s="410"/>
      <c r="AN58" s="118"/>
      <c r="AO58" s="118"/>
      <c r="AP58" s="118"/>
      <c r="AQ58" s="118"/>
      <c r="AR58" s="118"/>
    </row>
    <row r="59" ht="11.25" customHeight="1">
      <c r="A59" s="118"/>
      <c r="B59" s="118"/>
      <c r="C59" s="118"/>
      <c r="D59" s="118"/>
      <c r="E59" s="118"/>
      <c r="F59" s="118"/>
      <c r="G59" s="456" t="str">
        <f>UPPER('Brackets To Edit'!G32)</f>
        <v>NE #8 ● ESPN</v>
      </c>
      <c r="J59" s="453"/>
      <c r="K59" s="454"/>
      <c r="L59" s="118"/>
      <c r="M59" s="118"/>
      <c r="N59" s="158"/>
      <c r="O59" s="453"/>
      <c r="P59" s="118"/>
      <c r="Q59" s="118"/>
      <c r="R59" s="118"/>
      <c r="S59" s="15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465"/>
      <c r="AF59" s="85"/>
      <c r="AG59" s="450"/>
      <c r="AH59" s="158"/>
      <c r="AI59" s="118"/>
      <c r="AJ59" s="454"/>
      <c r="AK59" s="469" t="str">
        <f>UPPER('Brackets To Edit'!G76)</f>
        <v>MA #8 ● ESPN</v>
      </c>
      <c r="AN59" s="118"/>
      <c r="AO59" s="118"/>
      <c r="AP59" s="118"/>
      <c r="AQ59" s="118"/>
      <c r="AR59" s="158"/>
      <c r="AS59" s="537"/>
      <c r="AT59" s="537"/>
      <c r="AU59" s="537"/>
    </row>
    <row r="60" ht="11.25" customHeight="1">
      <c r="A60" s="118"/>
      <c r="B60" s="118"/>
      <c r="C60" s="118"/>
      <c r="D60" s="118"/>
      <c r="E60" s="118"/>
      <c r="F60" s="118"/>
      <c r="J60" s="453"/>
      <c r="K60" s="460"/>
      <c r="L60" s="210" t="str">
        <f>UPPER(IF(AND(I53=0,I67=0),"",IF(I53&gt;I67,G53,G67)))</f>
        <v>NEW HAMPSHIRE</v>
      </c>
      <c r="M60" s="118"/>
      <c r="N60" s="451">
        <f>'Brackets To Edit'!N33</f>
        <v>5</v>
      </c>
      <c r="O60" s="467"/>
      <c r="P60" s="118"/>
      <c r="Q60" s="118"/>
      <c r="R60" s="118"/>
      <c r="S60" s="15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485"/>
      <c r="AF60" s="210" t="str">
        <f>UPPER(IF(AND(AM53=0,AM67=0),"",IF(AM53&gt;AM67,AK53,AK67)))</f>
        <v>MARYLAND</v>
      </c>
      <c r="AG60" s="118"/>
      <c r="AH60" s="451">
        <f>'Brackets To Edit'!N77</f>
        <v>11</v>
      </c>
      <c r="AI60" s="452"/>
      <c r="AJ60" s="454"/>
      <c r="AN60" s="118"/>
      <c r="AO60" s="118"/>
      <c r="AP60" s="118"/>
      <c r="AQ60" s="118"/>
      <c r="AR60" s="158"/>
      <c r="AS60" s="537"/>
      <c r="AT60" s="537"/>
      <c r="AU60" s="537"/>
    </row>
    <row r="61" ht="11.25" customHeight="1">
      <c r="A61" s="118"/>
      <c r="B61" s="118"/>
      <c r="C61" s="118"/>
      <c r="D61" s="118"/>
      <c r="E61" s="118"/>
      <c r="F61" s="118"/>
      <c r="G61" s="462" t="str">
        <f>'Brackets To Edit'!G34</f>
        <v>Thursday 8/9 - 1:00 PM</v>
      </c>
      <c r="J61" s="453"/>
      <c r="K61" s="454"/>
      <c r="L61" s="54"/>
      <c r="M61" s="118"/>
      <c r="N61" s="54"/>
      <c r="O61" s="118"/>
      <c r="P61" s="118"/>
      <c r="Q61" s="118"/>
      <c r="R61" s="118"/>
      <c r="S61" s="15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450"/>
      <c r="AF61" s="54"/>
      <c r="AG61" s="118"/>
      <c r="AH61" s="54"/>
      <c r="AI61" s="118"/>
      <c r="AJ61" s="454"/>
      <c r="AK61" s="462" t="str">
        <f>'Brackets To Edit'!G78</f>
        <v>Thursday 8/9 - 7:00 PM</v>
      </c>
      <c r="AN61" s="118"/>
      <c r="AO61" s="118"/>
      <c r="AP61" s="118"/>
      <c r="AQ61" s="118"/>
      <c r="AR61" s="158"/>
      <c r="AS61" s="537"/>
      <c r="AT61" s="537"/>
      <c r="AU61" s="537"/>
    </row>
    <row r="62" ht="11.25" customHeight="1">
      <c r="A62" s="118"/>
      <c r="B62" s="118"/>
      <c r="C62" s="118"/>
      <c r="D62" s="118"/>
      <c r="E62" s="118"/>
      <c r="F62" s="118"/>
      <c r="J62" s="453"/>
      <c r="K62" s="454"/>
      <c r="L62" s="505" t="s">
        <v>227</v>
      </c>
      <c r="M62" s="118"/>
      <c r="N62" s="158"/>
      <c r="O62" s="118"/>
      <c r="P62" s="118"/>
      <c r="Q62" s="118"/>
      <c r="R62" s="118"/>
      <c r="S62" s="15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457"/>
      <c r="AF62" s="506" t="s">
        <v>227</v>
      </c>
      <c r="AG62" s="118"/>
      <c r="AH62" s="158"/>
      <c r="AI62" s="118"/>
      <c r="AJ62" s="454"/>
      <c r="AN62" s="118"/>
      <c r="AO62" s="118"/>
      <c r="AP62" s="118"/>
      <c r="AQ62" s="118"/>
      <c r="AR62" s="118"/>
    </row>
    <row r="63" ht="11.25" customHeight="1">
      <c r="A63" s="536"/>
      <c r="B63" s="480"/>
      <c r="C63" s="118"/>
      <c r="D63" s="449" t="s">
        <v>97</v>
      </c>
      <c r="E63" s="118"/>
      <c r="F63" s="118"/>
      <c r="G63" s="118"/>
      <c r="H63" s="118"/>
      <c r="I63" s="118"/>
      <c r="J63" s="453"/>
      <c r="K63" s="118"/>
      <c r="L63" s="118"/>
      <c r="M63" s="118"/>
      <c r="N63" s="118"/>
      <c r="O63" s="118"/>
      <c r="P63" s="118"/>
      <c r="Q63" s="118"/>
      <c r="R63" s="118"/>
      <c r="S63" s="15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450"/>
      <c r="AF63" s="85"/>
      <c r="AG63" s="450"/>
      <c r="AH63" s="158"/>
      <c r="AI63" s="118"/>
      <c r="AJ63" s="454"/>
      <c r="AK63" s="118"/>
      <c r="AL63" s="118"/>
      <c r="AM63" s="410"/>
      <c r="AN63" s="118"/>
      <c r="AO63" s="118"/>
      <c r="AP63" s="480"/>
      <c r="AQ63" s="118"/>
      <c r="AR63" s="449" t="s">
        <v>97</v>
      </c>
      <c r="AS63" s="537"/>
      <c r="AT63" s="537"/>
      <c r="AU63" s="537"/>
    </row>
    <row r="64" ht="11.25" customHeight="1">
      <c r="A64" s="561" t="s">
        <v>213</v>
      </c>
      <c r="B64" s="210" t="str">
        <f>UPPER(IF(AND(D35=0,D41=0),"",IF(D35&gt;D41,B41,B35)))</f>
        <v>NEW HAMPSHIRE</v>
      </c>
      <c r="C64" s="118"/>
      <c r="D64" s="451">
        <f>'Brackets To Edit'!D36</f>
        <v>13</v>
      </c>
      <c r="E64" s="452"/>
      <c r="F64" s="118"/>
      <c r="G64" s="530"/>
      <c r="H64" s="118"/>
      <c r="I64" s="158"/>
      <c r="J64" s="453"/>
      <c r="K64" s="454"/>
      <c r="L64" s="118"/>
      <c r="M64" s="118"/>
      <c r="N64" s="158"/>
      <c r="O64" s="118"/>
      <c r="P64" s="118"/>
      <c r="Q64" s="118"/>
      <c r="R64" s="118"/>
      <c r="S64" s="158"/>
      <c r="T64" s="118"/>
      <c r="U64" s="118"/>
      <c r="V64" s="118"/>
      <c r="W64" s="118"/>
      <c r="X64" s="118"/>
      <c r="Y64" s="118"/>
      <c r="Z64" s="118"/>
      <c r="AA64" s="118"/>
      <c r="AB64" s="118"/>
      <c r="AC64" s="158"/>
      <c r="AD64" s="118"/>
      <c r="AE64" s="450"/>
      <c r="AF64" s="85"/>
      <c r="AG64" s="450"/>
      <c r="AH64" s="158"/>
      <c r="AI64" s="118"/>
      <c r="AJ64" s="454"/>
      <c r="AK64" s="118"/>
      <c r="AL64" s="118"/>
      <c r="AM64" s="410"/>
      <c r="AN64" s="118"/>
      <c r="AO64" s="452"/>
      <c r="AP64" s="210" t="str">
        <f>UPPER(IF(AND(AR35=0,AR41=0),"",IF(AR35&gt;AR41,AP41,AP35)))</f>
        <v>DELAWARE</v>
      </c>
      <c r="AQ64" s="118"/>
      <c r="AR64" s="451">
        <f>'Brackets To Edit'!D80</f>
        <v>1</v>
      </c>
      <c r="AS64" s="565" t="s">
        <v>213</v>
      </c>
      <c r="AT64" s="525"/>
      <c r="AU64" s="525"/>
    </row>
    <row r="65" ht="11.25" customHeight="1">
      <c r="B65" s="54"/>
      <c r="C65" s="118"/>
      <c r="D65" s="54"/>
      <c r="E65" s="453"/>
      <c r="F65" s="118"/>
      <c r="G65" s="118"/>
      <c r="H65" s="118"/>
      <c r="I65" s="118"/>
      <c r="J65" s="453"/>
      <c r="K65" s="454"/>
      <c r="L65" s="118"/>
      <c r="M65" s="118"/>
      <c r="N65" s="158"/>
      <c r="O65" s="118"/>
      <c r="P65" s="118"/>
      <c r="Q65" s="118"/>
      <c r="R65" s="118"/>
      <c r="S65" s="158"/>
      <c r="T65" s="118"/>
      <c r="U65" s="118"/>
      <c r="V65" s="118"/>
      <c r="W65" s="118"/>
      <c r="X65" s="118"/>
      <c r="Y65" s="118"/>
      <c r="Z65" s="118"/>
      <c r="AA65" s="118"/>
      <c r="AB65" s="118"/>
      <c r="AC65" s="158"/>
      <c r="AD65" s="118"/>
      <c r="AE65" s="457"/>
      <c r="AF65" s="118"/>
      <c r="AG65" s="118"/>
      <c r="AH65" s="118"/>
      <c r="AI65" s="118"/>
      <c r="AJ65" s="454"/>
      <c r="AK65" s="118"/>
      <c r="AL65" s="118"/>
      <c r="AM65" s="118"/>
      <c r="AN65" s="118"/>
      <c r="AO65" s="454"/>
      <c r="AP65" s="54"/>
      <c r="AQ65" s="118"/>
      <c r="AR65" s="54"/>
      <c r="AT65" s="525"/>
      <c r="AU65" s="525"/>
    </row>
    <row r="66" ht="11.25" customHeight="1">
      <c r="A66" s="536"/>
      <c r="B66" s="456" t="str">
        <f>UPPER('Brackets To Edit'!B34)</f>
        <v>NE #6 ● ESPN+</v>
      </c>
      <c r="E66" s="453"/>
      <c r="F66" s="118"/>
      <c r="G66" s="118"/>
      <c r="H66" s="118"/>
      <c r="I66" s="118"/>
      <c r="J66" s="453"/>
      <c r="K66" s="118"/>
      <c r="L66" s="118"/>
      <c r="M66" s="118"/>
      <c r="N66" s="158"/>
      <c r="O66" s="118"/>
      <c r="P66" s="118"/>
      <c r="Q66" s="118"/>
      <c r="R66" s="118"/>
      <c r="S66" s="158"/>
      <c r="T66" s="118"/>
      <c r="U66" s="118"/>
      <c r="V66" s="118"/>
      <c r="W66" s="118"/>
      <c r="X66" s="118"/>
      <c r="Y66" s="118"/>
      <c r="Z66" s="118"/>
      <c r="AA66" s="118"/>
      <c r="AB66" s="118"/>
      <c r="AC66" s="158"/>
      <c r="AD66" s="118"/>
      <c r="AE66" s="450"/>
      <c r="AF66" s="118"/>
      <c r="AG66" s="118"/>
      <c r="AH66" s="118"/>
      <c r="AI66" s="118"/>
      <c r="AJ66" s="454"/>
      <c r="AK66" s="118"/>
      <c r="AL66" s="118"/>
      <c r="AM66" s="118"/>
      <c r="AN66" s="118"/>
      <c r="AO66" s="454"/>
      <c r="AP66" s="456" t="str">
        <f>UPPER('Brackets To Edit'!B78)</f>
        <v>MA #6 ● ESPN+</v>
      </c>
      <c r="AS66" s="537"/>
      <c r="AT66" s="537"/>
      <c r="AU66" s="537"/>
    </row>
    <row r="67" ht="11.25" customHeight="1">
      <c r="A67" s="118"/>
      <c r="E67" s="453"/>
      <c r="F67" s="460"/>
      <c r="G67" s="210" t="str">
        <f>UPPER(IF(AND(D64=0,D70=0),"",IF(D64&gt;D70,B64,B70)))</f>
        <v>NEW HAMPSHIRE</v>
      </c>
      <c r="H67" s="118"/>
      <c r="I67" s="451">
        <f>'Brackets To Edit'!I38</f>
        <v>9</v>
      </c>
      <c r="J67" s="467"/>
      <c r="K67" s="118"/>
      <c r="L67" s="118"/>
      <c r="M67" s="118"/>
      <c r="N67" s="158"/>
      <c r="O67" s="118"/>
      <c r="P67" s="118"/>
      <c r="Q67" s="118"/>
      <c r="R67" s="118"/>
      <c r="S67" s="158"/>
      <c r="T67" s="118"/>
      <c r="U67" s="118"/>
      <c r="V67" s="118"/>
      <c r="W67" s="118"/>
      <c r="X67" s="118"/>
      <c r="Y67" s="118"/>
      <c r="Z67" s="118"/>
      <c r="AA67" s="118"/>
      <c r="AB67" s="118"/>
      <c r="AC67" s="158"/>
      <c r="AD67" s="118"/>
      <c r="AE67" s="450"/>
      <c r="AF67" s="118"/>
      <c r="AG67" s="118"/>
      <c r="AH67" s="118"/>
      <c r="AI67" s="118"/>
      <c r="AJ67" s="460"/>
      <c r="AK67" s="210" t="str">
        <f>UPPER(IF(AND(AR64=0,AR70=0),"",IF(AR64&gt;AR70,AP64,AP70)))</f>
        <v>PENNSYLVANIA</v>
      </c>
      <c r="AL67" s="118"/>
      <c r="AM67" s="451">
        <f>'Brackets To Edit'!I82</f>
        <v>0</v>
      </c>
      <c r="AN67" s="452"/>
      <c r="AO67" s="454"/>
    </row>
    <row r="68" ht="11.25" customHeight="1">
      <c r="A68" s="118"/>
      <c r="B68" s="462" t="str">
        <f>'Brackets To Edit'!B38</f>
        <v>Tuesday 8/7 - 9:00 PM</v>
      </c>
      <c r="E68" s="453"/>
      <c r="F68" s="454"/>
      <c r="G68" s="54"/>
      <c r="H68" s="118"/>
      <c r="I68" s="54"/>
      <c r="J68" s="118"/>
      <c r="K68" s="118"/>
      <c r="L68" s="118"/>
      <c r="M68" s="118"/>
      <c r="N68" s="158"/>
      <c r="O68" s="118"/>
      <c r="P68" s="118"/>
      <c r="Q68" s="118"/>
      <c r="R68" s="118"/>
      <c r="S68" s="158"/>
      <c r="T68" s="118"/>
      <c r="U68" s="118"/>
      <c r="V68" s="118"/>
      <c r="W68" s="118"/>
      <c r="X68" s="118"/>
      <c r="Y68" s="118"/>
      <c r="Z68" s="118"/>
      <c r="AA68" s="118"/>
      <c r="AB68" s="118"/>
      <c r="AC68" s="158"/>
      <c r="AD68" s="118"/>
      <c r="AE68" s="457"/>
      <c r="AF68" s="118"/>
      <c r="AG68" s="118"/>
      <c r="AH68" s="118"/>
      <c r="AI68" s="118"/>
      <c r="AJ68" s="118"/>
      <c r="AK68" s="54"/>
      <c r="AL68" s="118"/>
      <c r="AM68" s="54"/>
      <c r="AN68" s="118"/>
      <c r="AO68" s="454"/>
      <c r="AP68" s="462" t="str">
        <f>'Brackets To Edit'!B82</f>
        <v>Tuesday 8/7 - 7:00 PM</v>
      </c>
    </row>
    <row r="69" ht="11.25" customHeight="1">
      <c r="A69" s="118"/>
      <c r="E69" s="453"/>
      <c r="F69" s="454"/>
      <c r="G69" s="505" t="s">
        <v>226</v>
      </c>
      <c r="H69" s="118"/>
      <c r="I69" s="158"/>
      <c r="J69" s="118"/>
      <c r="K69" s="118"/>
      <c r="L69" s="118"/>
      <c r="M69" s="118"/>
      <c r="N69" s="158"/>
      <c r="O69" s="118"/>
      <c r="P69" s="118"/>
      <c r="Q69" s="118"/>
      <c r="R69" s="118"/>
      <c r="S69" s="158"/>
      <c r="T69" s="118"/>
      <c r="U69" s="118"/>
      <c r="V69" s="118"/>
      <c r="W69" s="118"/>
      <c r="X69" s="118"/>
      <c r="Y69" s="118"/>
      <c r="Z69" s="118"/>
      <c r="AA69" s="118"/>
      <c r="AB69" s="118"/>
      <c r="AC69" s="158"/>
      <c r="AD69" s="118"/>
      <c r="AE69" s="450"/>
      <c r="AF69" s="85"/>
      <c r="AG69" s="450"/>
      <c r="AH69" s="158"/>
      <c r="AI69" s="118"/>
      <c r="AJ69" s="118"/>
      <c r="AK69" s="506" t="s">
        <v>226</v>
      </c>
      <c r="AL69" s="118"/>
      <c r="AM69" s="410"/>
      <c r="AN69" s="118"/>
      <c r="AO69" s="454"/>
      <c r="AS69" s="411"/>
      <c r="AT69" s="411"/>
      <c r="AU69" s="411"/>
    </row>
    <row r="70" ht="11.25" customHeight="1">
      <c r="A70" s="561" t="s">
        <v>215</v>
      </c>
      <c r="B70" s="210" t="str">
        <f>UPPER(IF(AND(I18=0,I24=0),"",IF(I18&gt;I24,G24,G18)))</f>
        <v>VERMONT</v>
      </c>
      <c r="C70" s="118"/>
      <c r="D70" s="451">
        <f>'Brackets To Edit'!D40</f>
        <v>0</v>
      </c>
      <c r="E70" s="467"/>
      <c r="F70" s="118"/>
      <c r="G70" s="118"/>
      <c r="H70" s="118"/>
      <c r="I70" s="158"/>
      <c r="J70" s="118"/>
      <c r="K70" s="118"/>
      <c r="L70" s="118"/>
      <c r="M70" s="118"/>
      <c r="N70" s="158"/>
      <c r="O70" s="118"/>
      <c r="P70" s="118"/>
      <c r="Q70" s="118"/>
      <c r="R70" s="118"/>
      <c r="S70" s="158"/>
      <c r="T70" s="118"/>
      <c r="U70" s="118"/>
      <c r="V70" s="118"/>
      <c r="W70" s="118"/>
      <c r="X70" s="118"/>
      <c r="Y70" s="118"/>
      <c r="Z70" s="118"/>
      <c r="AA70" s="118"/>
      <c r="AB70" s="118"/>
      <c r="AC70" s="158"/>
      <c r="AD70" s="118"/>
      <c r="AE70" s="457"/>
      <c r="AF70" s="85"/>
      <c r="AG70" s="85"/>
      <c r="AH70" s="158"/>
      <c r="AI70" s="118"/>
      <c r="AJ70" s="118"/>
      <c r="AK70" s="118"/>
      <c r="AL70" s="118"/>
      <c r="AM70" s="410"/>
      <c r="AN70" s="118"/>
      <c r="AO70" s="460"/>
      <c r="AP70" s="210" t="str">
        <f>UPPER(IF(AND(AM18=0,AM24=0),"",IF(AM18&gt;AM24,AK24,AK18)))</f>
        <v>PENNSYLVANIA</v>
      </c>
      <c r="AQ70" s="118"/>
      <c r="AR70" s="451">
        <f>'Brackets To Edit'!D84</f>
        <v>6</v>
      </c>
      <c r="AS70" s="565" t="s">
        <v>215</v>
      </c>
      <c r="AT70" s="525"/>
      <c r="AU70" s="525"/>
    </row>
    <row r="71" ht="11.25" customHeight="1">
      <c r="B71" s="54"/>
      <c r="C71" s="118"/>
      <c r="D71" s="54"/>
      <c r="E71" s="118"/>
      <c r="F71" s="118"/>
      <c r="G71" s="118"/>
      <c r="H71" s="118"/>
      <c r="I71" s="158"/>
      <c r="J71" s="118"/>
      <c r="K71" s="118"/>
      <c r="L71" s="118"/>
      <c r="M71" s="118"/>
      <c r="N71" s="158"/>
      <c r="O71" s="118"/>
      <c r="P71" s="118"/>
      <c r="Q71" s="118"/>
      <c r="R71" s="118"/>
      <c r="S71" s="158"/>
      <c r="T71" s="118"/>
      <c r="U71" s="118"/>
      <c r="V71" s="118"/>
      <c r="W71" s="118"/>
      <c r="X71" s="118"/>
      <c r="Y71" s="118"/>
      <c r="Z71" s="118"/>
      <c r="AA71" s="118"/>
      <c r="AB71" s="118"/>
      <c r="AC71" s="158"/>
      <c r="AD71" s="118"/>
      <c r="AE71" s="450"/>
      <c r="AF71" s="85"/>
      <c r="AG71" s="450"/>
      <c r="AH71" s="158"/>
      <c r="AI71" s="118"/>
      <c r="AJ71" s="118"/>
      <c r="AK71" s="118"/>
      <c r="AL71" s="118"/>
      <c r="AM71" s="410"/>
      <c r="AN71" s="118"/>
      <c r="AO71" s="118"/>
      <c r="AP71" s="54"/>
      <c r="AQ71" s="118"/>
      <c r="AR71" s="54"/>
      <c r="AT71" s="525"/>
      <c r="AU71" s="525"/>
    </row>
    <row r="72" ht="11.25" customHeight="1">
      <c r="A72" s="118"/>
      <c r="B72" s="118"/>
      <c r="C72" s="118"/>
      <c r="D72" s="118"/>
      <c r="E72" s="118"/>
      <c r="F72" s="118"/>
      <c r="G72" s="118"/>
      <c r="H72" s="118"/>
      <c r="I72" s="158"/>
      <c r="J72" s="118"/>
      <c r="K72" s="118"/>
      <c r="L72" s="118"/>
      <c r="M72" s="118"/>
      <c r="N72" s="158"/>
      <c r="O72" s="118"/>
      <c r="P72" s="118"/>
      <c r="Q72" s="486"/>
      <c r="AB72" s="118"/>
      <c r="AC72" s="15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</row>
    <row r="73" ht="7.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AB73" s="118"/>
      <c r="AC73" s="158"/>
      <c r="AD73" s="118"/>
      <c r="AE73" s="450"/>
      <c r="AF73" s="85"/>
      <c r="AG73" s="450"/>
      <c r="AH73" s="158"/>
      <c r="AI73" s="118"/>
      <c r="AJ73" s="118"/>
      <c r="AK73" s="118"/>
      <c r="AL73" s="118"/>
      <c r="AM73" s="410"/>
      <c r="AN73" s="118"/>
      <c r="AO73" s="118"/>
      <c r="AP73" s="118"/>
      <c r="AQ73" s="118"/>
      <c r="AR73" s="118"/>
    </row>
    <row r="74" ht="6.0" customHeight="1">
      <c r="A74" s="412"/>
      <c r="B74" s="118"/>
      <c r="AS74" s="416"/>
      <c r="AT74" s="416"/>
      <c r="AU74" s="416"/>
    </row>
    <row r="75" ht="4.5" customHeight="1">
      <c r="A75" s="412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567"/>
      <c r="AF75" s="86"/>
      <c r="AG75" s="567"/>
      <c r="AH75" s="86"/>
      <c r="AI75" s="86"/>
      <c r="AJ75" s="86"/>
      <c r="AK75" s="86"/>
      <c r="AL75" s="86"/>
      <c r="AM75" s="86"/>
      <c r="AN75" s="86"/>
      <c r="AO75" s="86"/>
      <c r="AP75" s="86"/>
      <c r="AQ75" s="412"/>
      <c r="AR75" s="412"/>
      <c r="AS75" s="416"/>
      <c r="AT75" s="416"/>
      <c r="AU75" s="416"/>
    </row>
    <row r="76" ht="33.75" customHeight="1">
      <c r="A76" s="417"/>
      <c r="B76" s="568" t="s">
        <v>250</v>
      </c>
      <c r="C76" s="419"/>
      <c r="D76" s="419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19"/>
      <c r="AL76" s="419"/>
      <c r="AM76" s="419"/>
      <c r="AN76" s="419"/>
      <c r="AO76" s="419"/>
      <c r="AP76" s="419"/>
      <c r="AQ76" s="419"/>
      <c r="AR76" s="420"/>
      <c r="AS76" s="421"/>
      <c r="AT76" s="421"/>
      <c r="AU76" s="421"/>
    </row>
    <row r="77" ht="6.0" customHeight="1">
      <c r="A77" s="412"/>
      <c r="B77" s="118"/>
      <c r="AS77" s="416"/>
      <c r="AT77" s="416"/>
      <c r="AU77" s="416"/>
    </row>
    <row r="78" ht="33.75" customHeight="1">
      <c r="A78" s="417"/>
      <c r="B78" s="620" t="s">
        <v>259</v>
      </c>
      <c r="C78" s="419"/>
      <c r="D78" s="419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19"/>
      <c r="AL78" s="419"/>
      <c r="AM78" s="419"/>
      <c r="AN78" s="419"/>
      <c r="AO78" s="419"/>
      <c r="AP78" s="419"/>
      <c r="AQ78" s="419"/>
      <c r="AR78" s="420"/>
      <c r="AS78" s="421"/>
      <c r="AT78" s="421"/>
      <c r="AU78" s="421"/>
    </row>
    <row r="79" ht="4.5" customHeight="1">
      <c r="A79" s="412"/>
      <c r="B79" s="412"/>
      <c r="C79" s="412"/>
      <c r="D79" s="412"/>
      <c r="E79" s="412"/>
      <c r="F79" s="412"/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  <c r="X79" s="412"/>
      <c r="Y79" s="412"/>
      <c r="Z79" s="412"/>
      <c r="AA79" s="412"/>
      <c r="AB79" s="412"/>
      <c r="AC79" s="412"/>
      <c r="AD79" s="412"/>
      <c r="AE79" s="569"/>
      <c r="AF79" s="412"/>
      <c r="AG79" s="412"/>
      <c r="AH79" s="412"/>
      <c r="AI79" s="412"/>
      <c r="AJ79" s="412"/>
      <c r="AK79" s="412"/>
      <c r="AL79" s="412"/>
      <c r="AM79" s="412"/>
      <c r="AN79" s="412"/>
      <c r="AO79" s="412"/>
      <c r="AP79" s="412"/>
      <c r="AQ79" s="412"/>
      <c r="AR79" s="412"/>
      <c r="AS79" s="416"/>
      <c r="AT79" s="416"/>
      <c r="AU79" s="416"/>
    </row>
    <row r="80" ht="6.0" customHeight="1">
      <c r="A80" s="412"/>
      <c r="B80" s="470"/>
      <c r="C80" s="414"/>
      <c r="D80" s="414"/>
      <c r="E80" s="414"/>
      <c r="F80" s="414"/>
      <c r="G80" s="414"/>
      <c r="H80" s="414"/>
      <c r="I80" s="414"/>
      <c r="J80" s="414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  <c r="AA80" s="414"/>
      <c r="AB80" s="414"/>
      <c r="AC80" s="414"/>
      <c r="AD80" s="414"/>
      <c r="AE80" s="414"/>
      <c r="AF80" s="414"/>
      <c r="AG80" s="414"/>
      <c r="AH80" s="414"/>
      <c r="AI80" s="414"/>
      <c r="AJ80" s="414"/>
      <c r="AK80" s="414"/>
      <c r="AL80" s="414"/>
      <c r="AM80" s="414"/>
      <c r="AN80" s="414"/>
      <c r="AO80" s="414"/>
      <c r="AP80" s="414"/>
      <c r="AQ80" s="414"/>
      <c r="AR80" s="415"/>
      <c r="AS80" s="416"/>
      <c r="AT80" s="416"/>
      <c r="AU80" s="416"/>
    </row>
    <row r="81">
      <c r="A81" s="412"/>
      <c r="B81" s="621" t="s">
        <v>255</v>
      </c>
      <c r="C81" s="622">
        <f>NOW()</f>
        <v>46258.06558</v>
      </c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569"/>
      <c r="AK81" s="573" t="s">
        <v>260</v>
      </c>
      <c r="AS81" s="416"/>
      <c r="AT81" s="416"/>
      <c r="AU81" s="416"/>
    </row>
  </sheetData>
  <mergeCells count="191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AD12:AH12"/>
    <mergeCell ref="AI12:AM12"/>
    <mergeCell ref="AD13:AH13"/>
    <mergeCell ref="AI13:AM13"/>
    <mergeCell ref="AD8:AH8"/>
    <mergeCell ref="AI8:AM8"/>
    <mergeCell ref="AD9:AH9"/>
    <mergeCell ref="AI9:AM9"/>
    <mergeCell ref="AN9:AR9"/>
    <mergeCell ref="AD11:AH11"/>
    <mergeCell ref="AI11:AM11"/>
    <mergeCell ref="G9:K9"/>
    <mergeCell ref="G11:K11"/>
    <mergeCell ref="L11:P11"/>
    <mergeCell ref="G12:K12"/>
    <mergeCell ref="L12:P12"/>
    <mergeCell ref="G13:K13"/>
    <mergeCell ref="L13:P13"/>
    <mergeCell ref="L28:N29"/>
    <mergeCell ref="Q31:Q32"/>
    <mergeCell ref="S31:S32"/>
    <mergeCell ref="G32:G33"/>
    <mergeCell ref="I32:I33"/>
    <mergeCell ref="L35:L36"/>
    <mergeCell ref="N35:N36"/>
    <mergeCell ref="G34:I35"/>
    <mergeCell ref="G36:I37"/>
    <mergeCell ref="G38:G39"/>
    <mergeCell ref="I38:I39"/>
    <mergeCell ref="B39:D40"/>
    <mergeCell ref="B41:B42"/>
    <mergeCell ref="D41:D42"/>
    <mergeCell ref="L53:N54"/>
    <mergeCell ref="L55:N56"/>
    <mergeCell ref="L60:L61"/>
    <mergeCell ref="N60:N61"/>
    <mergeCell ref="Q39:S42"/>
    <mergeCell ref="Q43:S44"/>
    <mergeCell ref="Q45:S46"/>
    <mergeCell ref="L48:L49"/>
    <mergeCell ref="N48:N49"/>
    <mergeCell ref="Q52:Q53"/>
    <mergeCell ref="S52:S53"/>
    <mergeCell ref="A50:A51"/>
    <mergeCell ref="B50:B51"/>
    <mergeCell ref="D50:D51"/>
    <mergeCell ref="B52:D53"/>
    <mergeCell ref="G53:G54"/>
    <mergeCell ref="I53:I54"/>
    <mergeCell ref="B54:D55"/>
    <mergeCell ref="D64:D65"/>
    <mergeCell ref="B66:D67"/>
    <mergeCell ref="G67:G68"/>
    <mergeCell ref="I67:I68"/>
    <mergeCell ref="B68:D69"/>
    <mergeCell ref="A70:A71"/>
    <mergeCell ref="B70:B71"/>
    <mergeCell ref="D70:D71"/>
    <mergeCell ref="A56:A57"/>
    <mergeCell ref="B56:B57"/>
    <mergeCell ref="D56:D57"/>
    <mergeCell ref="G59:I60"/>
    <mergeCell ref="G61:I62"/>
    <mergeCell ref="A64:A65"/>
    <mergeCell ref="B64:B65"/>
    <mergeCell ref="G18:G19"/>
    <mergeCell ref="I18:I19"/>
    <mergeCell ref="AK18:AK19"/>
    <mergeCell ref="AM18:AM19"/>
    <mergeCell ref="B21:B22"/>
    <mergeCell ref="D21:D22"/>
    <mergeCell ref="N21:N22"/>
    <mergeCell ref="AK20:AM21"/>
    <mergeCell ref="AF21:AF22"/>
    <mergeCell ref="AH21:AH22"/>
    <mergeCell ref="AP21:AP22"/>
    <mergeCell ref="AR21:AR22"/>
    <mergeCell ref="AK22:AM23"/>
    <mergeCell ref="AP23:AR24"/>
    <mergeCell ref="B25:D26"/>
    <mergeCell ref="B27:B28"/>
    <mergeCell ref="D27:D28"/>
    <mergeCell ref="B35:B36"/>
    <mergeCell ref="D35:D36"/>
    <mergeCell ref="B37:D38"/>
    <mergeCell ref="G20:I21"/>
    <mergeCell ref="L21:L22"/>
    <mergeCell ref="G22:I23"/>
    <mergeCell ref="B23:D24"/>
    <mergeCell ref="G24:G25"/>
    <mergeCell ref="I24:I25"/>
    <mergeCell ref="L26:N27"/>
    <mergeCell ref="AK24:AK25"/>
    <mergeCell ref="AM24:AM25"/>
    <mergeCell ref="AP25:AR26"/>
    <mergeCell ref="AF26:AH27"/>
    <mergeCell ref="AP27:AP28"/>
    <mergeCell ref="AR27:AR28"/>
    <mergeCell ref="AF28:AH29"/>
    <mergeCell ref="W32:W34"/>
    <mergeCell ref="W36:W37"/>
    <mergeCell ref="V30:X30"/>
    <mergeCell ref="V31:X31"/>
    <mergeCell ref="AA31:AA32"/>
    <mergeCell ref="AC31:AC32"/>
    <mergeCell ref="V32:V38"/>
    <mergeCell ref="X32:X38"/>
    <mergeCell ref="AF35:AF36"/>
    <mergeCell ref="B76:AR76"/>
    <mergeCell ref="B77:AR77"/>
    <mergeCell ref="B78:AR78"/>
    <mergeCell ref="B80:AR80"/>
    <mergeCell ref="C81:L81"/>
    <mergeCell ref="AK81:AR81"/>
    <mergeCell ref="AP66:AR67"/>
    <mergeCell ref="AP68:AR69"/>
    <mergeCell ref="AP70:AP71"/>
    <mergeCell ref="AR70:AR71"/>
    <mergeCell ref="AS70:AS71"/>
    <mergeCell ref="Q72:AA73"/>
    <mergeCell ref="B74:AR74"/>
    <mergeCell ref="AK32:AK33"/>
    <mergeCell ref="AM32:AM33"/>
    <mergeCell ref="AK34:AM35"/>
    <mergeCell ref="AH35:AH36"/>
    <mergeCell ref="AP35:AP36"/>
    <mergeCell ref="AR35:AR36"/>
    <mergeCell ref="AP37:AR38"/>
    <mergeCell ref="AP39:AR40"/>
    <mergeCell ref="AK36:AM37"/>
    <mergeCell ref="AK38:AK39"/>
    <mergeCell ref="AM38:AM39"/>
    <mergeCell ref="AA39:AC42"/>
    <mergeCell ref="AP41:AP42"/>
    <mergeCell ref="AR41:AR42"/>
    <mergeCell ref="AA43:AC44"/>
    <mergeCell ref="AP50:AP51"/>
    <mergeCell ref="AR50:AR51"/>
    <mergeCell ref="AS50:AS51"/>
    <mergeCell ref="AP52:AR53"/>
    <mergeCell ref="AP54:AR55"/>
    <mergeCell ref="AP56:AP57"/>
    <mergeCell ref="AR56:AR57"/>
    <mergeCell ref="AS56:AS57"/>
    <mergeCell ref="W51:W52"/>
    <mergeCell ref="AA52:AA53"/>
    <mergeCell ref="AA45:AC46"/>
    <mergeCell ref="V46:X46"/>
    <mergeCell ref="V47:V53"/>
    <mergeCell ref="W47:W49"/>
    <mergeCell ref="X47:X53"/>
    <mergeCell ref="AF48:AF49"/>
    <mergeCell ref="AH48:AH49"/>
    <mergeCell ref="AC52:AC53"/>
    <mergeCell ref="AF53:AH54"/>
    <mergeCell ref="AK53:AK54"/>
    <mergeCell ref="AM53:AM54"/>
    <mergeCell ref="AF55:AH56"/>
    <mergeCell ref="AF60:AF61"/>
    <mergeCell ref="AH60:AH61"/>
    <mergeCell ref="AK59:AM60"/>
    <mergeCell ref="AK61:AM62"/>
    <mergeCell ref="AP64:AP65"/>
    <mergeCell ref="AR64:AR65"/>
    <mergeCell ref="AS64:AS65"/>
    <mergeCell ref="AK67:AK68"/>
    <mergeCell ref="AM67:AM6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8"/>
      <c r="B1" s="118"/>
      <c r="C1" s="118"/>
      <c r="D1" s="158"/>
      <c r="E1" s="118"/>
      <c r="F1" s="118"/>
      <c r="G1" s="118"/>
      <c r="H1" s="118"/>
      <c r="I1" s="158"/>
      <c r="J1" s="118"/>
      <c r="K1" s="118"/>
      <c r="L1" s="118"/>
      <c r="M1" s="118"/>
      <c r="N1" s="158"/>
      <c r="O1" s="118"/>
      <c r="P1" s="118"/>
      <c r="Q1" s="118"/>
      <c r="R1" s="118"/>
      <c r="S1" s="158"/>
      <c r="T1" s="118"/>
      <c r="U1" s="118"/>
      <c r="V1" s="118"/>
      <c r="W1" s="118"/>
      <c r="X1" s="118"/>
      <c r="Y1" s="118"/>
      <c r="Z1" s="118"/>
      <c r="AA1" s="118"/>
      <c r="AB1" s="118"/>
      <c r="AC1" s="158"/>
      <c r="AD1" s="118"/>
      <c r="AE1" s="408"/>
      <c r="AF1" s="409"/>
      <c r="AG1" s="408"/>
      <c r="AH1" s="158"/>
      <c r="AI1" s="118"/>
      <c r="AJ1" s="118"/>
      <c r="AK1" s="118"/>
      <c r="AL1" s="118"/>
      <c r="AM1" s="410"/>
      <c r="AN1" s="118"/>
      <c r="AO1" s="118"/>
      <c r="AP1" s="118"/>
      <c r="AQ1" s="118"/>
      <c r="AR1" s="158"/>
      <c r="AS1" s="411"/>
      <c r="AT1" s="411"/>
      <c r="AU1" s="411"/>
    </row>
    <row r="2" ht="6.0" customHeight="1">
      <c r="A2" s="412"/>
      <c r="B2" s="470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5"/>
      <c r="AS2" s="416"/>
      <c r="AT2" s="416"/>
      <c r="AU2" s="416"/>
    </row>
    <row r="3" ht="4.5" customHeight="1">
      <c r="A3" s="118"/>
      <c r="B3" s="118"/>
      <c r="C3" s="118"/>
      <c r="D3" s="158"/>
      <c r="E3" s="118"/>
      <c r="F3" s="118"/>
      <c r="G3" s="118"/>
      <c r="H3" s="118"/>
      <c r="I3" s="158"/>
      <c r="J3" s="118"/>
      <c r="K3" s="118"/>
      <c r="L3" s="118"/>
      <c r="M3" s="118"/>
      <c r="N3" s="158"/>
      <c r="O3" s="118"/>
      <c r="P3" s="118"/>
      <c r="Q3" s="118"/>
      <c r="R3" s="118"/>
      <c r="S3" s="158"/>
      <c r="T3" s="118"/>
      <c r="U3" s="118"/>
      <c r="V3" s="118"/>
      <c r="W3" s="118"/>
      <c r="X3" s="118"/>
      <c r="Y3" s="118"/>
      <c r="Z3" s="118"/>
      <c r="AA3" s="118"/>
      <c r="AB3" s="118"/>
      <c r="AC3" s="158"/>
      <c r="AD3" s="118"/>
      <c r="AE3" s="408"/>
      <c r="AF3" s="409"/>
      <c r="AG3" s="408"/>
      <c r="AH3" s="158"/>
      <c r="AI3" s="118"/>
      <c r="AJ3" s="118"/>
      <c r="AK3" s="118"/>
      <c r="AL3" s="118"/>
      <c r="AM3" s="410"/>
      <c r="AN3" s="118"/>
      <c r="AO3" s="118"/>
      <c r="AP3" s="118"/>
      <c r="AQ3" s="118"/>
      <c r="AR3" s="158"/>
      <c r="AS3" s="411"/>
      <c r="AT3" s="411"/>
      <c r="AU3" s="411"/>
    </row>
    <row r="4" ht="33.75" customHeight="1">
      <c r="A4" s="417"/>
      <c r="B4" s="474" t="s">
        <v>253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20"/>
      <c r="AS4" s="421"/>
      <c r="AT4" s="421"/>
      <c r="AU4" s="421"/>
    </row>
    <row r="5" ht="7.5" customHeight="1">
      <c r="A5" s="118"/>
      <c r="B5" s="118"/>
      <c r="C5" s="118"/>
      <c r="D5" s="158"/>
      <c r="E5" s="118"/>
      <c r="F5" s="118"/>
      <c r="G5" s="118"/>
      <c r="H5" s="118"/>
      <c r="I5" s="158"/>
      <c r="J5" s="118"/>
      <c r="K5" s="118"/>
      <c r="L5" s="118"/>
      <c r="M5" s="118"/>
      <c r="N5" s="158"/>
      <c r="O5" s="118"/>
      <c r="P5" s="118"/>
      <c r="Q5" s="118"/>
      <c r="R5" s="118"/>
      <c r="S5" s="158"/>
      <c r="T5" s="118"/>
      <c r="U5" s="118"/>
      <c r="V5" s="118"/>
      <c r="W5" s="118"/>
      <c r="X5" s="118"/>
      <c r="Y5" s="118"/>
      <c r="Z5" s="118"/>
      <c r="AA5" s="118"/>
      <c r="AB5" s="118"/>
      <c r="AC5" s="158"/>
      <c r="AD5" s="118"/>
      <c r="AE5" s="408"/>
      <c r="AF5" s="409"/>
      <c r="AG5" s="408"/>
      <c r="AH5" s="158"/>
      <c r="AI5" s="118"/>
      <c r="AJ5" s="118"/>
      <c r="AK5" s="118"/>
      <c r="AL5" s="118"/>
      <c r="AM5" s="410"/>
      <c r="AN5" s="118"/>
      <c r="AO5" s="118"/>
      <c r="AP5" s="118"/>
      <c r="AQ5" s="118"/>
      <c r="AR5" s="158"/>
      <c r="AS5" s="411"/>
      <c r="AT5" s="411"/>
      <c r="AU5" s="411"/>
    </row>
    <row r="6" ht="33.75" customHeight="1">
      <c r="A6" s="417"/>
      <c r="B6" s="478" t="s">
        <v>55</v>
      </c>
      <c r="V6" s="423"/>
      <c r="W6" s="424"/>
      <c r="X6" s="425"/>
      <c r="Y6" s="479" t="s">
        <v>167</v>
      </c>
      <c r="AS6" s="421"/>
      <c r="AT6" s="421"/>
      <c r="AU6" s="421"/>
    </row>
    <row r="7" ht="6.0" customHeight="1">
      <c r="A7" s="412"/>
      <c r="B7" s="118"/>
      <c r="V7" s="118"/>
      <c r="W7" s="118"/>
      <c r="X7" s="118"/>
      <c r="Y7" s="118"/>
      <c r="AS7" s="416"/>
      <c r="AT7" s="416"/>
      <c r="AU7" s="416"/>
    </row>
    <row r="8" ht="15.0" customHeight="1">
      <c r="A8" s="428"/>
      <c r="B8" s="429" t="str">
        <f>'Team Lists Records'!A9</f>
        <v>CONNECTICUT</v>
      </c>
      <c r="G8" s="430" t="str">
        <f>'Team Lists Records LIVE'!B5</f>
        <v>MAINE</v>
      </c>
      <c r="L8" s="430" t="str">
        <f>'Team Lists Records LIVE'!B6</f>
        <v>MASSACHUSETTS</v>
      </c>
      <c r="Q8" s="430" t="str">
        <f>'Team Lists Records LIVE'!B7</f>
        <v>NEW HAMPSHIRE</v>
      </c>
      <c r="V8" s="430"/>
      <c r="W8" s="428"/>
      <c r="X8" s="430"/>
      <c r="Y8" s="430" t="str">
        <f>'Team Lists Records LIVE'!B13</f>
        <v>DELAWARE</v>
      </c>
      <c r="AD8" s="430" t="str">
        <f>'Team Lists Records LIVE'!B14</f>
        <v>MARYLAND</v>
      </c>
      <c r="AI8" s="430" t="str">
        <f>'Team Lists Records LIVE'!B15</f>
        <v>NEW JERSEY</v>
      </c>
      <c r="AN8" s="430" t="str">
        <f>'Team Lists Records LIVE'!B16</f>
        <v>NEW YORK</v>
      </c>
      <c r="AS8" s="431"/>
      <c r="AT8" s="431"/>
      <c r="AU8" s="431"/>
    </row>
    <row r="9" ht="15.0" customHeight="1">
      <c r="A9" s="432"/>
      <c r="B9" s="433" t="str">
        <f>'Team Lists Records LIVE'!D4</f>
        <v>Fairfield American Little League</v>
      </c>
      <c r="G9" s="434" t="str">
        <f>'Team Lists Records LIVE'!D5</f>
        <v>Saco/Maremont Little League</v>
      </c>
      <c r="L9" s="434" t="str">
        <f>'Team Lists Records LIVE'!D6</f>
        <v>Pittsfield American Little League</v>
      </c>
      <c r="Q9" s="434" t="str">
        <f>'Team Lists Records LIVE'!D7</f>
        <v>Goffstown Junior Baseball Little League</v>
      </c>
      <c r="V9" s="434"/>
      <c r="W9" s="432"/>
      <c r="X9" s="434"/>
      <c r="Y9" s="434" t="str">
        <f>'Team Lists Records LIVE'!D13</f>
        <v>Milton Little League</v>
      </c>
      <c r="AD9" s="434" t="str">
        <f>'Team Lists Records LIVE'!D14</f>
        <v>Berlin Little League</v>
      </c>
      <c r="AI9" s="434" t="str">
        <f>'Team Lists Records LIVE'!D15</f>
        <v>Middletown Little League</v>
      </c>
      <c r="AN9" s="434" t="str">
        <f>'Team Lists Records LIVE'!D16</f>
        <v>Mid Island Little League</v>
      </c>
      <c r="AS9" s="435"/>
      <c r="AT9" s="435"/>
      <c r="AU9" s="435"/>
    </row>
    <row r="10" ht="15.0" customHeight="1">
      <c r="A10" s="436"/>
      <c r="B10" s="437" t="str">
        <f>'Team Lists Records LIVE'!C4</f>
        <v>Fairfield, CT</v>
      </c>
      <c r="G10" s="438" t="str">
        <f>'Team Lists Records LIVE'!C5</f>
        <v>Saco, ME</v>
      </c>
      <c r="L10" s="438" t="str">
        <f>'Team Lists Records LIVE'!C6</f>
        <v>Pittsfield, MA</v>
      </c>
      <c r="Q10" s="438" t="str">
        <f>'Team Lists Records LIVE'!C7</f>
        <v>Goffstown, NH</v>
      </c>
      <c r="V10" s="438"/>
      <c r="W10" s="436"/>
      <c r="X10" s="438"/>
      <c r="Y10" s="438" t="str">
        <f>'Team Lists Records LIVE'!C13</f>
        <v>Milton, DE</v>
      </c>
      <c r="AD10" s="438" t="str">
        <f>'Team Lists Records LIVE'!C14</f>
        <v>Berlin, MD</v>
      </c>
      <c r="AI10" s="438" t="str">
        <f>'Team Lists Records LIVE'!C15</f>
        <v>Middletown, NJ</v>
      </c>
      <c r="AN10" s="438" t="str">
        <f>'Team Lists Records LIVE'!C16</f>
        <v>Staten Island, NY</v>
      </c>
      <c r="AS10" s="439"/>
      <c r="AT10" s="439"/>
      <c r="AU10" s="439"/>
    </row>
    <row r="11" ht="22.5" customHeight="1">
      <c r="A11" s="440"/>
      <c r="B11" s="441"/>
      <c r="C11" s="442"/>
      <c r="D11" s="442"/>
      <c r="E11" s="442"/>
      <c r="F11" s="442"/>
      <c r="G11" s="442" t="str">
        <f>'Team Lists Records LIVE'!B8</f>
        <v>RHODE ISLAND</v>
      </c>
      <c r="L11" s="442" t="str">
        <f>'Team Lists Records LIVE'!B9</f>
        <v>VERMONT</v>
      </c>
      <c r="Q11" s="442"/>
      <c r="R11" s="442"/>
      <c r="S11" s="442"/>
      <c r="T11" s="442"/>
      <c r="U11" s="442"/>
      <c r="V11" s="442"/>
      <c r="W11" s="440"/>
      <c r="X11" s="442"/>
      <c r="Y11" s="442"/>
      <c r="Z11" s="442"/>
      <c r="AA11" s="442"/>
      <c r="AB11" s="442"/>
      <c r="AC11" s="442"/>
      <c r="AD11" s="442" t="str">
        <f>'Team Lists Records LIVE'!B17</f>
        <v>PENNSYLVANIA</v>
      </c>
      <c r="AI11" s="442" t="str">
        <f>'Team Lists Records LIVE'!B18</f>
        <v>WASHINGTON, DC</v>
      </c>
      <c r="AN11" s="442"/>
      <c r="AO11" s="442"/>
      <c r="AP11" s="442"/>
      <c r="AQ11" s="442"/>
      <c r="AR11" s="442"/>
      <c r="AS11" s="444"/>
      <c r="AT11" s="444"/>
      <c r="AU11" s="444"/>
    </row>
    <row r="12" ht="15.0" customHeight="1">
      <c r="A12" s="432"/>
      <c r="B12" s="433"/>
      <c r="C12" s="434"/>
      <c r="D12" s="434"/>
      <c r="E12" s="434"/>
      <c r="F12" s="434"/>
      <c r="G12" s="434" t="str">
        <f>'Team Lists Records LIVE'!D8</f>
        <v>Coventry Little League</v>
      </c>
      <c r="L12" s="434" t="str">
        <f>'Team Lists Records LIVE'!D9</f>
        <v>South Burlington Little League</v>
      </c>
      <c r="Q12" s="434"/>
      <c r="R12" s="434"/>
      <c r="S12" s="434"/>
      <c r="T12" s="434"/>
      <c r="U12" s="434"/>
      <c r="V12" s="434"/>
      <c r="W12" s="432"/>
      <c r="X12" s="434"/>
      <c r="Y12" s="434"/>
      <c r="Z12" s="434"/>
      <c r="AA12" s="434"/>
      <c r="AB12" s="434"/>
      <c r="AC12" s="434"/>
      <c r="AD12" s="434" t="str">
        <f>'Team Lists Records LIVE'!D17</f>
        <v>Keystone Little League</v>
      </c>
      <c r="AI12" s="434" t="str">
        <f>'Team Lists Records LIVE'!D18</f>
        <v>Mamie Johnson Little League</v>
      </c>
      <c r="AN12" s="434"/>
      <c r="AO12" s="434"/>
      <c r="AP12" s="434"/>
      <c r="AQ12" s="434"/>
      <c r="AR12" s="434"/>
      <c r="AS12" s="435"/>
      <c r="AT12" s="435"/>
      <c r="AU12" s="435"/>
    </row>
    <row r="13" ht="15.0" customHeight="1">
      <c r="A13" s="436"/>
      <c r="B13" s="437"/>
      <c r="C13" s="438"/>
      <c r="D13" s="438"/>
      <c r="E13" s="438"/>
      <c r="F13" s="438"/>
      <c r="G13" s="438" t="str">
        <f>'Team Lists Records LIVE'!C8</f>
        <v>Coventry, RI</v>
      </c>
      <c r="L13" s="438" t="str">
        <f>'Team Lists Records LIVE'!C9</f>
        <v>South Burlington, VT</v>
      </c>
      <c r="Q13" s="438"/>
      <c r="R13" s="438"/>
      <c r="S13" s="438"/>
      <c r="T13" s="438"/>
      <c r="U13" s="438"/>
      <c r="V13" s="438"/>
      <c r="W13" s="436"/>
      <c r="X13" s="438"/>
      <c r="Y13" s="438"/>
      <c r="Z13" s="438"/>
      <c r="AA13" s="438"/>
      <c r="AB13" s="438"/>
      <c r="AC13" s="438"/>
      <c r="AD13" s="438" t="str">
        <f>'Team Lists Records LIVE'!C17</f>
        <v>Clinton County, PA</v>
      </c>
      <c r="AI13" s="438" t="str">
        <f>'Team Lists Records LIVE'!C18</f>
        <v>Washington, DC</v>
      </c>
      <c r="AN13" s="438"/>
      <c r="AO13" s="438"/>
      <c r="AP13" s="438"/>
      <c r="AQ13" s="438"/>
      <c r="AR13" s="438"/>
      <c r="AS13" s="439"/>
      <c r="AT13" s="439"/>
      <c r="AU13" s="439"/>
    </row>
    <row r="14" ht="22.5" customHeight="1">
      <c r="A14" s="446"/>
      <c r="M14" s="118"/>
      <c r="N14" s="118"/>
      <c r="O14" s="447"/>
      <c r="P14" s="447"/>
      <c r="Q14" s="447"/>
      <c r="R14" s="447"/>
      <c r="S14" s="447"/>
      <c r="T14" s="447"/>
      <c r="U14" s="447"/>
      <c r="V14" s="447"/>
      <c r="W14" s="446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8"/>
      <c r="AT14" s="448"/>
      <c r="AU14" s="448"/>
    </row>
    <row r="15" ht="11.25" customHeight="1">
      <c r="A15" s="118"/>
      <c r="B15" s="118"/>
      <c r="C15" s="118"/>
      <c r="D15" s="118"/>
      <c r="E15" s="118"/>
      <c r="F15" s="118"/>
      <c r="G15" s="118"/>
      <c r="H15" s="118"/>
      <c r="I15" s="449"/>
      <c r="J15" s="118"/>
      <c r="K15" s="118"/>
      <c r="L15" s="118"/>
      <c r="M15" s="118"/>
      <c r="N15" s="118"/>
      <c r="O15" s="118"/>
      <c r="P15" s="118"/>
      <c r="Q15" s="118"/>
      <c r="R15" s="118"/>
      <c r="S15" s="158"/>
      <c r="T15" s="118"/>
      <c r="U15" s="118"/>
      <c r="V15" s="118"/>
      <c r="W15" s="118"/>
      <c r="X15" s="118"/>
      <c r="Y15" s="118"/>
      <c r="Z15" s="118"/>
      <c r="AA15" s="118"/>
      <c r="AB15" s="118"/>
      <c r="AC15" s="158"/>
      <c r="AD15" s="118"/>
      <c r="AE15" s="450"/>
      <c r="AF15" s="85"/>
      <c r="AG15" s="450"/>
      <c r="AH15" s="15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411"/>
      <c r="AT15" s="411"/>
      <c r="AU15" s="411"/>
    </row>
    <row r="16" ht="11.25" customHeigh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58"/>
      <c r="T16" s="118"/>
      <c r="U16" s="118"/>
      <c r="V16" s="118"/>
      <c r="W16" s="118"/>
      <c r="X16" s="118"/>
      <c r="Y16" s="118"/>
      <c r="Z16" s="118"/>
      <c r="AA16" s="118"/>
      <c r="AB16" s="118"/>
      <c r="AC16" s="158"/>
      <c r="AD16" s="118"/>
      <c r="AE16" s="450"/>
      <c r="AF16" s="85"/>
      <c r="AG16" s="450"/>
      <c r="AH16" s="15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411"/>
      <c r="AT16" s="411"/>
      <c r="AU16" s="411"/>
    </row>
    <row r="17" ht="11.25" customHeight="1">
      <c r="A17" s="118"/>
      <c r="B17" s="118"/>
      <c r="C17" s="118"/>
      <c r="D17" s="158"/>
      <c r="E17" s="118"/>
      <c r="F17" s="118"/>
      <c r="G17" s="118"/>
      <c r="H17" s="118"/>
      <c r="I17" s="449" t="s">
        <v>97</v>
      </c>
      <c r="J17" s="118"/>
      <c r="K17" s="118"/>
      <c r="L17" s="118"/>
      <c r="M17" s="118"/>
      <c r="N17" s="158"/>
      <c r="O17" s="118"/>
      <c r="P17" s="118"/>
      <c r="Q17" s="118"/>
      <c r="R17" s="118"/>
      <c r="S17" s="158"/>
      <c r="T17" s="118"/>
      <c r="U17" s="118"/>
      <c r="V17" s="118"/>
      <c r="W17" s="118"/>
      <c r="X17" s="118"/>
      <c r="Y17" s="118"/>
      <c r="Z17" s="118"/>
      <c r="AA17" s="118"/>
      <c r="AB17" s="118"/>
      <c r="AC17" s="158"/>
      <c r="AD17" s="118"/>
      <c r="AE17" s="450"/>
      <c r="AF17" s="85"/>
      <c r="AG17" s="450"/>
      <c r="AH17" s="158"/>
      <c r="AI17" s="118"/>
      <c r="AJ17" s="118"/>
      <c r="AK17" s="118"/>
      <c r="AL17" s="118"/>
      <c r="AM17" s="449" t="s">
        <v>97</v>
      </c>
      <c r="AN17" s="118"/>
      <c r="AO17" s="118"/>
      <c r="AP17" s="118"/>
      <c r="AQ17" s="118"/>
      <c r="AR17" s="118"/>
      <c r="AS17" s="411"/>
      <c r="AT17" s="411"/>
      <c r="AU17" s="411"/>
    </row>
    <row r="18" ht="11.25" customHeight="1">
      <c r="A18" s="118"/>
      <c r="B18" s="118"/>
      <c r="C18" s="118"/>
      <c r="D18" s="158"/>
      <c r="E18" s="118"/>
      <c r="F18" s="118"/>
      <c r="G18" s="210" t="str">
        <f>UPPER('Brackets To Edit'!G4)</f>
        <v>VERMONT</v>
      </c>
      <c r="H18" s="118"/>
      <c r="I18" s="451">
        <f>'Brackets To Edit'!I4</f>
        <v>0</v>
      </c>
      <c r="J18" s="452"/>
      <c r="K18" s="118"/>
      <c r="L18" s="118"/>
      <c r="M18" s="118"/>
      <c r="N18" s="158"/>
      <c r="O18" s="118"/>
      <c r="P18" s="118"/>
      <c r="Q18" s="118"/>
      <c r="R18" s="118"/>
      <c r="S18" s="158"/>
      <c r="T18" s="118"/>
      <c r="U18" s="118"/>
      <c r="V18" s="118"/>
      <c r="W18" s="118"/>
      <c r="X18" s="118"/>
      <c r="Y18" s="118"/>
      <c r="Z18" s="118"/>
      <c r="AA18" s="118"/>
      <c r="AB18" s="118"/>
      <c r="AC18" s="158"/>
      <c r="AD18" s="118"/>
      <c r="AE18" s="450"/>
      <c r="AF18" s="85"/>
      <c r="AG18" s="450"/>
      <c r="AH18" s="158"/>
      <c r="AI18" s="118"/>
      <c r="AJ18" s="452"/>
      <c r="AK18" s="210" t="str">
        <f>UPPER('Brackets To Edit'!G48)</f>
        <v>PENNSYLVANIA</v>
      </c>
      <c r="AL18" s="118"/>
      <c r="AM18" s="451">
        <f>'Brackets To Edit'!I48</f>
        <v>0</v>
      </c>
      <c r="AN18" s="118"/>
      <c r="AO18" s="118"/>
      <c r="AP18" s="118"/>
      <c r="AQ18" s="118"/>
      <c r="AR18" s="158"/>
      <c r="AS18" s="411"/>
      <c r="AT18" s="411"/>
      <c r="AU18" s="411"/>
    </row>
    <row r="19" ht="11.25" customHeight="1">
      <c r="A19" s="118"/>
      <c r="B19" s="118"/>
      <c r="C19" s="118"/>
      <c r="D19" s="118"/>
      <c r="E19" s="118"/>
      <c r="F19" s="118"/>
      <c r="G19" s="54"/>
      <c r="H19" s="118"/>
      <c r="I19" s="54"/>
      <c r="J19" s="453"/>
      <c r="K19" s="118"/>
      <c r="L19" s="118"/>
      <c r="M19" s="118"/>
      <c r="N19" s="118"/>
      <c r="O19" s="118"/>
      <c r="P19" s="118"/>
      <c r="Q19" s="118"/>
      <c r="R19" s="118"/>
      <c r="S19" s="158"/>
      <c r="T19" s="118"/>
      <c r="U19" s="118"/>
      <c r="V19" s="118"/>
      <c r="W19" s="118"/>
      <c r="X19" s="118"/>
      <c r="Y19" s="118"/>
      <c r="Z19" s="118"/>
      <c r="AA19" s="118"/>
      <c r="AB19" s="118"/>
      <c r="AC19" s="158"/>
      <c r="AD19" s="118"/>
      <c r="AE19" s="118"/>
      <c r="AF19" s="118"/>
      <c r="AG19" s="118"/>
      <c r="AH19" s="118"/>
      <c r="AI19" s="118"/>
      <c r="AJ19" s="454"/>
      <c r="AK19" s="54"/>
      <c r="AL19" s="118"/>
      <c r="AM19" s="54"/>
      <c r="AN19" s="118"/>
      <c r="AO19" s="118"/>
      <c r="AP19" s="118"/>
      <c r="AQ19" s="118"/>
      <c r="AR19" s="118"/>
      <c r="AS19" s="411"/>
      <c r="AT19" s="411"/>
      <c r="AU19" s="411"/>
    </row>
    <row r="20" ht="11.25" customHeight="1">
      <c r="A20" s="118"/>
      <c r="B20" s="118"/>
      <c r="C20" s="118"/>
      <c r="D20" s="449" t="s">
        <v>97</v>
      </c>
      <c r="E20" s="118"/>
      <c r="F20" s="118"/>
      <c r="G20" s="456" t="str">
        <f>UPPER('Brackets To Edit'!G3)</f>
        <v>NE #3 ● ESPN+</v>
      </c>
      <c r="J20" s="118"/>
      <c r="K20" s="454"/>
      <c r="L20" s="118"/>
      <c r="M20" s="118"/>
      <c r="N20" s="449" t="s">
        <v>97</v>
      </c>
      <c r="O20" s="118"/>
      <c r="P20" s="118"/>
      <c r="Q20" s="118"/>
      <c r="R20" s="118"/>
      <c r="S20" s="158"/>
      <c r="T20" s="118"/>
      <c r="U20" s="118"/>
      <c r="V20" s="118"/>
      <c r="W20" s="118"/>
      <c r="X20" s="118"/>
      <c r="Y20" s="118"/>
      <c r="Z20" s="118"/>
      <c r="AA20" s="118"/>
      <c r="AB20" s="118"/>
      <c r="AC20" s="158"/>
      <c r="AD20" s="118"/>
      <c r="AE20" s="457"/>
      <c r="AF20" s="118"/>
      <c r="AG20" s="118"/>
      <c r="AH20" s="449" t="s">
        <v>97</v>
      </c>
      <c r="AI20" s="118"/>
      <c r="AJ20" s="454"/>
      <c r="AK20" s="456" t="str">
        <f>UPPER('Brackets To Edit'!G46)</f>
        <v>MA #3 ● ESPN+</v>
      </c>
      <c r="AN20" s="118"/>
      <c r="AO20" s="118"/>
      <c r="AP20" s="118"/>
      <c r="AQ20" s="118"/>
      <c r="AR20" s="449" t="s">
        <v>97</v>
      </c>
      <c r="AS20" s="411"/>
      <c r="AT20" s="411"/>
      <c r="AU20" s="411"/>
    </row>
    <row r="21" ht="11.25" customHeight="1">
      <c r="A21" s="118"/>
      <c r="B21" s="458" t="str">
        <f>UPPER('Brackets To Edit'!B6)</f>
        <v>CONNECTICUT</v>
      </c>
      <c r="C21" s="118"/>
      <c r="D21" s="451">
        <f>'Brackets To Edit'!D6</f>
        <v>0</v>
      </c>
      <c r="E21" s="452"/>
      <c r="F21" s="118"/>
      <c r="J21" s="118"/>
      <c r="K21" s="460"/>
      <c r="L21" s="210" t="str">
        <f>UPPER(IF(AND(I18=0,I24=0),"",IF(I18&gt;I24,G18,G24)))</f>
        <v>RHODE ISLAND</v>
      </c>
      <c r="M21" s="118"/>
      <c r="N21" s="451">
        <f>'Brackets To Edit'!N6</f>
        <v>1</v>
      </c>
      <c r="O21" s="452"/>
      <c r="P21" s="118"/>
      <c r="Q21" s="118"/>
      <c r="R21" s="118"/>
      <c r="S21" s="158"/>
      <c r="T21" s="118"/>
      <c r="U21" s="118"/>
      <c r="V21" s="118"/>
      <c r="W21" s="118"/>
      <c r="X21" s="118"/>
      <c r="Y21" s="118"/>
      <c r="Z21" s="118"/>
      <c r="AA21" s="118"/>
      <c r="AB21" s="118"/>
      <c r="AC21" s="158"/>
      <c r="AD21" s="118"/>
      <c r="AE21" s="461"/>
      <c r="AF21" s="210" t="str">
        <f>UPPER(IF(AND(AM18=0,AM24=0),"",IF(AM18&gt;AM24,AK18,AK24)))</f>
        <v>NEW YORK</v>
      </c>
      <c r="AG21" s="118"/>
      <c r="AH21" s="451">
        <f>'Brackets To Edit'!N50</f>
        <v>5</v>
      </c>
      <c r="AI21" s="452"/>
      <c r="AJ21" s="454"/>
      <c r="AN21" s="118"/>
      <c r="AO21" s="452"/>
      <c r="AP21" s="210" t="str">
        <f>UPPER('Brackets To Edit'!B50)</f>
        <v>NEW YORK</v>
      </c>
      <c r="AQ21" s="118"/>
      <c r="AR21" s="451">
        <f>'Brackets To Edit'!D50</f>
        <v>10</v>
      </c>
      <c r="AS21" s="411"/>
      <c r="AT21" s="411"/>
      <c r="AU21" s="411"/>
    </row>
    <row r="22" ht="11.25" customHeight="1">
      <c r="A22" s="118"/>
      <c r="B22" s="54"/>
      <c r="C22" s="118"/>
      <c r="D22" s="54"/>
      <c r="E22" s="453"/>
      <c r="F22" s="118"/>
      <c r="G22" s="462" t="str">
        <f>'Brackets To Edit'!G6</f>
        <v>Monday 8/6 - 1:00 PM</v>
      </c>
      <c r="J22" s="118"/>
      <c r="K22" s="454"/>
      <c r="L22" s="54"/>
      <c r="M22" s="118"/>
      <c r="N22" s="54"/>
      <c r="O22" s="453"/>
      <c r="P22" s="118"/>
      <c r="Q22" s="118"/>
      <c r="R22" s="118"/>
      <c r="S22" s="158"/>
      <c r="T22" s="118"/>
      <c r="U22" s="118"/>
      <c r="V22" s="118"/>
      <c r="W22" s="118"/>
      <c r="X22" s="118"/>
      <c r="Y22" s="118"/>
      <c r="Z22" s="118"/>
      <c r="AA22" s="118"/>
      <c r="AB22" s="118"/>
      <c r="AC22" s="158"/>
      <c r="AD22" s="118"/>
      <c r="AE22" s="463"/>
      <c r="AF22" s="54"/>
      <c r="AG22" s="118"/>
      <c r="AH22" s="54"/>
      <c r="AI22" s="118"/>
      <c r="AJ22" s="454"/>
      <c r="AK22" s="462" t="str">
        <f>'Brackets To Edit'!G50</f>
        <v>Monday 8/6 - 10:00 AM</v>
      </c>
      <c r="AN22" s="118"/>
      <c r="AO22" s="454"/>
      <c r="AP22" s="54"/>
      <c r="AQ22" s="118"/>
      <c r="AR22" s="54"/>
      <c r="AS22" s="411"/>
      <c r="AT22" s="411"/>
      <c r="AU22" s="411"/>
    </row>
    <row r="23" ht="11.25" customHeight="1">
      <c r="A23" s="118"/>
      <c r="B23" s="456" t="str">
        <f>UPPER('Brackets To Edit'!B4)</f>
        <v>NE #1 ● ESPN+</v>
      </c>
      <c r="E23" s="453"/>
      <c r="F23" s="454"/>
      <c r="J23" s="453"/>
      <c r="K23" s="454"/>
      <c r="L23" s="505" t="s">
        <v>223</v>
      </c>
      <c r="M23" s="118"/>
      <c r="N23" s="158"/>
      <c r="O23" s="453"/>
      <c r="P23" s="118"/>
      <c r="Q23" s="118"/>
      <c r="R23" s="118"/>
      <c r="S23" s="158"/>
      <c r="T23" s="118"/>
      <c r="U23" s="118"/>
      <c r="V23" s="118"/>
      <c r="W23" s="118"/>
      <c r="X23" s="118"/>
      <c r="Y23" s="118"/>
      <c r="Z23" s="118"/>
      <c r="AA23" s="118"/>
      <c r="AB23" s="118"/>
      <c r="AC23" s="158"/>
      <c r="AD23" s="118"/>
      <c r="AE23" s="465"/>
      <c r="AF23" s="506" t="s">
        <v>223</v>
      </c>
      <c r="AG23" s="118"/>
      <c r="AH23" s="158"/>
      <c r="AI23" s="118"/>
      <c r="AJ23" s="454"/>
      <c r="AN23" s="118"/>
      <c r="AO23" s="454"/>
      <c r="AP23" s="456" t="str">
        <f>UPPER('Brackets To Edit'!B48)</f>
        <v>MA #1 ● ESPN+</v>
      </c>
      <c r="AS23" s="411"/>
      <c r="AT23" s="411"/>
      <c r="AU23" s="411"/>
    </row>
    <row r="24" ht="11.25" customHeight="1">
      <c r="A24" s="118"/>
      <c r="E24" s="453"/>
      <c r="F24" s="460"/>
      <c r="G24" s="210" t="str">
        <f>UPPER(IF(AND(D21=0,D27=0),"",IF(D21&gt;D27,B21,B27)))</f>
        <v>RHODE ISLAND</v>
      </c>
      <c r="H24" s="118"/>
      <c r="I24" s="451">
        <f>'Brackets To Edit'!I8</f>
        <v>10</v>
      </c>
      <c r="J24" s="467"/>
      <c r="K24" s="118"/>
      <c r="L24" s="118"/>
      <c r="M24" s="118"/>
      <c r="N24" s="118"/>
      <c r="O24" s="453"/>
      <c r="P24" s="118"/>
      <c r="Q24" s="118"/>
      <c r="R24" s="118"/>
      <c r="S24" s="158"/>
      <c r="T24" s="118"/>
      <c r="U24" s="118"/>
      <c r="V24" s="118"/>
      <c r="W24" s="118"/>
      <c r="X24" s="118"/>
      <c r="Y24" s="118"/>
      <c r="Z24" s="118"/>
      <c r="AA24" s="118"/>
      <c r="AB24" s="118"/>
      <c r="AC24" s="158"/>
      <c r="AD24" s="118"/>
      <c r="AE24" s="454"/>
      <c r="AF24" s="118"/>
      <c r="AG24" s="118"/>
      <c r="AH24" s="118"/>
      <c r="AI24" s="118"/>
      <c r="AJ24" s="460"/>
      <c r="AK24" s="210" t="str">
        <f>UPPER(IF(AND(AR21=0,AR27=0),"",IF(AR21&gt;AR27,AP21,AP27)))</f>
        <v>NEW YORK</v>
      </c>
      <c r="AL24" s="118"/>
      <c r="AM24" s="451">
        <f>'Brackets To Edit'!I52</f>
        <v>7</v>
      </c>
      <c r="AN24" s="452"/>
      <c r="AO24" s="454"/>
      <c r="AS24" s="411"/>
      <c r="AT24" s="411"/>
      <c r="AU24" s="411"/>
    </row>
    <row r="25" ht="11.25" customHeight="1">
      <c r="A25" s="118"/>
      <c r="B25" s="462" t="str">
        <f>'Brackets To Edit'!B8</f>
        <v>Sunday 8/5 - 1:00 PM</v>
      </c>
      <c r="E25" s="453"/>
      <c r="F25" s="454"/>
      <c r="G25" s="54"/>
      <c r="H25" s="118"/>
      <c r="I25" s="54"/>
      <c r="J25" s="118"/>
      <c r="K25" s="118"/>
      <c r="L25" s="118"/>
      <c r="M25" s="118"/>
      <c r="N25" s="158"/>
      <c r="O25" s="453"/>
      <c r="P25" s="118"/>
      <c r="Q25" s="118"/>
      <c r="R25" s="118"/>
      <c r="S25" s="158"/>
      <c r="T25" s="118"/>
      <c r="U25" s="118"/>
      <c r="V25" s="118"/>
      <c r="W25" s="468"/>
      <c r="X25" s="118"/>
      <c r="Y25" s="118"/>
      <c r="Z25" s="118"/>
      <c r="AA25" s="118"/>
      <c r="AB25" s="118"/>
      <c r="AC25" s="158"/>
      <c r="AD25" s="118"/>
      <c r="AE25" s="463"/>
      <c r="AF25" s="118"/>
      <c r="AG25" s="118"/>
      <c r="AH25" s="158"/>
      <c r="AI25" s="118"/>
      <c r="AJ25" s="118"/>
      <c r="AK25" s="54"/>
      <c r="AL25" s="118"/>
      <c r="AM25" s="54"/>
      <c r="AN25" s="118"/>
      <c r="AO25" s="454"/>
      <c r="AP25" s="462" t="str">
        <f>'Brackets To Edit'!B52</f>
        <v>Sunday 8/5 - 10:00 AM</v>
      </c>
      <c r="AS25" s="411"/>
      <c r="AT25" s="411"/>
      <c r="AU25" s="411"/>
    </row>
    <row r="26" ht="11.25" customHeight="1">
      <c r="A26" s="118"/>
      <c r="E26" s="453"/>
      <c r="F26" s="118"/>
      <c r="G26" s="505" t="s">
        <v>221</v>
      </c>
      <c r="H26" s="118"/>
      <c r="I26" s="158"/>
      <c r="J26" s="118"/>
      <c r="K26" s="118"/>
      <c r="L26" s="456" t="str">
        <f>UPPER('Brackets To Edit'!L10)</f>
        <v>NE #7 ● ESPN+</v>
      </c>
      <c r="O26" s="453"/>
      <c r="P26" s="118"/>
      <c r="Q26" s="118"/>
      <c r="R26" s="118"/>
      <c r="S26" s="158"/>
      <c r="T26" s="118"/>
      <c r="U26" s="118"/>
      <c r="V26" s="118"/>
      <c r="W26" s="468"/>
      <c r="X26" s="118"/>
      <c r="Y26" s="118"/>
      <c r="Z26" s="118"/>
      <c r="AA26" s="118"/>
      <c r="AB26" s="118"/>
      <c r="AC26" s="158"/>
      <c r="AD26" s="118"/>
      <c r="AE26" s="463"/>
      <c r="AF26" s="469" t="str">
        <f>UPPER('Brackets To Edit'!L54)</f>
        <v>MA #7 ● ESPN+</v>
      </c>
      <c r="AI26" s="118"/>
      <c r="AJ26" s="118"/>
      <c r="AK26" s="506" t="s">
        <v>221</v>
      </c>
      <c r="AL26" s="118"/>
      <c r="AM26" s="410"/>
      <c r="AN26" s="118"/>
      <c r="AO26" s="454"/>
      <c r="AS26" s="411"/>
      <c r="AT26" s="411"/>
      <c r="AU26" s="411"/>
    </row>
    <row r="27" ht="11.25" customHeight="1">
      <c r="A27" s="118"/>
      <c r="B27" s="210" t="str">
        <f>UPPER('Brackets To Edit'!B10)</f>
        <v>RHODE ISLAND</v>
      </c>
      <c r="C27" s="118"/>
      <c r="D27" s="451">
        <f>'Brackets To Edit'!D10</f>
        <v>10</v>
      </c>
      <c r="E27" s="467"/>
      <c r="F27" s="118"/>
      <c r="G27" s="118"/>
      <c r="H27" s="118"/>
      <c r="I27" s="158"/>
      <c r="J27" s="118"/>
      <c r="K27" s="118"/>
      <c r="O27" s="453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465"/>
      <c r="AI27" s="118"/>
      <c r="AJ27" s="118"/>
      <c r="AK27" s="118"/>
      <c r="AL27" s="118"/>
      <c r="AM27" s="410"/>
      <c r="AN27" s="118"/>
      <c r="AO27" s="460"/>
      <c r="AP27" s="210" t="str">
        <f>UPPER('Brackets To Edit'!B54)</f>
        <v>WASHINGTON, DC</v>
      </c>
      <c r="AQ27" s="118"/>
      <c r="AR27" s="451">
        <f>'Brackets To Edit'!D54</f>
        <v>2</v>
      </c>
      <c r="AS27" s="411"/>
      <c r="AT27" s="411"/>
      <c r="AU27" s="411"/>
    </row>
    <row r="28" ht="11.25" customHeight="1">
      <c r="A28" s="118"/>
      <c r="B28" s="54"/>
      <c r="C28" s="118"/>
      <c r="D28" s="54"/>
      <c r="E28" s="118"/>
      <c r="F28" s="118"/>
      <c r="G28" s="118"/>
      <c r="H28" s="118"/>
      <c r="I28" s="158"/>
      <c r="J28" s="118"/>
      <c r="K28" s="118"/>
      <c r="L28" s="462" t="str">
        <f>'Brackets To Edit'!L12</f>
        <v>Wednesday 8/8 - 4:00 PM</v>
      </c>
      <c r="O28" s="453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463"/>
      <c r="AF28" s="462" t="str">
        <f>'Brackets To Edit'!L56</f>
        <v>Wednesday 8/8 - 1:00 PM</v>
      </c>
      <c r="AI28" s="118"/>
      <c r="AJ28" s="118"/>
      <c r="AK28" s="118"/>
      <c r="AL28" s="118"/>
      <c r="AM28" s="410"/>
      <c r="AN28" s="118"/>
      <c r="AO28" s="118"/>
      <c r="AP28" s="54"/>
      <c r="AQ28" s="118"/>
      <c r="AR28" s="54"/>
      <c r="AS28" s="411"/>
      <c r="AT28" s="411"/>
      <c r="AU28" s="411"/>
    </row>
    <row r="29" ht="11.2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O29" s="453"/>
      <c r="U29" s="118"/>
      <c r="V29" s="118"/>
      <c r="W29" s="118"/>
      <c r="X29" s="118"/>
      <c r="Y29" s="118"/>
      <c r="AE29" s="463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411"/>
      <c r="AT29" s="411"/>
      <c r="AU29" s="411"/>
    </row>
    <row r="30" ht="11.2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453"/>
      <c r="P30" s="118"/>
      <c r="Q30" s="118"/>
      <c r="R30" s="118"/>
      <c r="S30" s="449" t="s">
        <v>97</v>
      </c>
      <c r="T30" s="118"/>
      <c r="U30" s="118"/>
      <c r="V30" s="118"/>
      <c r="Y30" s="118"/>
      <c r="Z30" s="118"/>
      <c r="AA30" s="118"/>
      <c r="AB30" s="118"/>
      <c r="AC30" s="449" t="s">
        <v>97</v>
      </c>
      <c r="AD30" s="118"/>
      <c r="AE30" s="463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58"/>
      <c r="AS30" s="411"/>
      <c r="AT30" s="411"/>
      <c r="AU30" s="411"/>
    </row>
    <row r="31" ht="11.25" customHeight="1">
      <c r="A31" s="118"/>
      <c r="B31" s="118"/>
      <c r="C31" s="118"/>
      <c r="D31" s="118"/>
      <c r="E31" s="118"/>
      <c r="F31" s="118"/>
      <c r="G31" s="118"/>
      <c r="H31" s="118"/>
      <c r="I31" s="449" t="s">
        <v>97</v>
      </c>
      <c r="J31" s="118"/>
      <c r="K31" s="118"/>
      <c r="L31" s="118"/>
      <c r="M31" s="118"/>
      <c r="N31" s="118"/>
      <c r="O31" s="453"/>
      <c r="P31" s="452"/>
      <c r="Q31" s="210" t="str">
        <f>UPPER(IF(AND(N21=0,N35=0),"",IF(N21&gt;N35,L21,L35)))</f>
        <v>MASSACHUSETTS</v>
      </c>
      <c r="R31" s="118"/>
      <c r="S31" s="451">
        <f>'Brackets To Edit'!S11</f>
        <v>2</v>
      </c>
      <c r="T31" s="452"/>
      <c r="U31" s="118"/>
      <c r="V31" s="519"/>
      <c r="W31" s="520"/>
      <c r="X31" s="521"/>
      <c r="Y31" s="118"/>
      <c r="Z31" s="452"/>
      <c r="AA31" s="210" t="str">
        <f>UPPER(IF(AND(AH21=0,AH35=0),"",IF(AH21&gt;AH35,AF21,AF35)))</f>
        <v>NEW YORK</v>
      </c>
      <c r="AB31" s="118"/>
      <c r="AC31" s="451">
        <f>'Brackets To Edit'!S55</f>
        <v>4</v>
      </c>
      <c r="AD31" s="452"/>
      <c r="AE31" s="463"/>
      <c r="AF31" s="118"/>
      <c r="AG31" s="118"/>
      <c r="AH31" s="118"/>
      <c r="AI31" s="118"/>
      <c r="AJ31" s="118"/>
      <c r="AK31" s="118"/>
      <c r="AL31" s="118"/>
      <c r="AM31" s="449" t="s">
        <v>97</v>
      </c>
      <c r="AN31" s="118"/>
      <c r="AO31" s="118"/>
      <c r="AP31" s="118"/>
      <c r="AQ31" s="118"/>
      <c r="AR31" s="158"/>
      <c r="AS31" s="411"/>
      <c r="AT31" s="411"/>
      <c r="AU31" s="411"/>
    </row>
    <row r="32" ht="11.25" customHeight="1">
      <c r="A32" s="118"/>
      <c r="B32" s="118"/>
      <c r="C32" s="118"/>
      <c r="D32" s="118"/>
      <c r="E32" s="118"/>
      <c r="F32" s="118"/>
      <c r="G32" s="210" t="str">
        <f>UPPER('Brackets To Edit'!G14)</f>
        <v>MAINE</v>
      </c>
      <c r="H32" s="118"/>
      <c r="I32" s="451">
        <f>'Brackets To Edit'!I14</f>
        <v>4</v>
      </c>
      <c r="J32" s="452"/>
      <c r="K32" s="118"/>
      <c r="L32" s="118"/>
      <c r="M32" s="118"/>
      <c r="N32" s="158"/>
      <c r="O32" s="453"/>
      <c r="P32" s="118"/>
      <c r="Q32" s="54"/>
      <c r="R32" s="118"/>
      <c r="S32" s="54"/>
      <c r="T32" s="118"/>
      <c r="U32" s="454"/>
      <c r="V32" s="527"/>
      <c r="W32" s="528" t="s">
        <v>230</v>
      </c>
      <c r="X32" s="529"/>
      <c r="Y32" s="118"/>
      <c r="Z32" s="454"/>
      <c r="AA32" s="54"/>
      <c r="AB32" s="118"/>
      <c r="AC32" s="54"/>
      <c r="AD32" s="118"/>
      <c r="AE32" s="465"/>
      <c r="AF32" s="85"/>
      <c r="AG32" s="85"/>
      <c r="AH32" s="158"/>
      <c r="AI32" s="118"/>
      <c r="AJ32" s="452"/>
      <c r="AK32" s="210" t="str">
        <f>UPPER('Brackets To Edit'!G58)</f>
        <v>NEW JERSEY</v>
      </c>
      <c r="AL32" s="118"/>
      <c r="AM32" s="451">
        <f>'Brackets To Edit'!I58</f>
        <v>6</v>
      </c>
      <c r="AN32" s="118"/>
      <c r="AO32" s="118"/>
      <c r="AP32" s="480"/>
      <c r="AQ32" s="118"/>
      <c r="AR32" s="158"/>
      <c r="AS32" s="411"/>
      <c r="AT32" s="411"/>
      <c r="AU32" s="411"/>
    </row>
    <row r="33" ht="11.25" customHeight="1">
      <c r="A33" s="118"/>
      <c r="B33" s="118"/>
      <c r="C33" s="118"/>
      <c r="D33" s="118"/>
      <c r="E33" s="118"/>
      <c r="F33" s="118"/>
      <c r="G33" s="54"/>
      <c r="H33" s="118"/>
      <c r="I33" s="54"/>
      <c r="J33" s="453"/>
      <c r="K33" s="118"/>
      <c r="L33" s="118"/>
      <c r="M33" s="118"/>
      <c r="N33" s="158"/>
      <c r="O33" s="453"/>
      <c r="P33" s="118"/>
      <c r="Q33" s="505" t="s">
        <v>228</v>
      </c>
      <c r="R33" s="118"/>
      <c r="S33" s="481"/>
      <c r="T33" s="118"/>
      <c r="U33" s="454"/>
      <c r="V33" s="531"/>
      <c r="X33" s="532"/>
      <c r="Y33" s="118"/>
      <c r="Z33" s="454"/>
      <c r="AA33" s="506" t="s">
        <v>228</v>
      </c>
      <c r="AB33" s="118"/>
      <c r="AC33" s="158"/>
      <c r="AD33" s="118"/>
      <c r="AE33" s="454"/>
      <c r="AF33" s="118"/>
      <c r="AG33" s="118"/>
      <c r="AH33" s="118"/>
      <c r="AI33" s="118"/>
      <c r="AJ33" s="454"/>
      <c r="AK33" s="54"/>
      <c r="AL33" s="118"/>
      <c r="AM33" s="54"/>
      <c r="AN33" s="118"/>
      <c r="AO33" s="118"/>
      <c r="AP33" s="118"/>
      <c r="AQ33" s="118"/>
      <c r="AR33" s="118"/>
      <c r="AS33" s="411"/>
      <c r="AT33" s="411"/>
      <c r="AU33" s="411"/>
    </row>
    <row r="34" ht="11.25" customHeight="1">
      <c r="A34" s="118"/>
      <c r="B34" s="118"/>
      <c r="C34" s="118"/>
      <c r="D34" s="449" t="s">
        <v>97</v>
      </c>
      <c r="E34" s="118"/>
      <c r="F34" s="118"/>
      <c r="G34" s="456" t="str">
        <f>UPPER('Brackets To Edit'!G12)</f>
        <v>NE #4 ● ESPN+</v>
      </c>
      <c r="J34" s="453"/>
      <c r="K34" s="118"/>
      <c r="L34" s="118"/>
      <c r="M34" s="118"/>
      <c r="N34" s="118"/>
      <c r="O34" s="453"/>
      <c r="P34" s="118"/>
      <c r="Q34" s="118"/>
      <c r="R34" s="118"/>
      <c r="S34" s="118"/>
      <c r="T34" s="118"/>
      <c r="U34" s="454"/>
      <c r="V34" s="531"/>
      <c r="X34" s="532"/>
      <c r="Y34" s="118"/>
      <c r="Z34" s="454"/>
      <c r="AA34" s="118"/>
      <c r="AB34" s="118"/>
      <c r="AC34" s="158"/>
      <c r="AD34" s="118"/>
      <c r="AE34" s="465"/>
      <c r="AF34" s="85"/>
      <c r="AG34" s="85"/>
      <c r="AH34" s="158"/>
      <c r="AI34" s="118"/>
      <c r="AJ34" s="454"/>
      <c r="AK34" s="456" t="str">
        <f>UPPER('Brackets To Edit'!G56)</f>
        <v>MA #4 ● ESPN+</v>
      </c>
      <c r="AN34" s="118"/>
      <c r="AO34" s="118"/>
      <c r="AP34" s="118"/>
      <c r="AQ34" s="118"/>
      <c r="AR34" s="449" t="s">
        <v>97</v>
      </c>
      <c r="AS34" s="411"/>
      <c r="AT34" s="411"/>
      <c r="AU34" s="411"/>
    </row>
    <row r="35" ht="11.25" customHeight="1">
      <c r="A35" s="118"/>
      <c r="B35" s="210" t="str">
        <f>UPPER('Brackets To Edit'!B16)</f>
        <v>MASSACHUSETTS</v>
      </c>
      <c r="C35" s="118"/>
      <c r="D35" s="451">
        <f>'Brackets To Edit'!D16</f>
        <v>4</v>
      </c>
      <c r="E35" s="452"/>
      <c r="F35" s="118"/>
      <c r="J35" s="453"/>
      <c r="K35" s="460"/>
      <c r="L35" s="210" t="str">
        <f>UPPER(IF(AND(I32=0,I38=0),"",IF(I32&gt;I38,G32,G38)))</f>
        <v>MASSACHUSETTS</v>
      </c>
      <c r="M35" s="118"/>
      <c r="N35" s="451">
        <f>'Brackets To Edit'!N16</f>
        <v>10</v>
      </c>
      <c r="O35" s="467"/>
      <c r="P35" s="118"/>
      <c r="Q35" s="118"/>
      <c r="R35" s="118"/>
      <c r="S35" s="118"/>
      <c r="T35" s="118"/>
      <c r="U35" s="454"/>
      <c r="V35" s="531"/>
      <c r="W35" s="534"/>
      <c r="X35" s="532"/>
      <c r="Y35" s="118"/>
      <c r="Z35" s="454"/>
      <c r="AA35" s="118"/>
      <c r="AB35" s="118"/>
      <c r="AC35" s="158"/>
      <c r="AD35" s="118"/>
      <c r="AE35" s="485"/>
      <c r="AF35" s="210" t="str">
        <f>UPPER(IF(AND(AM32=0,AM38=0),"",IF(AM32&gt;AM38,AK32,AK38)))</f>
        <v>NEW JERSEY</v>
      </c>
      <c r="AG35" s="118"/>
      <c r="AH35" s="451">
        <f>'Brackets To Edit'!N60</f>
        <v>2</v>
      </c>
      <c r="AI35" s="452"/>
      <c r="AJ35" s="454"/>
      <c r="AN35" s="118"/>
      <c r="AO35" s="452"/>
      <c r="AP35" s="210" t="str">
        <f>UPPER('Brackets To Edit'!B60)</f>
        <v>MARYLAND</v>
      </c>
      <c r="AQ35" s="118"/>
      <c r="AR35" s="451">
        <f>'Brackets To Edit'!D60</f>
        <v>6</v>
      </c>
      <c r="AS35" s="411"/>
      <c r="AT35" s="411"/>
      <c r="AU35" s="411"/>
    </row>
    <row r="36" ht="11.25" customHeight="1">
      <c r="A36" s="118"/>
      <c r="B36" s="54"/>
      <c r="C36" s="118"/>
      <c r="D36" s="54"/>
      <c r="E36" s="453"/>
      <c r="F36" s="118"/>
      <c r="G36" s="462" t="str">
        <f>'Brackets To Edit'!G16</f>
        <v>Monday 8/6 - 7:00 PM</v>
      </c>
      <c r="J36" s="118"/>
      <c r="K36" s="454"/>
      <c r="L36" s="54"/>
      <c r="M36" s="118"/>
      <c r="N36" s="54"/>
      <c r="O36" s="118"/>
      <c r="P36" s="118"/>
      <c r="Q36" s="118"/>
      <c r="R36" s="118"/>
      <c r="S36" s="118"/>
      <c r="T36" s="118"/>
      <c r="U36" s="460"/>
      <c r="V36" s="531"/>
      <c r="W36" s="486" t="str">
        <f>UPPER(IF(AND(S31=0,S52=0),"",IF(S31&gt;S52,Q31,Q52)))</f>
        <v>RHODE ISLAND</v>
      </c>
      <c r="X36" s="532"/>
      <c r="Y36" s="118"/>
      <c r="Z36" s="454"/>
      <c r="AA36" s="118"/>
      <c r="AB36" s="118"/>
      <c r="AC36" s="118"/>
      <c r="AD36" s="118"/>
      <c r="AE36" s="457"/>
      <c r="AF36" s="54"/>
      <c r="AG36" s="118"/>
      <c r="AH36" s="54"/>
      <c r="AI36" s="118"/>
      <c r="AJ36" s="454"/>
      <c r="AK36" s="462" t="str">
        <f>'Brackets To Edit'!G60</f>
        <v>Monday 8/6 - 4:00 PM</v>
      </c>
      <c r="AN36" s="118"/>
      <c r="AO36" s="454"/>
      <c r="AP36" s="54"/>
      <c r="AQ36" s="118"/>
      <c r="AR36" s="54"/>
      <c r="AS36" s="411"/>
      <c r="AT36" s="411"/>
      <c r="AU36" s="411"/>
    </row>
    <row r="37" ht="11.25" customHeight="1">
      <c r="A37" s="118"/>
      <c r="B37" s="456" t="str">
        <f>UPPER('Brackets To Edit'!B14)</f>
        <v>NE #2 ● ESPN+</v>
      </c>
      <c r="E37" s="453"/>
      <c r="F37" s="454"/>
      <c r="J37" s="453"/>
      <c r="K37" s="454"/>
      <c r="L37" s="505" t="s">
        <v>224</v>
      </c>
      <c r="M37" s="118"/>
      <c r="N37" s="158"/>
      <c r="O37" s="118"/>
      <c r="P37" s="118"/>
      <c r="Q37" s="118"/>
      <c r="R37" s="118"/>
      <c r="S37" s="118"/>
      <c r="T37" s="118"/>
      <c r="U37" s="454"/>
      <c r="V37" s="531"/>
      <c r="X37" s="532"/>
      <c r="Y37" s="118"/>
      <c r="Z37" s="454"/>
      <c r="AA37" s="118"/>
      <c r="AB37" s="118"/>
      <c r="AC37" s="118"/>
      <c r="AD37" s="118"/>
      <c r="AE37" s="450"/>
      <c r="AF37" s="506" t="s">
        <v>224</v>
      </c>
      <c r="AG37" s="118"/>
      <c r="AH37" s="158"/>
      <c r="AI37" s="118"/>
      <c r="AJ37" s="454"/>
      <c r="AN37" s="118"/>
      <c r="AO37" s="454"/>
      <c r="AP37" s="456" t="str">
        <f>UPPER('Brackets To Edit'!B58)</f>
        <v>MA #2 ● ESPN+</v>
      </c>
      <c r="AS37" s="411"/>
      <c r="AT37" s="411"/>
      <c r="AU37" s="411"/>
    </row>
    <row r="38" ht="11.25" customHeight="1">
      <c r="A38" s="118"/>
      <c r="E38" s="453"/>
      <c r="F38" s="460"/>
      <c r="G38" s="210" t="str">
        <f>UPPER(IF(AND(D35=0,D41=0),"",IF(D35&gt;D41,B35,B41)))</f>
        <v>MASSACHUSETTS</v>
      </c>
      <c r="H38" s="118"/>
      <c r="I38" s="451">
        <f>'Brackets To Edit'!I18</f>
        <v>9</v>
      </c>
      <c r="J38" s="467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454"/>
      <c r="V38" s="538"/>
      <c r="W38" s="539"/>
      <c r="X38" s="540"/>
      <c r="Y38" s="118"/>
      <c r="Z38" s="454"/>
      <c r="AA38" s="118"/>
      <c r="AB38" s="118"/>
      <c r="AC38" s="118"/>
      <c r="AD38" s="118"/>
      <c r="AE38" s="118"/>
      <c r="AF38" s="118"/>
      <c r="AG38" s="118"/>
      <c r="AH38" s="118"/>
      <c r="AI38" s="118"/>
      <c r="AJ38" s="460"/>
      <c r="AK38" s="210" t="str">
        <f>UPPER(IF(AND(AR35=0,AR41=0),"",IF(AR35&gt;AR41,AP35,AP41)))</f>
        <v>MARYLAND</v>
      </c>
      <c r="AL38" s="118"/>
      <c r="AM38" s="451">
        <f>'Brackets To Edit'!I62</f>
        <v>2</v>
      </c>
      <c r="AN38" s="452"/>
      <c r="AO38" s="454"/>
      <c r="AS38" s="411"/>
      <c r="AT38" s="411"/>
      <c r="AU38" s="411"/>
    </row>
    <row r="39" ht="11.25" customHeight="1">
      <c r="A39" s="118"/>
      <c r="B39" s="462" t="str">
        <f>'Brackets To Edit'!B18</f>
        <v>Sunday 8/5 - 7:00 PM</v>
      </c>
      <c r="E39" s="453"/>
      <c r="F39" s="454"/>
      <c r="G39" s="54"/>
      <c r="H39" s="118"/>
      <c r="I39" s="54"/>
      <c r="J39" s="118"/>
      <c r="K39" s="118"/>
      <c r="L39" s="118"/>
      <c r="M39" s="118"/>
      <c r="N39" s="158"/>
      <c r="O39" s="118"/>
      <c r="P39" s="118"/>
      <c r="Q39" s="542" t="s">
        <v>247</v>
      </c>
      <c r="R39" s="520"/>
      <c r="S39" s="521"/>
      <c r="T39" s="118"/>
      <c r="U39" s="454"/>
      <c r="V39" s="118"/>
      <c r="W39" s="118"/>
      <c r="X39" s="118"/>
      <c r="Y39" s="118"/>
      <c r="Z39" s="454"/>
      <c r="AA39" s="544" t="s">
        <v>249</v>
      </c>
      <c r="AB39" s="545"/>
      <c r="AC39" s="546"/>
      <c r="AD39" s="118"/>
      <c r="AE39" s="450"/>
      <c r="AF39" s="85"/>
      <c r="AG39" s="450"/>
      <c r="AH39" s="158"/>
      <c r="AI39" s="118"/>
      <c r="AJ39" s="118"/>
      <c r="AK39" s="54"/>
      <c r="AL39" s="118"/>
      <c r="AM39" s="54"/>
      <c r="AN39" s="118"/>
      <c r="AO39" s="454"/>
      <c r="AP39" s="462" t="str">
        <f>'Brackets To Edit'!B62</f>
        <v>Sunday 8/5 - 4:00 PM</v>
      </c>
      <c r="AS39" s="411"/>
      <c r="AT39" s="411"/>
      <c r="AU39" s="411"/>
    </row>
    <row r="40" ht="11.25" customHeight="1">
      <c r="A40" s="118"/>
      <c r="E40" s="453"/>
      <c r="F40" s="454"/>
      <c r="G40" s="505" t="s">
        <v>222</v>
      </c>
      <c r="H40" s="118"/>
      <c r="I40" s="158"/>
      <c r="J40" s="118"/>
      <c r="K40" s="118"/>
      <c r="L40" s="118"/>
      <c r="M40" s="118"/>
      <c r="N40" s="158"/>
      <c r="O40" s="118"/>
      <c r="P40" s="118"/>
      <c r="Q40" s="531"/>
      <c r="S40" s="532"/>
      <c r="T40" s="118"/>
      <c r="U40" s="454"/>
      <c r="V40" s="118"/>
      <c r="W40" s="118"/>
      <c r="X40" s="118"/>
      <c r="Y40" s="453"/>
      <c r="Z40" s="118"/>
      <c r="AA40" s="547"/>
      <c r="AC40" s="548"/>
      <c r="AD40" s="118"/>
      <c r="AE40" s="457"/>
      <c r="AF40" s="85"/>
      <c r="AG40" s="85"/>
      <c r="AH40" s="158"/>
      <c r="AI40" s="118"/>
      <c r="AJ40" s="118"/>
      <c r="AK40" s="506" t="s">
        <v>222</v>
      </c>
      <c r="AL40" s="118"/>
      <c r="AM40" s="410"/>
      <c r="AN40" s="118"/>
      <c r="AO40" s="454"/>
      <c r="AS40" s="411"/>
      <c r="AT40" s="411"/>
      <c r="AU40" s="411"/>
    </row>
    <row r="41" ht="11.25" customHeight="1">
      <c r="A41" s="118"/>
      <c r="B41" s="210" t="str">
        <f>UPPER('Brackets To Edit'!B20)</f>
        <v>NEW HAMPSHIRE</v>
      </c>
      <c r="C41" s="118"/>
      <c r="D41" s="451">
        <f>'Brackets To Edit'!D20</f>
        <v>2</v>
      </c>
      <c r="E41" s="467"/>
      <c r="F41" s="118"/>
      <c r="G41" s="118"/>
      <c r="H41" s="118"/>
      <c r="I41" s="158"/>
      <c r="J41" s="118"/>
      <c r="K41" s="118"/>
      <c r="L41" s="118"/>
      <c r="M41" s="118"/>
      <c r="N41" s="158"/>
      <c r="O41" s="118"/>
      <c r="P41" s="118"/>
      <c r="Q41" s="531"/>
      <c r="S41" s="532"/>
      <c r="T41" s="118"/>
      <c r="U41" s="454"/>
      <c r="V41" s="118"/>
      <c r="W41" s="118"/>
      <c r="X41" s="118"/>
      <c r="Y41" s="118"/>
      <c r="Z41" s="454"/>
      <c r="AA41" s="547"/>
      <c r="AC41" s="548"/>
      <c r="AD41" s="118"/>
      <c r="AE41" s="450"/>
      <c r="AF41" s="85"/>
      <c r="AG41" s="450"/>
      <c r="AH41" s="158"/>
      <c r="AI41" s="118"/>
      <c r="AJ41" s="118"/>
      <c r="AK41" s="118"/>
      <c r="AL41" s="118"/>
      <c r="AM41" s="410"/>
      <c r="AN41" s="118"/>
      <c r="AO41" s="460"/>
      <c r="AP41" s="210" t="str">
        <f>UPPER('Brackets To Edit'!B64)</f>
        <v>DELAWARE</v>
      </c>
      <c r="AQ41" s="118"/>
      <c r="AR41" s="451">
        <f>'Brackets To Edit'!D64</f>
        <v>0</v>
      </c>
      <c r="AS41" s="411"/>
      <c r="AT41" s="411"/>
      <c r="AU41" s="411"/>
    </row>
    <row r="42" ht="11.25" customHeight="1">
      <c r="A42" s="118"/>
      <c r="B42" s="54"/>
      <c r="C42" s="118"/>
      <c r="D42" s="54"/>
      <c r="E42" s="118"/>
      <c r="F42" s="118"/>
      <c r="G42" s="118"/>
      <c r="H42" s="118"/>
      <c r="I42" s="158"/>
      <c r="J42" s="118"/>
      <c r="K42" s="118"/>
      <c r="L42" s="118"/>
      <c r="M42" s="118"/>
      <c r="N42" s="449"/>
      <c r="O42" s="118"/>
      <c r="P42" s="118"/>
      <c r="Q42" s="531"/>
      <c r="S42" s="532"/>
      <c r="T42" s="118"/>
      <c r="U42" s="454"/>
      <c r="V42" s="118"/>
      <c r="W42" s="118"/>
      <c r="X42" s="118"/>
      <c r="Y42" s="118"/>
      <c r="Z42" s="454"/>
      <c r="AA42" s="547"/>
      <c r="AC42" s="548"/>
      <c r="AD42" s="118"/>
      <c r="AE42" s="450"/>
      <c r="AF42" s="118"/>
      <c r="AG42" s="118"/>
      <c r="AH42" s="449"/>
      <c r="AI42" s="118"/>
      <c r="AJ42" s="118"/>
      <c r="AK42" s="118"/>
      <c r="AL42" s="118"/>
      <c r="AM42" s="410"/>
      <c r="AN42" s="118"/>
      <c r="AO42" s="118"/>
      <c r="AP42" s="54"/>
      <c r="AQ42" s="118"/>
      <c r="AR42" s="54"/>
      <c r="AS42" s="411"/>
      <c r="AT42" s="411"/>
      <c r="AU42" s="411"/>
    </row>
    <row r="43" ht="11.25" customHeight="1">
      <c r="A43" s="118"/>
      <c r="B43" s="118"/>
      <c r="C43" s="118"/>
      <c r="D43" s="118"/>
      <c r="E43" s="118"/>
      <c r="F43" s="118"/>
      <c r="G43" s="118"/>
      <c r="H43" s="118"/>
      <c r="I43" s="158"/>
      <c r="J43" s="118"/>
      <c r="K43" s="118"/>
      <c r="L43" s="118"/>
      <c r="M43" s="118"/>
      <c r="N43" s="449"/>
      <c r="O43" s="118"/>
      <c r="P43" s="118"/>
      <c r="Q43" s="549" t="str">
        <f>UPPER('Brackets To Edit'!Q18)</f>
        <v>NE #10 ● ESPN</v>
      </c>
      <c r="S43" s="532"/>
      <c r="T43" s="118"/>
      <c r="U43" s="454"/>
      <c r="V43" s="118"/>
      <c r="W43" s="503"/>
      <c r="X43" s="118"/>
      <c r="Y43" s="118"/>
      <c r="Z43" s="454"/>
      <c r="AA43" s="550" t="str">
        <f>UPPER('Brackets To Edit'!Q62)</f>
        <v>MA #10 ● ESPN</v>
      </c>
      <c r="AC43" s="54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411"/>
      <c r="AT43" s="411"/>
      <c r="AU43" s="411"/>
    </row>
    <row r="44" ht="11.2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531"/>
      <c r="S44" s="532"/>
      <c r="T44" s="118"/>
      <c r="U44" s="454"/>
      <c r="V44" s="118"/>
      <c r="W44" s="503"/>
      <c r="X44" s="118"/>
      <c r="Y44" s="118"/>
      <c r="Z44" s="454"/>
      <c r="AA44" s="547"/>
      <c r="AC44" s="548"/>
      <c r="AD44" s="118"/>
      <c r="AE44" s="450"/>
      <c r="AF44" s="118"/>
      <c r="AG44" s="118"/>
      <c r="AH44" s="449"/>
      <c r="AI44" s="118"/>
      <c r="AJ44" s="118"/>
      <c r="AK44" s="118"/>
      <c r="AL44" s="118"/>
      <c r="AM44" s="410"/>
      <c r="AN44" s="118"/>
      <c r="AO44" s="118"/>
      <c r="AP44" s="118"/>
      <c r="AQ44" s="118"/>
      <c r="AR44" s="118"/>
      <c r="AS44" s="411"/>
      <c r="AT44" s="411"/>
      <c r="AU44" s="411"/>
    </row>
    <row r="45" ht="11.2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449"/>
      <c r="O45" s="118"/>
      <c r="P45" s="118"/>
      <c r="Q45" s="551" t="str">
        <f>'Brackets To Edit'!Q20</f>
        <v>Sunday 8/12 - 10:00 AM</v>
      </c>
      <c r="S45" s="532"/>
      <c r="T45" s="118"/>
      <c r="U45" s="454"/>
      <c r="V45" s="118"/>
      <c r="W45" s="503"/>
      <c r="X45" s="118"/>
      <c r="Y45" s="118"/>
      <c r="Z45" s="454"/>
      <c r="AA45" s="552" t="str">
        <f>'Brackets To Edit'!Q64</f>
        <v>Sunday 8/12 - 1:00 PM</v>
      </c>
      <c r="AC45" s="548"/>
      <c r="AD45" s="118"/>
      <c r="AE45" s="450"/>
      <c r="AF45" s="118"/>
      <c r="AG45" s="118"/>
      <c r="AH45" s="449"/>
      <c r="AI45" s="118"/>
      <c r="AJ45" s="118"/>
      <c r="AK45" s="118"/>
      <c r="AL45" s="118"/>
      <c r="AM45" s="410"/>
      <c r="AN45" s="118"/>
      <c r="AO45" s="118"/>
      <c r="AP45" s="118"/>
      <c r="AQ45" s="118"/>
      <c r="AR45" s="118"/>
      <c r="AS45" s="411"/>
      <c r="AT45" s="411"/>
      <c r="AU45" s="411"/>
    </row>
    <row r="46" ht="11.2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449"/>
      <c r="O46" s="118"/>
      <c r="P46" s="118"/>
      <c r="Q46" s="538"/>
      <c r="R46" s="553"/>
      <c r="S46" s="540"/>
      <c r="T46" s="118"/>
      <c r="U46" s="454"/>
      <c r="V46" s="554"/>
      <c r="W46" s="545"/>
      <c r="X46" s="546"/>
      <c r="Y46" s="118"/>
      <c r="Z46" s="454"/>
      <c r="AA46" s="555"/>
      <c r="AB46" s="556"/>
      <c r="AC46" s="557"/>
      <c r="AD46" s="118"/>
      <c r="AE46" s="450"/>
      <c r="AF46" s="118"/>
      <c r="AG46" s="118"/>
      <c r="AH46" s="449"/>
      <c r="AI46" s="118"/>
      <c r="AJ46" s="118"/>
      <c r="AK46" s="118"/>
      <c r="AL46" s="118"/>
      <c r="AM46" s="410"/>
      <c r="AN46" s="118"/>
      <c r="AO46" s="118"/>
      <c r="AP46" s="118"/>
      <c r="AQ46" s="118"/>
      <c r="AR46" s="118"/>
      <c r="AS46" s="411"/>
      <c r="AT46" s="411"/>
      <c r="AU46" s="411"/>
    </row>
    <row r="47" ht="11.2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449" t="s">
        <v>97</v>
      </c>
      <c r="O47" s="118"/>
      <c r="P47" s="118"/>
      <c r="Q47" s="118"/>
      <c r="R47" s="118"/>
      <c r="S47" s="118"/>
      <c r="T47" s="118"/>
      <c r="U47" s="454"/>
      <c r="V47" s="558"/>
      <c r="W47" s="559" t="s">
        <v>231</v>
      </c>
      <c r="X47" s="560"/>
      <c r="Y47" s="118"/>
      <c r="Z47" s="454"/>
      <c r="AA47" s="118"/>
      <c r="AB47" s="118"/>
      <c r="AC47" s="118"/>
      <c r="AD47" s="118"/>
      <c r="AE47" s="450"/>
      <c r="AF47" s="118"/>
      <c r="AG47" s="118"/>
      <c r="AH47" s="449" t="s">
        <v>97</v>
      </c>
      <c r="AI47" s="118"/>
      <c r="AJ47" s="118"/>
      <c r="AK47" s="118"/>
      <c r="AL47" s="118"/>
      <c r="AM47" s="410"/>
      <c r="AN47" s="118"/>
      <c r="AO47" s="118"/>
      <c r="AP47" s="118"/>
      <c r="AQ47" s="118"/>
      <c r="AR47" s="158"/>
      <c r="AS47" s="411"/>
      <c r="AT47" s="411"/>
      <c r="AU47" s="411"/>
    </row>
    <row r="48" ht="11.25" customHeight="1">
      <c r="A48" s="118"/>
      <c r="B48" s="118"/>
      <c r="C48" s="118"/>
      <c r="D48" s="118"/>
      <c r="E48" s="118"/>
      <c r="F48" s="118"/>
      <c r="G48" s="118"/>
      <c r="H48" s="118"/>
      <c r="I48" s="158"/>
      <c r="J48" s="118"/>
      <c r="K48" s="118"/>
      <c r="L48" s="210" t="str">
        <f>UPPER(IF(AND(N21=0,N35=0),"",IF(N21&gt;N35,L35,L21)))</f>
        <v>RHODE ISLAND</v>
      </c>
      <c r="M48" s="118"/>
      <c r="N48" s="451">
        <f>'Brackets To Edit'!N23</f>
        <v>6</v>
      </c>
      <c r="O48" s="452"/>
      <c r="P48" s="118"/>
      <c r="Q48" s="118"/>
      <c r="R48" s="118"/>
      <c r="S48" s="118"/>
      <c r="T48" s="118"/>
      <c r="U48" s="454"/>
      <c r="V48" s="547"/>
      <c r="X48" s="548"/>
      <c r="Y48" s="118"/>
      <c r="Z48" s="454"/>
      <c r="AA48" s="118"/>
      <c r="AB48" s="118"/>
      <c r="AC48" s="118"/>
      <c r="AD48" s="118"/>
      <c r="AE48" s="516"/>
      <c r="AF48" s="517" t="str">
        <f>UPPER(IF(AND(AH21=0,AH35=0),"",IF(AH21&gt;AH35,AF35,AF21)))</f>
        <v>NEW JERSEY</v>
      </c>
      <c r="AG48" s="118"/>
      <c r="AH48" s="451">
        <f>'Brackets To Edit'!N67</f>
        <v>1</v>
      </c>
      <c r="AI48" s="118"/>
      <c r="AJ48" s="118"/>
      <c r="AK48" s="118"/>
      <c r="AL48" s="118"/>
      <c r="AM48" s="410"/>
      <c r="AN48" s="118"/>
      <c r="AO48" s="118"/>
      <c r="AP48" s="118"/>
      <c r="AQ48" s="118"/>
      <c r="AR48" s="118"/>
    </row>
    <row r="49" ht="11.25" customHeight="1">
      <c r="A49" s="118"/>
      <c r="B49" s="118"/>
      <c r="C49" s="118"/>
      <c r="D49" s="449" t="s">
        <v>97</v>
      </c>
      <c r="E49" s="118"/>
      <c r="F49" s="118"/>
      <c r="G49" s="118"/>
      <c r="H49" s="118"/>
      <c r="I49" s="158"/>
      <c r="J49" s="118"/>
      <c r="K49" s="118"/>
      <c r="L49" s="54"/>
      <c r="M49" s="118"/>
      <c r="N49" s="54"/>
      <c r="O49" s="453"/>
      <c r="P49" s="118"/>
      <c r="Q49" s="118"/>
      <c r="R49" s="118"/>
      <c r="S49" s="118"/>
      <c r="T49" s="118"/>
      <c r="U49" s="454"/>
      <c r="V49" s="547"/>
      <c r="X49" s="548"/>
      <c r="Y49" s="118"/>
      <c r="Z49" s="454"/>
      <c r="AA49" s="118"/>
      <c r="AB49" s="118"/>
      <c r="AC49" s="118"/>
      <c r="AD49" s="118"/>
      <c r="AE49" s="463"/>
      <c r="AF49" s="54"/>
      <c r="AG49" s="118"/>
      <c r="AH49" s="54"/>
      <c r="AI49" s="118"/>
      <c r="AJ49" s="118"/>
      <c r="AK49" s="118"/>
      <c r="AL49" s="118"/>
      <c r="AM49" s="410"/>
      <c r="AN49" s="118"/>
      <c r="AO49" s="118"/>
      <c r="AP49" s="118"/>
      <c r="AQ49" s="118"/>
      <c r="AR49" s="449" t="s">
        <v>97</v>
      </c>
      <c r="AS49" s="411"/>
      <c r="AT49" s="411"/>
      <c r="AU49" s="411"/>
    </row>
    <row r="50" ht="11.25" customHeight="1">
      <c r="A50" s="561" t="s">
        <v>200</v>
      </c>
      <c r="B50" s="210" t="str">
        <f>UPPER(IF(AND(D21=0,D27=0),"",IF(D21&gt;D27,B27,B21)))</f>
        <v>CONNECTICUT</v>
      </c>
      <c r="C50" s="118"/>
      <c r="D50" s="451">
        <f>'Brackets To Edit'!D26</f>
        <v>7</v>
      </c>
      <c r="E50" s="452"/>
      <c r="F50" s="118"/>
      <c r="G50" s="118"/>
      <c r="H50" s="118"/>
      <c r="I50" s="158"/>
      <c r="J50" s="118"/>
      <c r="K50" s="118"/>
      <c r="L50" s="562" t="s">
        <v>194</v>
      </c>
      <c r="M50" s="118"/>
      <c r="N50" s="158"/>
      <c r="O50" s="453"/>
      <c r="P50" s="118"/>
      <c r="Q50" s="118"/>
      <c r="R50" s="118"/>
      <c r="S50" s="118"/>
      <c r="T50" s="118"/>
      <c r="U50" s="454"/>
      <c r="V50" s="547"/>
      <c r="W50" s="563"/>
      <c r="X50" s="548"/>
      <c r="Y50" s="118"/>
      <c r="Z50" s="454"/>
      <c r="AA50" s="118"/>
      <c r="AB50" s="118"/>
      <c r="AC50" s="118"/>
      <c r="AD50" s="118"/>
      <c r="AE50" s="463"/>
      <c r="AF50" s="564" t="s">
        <v>194</v>
      </c>
      <c r="AG50" s="118"/>
      <c r="AH50" s="158"/>
      <c r="AI50" s="118"/>
      <c r="AJ50" s="118"/>
      <c r="AK50" s="118"/>
      <c r="AL50" s="118"/>
      <c r="AM50" s="410"/>
      <c r="AN50" s="118"/>
      <c r="AO50" s="452"/>
      <c r="AP50" s="210" t="str">
        <f>UPPER(IF(AND(AR21=0,AR27=0),"",IF(AR21&gt;AR27,AP27,AP21)))</f>
        <v>WASHINGTON, DC</v>
      </c>
      <c r="AQ50" s="118"/>
      <c r="AR50" s="451">
        <f>'Brackets To Edit'!D70</f>
        <v>6</v>
      </c>
      <c r="AS50" s="565" t="s">
        <v>200</v>
      </c>
      <c r="AT50" s="525"/>
      <c r="AU50" s="525"/>
    </row>
    <row r="51" ht="11.25" customHeight="1">
      <c r="B51" s="54"/>
      <c r="C51" s="118"/>
      <c r="D51" s="54"/>
      <c r="E51" s="453"/>
      <c r="F51" s="118"/>
      <c r="G51" s="118"/>
      <c r="H51" s="118"/>
      <c r="I51" s="158"/>
      <c r="J51" s="118"/>
      <c r="K51" s="526"/>
      <c r="L51" s="118"/>
      <c r="M51" s="118"/>
      <c r="N51" s="118"/>
      <c r="O51" s="453"/>
      <c r="P51" s="118"/>
      <c r="Q51" s="118"/>
      <c r="R51" s="118"/>
      <c r="S51" s="118"/>
      <c r="T51" s="118"/>
      <c r="U51" s="454"/>
      <c r="V51" s="547"/>
      <c r="W51" s="486" t="str">
        <f>UPPER(IF(AND(AC31=0,AC52=0),"",IF(AC31&gt;AC52,AA31,AA52)))</f>
        <v>NEW YORK</v>
      </c>
      <c r="X51" s="548"/>
      <c r="Y51" s="118"/>
      <c r="Z51" s="454"/>
      <c r="AA51" s="118"/>
      <c r="AB51" s="118"/>
      <c r="AC51" s="118"/>
      <c r="AD51" s="118"/>
      <c r="AE51" s="454"/>
      <c r="AF51" s="118"/>
      <c r="AG51" s="118"/>
      <c r="AH51" s="118"/>
      <c r="AI51" s="118"/>
      <c r="AJ51" s="118"/>
      <c r="AK51" s="118"/>
      <c r="AL51" s="118"/>
      <c r="AM51" s="410"/>
      <c r="AN51" s="118"/>
      <c r="AO51" s="454"/>
      <c r="AP51" s="54"/>
      <c r="AQ51" s="118"/>
      <c r="AR51" s="54"/>
      <c r="AT51" s="525"/>
      <c r="AU51" s="525"/>
    </row>
    <row r="52" ht="11.25" customHeight="1">
      <c r="A52" s="118"/>
      <c r="B52" s="456" t="str">
        <f>UPPER('Brackets To Edit'!B24)</f>
        <v>NE #5 ● ESPN+</v>
      </c>
      <c r="E52" s="453"/>
      <c r="F52" s="454"/>
      <c r="G52" s="530"/>
      <c r="H52" s="118"/>
      <c r="I52" s="449" t="s">
        <v>97</v>
      </c>
      <c r="J52" s="118"/>
      <c r="K52" s="118"/>
      <c r="L52" s="118"/>
      <c r="M52" s="118"/>
      <c r="N52" s="118"/>
      <c r="O52" s="453"/>
      <c r="P52" s="460"/>
      <c r="Q52" s="210" t="str">
        <f>UPPER(IF(AND(N48=0,N60=0),"",IF(N48&gt;N60,L48,L60)))</f>
        <v>RHODE ISLAND</v>
      </c>
      <c r="R52" s="118"/>
      <c r="S52" s="451">
        <f>'Brackets To Edit'!S27</f>
        <v>3</v>
      </c>
      <c r="T52" s="467"/>
      <c r="U52" s="454"/>
      <c r="V52" s="547"/>
      <c r="X52" s="548"/>
      <c r="Y52" s="533"/>
      <c r="Z52" s="460"/>
      <c r="AA52" s="210" t="str">
        <f>UPPER(IF(AND(AH48=0,AH60=0),"",IF(AH48&gt;AH60,AA31,AF60)))</f>
        <v>MARYLAND</v>
      </c>
      <c r="AB52" s="118"/>
      <c r="AC52" s="451">
        <f>'Brackets To Edit'!S71</f>
        <v>0</v>
      </c>
      <c r="AD52" s="452"/>
      <c r="AE52" s="454"/>
      <c r="AF52" s="118"/>
      <c r="AG52" s="118"/>
      <c r="AH52" s="118"/>
      <c r="AI52" s="118"/>
      <c r="AJ52" s="118"/>
      <c r="AK52" s="118"/>
      <c r="AL52" s="118"/>
      <c r="AM52" s="449" t="s">
        <v>97</v>
      </c>
      <c r="AN52" s="118"/>
      <c r="AO52" s="454"/>
      <c r="AP52" s="456" t="str">
        <f>UPPER('Brackets To Edit'!B68)</f>
        <v>MA #5 ● ESPN+</v>
      </c>
    </row>
    <row r="53" ht="11.25" customHeight="1">
      <c r="A53" s="118"/>
      <c r="E53" s="453"/>
      <c r="F53" s="460"/>
      <c r="G53" s="210" t="str">
        <f>UPPER(IF(AND(D50=0,D56=0),"",IF(D50&gt;D56,B50,B56)))</f>
        <v>CONNECTICUT</v>
      </c>
      <c r="H53" s="118"/>
      <c r="I53" s="451">
        <f>'Brackets To Edit'!I28</f>
        <v>3</v>
      </c>
      <c r="J53" s="452"/>
      <c r="K53" s="118"/>
      <c r="L53" s="456" t="str">
        <f>UPPER('Brackets To Edit'!L27)</f>
        <v>NE #9 ● ESPN</v>
      </c>
      <c r="O53" s="453"/>
      <c r="P53" s="118"/>
      <c r="Q53" s="54"/>
      <c r="R53" s="118"/>
      <c r="S53" s="54"/>
      <c r="T53" s="118"/>
      <c r="U53" s="118"/>
      <c r="V53" s="555"/>
      <c r="W53" s="566"/>
      <c r="X53" s="557"/>
      <c r="Y53" s="118"/>
      <c r="Z53" s="118"/>
      <c r="AA53" s="54"/>
      <c r="AB53" s="118"/>
      <c r="AC53" s="54"/>
      <c r="AD53" s="118"/>
      <c r="AE53" s="465"/>
      <c r="AF53" s="469" t="str">
        <f>UPPER('Brackets To Edit'!L71)</f>
        <v>MA #9 ● ESPN</v>
      </c>
      <c r="AI53" s="118"/>
      <c r="AJ53" s="452"/>
      <c r="AK53" s="210" t="str">
        <f>UPPER(IF(AND(AR50=0,AR56=0),"",IF(AR50&gt;AR56,AP50,AP56)))</f>
        <v>MARYLAND</v>
      </c>
      <c r="AL53" s="118"/>
      <c r="AM53" s="451">
        <f>'Brackets To Edit'!I72</f>
        <v>6</v>
      </c>
      <c r="AN53" s="452"/>
      <c r="AO53" s="454"/>
    </row>
    <row r="54" ht="11.25" customHeight="1">
      <c r="A54" s="118"/>
      <c r="B54" s="462" t="str">
        <f>'Brackets To Edit'!B28</f>
        <v>Tuesday 8/7 - 1:00 PM</v>
      </c>
      <c r="E54" s="453"/>
      <c r="F54" s="454"/>
      <c r="G54" s="54"/>
      <c r="H54" s="118"/>
      <c r="I54" s="54"/>
      <c r="J54" s="453"/>
      <c r="K54" s="118"/>
      <c r="O54" s="453"/>
      <c r="P54" s="118"/>
      <c r="Q54" s="505" t="s">
        <v>229</v>
      </c>
      <c r="R54" s="118"/>
      <c r="S54" s="158"/>
      <c r="T54" s="118"/>
      <c r="U54" s="118"/>
      <c r="V54" s="118"/>
      <c r="W54" s="118"/>
      <c r="X54" s="118"/>
      <c r="Y54" s="118"/>
      <c r="Z54" s="118"/>
      <c r="AA54" s="506" t="s">
        <v>229</v>
      </c>
      <c r="AB54" s="118"/>
      <c r="AC54" s="158"/>
      <c r="AD54" s="118"/>
      <c r="AE54" s="463"/>
      <c r="AI54" s="118"/>
      <c r="AJ54" s="454"/>
      <c r="AK54" s="54"/>
      <c r="AL54" s="118"/>
      <c r="AM54" s="54"/>
      <c r="AN54" s="118"/>
      <c r="AO54" s="454"/>
      <c r="AP54" s="462" t="str">
        <f>'Brackets To Edit'!B72</f>
        <v>Tuesday 8/7 - 10:00 AM</v>
      </c>
    </row>
    <row r="55" ht="11.25" customHeight="1">
      <c r="A55" s="536"/>
      <c r="E55" s="453"/>
      <c r="F55" s="454"/>
      <c r="G55" s="505" t="s">
        <v>225</v>
      </c>
      <c r="H55" s="118"/>
      <c r="I55" s="158"/>
      <c r="J55" s="453"/>
      <c r="K55" s="118"/>
      <c r="L55" s="462" t="str">
        <f>'Brackets To Edit'!L29</f>
        <v>Friday 8/10 - 1:00 PM</v>
      </c>
      <c r="O55" s="453"/>
      <c r="U55" s="118"/>
      <c r="V55" s="118"/>
      <c r="W55" s="118"/>
      <c r="X55" s="118"/>
      <c r="Y55" s="118"/>
      <c r="AE55" s="463"/>
      <c r="AF55" s="462" t="str">
        <f>'Brackets To Edit'!L73</f>
        <v>Friday 8/10 - 7:00 PM</v>
      </c>
      <c r="AI55" s="118"/>
      <c r="AJ55" s="454"/>
      <c r="AK55" s="506" t="s">
        <v>225</v>
      </c>
      <c r="AL55" s="118"/>
      <c r="AM55" s="118"/>
      <c r="AN55" s="118"/>
      <c r="AO55" s="454"/>
      <c r="AS55" s="537"/>
      <c r="AT55" s="537"/>
      <c r="AU55" s="537"/>
    </row>
    <row r="56" ht="11.25" customHeight="1">
      <c r="A56" s="561" t="s">
        <v>204</v>
      </c>
      <c r="B56" s="210" t="str">
        <f>UPPER(IF(AND(I32=0,I38=0),"",IF(I32&gt;I38,G38,G32)))</f>
        <v>MAINE</v>
      </c>
      <c r="C56" s="118"/>
      <c r="D56" s="451">
        <f>'Brackets To Edit'!D30</f>
        <v>1</v>
      </c>
      <c r="E56" s="467"/>
      <c r="F56" s="118"/>
      <c r="G56" s="118"/>
      <c r="H56" s="118"/>
      <c r="I56" s="118"/>
      <c r="J56" s="453"/>
      <c r="K56" s="454"/>
      <c r="O56" s="453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AE56" s="465"/>
      <c r="AI56" s="118"/>
      <c r="AJ56" s="454"/>
      <c r="AK56" s="118"/>
      <c r="AL56" s="118"/>
      <c r="AM56" s="118"/>
      <c r="AN56" s="118"/>
      <c r="AO56" s="460"/>
      <c r="AP56" s="210" t="str">
        <f>UPPER(IF(AND(AM32=0,AM38=0),"",IF(AM32&gt;AM38,AK38,AK32)))</f>
        <v>MARYLAND</v>
      </c>
      <c r="AQ56" s="118"/>
      <c r="AR56" s="451">
        <f>'Brackets To Edit'!D74</f>
        <v>18</v>
      </c>
      <c r="AS56" s="565" t="s">
        <v>204</v>
      </c>
      <c r="AT56" s="525"/>
      <c r="AU56" s="525"/>
    </row>
    <row r="57" ht="11.25" customHeight="1">
      <c r="B57" s="54"/>
      <c r="C57" s="118"/>
      <c r="D57" s="54"/>
      <c r="E57" s="118"/>
      <c r="F57" s="118"/>
      <c r="G57" s="118"/>
      <c r="H57" s="118"/>
      <c r="I57" s="118"/>
      <c r="J57" s="118"/>
      <c r="K57" s="454"/>
      <c r="L57" s="118"/>
      <c r="M57" s="118"/>
      <c r="N57" s="118"/>
      <c r="O57" s="453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463"/>
      <c r="AF57" s="118"/>
      <c r="AG57" s="118"/>
      <c r="AH57" s="118"/>
      <c r="AI57" s="118"/>
      <c r="AJ57" s="454"/>
      <c r="AK57" s="118"/>
      <c r="AL57" s="118"/>
      <c r="AM57" s="410"/>
      <c r="AN57" s="118"/>
      <c r="AO57" s="118"/>
      <c r="AP57" s="54"/>
      <c r="AQ57" s="118"/>
      <c r="AR57" s="54"/>
      <c r="AT57" s="525"/>
      <c r="AU57" s="525"/>
    </row>
    <row r="58" ht="11.25" customHeight="1">
      <c r="A58" s="118"/>
      <c r="B58" s="118"/>
      <c r="C58" s="118"/>
      <c r="D58" s="118"/>
      <c r="E58" s="118"/>
      <c r="F58" s="118"/>
      <c r="G58" s="541"/>
      <c r="H58" s="118"/>
      <c r="I58" s="158"/>
      <c r="J58" s="118"/>
      <c r="K58" s="454"/>
      <c r="L58" s="118"/>
      <c r="M58" s="118"/>
      <c r="N58" s="158"/>
      <c r="O58" s="453"/>
      <c r="P58" s="118"/>
      <c r="Q58" s="118"/>
      <c r="R58" s="118"/>
      <c r="S58" s="15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463"/>
      <c r="AF58" s="85"/>
      <c r="AG58" s="85"/>
      <c r="AH58" s="158"/>
      <c r="AI58" s="118"/>
      <c r="AJ58" s="454"/>
      <c r="AK58" s="543"/>
      <c r="AL58" s="118"/>
      <c r="AM58" s="410"/>
      <c r="AN58" s="118"/>
      <c r="AO58" s="118"/>
      <c r="AP58" s="118"/>
      <c r="AQ58" s="118"/>
      <c r="AR58" s="118"/>
    </row>
    <row r="59" ht="11.25" customHeight="1">
      <c r="A59" s="118"/>
      <c r="B59" s="118"/>
      <c r="C59" s="118"/>
      <c r="D59" s="118"/>
      <c r="E59" s="118"/>
      <c r="F59" s="118"/>
      <c r="G59" s="456" t="str">
        <f>UPPER('Brackets To Edit'!G32)</f>
        <v>NE #8 ● ESPN</v>
      </c>
      <c r="J59" s="453"/>
      <c r="K59" s="454"/>
      <c r="L59" s="118"/>
      <c r="M59" s="118"/>
      <c r="N59" s="158"/>
      <c r="O59" s="453"/>
      <c r="P59" s="118"/>
      <c r="Q59" s="118"/>
      <c r="R59" s="118"/>
      <c r="S59" s="15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465"/>
      <c r="AF59" s="85"/>
      <c r="AG59" s="450"/>
      <c r="AH59" s="158"/>
      <c r="AI59" s="118"/>
      <c r="AJ59" s="454"/>
      <c r="AK59" s="469" t="str">
        <f>UPPER('Brackets To Edit'!G76)</f>
        <v>MA #8 ● ESPN</v>
      </c>
      <c r="AN59" s="118"/>
      <c r="AO59" s="118"/>
      <c r="AP59" s="118"/>
      <c r="AQ59" s="118"/>
      <c r="AR59" s="158"/>
      <c r="AS59" s="537"/>
      <c r="AT59" s="537"/>
      <c r="AU59" s="537"/>
    </row>
    <row r="60" ht="11.25" customHeight="1">
      <c r="A60" s="118"/>
      <c r="B60" s="118"/>
      <c r="C60" s="118"/>
      <c r="D60" s="118"/>
      <c r="E60" s="118"/>
      <c r="F60" s="118"/>
      <c r="J60" s="453"/>
      <c r="K60" s="460"/>
      <c r="L60" s="210" t="str">
        <f>UPPER(IF(AND(I53=0,I67=0),"",IF(I53&gt;I67,G53,G67)))</f>
        <v>NEW HAMPSHIRE</v>
      </c>
      <c r="M60" s="118"/>
      <c r="N60" s="451">
        <f>'Brackets To Edit'!N33</f>
        <v>5</v>
      </c>
      <c r="O60" s="467"/>
      <c r="P60" s="118"/>
      <c r="Q60" s="118"/>
      <c r="R60" s="118"/>
      <c r="S60" s="15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485"/>
      <c r="AF60" s="210" t="str">
        <f>UPPER(IF(AND(AM53=0,AM67=0),"",IF(AM53&gt;AM67,AK53,AK67)))</f>
        <v>MARYLAND</v>
      </c>
      <c r="AG60" s="118"/>
      <c r="AH60" s="451">
        <f>'Brackets To Edit'!N77</f>
        <v>11</v>
      </c>
      <c r="AI60" s="452"/>
      <c r="AJ60" s="454"/>
      <c r="AN60" s="118"/>
      <c r="AO60" s="118"/>
      <c r="AP60" s="118"/>
      <c r="AQ60" s="118"/>
      <c r="AR60" s="158"/>
      <c r="AS60" s="537"/>
      <c r="AT60" s="537"/>
      <c r="AU60" s="537"/>
    </row>
    <row r="61" ht="11.25" customHeight="1">
      <c r="A61" s="118"/>
      <c r="B61" s="118"/>
      <c r="C61" s="118"/>
      <c r="D61" s="118"/>
      <c r="E61" s="118"/>
      <c r="F61" s="118"/>
      <c r="G61" s="462" t="str">
        <f>'Brackets To Edit'!G34</f>
        <v>Thursday 8/9 - 1:00 PM</v>
      </c>
      <c r="J61" s="453"/>
      <c r="K61" s="454"/>
      <c r="L61" s="54"/>
      <c r="M61" s="118"/>
      <c r="N61" s="54"/>
      <c r="O61" s="118"/>
      <c r="P61" s="118"/>
      <c r="Q61" s="118"/>
      <c r="R61" s="118"/>
      <c r="S61" s="15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450"/>
      <c r="AF61" s="54"/>
      <c r="AG61" s="118"/>
      <c r="AH61" s="54"/>
      <c r="AI61" s="118"/>
      <c r="AJ61" s="454"/>
      <c r="AK61" s="462" t="str">
        <f>'Brackets To Edit'!G78</f>
        <v>Thursday 8/9 - 7:00 PM</v>
      </c>
      <c r="AN61" s="118"/>
      <c r="AO61" s="118"/>
      <c r="AP61" s="118"/>
      <c r="AQ61" s="118"/>
      <c r="AR61" s="158"/>
      <c r="AS61" s="537"/>
      <c r="AT61" s="537"/>
      <c r="AU61" s="537"/>
    </row>
    <row r="62" ht="11.25" customHeight="1">
      <c r="A62" s="118"/>
      <c r="B62" s="118"/>
      <c r="C62" s="118"/>
      <c r="D62" s="118"/>
      <c r="E62" s="118"/>
      <c r="F62" s="118"/>
      <c r="J62" s="453"/>
      <c r="K62" s="454"/>
      <c r="L62" s="505" t="s">
        <v>227</v>
      </c>
      <c r="M62" s="118"/>
      <c r="N62" s="158"/>
      <c r="O62" s="118"/>
      <c r="P62" s="118"/>
      <c r="Q62" s="118"/>
      <c r="R62" s="118"/>
      <c r="S62" s="15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457"/>
      <c r="AF62" s="506" t="s">
        <v>227</v>
      </c>
      <c r="AG62" s="118"/>
      <c r="AH62" s="158"/>
      <c r="AI62" s="118"/>
      <c r="AJ62" s="454"/>
      <c r="AN62" s="118"/>
      <c r="AO62" s="118"/>
      <c r="AP62" s="118"/>
      <c r="AQ62" s="118"/>
      <c r="AR62" s="118"/>
    </row>
    <row r="63" ht="11.25" customHeight="1">
      <c r="A63" s="536"/>
      <c r="B63" s="480"/>
      <c r="C63" s="118"/>
      <c r="D63" s="449" t="s">
        <v>97</v>
      </c>
      <c r="E63" s="118"/>
      <c r="F63" s="118"/>
      <c r="G63" s="118"/>
      <c r="H63" s="118"/>
      <c r="I63" s="118"/>
      <c r="J63" s="453"/>
      <c r="K63" s="118"/>
      <c r="L63" s="118"/>
      <c r="M63" s="118"/>
      <c r="N63" s="118"/>
      <c r="O63" s="118"/>
      <c r="P63" s="118"/>
      <c r="Q63" s="118"/>
      <c r="R63" s="118"/>
      <c r="S63" s="15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450"/>
      <c r="AF63" s="85"/>
      <c r="AG63" s="450"/>
      <c r="AH63" s="158"/>
      <c r="AI63" s="118"/>
      <c r="AJ63" s="454"/>
      <c r="AK63" s="118"/>
      <c r="AL63" s="118"/>
      <c r="AM63" s="410"/>
      <c r="AN63" s="118"/>
      <c r="AO63" s="118"/>
      <c r="AP63" s="480"/>
      <c r="AQ63" s="118"/>
      <c r="AR63" s="449" t="s">
        <v>97</v>
      </c>
      <c r="AS63" s="537"/>
      <c r="AT63" s="537"/>
      <c r="AU63" s="537"/>
    </row>
    <row r="64" ht="11.25" customHeight="1">
      <c r="A64" s="561" t="s">
        <v>213</v>
      </c>
      <c r="B64" s="210" t="str">
        <f>UPPER(IF(AND(D35=0,D41=0),"",IF(D35&gt;D41,B41,B35)))</f>
        <v>NEW HAMPSHIRE</v>
      </c>
      <c r="C64" s="118"/>
      <c r="D64" s="451">
        <f>'Brackets To Edit'!D36</f>
        <v>13</v>
      </c>
      <c r="E64" s="452"/>
      <c r="F64" s="118"/>
      <c r="G64" s="530"/>
      <c r="H64" s="118"/>
      <c r="I64" s="158"/>
      <c r="J64" s="453"/>
      <c r="K64" s="454"/>
      <c r="L64" s="118"/>
      <c r="M64" s="118"/>
      <c r="N64" s="158"/>
      <c r="O64" s="118"/>
      <c r="P64" s="118"/>
      <c r="Q64" s="118"/>
      <c r="R64" s="118"/>
      <c r="S64" s="158"/>
      <c r="T64" s="118"/>
      <c r="U64" s="118"/>
      <c r="V64" s="118"/>
      <c r="W64" s="118"/>
      <c r="X64" s="118"/>
      <c r="Y64" s="118"/>
      <c r="Z64" s="118"/>
      <c r="AA64" s="118"/>
      <c r="AB64" s="118"/>
      <c r="AC64" s="158"/>
      <c r="AD64" s="118"/>
      <c r="AE64" s="450"/>
      <c r="AF64" s="85"/>
      <c r="AG64" s="450"/>
      <c r="AH64" s="158"/>
      <c r="AI64" s="118"/>
      <c r="AJ64" s="454"/>
      <c r="AK64" s="118"/>
      <c r="AL64" s="118"/>
      <c r="AM64" s="410"/>
      <c r="AN64" s="118"/>
      <c r="AO64" s="452"/>
      <c r="AP64" s="210" t="str">
        <f>UPPER(IF(AND(AR35=0,AR41=0),"",IF(AR35&gt;AR41,AP41,AP35)))</f>
        <v>DELAWARE</v>
      </c>
      <c r="AQ64" s="118"/>
      <c r="AR64" s="451">
        <f>'Brackets To Edit'!D80</f>
        <v>1</v>
      </c>
      <c r="AS64" s="565" t="s">
        <v>213</v>
      </c>
      <c r="AT64" s="525"/>
      <c r="AU64" s="525"/>
    </row>
    <row r="65" ht="11.25" customHeight="1">
      <c r="B65" s="54"/>
      <c r="C65" s="118"/>
      <c r="D65" s="54"/>
      <c r="E65" s="453"/>
      <c r="F65" s="118"/>
      <c r="G65" s="118"/>
      <c r="H65" s="118"/>
      <c r="I65" s="118"/>
      <c r="J65" s="453"/>
      <c r="K65" s="454"/>
      <c r="L65" s="118"/>
      <c r="M65" s="118"/>
      <c r="N65" s="158"/>
      <c r="O65" s="118"/>
      <c r="P65" s="118"/>
      <c r="Q65" s="118"/>
      <c r="R65" s="118"/>
      <c r="S65" s="158"/>
      <c r="T65" s="118"/>
      <c r="U65" s="118"/>
      <c r="V65" s="118"/>
      <c r="W65" s="118"/>
      <c r="X65" s="118"/>
      <c r="Y65" s="118"/>
      <c r="Z65" s="118"/>
      <c r="AA65" s="118"/>
      <c r="AB65" s="118"/>
      <c r="AC65" s="158"/>
      <c r="AD65" s="118"/>
      <c r="AE65" s="457"/>
      <c r="AF65" s="118"/>
      <c r="AG65" s="118"/>
      <c r="AH65" s="118"/>
      <c r="AI65" s="118"/>
      <c r="AJ65" s="454"/>
      <c r="AK65" s="118"/>
      <c r="AL65" s="118"/>
      <c r="AM65" s="118"/>
      <c r="AN65" s="118"/>
      <c r="AO65" s="454"/>
      <c r="AP65" s="54"/>
      <c r="AQ65" s="118"/>
      <c r="AR65" s="54"/>
      <c r="AT65" s="525"/>
      <c r="AU65" s="525"/>
    </row>
    <row r="66" ht="11.25" customHeight="1">
      <c r="A66" s="536"/>
      <c r="B66" s="456" t="str">
        <f>UPPER('Brackets To Edit'!B34)</f>
        <v>NE #6 ● ESPN+</v>
      </c>
      <c r="E66" s="453"/>
      <c r="F66" s="118"/>
      <c r="G66" s="118"/>
      <c r="H66" s="118"/>
      <c r="I66" s="118"/>
      <c r="J66" s="453"/>
      <c r="K66" s="118"/>
      <c r="L66" s="118"/>
      <c r="M66" s="118"/>
      <c r="N66" s="158"/>
      <c r="O66" s="118"/>
      <c r="P66" s="118"/>
      <c r="Q66" s="118"/>
      <c r="R66" s="118"/>
      <c r="S66" s="158"/>
      <c r="T66" s="118"/>
      <c r="U66" s="118"/>
      <c r="V66" s="118"/>
      <c r="W66" s="118"/>
      <c r="X66" s="118"/>
      <c r="Y66" s="118"/>
      <c r="Z66" s="118"/>
      <c r="AA66" s="118"/>
      <c r="AB66" s="118"/>
      <c r="AC66" s="158"/>
      <c r="AD66" s="118"/>
      <c r="AE66" s="450"/>
      <c r="AF66" s="118"/>
      <c r="AG66" s="118"/>
      <c r="AH66" s="118"/>
      <c r="AI66" s="118"/>
      <c r="AJ66" s="454"/>
      <c r="AK66" s="118"/>
      <c r="AL66" s="118"/>
      <c r="AM66" s="118"/>
      <c r="AN66" s="118"/>
      <c r="AO66" s="454"/>
      <c r="AP66" s="456" t="str">
        <f>UPPER('Brackets To Edit'!B78)</f>
        <v>MA #6 ● ESPN+</v>
      </c>
      <c r="AS66" s="537"/>
      <c r="AT66" s="537"/>
      <c r="AU66" s="537"/>
    </row>
    <row r="67" ht="11.25" customHeight="1">
      <c r="A67" s="118"/>
      <c r="E67" s="453"/>
      <c r="F67" s="460"/>
      <c r="G67" s="210" t="str">
        <f>UPPER(IF(AND(D64=0,D70=0),"",IF(D64&gt;D70,B64,B70)))</f>
        <v>NEW HAMPSHIRE</v>
      </c>
      <c r="H67" s="118"/>
      <c r="I67" s="451">
        <f>'Brackets To Edit'!I38</f>
        <v>9</v>
      </c>
      <c r="J67" s="467"/>
      <c r="K67" s="118"/>
      <c r="L67" s="118"/>
      <c r="M67" s="118"/>
      <c r="N67" s="158"/>
      <c r="O67" s="118"/>
      <c r="P67" s="118"/>
      <c r="Q67" s="118"/>
      <c r="R67" s="118"/>
      <c r="S67" s="158"/>
      <c r="T67" s="118"/>
      <c r="U67" s="118"/>
      <c r="V67" s="118"/>
      <c r="W67" s="118"/>
      <c r="X67" s="118"/>
      <c r="Y67" s="118"/>
      <c r="Z67" s="118"/>
      <c r="AA67" s="118"/>
      <c r="AB67" s="118"/>
      <c r="AC67" s="158"/>
      <c r="AD67" s="118"/>
      <c r="AE67" s="450"/>
      <c r="AF67" s="118"/>
      <c r="AG67" s="118"/>
      <c r="AH67" s="118"/>
      <c r="AI67" s="118"/>
      <c r="AJ67" s="460"/>
      <c r="AK67" s="210" t="str">
        <f>UPPER(IF(AND(AR64=0,AR70=0),"",IF(AR64&gt;AR70,AP64,AP70)))</f>
        <v>PENNSYLVANIA</v>
      </c>
      <c r="AL67" s="118"/>
      <c r="AM67" s="451">
        <f>'Brackets To Edit'!I82</f>
        <v>0</v>
      </c>
      <c r="AN67" s="452"/>
      <c r="AO67" s="454"/>
    </row>
    <row r="68" ht="11.25" customHeight="1">
      <c r="A68" s="118"/>
      <c r="B68" s="462" t="str">
        <f>'Brackets To Edit'!B38</f>
        <v>Tuesday 8/7 - 9:00 PM</v>
      </c>
      <c r="E68" s="453"/>
      <c r="F68" s="454"/>
      <c r="G68" s="54"/>
      <c r="H68" s="118"/>
      <c r="I68" s="54"/>
      <c r="J68" s="118"/>
      <c r="K68" s="118"/>
      <c r="L68" s="118"/>
      <c r="M68" s="118"/>
      <c r="N68" s="158"/>
      <c r="O68" s="118"/>
      <c r="P68" s="118"/>
      <c r="Q68" s="118"/>
      <c r="R68" s="118"/>
      <c r="S68" s="158"/>
      <c r="T68" s="118"/>
      <c r="U68" s="118"/>
      <c r="V68" s="118"/>
      <c r="W68" s="118"/>
      <c r="X68" s="118"/>
      <c r="Y68" s="118"/>
      <c r="Z68" s="118"/>
      <c r="AA68" s="118"/>
      <c r="AB68" s="118"/>
      <c r="AC68" s="158"/>
      <c r="AD68" s="118"/>
      <c r="AE68" s="457"/>
      <c r="AF68" s="118"/>
      <c r="AG68" s="118"/>
      <c r="AH68" s="118"/>
      <c r="AI68" s="118"/>
      <c r="AJ68" s="118"/>
      <c r="AK68" s="54"/>
      <c r="AL68" s="118"/>
      <c r="AM68" s="54"/>
      <c r="AN68" s="118"/>
      <c r="AO68" s="454"/>
      <c r="AP68" s="462" t="str">
        <f>'Brackets To Edit'!B82</f>
        <v>Tuesday 8/7 - 7:00 PM</v>
      </c>
    </row>
    <row r="69" ht="11.25" customHeight="1">
      <c r="A69" s="118"/>
      <c r="E69" s="453"/>
      <c r="F69" s="454"/>
      <c r="G69" s="505" t="s">
        <v>226</v>
      </c>
      <c r="H69" s="118"/>
      <c r="I69" s="158"/>
      <c r="J69" s="118"/>
      <c r="K69" s="118"/>
      <c r="L69" s="118"/>
      <c r="M69" s="118"/>
      <c r="N69" s="158"/>
      <c r="O69" s="118"/>
      <c r="P69" s="118"/>
      <c r="Q69" s="118"/>
      <c r="R69" s="118"/>
      <c r="S69" s="158"/>
      <c r="T69" s="118"/>
      <c r="U69" s="118"/>
      <c r="V69" s="118"/>
      <c r="W69" s="118"/>
      <c r="X69" s="118"/>
      <c r="Y69" s="118"/>
      <c r="Z69" s="118"/>
      <c r="AA69" s="118"/>
      <c r="AB69" s="118"/>
      <c r="AC69" s="158"/>
      <c r="AD69" s="118"/>
      <c r="AE69" s="450"/>
      <c r="AF69" s="85"/>
      <c r="AG69" s="450"/>
      <c r="AH69" s="158"/>
      <c r="AI69" s="118"/>
      <c r="AJ69" s="118"/>
      <c r="AK69" s="506" t="s">
        <v>226</v>
      </c>
      <c r="AL69" s="118"/>
      <c r="AM69" s="410"/>
      <c r="AN69" s="118"/>
      <c r="AO69" s="454"/>
      <c r="AS69" s="411"/>
      <c r="AT69" s="411"/>
      <c r="AU69" s="411"/>
    </row>
    <row r="70" ht="11.25" customHeight="1">
      <c r="A70" s="561" t="s">
        <v>215</v>
      </c>
      <c r="B70" s="210" t="str">
        <f>UPPER(IF(AND(I18=0,I24=0),"",IF(I18&gt;I24,G24,G18)))</f>
        <v>VERMONT</v>
      </c>
      <c r="C70" s="118"/>
      <c r="D70" s="451">
        <f>'Brackets To Edit'!D40</f>
        <v>0</v>
      </c>
      <c r="E70" s="467"/>
      <c r="F70" s="118"/>
      <c r="G70" s="118"/>
      <c r="H70" s="118"/>
      <c r="I70" s="158"/>
      <c r="J70" s="118"/>
      <c r="K70" s="118"/>
      <c r="L70" s="118"/>
      <c r="M70" s="118"/>
      <c r="N70" s="158"/>
      <c r="O70" s="118"/>
      <c r="P70" s="118"/>
      <c r="Q70" s="118"/>
      <c r="R70" s="118"/>
      <c r="S70" s="158"/>
      <c r="T70" s="118"/>
      <c r="U70" s="118"/>
      <c r="V70" s="118"/>
      <c r="W70" s="118"/>
      <c r="X70" s="118"/>
      <c r="Y70" s="118"/>
      <c r="Z70" s="118"/>
      <c r="AA70" s="118"/>
      <c r="AB70" s="118"/>
      <c r="AC70" s="158"/>
      <c r="AD70" s="118"/>
      <c r="AE70" s="457"/>
      <c r="AF70" s="85"/>
      <c r="AG70" s="85"/>
      <c r="AH70" s="158"/>
      <c r="AI70" s="118"/>
      <c r="AJ70" s="118"/>
      <c r="AK70" s="118"/>
      <c r="AL70" s="118"/>
      <c r="AM70" s="410"/>
      <c r="AN70" s="118"/>
      <c r="AO70" s="460"/>
      <c r="AP70" s="210" t="str">
        <f>UPPER(IF(AND(AM18=0,AM24=0),"",IF(AM18&gt;AM24,AK24,AK18)))</f>
        <v>PENNSYLVANIA</v>
      </c>
      <c r="AQ70" s="118"/>
      <c r="AR70" s="451">
        <f>'Brackets To Edit'!D84</f>
        <v>6</v>
      </c>
      <c r="AS70" s="565" t="s">
        <v>215</v>
      </c>
      <c r="AT70" s="525"/>
      <c r="AU70" s="525"/>
    </row>
    <row r="71" ht="11.25" customHeight="1">
      <c r="B71" s="54"/>
      <c r="C71" s="118"/>
      <c r="D71" s="54"/>
      <c r="E71" s="118"/>
      <c r="F71" s="118"/>
      <c r="G71" s="118"/>
      <c r="H71" s="118"/>
      <c r="I71" s="158"/>
      <c r="J71" s="118"/>
      <c r="K71" s="118"/>
      <c r="L71" s="118"/>
      <c r="M71" s="118"/>
      <c r="N71" s="158"/>
      <c r="O71" s="118"/>
      <c r="P71" s="118"/>
      <c r="Q71" s="118"/>
      <c r="R71" s="118"/>
      <c r="S71" s="158"/>
      <c r="T71" s="118"/>
      <c r="U71" s="118"/>
      <c r="V71" s="118"/>
      <c r="W71" s="118"/>
      <c r="X71" s="118"/>
      <c r="Y71" s="118"/>
      <c r="Z71" s="118"/>
      <c r="AA71" s="118"/>
      <c r="AB71" s="118"/>
      <c r="AC71" s="158"/>
      <c r="AD71" s="118"/>
      <c r="AE71" s="450"/>
      <c r="AF71" s="85"/>
      <c r="AG71" s="450"/>
      <c r="AH71" s="158"/>
      <c r="AI71" s="118"/>
      <c r="AJ71" s="118"/>
      <c r="AK71" s="118"/>
      <c r="AL71" s="118"/>
      <c r="AM71" s="410"/>
      <c r="AN71" s="118"/>
      <c r="AO71" s="118"/>
      <c r="AP71" s="54"/>
      <c r="AQ71" s="118"/>
      <c r="AR71" s="54"/>
      <c r="AT71" s="525"/>
      <c r="AU71" s="525"/>
    </row>
    <row r="72" ht="11.25" customHeight="1">
      <c r="A72" s="118"/>
      <c r="B72" s="118"/>
      <c r="C72" s="118"/>
      <c r="D72" s="118"/>
      <c r="E72" s="118"/>
      <c r="F72" s="118"/>
      <c r="G72" s="118"/>
      <c r="H72" s="118"/>
      <c r="I72" s="158"/>
      <c r="J72" s="118"/>
      <c r="K72" s="118"/>
      <c r="L72" s="118"/>
      <c r="M72" s="118"/>
      <c r="N72" s="158"/>
      <c r="O72" s="118"/>
      <c r="P72" s="118"/>
      <c r="Q72" s="486"/>
      <c r="AB72" s="118"/>
      <c r="AC72" s="15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</row>
    <row r="73" ht="7.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AB73" s="118"/>
      <c r="AC73" s="158"/>
      <c r="AD73" s="118"/>
      <c r="AE73" s="450"/>
      <c r="AF73" s="85"/>
      <c r="AG73" s="450"/>
      <c r="AH73" s="158"/>
      <c r="AI73" s="118"/>
      <c r="AJ73" s="118"/>
      <c r="AK73" s="118"/>
      <c r="AL73" s="118"/>
      <c r="AM73" s="410"/>
      <c r="AN73" s="118"/>
      <c r="AO73" s="118"/>
      <c r="AP73" s="118"/>
      <c r="AQ73" s="118"/>
      <c r="AR73" s="118"/>
    </row>
    <row r="74" ht="6.0" customHeight="1">
      <c r="A74" s="412"/>
      <c r="B74" s="118"/>
      <c r="AS74" s="416"/>
      <c r="AT74" s="416"/>
      <c r="AU74" s="416"/>
    </row>
    <row r="75" ht="4.5" customHeight="1">
      <c r="A75" s="412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567"/>
      <c r="AF75" s="86"/>
      <c r="AG75" s="567"/>
      <c r="AH75" s="86"/>
      <c r="AI75" s="86"/>
      <c r="AJ75" s="86"/>
      <c r="AK75" s="86"/>
      <c r="AL75" s="86"/>
      <c r="AM75" s="86"/>
      <c r="AN75" s="86"/>
      <c r="AO75" s="86"/>
      <c r="AP75" s="86"/>
      <c r="AQ75" s="412"/>
      <c r="AR75" s="412"/>
      <c r="AS75" s="416"/>
      <c r="AT75" s="416"/>
      <c r="AU75" s="416"/>
    </row>
    <row r="76" ht="33.75" customHeight="1">
      <c r="A76" s="417"/>
      <c r="B76" s="568" t="s">
        <v>250</v>
      </c>
      <c r="C76" s="419"/>
      <c r="D76" s="419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19"/>
      <c r="AL76" s="419"/>
      <c r="AM76" s="419"/>
      <c r="AN76" s="419"/>
      <c r="AO76" s="419"/>
      <c r="AP76" s="419"/>
      <c r="AQ76" s="419"/>
      <c r="AR76" s="420"/>
      <c r="AS76" s="421"/>
      <c r="AT76" s="421"/>
      <c r="AU76" s="421"/>
    </row>
    <row r="77" ht="6.0" customHeight="1">
      <c r="A77" s="412"/>
      <c r="B77" s="118"/>
      <c r="AS77" s="416"/>
      <c r="AT77" s="416"/>
      <c r="AU77" s="416"/>
    </row>
    <row r="78" ht="33.75" customHeight="1">
      <c r="A78" s="417"/>
      <c r="B78" s="620" t="s">
        <v>259</v>
      </c>
      <c r="C78" s="419"/>
      <c r="D78" s="419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19"/>
      <c r="AL78" s="419"/>
      <c r="AM78" s="419"/>
      <c r="AN78" s="419"/>
      <c r="AO78" s="419"/>
      <c r="AP78" s="419"/>
      <c r="AQ78" s="419"/>
      <c r="AR78" s="420"/>
      <c r="AS78" s="421"/>
      <c r="AT78" s="421"/>
      <c r="AU78" s="421"/>
    </row>
    <row r="79" ht="4.5" customHeight="1">
      <c r="A79" s="412"/>
      <c r="B79" s="412"/>
      <c r="C79" s="412"/>
      <c r="D79" s="412"/>
      <c r="E79" s="412"/>
      <c r="F79" s="412"/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  <c r="X79" s="412"/>
      <c r="Y79" s="412"/>
      <c r="Z79" s="412"/>
      <c r="AA79" s="412"/>
      <c r="AB79" s="412"/>
      <c r="AC79" s="412"/>
      <c r="AD79" s="412"/>
      <c r="AE79" s="569"/>
      <c r="AF79" s="412"/>
      <c r="AG79" s="412"/>
      <c r="AH79" s="412"/>
      <c r="AI79" s="412"/>
      <c r="AJ79" s="412"/>
      <c r="AK79" s="412"/>
      <c r="AL79" s="412"/>
      <c r="AM79" s="412"/>
      <c r="AN79" s="412"/>
      <c r="AO79" s="412"/>
      <c r="AP79" s="412"/>
      <c r="AQ79" s="412"/>
      <c r="AR79" s="412"/>
      <c r="AS79" s="416"/>
      <c r="AT79" s="416"/>
      <c r="AU79" s="416"/>
    </row>
    <row r="80" ht="6.0" customHeight="1">
      <c r="A80" s="412"/>
      <c r="B80" s="470"/>
      <c r="C80" s="414"/>
      <c r="D80" s="414"/>
      <c r="E80" s="414"/>
      <c r="F80" s="414"/>
      <c r="G80" s="414"/>
      <c r="H80" s="414"/>
      <c r="I80" s="414"/>
      <c r="J80" s="414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  <c r="AA80" s="414"/>
      <c r="AB80" s="414"/>
      <c r="AC80" s="414"/>
      <c r="AD80" s="414"/>
      <c r="AE80" s="414"/>
      <c r="AF80" s="414"/>
      <c r="AG80" s="414"/>
      <c r="AH80" s="414"/>
      <c r="AI80" s="414"/>
      <c r="AJ80" s="414"/>
      <c r="AK80" s="414"/>
      <c r="AL80" s="414"/>
      <c r="AM80" s="414"/>
      <c r="AN80" s="414"/>
      <c r="AO80" s="414"/>
      <c r="AP80" s="414"/>
      <c r="AQ80" s="414"/>
      <c r="AR80" s="415"/>
      <c r="AS80" s="416"/>
      <c r="AT80" s="416"/>
      <c r="AU80" s="416"/>
    </row>
    <row r="81">
      <c r="A81" s="412"/>
      <c r="B81" s="570"/>
      <c r="C81" s="571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569"/>
      <c r="AK81" s="573" t="s">
        <v>256</v>
      </c>
      <c r="AS81" s="416"/>
      <c r="AT81" s="416"/>
      <c r="AU81" s="416"/>
    </row>
  </sheetData>
  <mergeCells count="191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AD12:AH12"/>
    <mergeCell ref="AI12:AM12"/>
    <mergeCell ref="AD13:AH13"/>
    <mergeCell ref="AI13:AM13"/>
    <mergeCell ref="AD8:AH8"/>
    <mergeCell ref="AI8:AM8"/>
    <mergeCell ref="AD9:AH9"/>
    <mergeCell ref="AI9:AM9"/>
    <mergeCell ref="AN9:AR9"/>
    <mergeCell ref="AD11:AH11"/>
    <mergeCell ref="AI11:AM11"/>
    <mergeCell ref="G9:K9"/>
    <mergeCell ref="G11:K11"/>
    <mergeCell ref="L11:P11"/>
    <mergeCell ref="G12:K12"/>
    <mergeCell ref="L12:P12"/>
    <mergeCell ref="G13:K13"/>
    <mergeCell ref="L13:P13"/>
    <mergeCell ref="L28:N29"/>
    <mergeCell ref="Q31:Q32"/>
    <mergeCell ref="S31:S32"/>
    <mergeCell ref="G32:G33"/>
    <mergeCell ref="I32:I33"/>
    <mergeCell ref="L35:L36"/>
    <mergeCell ref="N35:N36"/>
    <mergeCell ref="G34:I35"/>
    <mergeCell ref="G36:I37"/>
    <mergeCell ref="G38:G39"/>
    <mergeCell ref="I38:I39"/>
    <mergeCell ref="B39:D40"/>
    <mergeCell ref="B41:B42"/>
    <mergeCell ref="D41:D42"/>
    <mergeCell ref="L53:N54"/>
    <mergeCell ref="L55:N56"/>
    <mergeCell ref="L60:L61"/>
    <mergeCell ref="N60:N61"/>
    <mergeCell ref="Q39:S42"/>
    <mergeCell ref="Q43:S44"/>
    <mergeCell ref="Q45:S46"/>
    <mergeCell ref="L48:L49"/>
    <mergeCell ref="N48:N49"/>
    <mergeCell ref="Q52:Q53"/>
    <mergeCell ref="S52:S53"/>
    <mergeCell ref="A50:A51"/>
    <mergeCell ref="B50:B51"/>
    <mergeCell ref="D50:D51"/>
    <mergeCell ref="B52:D53"/>
    <mergeCell ref="G53:G54"/>
    <mergeCell ref="I53:I54"/>
    <mergeCell ref="B54:D55"/>
    <mergeCell ref="D64:D65"/>
    <mergeCell ref="B66:D67"/>
    <mergeCell ref="G67:G68"/>
    <mergeCell ref="I67:I68"/>
    <mergeCell ref="B68:D69"/>
    <mergeCell ref="A70:A71"/>
    <mergeCell ref="B70:B71"/>
    <mergeCell ref="D70:D71"/>
    <mergeCell ref="A56:A57"/>
    <mergeCell ref="B56:B57"/>
    <mergeCell ref="D56:D57"/>
    <mergeCell ref="G59:I60"/>
    <mergeCell ref="G61:I62"/>
    <mergeCell ref="A64:A65"/>
    <mergeCell ref="B64:B65"/>
    <mergeCell ref="G18:G19"/>
    <mergeCell ref="I18:I19"/>
    <mergeCell ref="AK18:AK19"/>
    <mergeCell ref="AM18:AM19"/>
    <mergeCell ref="B21:B22"/>
    <mergeCell ref="D21:D22"/>
    <mergeCell ref="N21:N22"/>
    <mergeCell ref="AK20:AM21"/>
    <mergeCell ref="AF21:AF22"/>
    <mergeCell ref="AH21:AH22"/>
    <mergeCell ref="AP21:AP22"/>
    <mergeCell ref="AR21:AR22"/>
    <mergeCell ref="AK22:AM23"/>
    <mergeCell ref="AP23:AR24"/>
    <mergeCell ref="B25:D26"/>
    <mergeCell ref="B27:B28"/>
    <mergeCell ref="D27:D28"/>
    <mergeCell ref="B35:B36"/>
    <mergeCell ref="D35:D36"/>
    <mergeCell ref="B37:D38"/>
    <mergeCell ref="G20:I21"/>
    <mergeCell ref="L21:L22"/>
    <mergeCell ref="G22:I23"/>
    <mergeCell ref="B23:D24"/>
    <mergeCell ref="G24:G25"/>
    <mergeCell ref="I24:I25"/>
    <mergeCell ref="L26:N27"/>
    <mergeCell ref="AK24:AK25"/>
    <mergeCell ref="AM24:AM25"/>
    <mergeCell ref="AP25:AR26"/>
    <mergeCell ref="AF26:AH27"/>
    <mergeCell ref="AP27:AP28"/>
    <mergeCell ref="AR27:AR28"/>
    <mergeCell ref="AF28:AH29"/>
    <mergeCell ref="W32:W34"/>
    <mergeCell ref="W36:W37"/>
    <mergeCell ref="V30:X30"/>
    <mergeCell ref="V31:X31"/>
    <mergeCell ref="AA31:AA32"/>
    <mergeCell ref="AC31:AC32"/>
    <mergeCell ref="V32:V38"/>
    <mergeCell ref="X32:X38"/>
    <mergeCell ref="AF35:AF36"/>
    <mergeCell ref="B76:AR76"/>
    <mergeCell ref="B77:AR77"/>
    <mergeCell ref="B78:AR78"/>
    <mergeCell ref="B80:AR80"/>
    <mergeCell ref="C81:L81"/>
    <mergeCell ref="AK81:AR81"/>
    <mergeCell ref="AP66:AR67"/>
    <mergeCell ref="AP68:AR69"/>
    <mergeCell ref="AP70:AP71"/>
    <mergeCell ref="AR70:AR71"/>
    <mergeCell ref="AS70:AS71"/>
    <mergeCell ref="Q72:AA73"/>
    <mergeCell ref="B74:AR74"/>
    <mergeCell ref="AK32:AK33"/>
    <mergeCell ref="AM32:AM33"/>
    <mergeCell ref="AK34:AM35"/>
    <mergeCell ref="AH35:AH36"/>
    <mergeCell ref="AP35:AP36"/>
    <mergeCell ref="AR35:AR36"/>
    <mergeCell ref="AP37:AR38"/>
    <mergeCell ref="AP39:AR40"/>
    <mergeCell ref="AK36:AM37"/>
    <mergeCell ref="AK38:AK39"/>
    <mergeCell ref="AM38:AM39"/>
    <mergeCell ref="AA39:AC42"/>
    <mergeCell ref="AP41:AP42"/>
    <mergeCell ref="AR41:AR42"/>
    <mergeCell ref="AA43:AC44"/>
    <mergeCell ref="AP50:AP51"/>
    <mergeCell ref="AR50:AR51"/>
    <mergeCell ref="AS50:AS51"/>
    <mergeCell ref="AP52:AR53"/>
    <mergeCell ref="AP54:AR55"/>
    <mergeCell ref="AP56:AP57"/>
    <mergeCell ref="AR56:AR57"/>
    <mergeCell ref="AS56:AS57"/>
    <mergeCell ref="W51:W52"/>
    <mergeCell ref="AA52:AA53"/>
    <mergeCell ref="AA45:AC46"/>
    <mergeCell ref="V46:X46"/>
    <mergeCell ref="V47:V53"/>
    <mergeCell ref="W47:W49"/>
    <mergeCell ref="X47:X53"/>
    <mergeCell ref="AF48:AF49"/>
    <mergeCell ref="AH48:AH49"/>
    <mergeCell ref="AC52:AC53"/>
    <mergeCell ref="AF53:AH54"/>
    <mergeCell ref="AK53:AK54"/>
    <mergeCell ref="AM53:AM54"/>
    <mergeCell ref="AF55:AH56"/>
    <mergeCell ref="AF60:AF61"/>
    <mergeCell ref="AH60:AH61"/>
    <mergeCell ref="AK59:AM60"/>
    <mergeCell ref="AK61:AM62"/>
    <mergeCell ref="AP64:AP65"/>
    <mergeCell ref="AR64:AR65"/>
    <mergeCell ref="AS64:AS65"/>
    <mergeCell ref="AK67:AK68"/>
    <mergeCell ref="AM67:AM6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8"/>
      <c r="B1" s="118"/>
      <c r="C1" s="118"/>
      <c r="D1" s="158"/>
      <c r="E1" s="118"/>
      <c r="F1" s="118"/>
      <c r="G1" s="118"/>
      <c r="H1" s="118"/>
      <c r="I1" s="158"/>
      <c r="J1" s="118"/>
      <c r="K1" s="118"/>
      <c r="L1" s="118"/>
      <c r="M1" s="118"/>
      <c r="N1" s="158"/>
      <c r="O1" s="118"/>
      <c r="P1" s="118"/>
      <c r="Q1" s="118"/>
      <c r="R1" s="118"/>
      <c r="S1" s="158"/>
      <c r="T1" s="118"/>
      <c r="U1" s="118"/>
      <c r="V1" s="118"/>
      <c r="W1" s="118"/>
      <c r="X1" s="118"/>
      <c r="Y1" s="118"/>
      <c r="Z1" s="118"/>
      <c r="AA1" s="118"/>
      <c r="AB1" s="118"/>
      <c r="AC1" s="158"/>
      <c r="AD1" s="118"/>
      <c r="AE1" s="408"/>
      <c r="AF1" s="409"/>
      <c r="AG1" s="408"/>
      <c r="AH1" s="158"/>
      <c r="AI1" s="118"/>
      <c r="AJ1" s="118"/>
      <c r="AK1" s="118"/>
      <c r="AL1" s="118"/>
      <c r="AM1" s="410"/>
      <c r="AN1" s="118"/>
      <c r="AO1" s="118"/>
      <c r="AP1" s="118"/>
      <c r="AQ1" s="118"/>
      <c r="AR1" s="158"/>
      <c r="AS1" s="411"/>
      <c r="AT1" s="411"/>
      <c r="AU1" s="411"/>
    </row>
    <row r="2" ht="6.0" customHeight="1">
      <c r="A2" s="412"/>
      <c r="B2" s="470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5"/>
      <c r="AS2" s="416"/>
      <c r="AT2" s="416"/>
      <c r="AU2" s="416"/>
    </row>
    <row r="3" ht="4.5" customHeight="1">
      <c r="A3" s="118"/>
      <c r="B3" s="118"/>
      <c r="C3" s="118"/>
      <c r="D3" s="158"/>
      <c r="E3" s="118"/>
      <c r="F3" s="118"/>
      <c r="G3" s="118"/>
      <c r="H3" s="118"/>
      <c r="I3" s="158"/>
      <c r="J3" s="118"/>
      <c r="K3" s="118"/>
      <c r="L3" s="118"/>
      <c r="M3" s="118"/>
      <c r="N3" s="158"/>
      <c r="O3" s="118"/>
      <c r="P3" s="118"/>
      <c r="Q3" s="118"/>
      <c r="R3" s="118"/>
      <c r="S3" s="158"/>
      <c r="T3" s="118"/>
      <c r="U3" s="118"/>
      <c r="V3" s="118"/>
      <c r="W3" s="118"/>
      <c r="X3" s="118"/>
      <c r="Y3" s="118"/>
      <c r="Z3" s="118"/>
      <c r="AA3" s="118"/>
      <c r="AB3" s="118"/>
      <c r="AC3" s="158"/>
      <c r="AD3" s="118"/>
      <c r="AE3" s="408"/>
      <c r="AF3" s="409"/>
      <c r="AG3" s="408"/>
      <c r="AH3" s="158"/>
      <c r="AI3" s="118"/>
      <c r="AJ3" s="118"/>
      <c r="AK3" s="118"/>
      <c r="AL3" s="118"/>
      <c r="AM3" s="410"/>
      <c r="AN3" s="118"/>
      <c r="AO3" s="118"/>
      <c r="AP3" s="118"/>
      <c r="AQ3" s="118"/>
      <c r="AR3" s="158"/>
      <c r="AS3" s="411"/>
      <c r="AT3" s="411"/>
      <c r="AU3" s="411"/>
    </row>
    <row r="4" ht="33.75" customHeight="1">
      <c r="A4" s="417"/>
      <c r="B4" s="474" t="s">
        <v>253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20"/>
      <c r="AS4" s="421"/>
      <c r="AT4" s="421"/>
      <c r="AU4" s="421"/>
    </row>
    <row r="5" ht="7.5" customHeight="1">
      <c r="A5" s="118"/>
      <c r="B5" s="118"/>
      <c r="C5" s="118"/>
      <c r="D5" s="158"/>
      <c r="E5" s="118"/>
      <c r="F5" s="118"/>
      <c r="G5" s="118"/>
      <c r="H5" s="118"/>
      <c r="I5" s="158"/>
      <c r="J5" s="118"/>
      <c r="K5" s="118"/>
      <c r="L5" s="118"/>
      <c r="M5" s="118"/>
      <c r="N5" s="158"/>
      <c r="O5" s="118"/>
      <c r="P5" s="118"/>
      <c r="Q5" s="118"/>
      <c r="R5" s="118"/>
      <c r="S5" s="158"/>
      <c r="T5" s="118"/>
      <c r="U5" s="118"/>
      <c r="V5" s="118"/>
      <c r="W5" s="118"/>
      <c r="X5" s="118"/>
      <c r="Y5" s="118"/>
      <c r="Z5" s="118"/>
      <c r="AA5" s="118"/>
      <c r="AB5" s="118"/>
      <c r="AC5" s="158"/>
      <c r="AD5" s="118"/>
      <c r="AE5" s="408"/>
      <c r="AF5" s="409"/>
      <c r="AG5" s="408"/>
      <c r="AH5" s="158"/>
      <c r="AI5" s="118"/>
      <c r="AJ5" s="118"/>
      <c r="AK5" s="118"/>
      <c r="AL5" s="118"/>
      <c r="AM5" s="410"/>
      <c r="AN5" s="118"/>
      <c r="AO5" s="118"/>
      <c r="AP5" s="118"/>
      <c r="AQ5" s="118"/>
      <c r="AR5" s="158"/>
      <c r="AS5" s="411"/>
      <c r="AT5" s="411"/>
      <c r="AU5" s="411"/>
    </row>
    <row r="6" ht="33.75" customHeight="1">
      <c r="A6" s="417"/>
      <c r="B6" s="478" t="s">
        <v>55</v>
      </c>
      <c r="V6" s="423"/>
      <c r="W6" s="424"/>
      <c r="X6" s="425"/>
      <c r="Y6" s="479" t="s">
        <v>167</v>
      </c>
      <c r="AS6" s="421"/>
      <c r="AT6" s="421"/>
      <c r="AU6" s="421"/>
    </row>
    <row r="7" ht="6.0" customHeight="1">
      <c r="A7" s="412"/>
      <c r="B7" s="118"/>
      <c r="V7" s="118"/>
      <c r="W7" s="118"/>
      <c r="X7" s="118"/>
      <c r="Y7" s="118"/>
      <c r="AS7" s="416"/>
      <c r="AT7" s="416"/>
      <c r="AU7" s="416"/>
    </row>
    <row r="8" ht="15.0" customHeight="1">
      <c r="A8" s="428"/>
      <c r="B8" s="429" t="str">
        <f>'Team Lists Records'!A9</f>
        <v>CONNECTICUT</v>
      </c>
      <c r="G8" s="430" t="str">
        <f>'Team Lists Records LIVE'!B5</f>
        <v>MAINE</v>
      </c>
      <c r="L8" s="430" t="str">
        <f>'Team Lists Records LIVE'!B6</f>
        <v>MASSACHUSETTS</v>
      </c>
      <c r="Q8" s="430" t="str">
        <f>'Team Lists Records LIVE'!B7</f>
        <v>NEW HAMPSHIRE</v>
      </c>
      <c r="V8" s="430"/>
      <c r="W8" s="428"/>
      <c r="X8" s="430"/>
      <c r="Y8" s="430" t="str">
        <f>'Team Lists Records LIVE'!B13</f>
        <v>DELAWARE</v>
      </c>
      <c r="AD8" s="430" t="str">
        <f>'Team Lists Records LIVE'!B14</f>
        <v>MARYLAND</v>
      </c>
      <c r="AI8" s="430" t="str">
        <f>'Team Lists Records LIVE'!B15</f>
        <v>NEW JERSEY</v>
      </c>
      <c r="AN8" s="430" t="str">
        <f>'Team Lists Records LIVE'!B16</f>
        <v>NEW YORK</v>
      </c>
      <c r="AS8" s="431"/>
      <c r="AT8" s="431"/>
      <c r="AU8" s="431"/>
    </row>
    <row r="9" ht="15.0" customHeight="1">
      <c r="A9" s="432"/>
      <c r="B9" s="433" t="str">
        <f>'Team Lists Records LIVE'!D4</f>
        <v>Fairfield American Little League</v>
      </c>
      <c r="G9" s="434" t="str">
        <f>'Team Lists Records LIVE'!D5</f>
        <v>Saco/Maremont Little League</v>
      </c>
      <c r="L9" s="434" t="str">
        <f>'Team Lists Records LIVE'!D6</f>
        <v>Pittsfield American Little League</v>
      </c>
      <c r="Q9" s="434" t="str">
        <f>'Team Lists Records LIVE'!D7</f>
        <v>Goffstown Junior Baseball Little League</v>
      </c>
      <c r="V9" s="434"/>
      <c r="W9" s="432"/>
      <c r="X9" s="434"/>
      <c r="Y9" s="434" t="str">
        <f>'Team Lists Records LIVE'!D13</f>
        <v>Milton Little League</v>
      </c>
      <c r="AD9" s="434" t="str">
        <f>'Team Lists Records LIVE'!D14</f>
        <v>Berlin Little League</v>
      </c>
      <c r="AI9" s="434" t="str">
        <f>'Team Lists Records LIVE'!D15</f>
        <v>Middletown Little League</v>
      </c>
      <c r="AN9" s="434" t="str">
        <f>'Team Lists Records LIVE'!D16</f>
        <v>Mid Island Little League</v>
      </c>
      <c r="AS9" s="435"/>
      <c r="AT9" s="435"/>
      <c r="AU9" s="435"/>
    </row>
    <row r="10" ht="15.0" customHeight="1">
      <c r="A10" s="436"/>
      <c r="B10" s="437" t="str">
        <f>'Team Lists Records LIVE'!C4</f>
        <v>Fairfield, CT</v>
      </c>
      <c r="G10" s="438" t="str">
        <f>'Team Lists Records LIVE'!C5</f>
        <v>Saco, ME</v>
      </c>
      <c r="L10" s="438" t="str">
        <f>'Team Lists Records LIVE'!C6</f>
        <v>Pittsfield, MA</v>
      </c>
      <c r="Q10" s="438" t="str">
        <f>'Team Lists Records LIVE'!C7</f>
        <v>Goffstown, NH</v>
      </c>
      <c r="V10" s="438"/>
      <c r="W10" s="436"/>
      <c r="X10" s="438"/>
      <c r="Y10" s="438" t="str">
        <f>'Team Lists Records LIVE'!C13</f>
        <v>Milton, DE</v>
      </c>
      <c r="AD10" s="438" t="str">
        <f>'Team Lists Records LIVE'!C14</f>
        <v>Berlin, MD</v>
      </c>
      <c r="AI10" s="438" t="str">
        <f>'Team Lists Records LIVE'!C15</f>
        <v>Middletown, NJ</v>
      </c>
      <c r="AN10" s="438" t="str">
        <f>'Team Lists Records LIVE'!C16</f>
        <v>Staten Island, NY</v>
      </c>
      <c r="AS10" s="439"/>
      <c r="AT10" s="439"/>
      <c r="AU10" s="439"/>
    </row>
    <row r="11" ht="22.5" customHeight="1">
      <c r="A11" s="440"/>
      <c r="B11" s="441"/>
      <c r="C11" s="442"/>
      <c r="D11" s="442"/>
      <c r="E11" s="442"/>
      <c r="F11" s="442"/>
      <c r="G11" s="442" t="str">
        <f>'Team Lists Records LIVE'!B8</f>
        <v>RHODE ISLAND</v>
      </c>
      <c r="L11" s="442" t="str">
        <f>'Team Lists Records LIVE'!B9</f>
        <v>VERMONT</v>
      </c>
      <c r="Q11" s="442"/>
      <c r="R11" s="442"/>
      <c r="S11" s="442"/>
      <c r="T11" s="442"/>
      <c r="U11" s="442"/>
      <c r="V11" s="442"/>
      <c r="W11" s="440"/>
      <c r="X11" s="442"/>
      <c r="Y11" s="442"/>
      <c r="Z11" s="442"/>
      <c r="AA11" s="442"/>
      <c r="AB11" s="442"/>
      <c r="AC11" s="442"/>
      <c r="AD11" s="442" t="str">
        <f>'Team Lists Records LIVE'!B17</f>
        <v>PENNSYLVANIA</v>
      </c>
      <c r="AI11" s="442" t="str">
        <f>'Team Lists Records LIVE'!B18</f>
        <v>WASHINGTON, DC</v>
      </c>
      <c r="AN11" s="442"/>
      <c r="AO11" s="442"/>
      <c r="AP11" s="442"/>
      <c r="AQ11" s="442"/>
      <c r="AR11" s="442"/>
      <c r="AS11" s="444"/>
      <c r="AT11" s="444"/>
      <c r="AU11" s="444"/>
    </row>
    <row r="12" ht="15.0" customHeight="1">
      <c r="A12" s="432"/>
      <c r="B12" s="433"/>
      <c r="C12" s="434"/>
      <c r="D12" s="434"/>
      <c r="E12" s="434"/>
      <c r="F12" s="434"/>
      <c r="G12" s="434" t="str">
        <f>'Team Lists Records LIVE'!D8</f>
        <v>Coventry Little League</v>
      </c>
      <c r="L12" s="434" t="str">
        <f>'Team Lists Records LIVE'!D9</f>
        <v>South Burlington Little League</v>
      </c>
      <c r="Q12" s="434"/>
      <c r="R12" s="434"/>
      <c r="S12" s="434"/>
      <c r="T12" s="434"/>
      <c r="U12" s="434"/>
      <c r="V12" s="434"/>
      <c r="W12" s="432"/>
      <c r="X12" s="434"/>
      <c r="Y12" s="434"/>
      <c r="Z12" s="434"/>
      <c r="AA12" s="434"/>
      <c r="AB12" s="434"/>
      <c r="AC12" s="434"/>
      <c r="AD12" s="434" t="str">
        <f>'Team Lists Records LIVE'!D17</f>
        <v>Keystone Little League</v>
      </c>
      <c r="AI12" s="434" t="str">
        <f>'Team Lists Records LIVE'!D18</f>
        <v>Mamie Johnson Little League</v>
      </c>
      <c r="AN12" s="434"/>
      <c r="AO12" s="434"/>
      <c r="AP12" s="434"/>
      <c r="AQ12" s="434"/>
      <c r="AR12" s="434"/>
      <c r="AS12" s="435"/>
      <c r="AT12" s="435"/>
      <c r="AU12" s="435"/>
    </row>
    <row r="13" ht="15.0" customHeight="1">
      <c r="A13" s="436"/>
      <c r="B13" s="437"/>
      <c r="C13" s="438"/>
      <c r="D13" s="438"/>
      <c r="E13" s="438"/>
      <c r="F13" s="438"/>
      <c r="G13" s="438" t="str">
        <f>'Team Lists Records LIVE'!C8</f>
        <v>Coventry, RI</v>
      </c>
      <c r="L13" s="438" t="str">
        <f>'Team Lists Records LIVE'!C9</f>
        <v>South Burlington, VT</v>
      </c>
      <c r="Q13" s="438"/>
      <c r="R13" s="438"/>
      <c r="S13" s="438"/>
      <c r="T13" s="438"/>
      <c r="U13" s="438"/>
      <c r="V13" s="438"/>
      <c r="W13" s="436"/>
      <c r="X13" s="438"/>
      <c r="Y13" s="438"/>
      <c r="Z13" s="438"/>
      <c r="AA13" s="438"/>
      <c r="AB13" s="438"/>
      <c r="AC13" s="438"/>
      <c r="AD13" s="438" t="str">
        <f>'Team Lists Records LIVE'!C17</f>
        <v>Clinton County, PA</v>
      </c>
      <c r="AI13" s="438" t="str">
        <f>'Team Lists Records LIVE'!C18</f>
        <v>Washington, DC</v>
      </c>
      <c r="AN13" s="438"/>
      <c r="AO13" s="438"/>
      <c r="AP13" s="438"/>
      <c r="AQ13" s="438"/>
      <c r="AR13" s="438"/>
      <c r="AS13" s="439"/>
      <c r="AT13" s="439"/>
      <c r="AU13" s="439"/>
    </row>
    <row r="14" ht="22.5" customHeight="1">
      <c r="A14" s="446"/>
      <c r="M14" s="118"/>
      <c r="N14" s="118"/>
      <c r="O14" s="447"/>
      <c r="P14" s="447"/>
      <c r="Q14" s="447"/>
      <c r="R14" s="447"/>
      <c r="S14" s="447"/>
      <c r="T14" s="447"/>
      <c r="U14" s="447"/>
      <c r="V14" s="447"/>
      <c r="W14" s="446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8"/>
      <c r="AT14" s="448"/>
      <c r="AU14" s="448"/>
    </row>
    <row r="15" ht="11.25" customHeight="1">
      <c r="A15" s="118"/>
      <c r="B15" s="118"/>
      <c r="C15" s="118"/>
      <c r="D15" s="118"/>
      <c r="E15" s="118"/>
      <c r="F15" s="118"/>
      <c r="G15" s="118"/>
      <c r="H15" s="118"/>
      <c r="I15" s="449"/>
      <c r="J15" s="118"/>
      <c r="K15" s="118"/>
      <c r="L15" s="118"/>
      <c r="M15" s="118"/>
      <c r="N15" s="118"/>
      <c r="O15" s="118"/>
      <c r="P15" s="118"/>
      <c r="Q15" s="118"/>
      <c r="R15" s="118"/>
      <c r="S15" s="158"/>
      <c r="T15" s="118"/>
      <c r="U15" s="118"/>
      <c r="V15" s="118"/>
      <c r="W15" s="118"/>
      <c r="X15" s="118"/>
      <c r="Y15" s="118"/>
      <c r="Z15" s="118"/>
      <c r="AA15" s="118"/>
      <c r="AB15" s="118"/>
      <c r="AC15" s="158"/>
      <c r="AD15" s="118"/>
      <c r="AE15" s="450"/>
      <c r="AF15" s="85"/>
      <c r="AG15" s="450"/>
      <c r="AH15" s="15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411"/>
      <c r="AT15" s="411"/>
      <c r="AU15" s="411"/>
    </row>
    <row r="16" ht="11.25" customHeigh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58"/>
      <c r="T16" s="118"/>
      <c r="U16" s="118"/>
      <c r="V16" s="118"/>
      <c r="W16" s="118"/>
      <c r="X16" s="118"/>
      <c r="Y16" s="118"/>
      <c r="Z16" s="118"/>
      <c r="AA16" s="118"/>
      <c r="AB16" s="118"/>
      <c r="AC16" s="158"/>
      <c r="AD16" s="118"/>
      <c r="AE16" s="450"/>
      <c r="AF16" s="85"/>
      <c r="AG16" s="450"/>
      <c r="AH16" s="15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411"/>
      <c r="AT16" s="411"/>
      <c r="AU16" s="411"/>
    </row>
    <row r="17" ht="11.25" customHeight="1">
      <c r="A17" s="118"/>
      <c r="B17" s="118"/>
      <c r="C17" s="118"/>
      <c r="D17" s="158"/>
      <c r="E17" s="118"/>
      <c r="F17" s="118"/>
      <c r="G17" s="118"/>
      <c r="H17" s="118"/>
      <c r="I17" s="449" t="s">
        <v>97</v>
      </c>
      <c r="J17" s="118"/>
      <c r="K17" s="118"/>
      <c r="L17" s="118"/>
      <c r="M17" s="118"/>
      <c r="N17" s="158"/>
      <c r="O17" s="118"/>
      <c r="P17" s="118"/>
      <c r="Q17" s="118"/>
      <c r="R17" s="118"/>
      <c r="S17" s="158"/>
      <c r="T17" s="118"/>
      <c r="U17" s="118"/>
      <c r="V17" s="118"/>
      <c r="W17" s="118"/>
      <c r="X17" s="118"/>
      <c r="Y17" s="118"/>
      <c r="Z17" s="118"/>
      <c r="AA17" s="118"/>
      <c r="AB17" s="118"/>
      <c r="AC17" s="158"/>
      <c r="AD17" s="118"/>
      <c r="AE17" s="450"/>
      <c r="AF17" s="85"/>
      <c r="AG17" s="450"/>
      <c r="AH17" s="158"/>
      <c r="AI17" s="118"/>
      <c r="AJ17" s="118"/>
      <c r="AK17" s="118"/>
      <c r="AL17" s="118"/>
      <c r="AM17" s="449" t="s">
        <v>97</v>
      </c>
      <c r="AN17" s="118"/>
      <c r="AO17" s="118"/>
      <c r="AP17" s="118"/>
      <c r="AQ17" s="118"/>
      <c r="AR17" s="118"/>
      <c r="AS17" s="411"/>
      <c r="AT17" s="411"/>
      <c r="AU17" s="411"/>
    </row>
    <row r="18" ht="11.25" customHeight="1">
      <c r="A18" s="118"/>
      <c r="B18" s="118"/>
      <c r="C18" s="118"/>
      <c r="D18" s="158"/>
      <c r="E18" s="118"/>
      <c r="F18" s="118"/>
      <c r="G18" s="210" t="str">
        <f>UPPER('Brackets To Edit'!G4)</f>
        <v>VERMONT</v>
      </c>
      <c r="H18" s="118"/>
      <c r="I18" s="451">
        <f>'Brackets To Edit'!I4</f>
        <v>0</v>
      </c>
      <c r="J18" s="452"/>
      <c r="K18" s="118"/>
      <c r="L18" s="118"/>
      <c r="M18" s="118"/>
      <c r="N18" s="158"/>
      <c r="O18" s="118"/>
      <c r="P18" s="118"/>
      <c r="Q18" s="118"/>
      <c r="R18" s="118"/>
      <c r="S18" s="158"/>
      <c r="T18" s="118"/>
      <c r="U18" s="118"/>
      <c r="V18" s="118"/>
      <c r="W18" s="118"/>
      <c r="X18" s="118"/>
      <c r="Y18" s="118"/>
      <c r="Z18" s="118"/>
      <c r="AA18" s="118"/>
      <c r="AB18" s="118"/>
      <c r="AC18" s="158"/>
      <c r="AD18" s="118"/>
      <c r="AE18" s="450"/>
      <c r="AF18" s="85"/>
      <c r="AG18" s="450"/>
      <c r="AH18" s="158"/>
      <c r="AI18" s="118"/>
      <c r="AJ18" s="452"/>
      <c r="AK18" s="210" t="str">
        <f>UPPER('Brackets To Edit'!G48)</f>
        <v>PENNSYLVANIA</v>
      </c>
      <c r="AL18" s="118"/>
      <c r="AM18" s="451">
        <f>'Brackets To Edit'!I48</f>
        <v>0</v>
      </c>
      <c r="AN18" s="118"/>
      <c r="AO18" s="118"/>
      <c r="AP18" s="118"/>
      <c r="AQ18" s="118"/>
      <c r="AR18" s="158"/>
      <c r="AS18" s="411"/>
      <c r="AT18" s="411"/>
      <c r="AU18" s="411"/>
    </row>
    <row r="19" ht="11.25" customHeight="1">
      <c r="A19" s="118"/>
      <c r="B19" s="118"/>
      <c r="C19" s="118"/>
      <c r="D19" s="118"/>
      <c r="E19" s="118"/>
      <c r="F19" s="118"/>
      <c r="G19" s="54"/>
      <c r="H19" s="118"/>
      <c r="I19" s="54"/>
      <c r="J19" s="453"/>
      <c r="K19" s="118"/>
      <c r="L19" s="118"/>
      <c r="M19" s="118"/>
      <c r="N19" s="118"/>
      <c r="O19" s="118"/>
      <c r="P19" s="118"/>
      <c r="Q19" s="118"/>
      <c r="R19" s="118"/>
      <c r="S19" s="158"/>
      <c r="T19" s="118"/>
      <c r="U19" s="118"/>
      <c r="V19" s="118"/>
      <c r="W19" s="118"/>
      <c r="X19" s="118"/>
      <c r="Y19" s="118"/>
      <c r="Z19" s="118"/>
      <c r="AA19" s="118"/>
      <c r="AB19" s="118"/>
      <c r="AC19" s="158"/>
      <c r="AD19" s="118"/>
      <c r="AE19" s="118"/>
      <c r="AF19" s="118"/>
      <c r="AG19" s="118"/>
      <c r="AH19" s="118"/>
      <c r="AI19" s="118"/>
      <c r="AJ19" s="454"/>
      <c r="AK19" s="54"/>
      <c r="AL19" s="118"/>
      <c r="AM19" s="54"/>
      <c r="AN19" s="118"/>
      <c r="AO19" s="118"/>
      <c r="AP19" s="118"/>
      <c r="AQ19" s="118"/>
      <c r="AR19" s="118"/>
      <c r="AS19" s="411"/>
      <c r="AT19" s="411"/>
      <c r="AU19" s="411"/>
    </row>
    <row r="20" ht="11.25" customHeight="1">
      <c r="A20" s="118"/>
      <c r="B20" s="118"/>
      <c r="C20" s="118"/>
      <c r="D20" s="449" t="s">
        <v>97</v>
      </c>
      <c r="E20" s="118"/>
      <c r="F20" s="118"/>
      <c r="G20" s="217" t="s">
        <v>63</v>
      </c>
      <c r="J20" s="118"/>
      <c r="K20" s="454"/>
      <c r="L20" s="118"/>
      <c r="M20" s="118"/>
      <c r="N20" s="449" t="s">
        <v>97</v>
      </c>
      <c r="O20" s="118"/>
      <c r="P20" s="118"/>
      <c r="Q20" s="118"/>
      <c r="R20" s="118"/>
      <c r="S20" s="158"/>
      <c r="T20" s="118"/>
      <c r="U20" s="118"/>
      <c r="V20" s="118"/>
      <c r="W20" s="118"/>
      <c r="X20" s="118"/>
      <c r="Y20" s="118"/>
      <c r="Z20" s="118"/>
      <c r="AA20" s="118"/>
      <c r="AB20" s="118"/>
      <c r="AC20" s="158"/>
      <c r="AD20" s="118"/>
      <c r="AE20" s="457"/>
      <c r="AF20" s="118"/>
      <c r="AG20" s="118"/>
      <c r="AH20" s="449" t="s">
        <v>97</v>
      </c>
      <c r="AI20" s="118"/>
      <c r="AJ20" s="454"/>
      <c r="AK20" s="217" t="s">
        <v>54</v>
      </c>
      <c r="AN20" s="118"/>
      <c r="AO20" s="118"/>
      <c r="AP20" s="118"/>
      <c r="AQ20" s="118"/>
      <c r="AR20" s="449" t="s">
        <v>97</v>
      </c>
      <c r="AS20" s="411"/>
      <c r="AT20" s="411"/>
      <c r="AU20" s="411"/>
    </row>
    <row r="21" ht="11.25" customHeight="1">
      <c r="A21" s="118"/>
      <c r="B21" s="458" t="str">
        <f>UPPER('Brackets To Edit'!B6)</f>
        <v>CONNECTICUT</v>
      </c>
      <c r="C21" s="118"/>
      <c r="D21" s="451">
        <f>'Brackets To Edit'!D6</f>
        <v>0</v>
      </c>
      <c r="E21" s="452"/>
      <c r="F21" s="118"/>
      <c r="J21" s="118"/>
      <c r="K21" s="460"/>
      <c r="L21" s="210" t="str">
        <f>UPPER(IF(AND(I18=0,I24=0),"",IF(I18&gt;I24,G18,G24)))</f>
        <v>RHODE ISLAND</v>
      </c>
      <c r="M21" s="118"/>
      <c r="N21" s="451">
        <f>'Brackets To Edit'!N6</f>
        <v>1</v>
      </c>
      <c r="O21" s="452"/>
      <c r="P21" s="118"/>
      <c r="Q21" s="118"/>
      <c r="R21" s="118"/>
      <c r="S21" s="158"/>
      <c r="T21" s="118"/>
      <c r="U21" s="118"/>
      <c r="V21" s="118"/>
      <c r="W21" s="118"/>
      <c r="X21" s="118"/>
      <c r="Y21" s="118"/>
      <c r="Z21" s="118"/>
      <c r="AA21" s="118"/>
      <c r="AB21" s="118"/>
      <c r="AC21" s="158"/>
      <c r="AD21" s="118"/>
      <c r="AE21" s="461"/>
      <c r="AF21" s="210" t="str">
        <f>UPPER(IF(AND(AM18=0,AM24=0),"",IF(AM18&gt;AM24,AK18,AK24)))</f>
        <v>NEW YORK</v>
      </c>
      <c r="AG21" s="118"/>
      <c r="AH21" s="451">
        <f>'Brackets To Edit'!N50</f>
        <v>5</v>
      </c>
      <c r="AI21" s="452"/>
      <c r="AJ21" s="454"/>
      <c r="AN21" s="118"/>
      <c r="AO21" s="452"/>
      <c r="AP21" s="210" t="str">
        <f>UPPER('Brackets To Edit'!B50)</f>
        <v>NEW YORK</v>
      </c>
      <c r="AQ21" s="118"/>
      <c r="AR21" s="451">
        <f>'Brackets To Edit'!D50</f>
        <v>10</v>
      </c>
      <c r="AS21" s="411"/>
      <c r="AT21" s="411"/>
      <c r="AU21" s="411"/>
    </row>
    <row r="22" ht="11.25" customHeight="1">
      <c r="A22" s="118"/>
      <c r="B22" s="54"/>
      <c r="C22" s="118"/>
      <c r="D22" s="54"/>
      <c r="E22" s="453"/>
      <c r="F22" s="118"/>
      <c r="J22" s="118"/>
      <c r="K22" s="454"/>
      <c r="L22" s="54"/>
      <c r="M22" s="118"/>
      <c r="N22" s="54"/>
      <c r="O22" s="453"/>
      <c r="P22" s="118"/>
      <c r="Q22" s="118"/>
      <c r="R22" s="118"/>
      <c r="S22" s="158"/>
      <c r="T22" s="118"/>
      <c r="U22" s="118"/>
      <c r="V22" s="118"/>
      <c r="W22" s="118"/>
      <c r="X22" s="118"/>
      <c r="Y22" s="118"/>
      <c r="Z22" s="118"/>
      <c r="AA22" s="118"/>
      <c r="AB22" s="118"/>
      <c r="AC22" s="158"/>
      <c r="AD22" s="118"/>
      <c r="AE22" s="463"/>
      <c r="AF22" s="54"/>
      <c r="AG22" s="118"/>
      <c r="AH22" s="54"/>
      <c r="AI22" s="118"/>
      <c r="AJ22" s="454"/>
      <c r="AN22" s="118"/>
      <c r="AO22" s="454"/>
      <c r="AP22" s="54"/>
      <c r="AQ22" s="118"/>
      <c r="AR22" s="54"/>
      <c r="AS22" s="411"/>
      <c r="AT22" s="411"/>
      <c r="AU22" s="411"/>
    </row>
    <row r="23" ht="11.25" customHeight="1">
      <c r="A23" s="118"/>
      <c r="B23" s="217" t="s">
        <v>15</v>
      </c>
      <c r="E23" s="453"/>
      <c r="F23" s="454"/>
      <c r="J23" s="453"/>
      <c r="K23" s="454"/>
      <c r="L23" s="505" t="s">
        <v>223</v>
      </c>
      <c r="M23" s="118"/>
      <c r="N23" s="158"/>
      <c r="O23" s="453"/>
      <c r="P23" s="118"/>
      <c r="Q23" s="118"/>
      <c r="R23" s="118"/>
      <c r="S23" s="158"/>
      <c r="T23" s="118"/>
      <c r="U23" s="118"/>
      <c r="V23" s="118"/>
      <c r="W23" s="118"/>
      <c r="X23" s="118"/>
      <c r="Y23" s="118"/>
      <c r="Z23" s="118"/>
      <c r="AA23" s="118"/>
      <c r="AB23" s="118"/>
      <c r="AC23" s="158"/>
      <c r="AD23" s="118"/>
      <c r="AE23" s="465"/>
      <c r="AF23" s="506" t="s">
        <v>223</v>
      </c>
      <c r="AG23" s="118"/>
      <c r="AH23" s="158"/>
      <c r="AI23" s="118"/>
      <c r="AJ23" s="454"/>
      <c r="AN23" s="118"/>
      <c r="AO23" s="454"/>
      <c r="AP23" s="217" t="s">
        <v>17</v>
      </c>
      <c r="AS23" s="411"/>
      <c r="AT23" s="411"/>
      <c r="AU23" s="411"/>
    </row>
    <row r="24" ht="11.25" customHeight="1">
      <c r="A24" s="118"/>
      <c r="E24" s="453"/>
      <c r="F24" s="460"/>
      <c r="G24" s="210" t="str">
        <f>UPPER(IF(AND(D21=0,D27=0),"",IF(D21&gt;D27,B21,B27)))</f>
        <v>RHODE ISLAND</v>
      </c>
      <c r="H24" s="118"/>
      <c r="I24" s="451">
        <f>'Brackets To Edit'!I8</f>
        <v>10</v>
      </c>
      <c r="J24" s="467"/>
      <c r="K24" s="118"/>
      <c r="L24" s="118"/>
      <c r="M24" s="118"/>
      <c r="N24" s="118"/>
      <c r="O24" s="453"/>
      <c r="P24" s="118"/>
      <c r="Q24" s="118"/>
      <c r="R24" s="118"/>
      <c r="S24" s="158"/>
      <c r="T24" s="118"/>
      <c r="U24" s="118"/>
      <c r="V24" s="118"/>
      <c r="W24" s="118"/>
      <c r="X24" s="118"/>
      <c r="Y24" s="118"/>
      <c r="Z24" s="118"/>
      <c r="AA24" s="118"/>
      <c r="AB24" s="118"/>
      <c r="AC24" s="158"/>
      <c r="AD24" s="118"/>
      <c r="AE24" s="454"/>
      <c r="AF24" s="118"/>
      <c r="AG24" s="118"/>
      <c r="AH24" s="118"/>
      <c r="AI24" s="118"/>
      <c r="AJ24" s="460"/>
      <c r="AK24" s="210" t="str">
        <f>UPPER(IF(AND(AR21=0,AR27=0),"",IF(AR21&gt;AR27,AP21,AP27)))</f>
        <v>NEW YORK</v>
      </c>
      <c r="AL24" s="118"/>
      <c r="AM24" s="451">
        <f>'Brackets To Edit'!I52</f>
        <v>7</v>
      </c>
      <c r="AN24" s="452"/>
      <c r="AO24" s="454"/>
      <c r="AS24" s="411"/>
      <c r="AT24" s="411"/>
      <c r="AU24" s="411"/>
    </row>
    <row r="25" ht="11.25" customHeight="1">
      <c r="A25" s="118"/>
      <c r="E25" s="453"/>
      <c r="F25" s="454"/>
      <c r="G25" s="54"/>
      <c r="H25" s="118"/>
      <c r="I25" s="54"/>
      <c r="J25" s="118"/>
      <c r="K25" s="118"/>
      <c r="L25" s="118"/>
      <c r="M25" s="118"/>
      <c r="N25" s="158"/>
      <c r="O25" s="453"/>
      <c r="P25" s="118"/>
      <c r="Q25" s="118"/>
      <c r="R25" s="118"/>
      <c r="S25" s="158"/>
      <c r="T25" s="118"/>
      <c r="U25" s="118"/>
      <c r="V25" s="118"/>
      <c r="W25" s="468"/>
      <c r="X25" s="118"/>
      <c r="Y25" s="118"/>
      <c r="Z25" s="118"/>
      <c r="AA25" s="118"/>
      <c r="AB25" s="118"/>
      <c r="AC25" s="158"/>
      <c r="AD25" s="118"/>
      <c r="AE25" s="463"/>
      <c r="AF25" s="118"/>
      <c r="AG25" s="118"/>
      <c r="AH25" s="158"/>
      <c r="AI25" s="118"/>
      <c r="AJ25" s="118"/>
      <c r="AK25" s="54"/>
      <c r="AL25" s="118"/>
      <c r="AM25" s="54"/>
      <c r="AN25" s="118"/>
      <c r="AO25" s="454"/>
      <c r="AS25" s="411"/>
      <c r="AT25" s="411"/>
      <c r="AU25" s="411"/>
    </row>
    <row r="26" ht="11.25" customHeight="1">
      <c r="A26" s="118"/>
      <c r="E26" s="453"/>
      <c r="F26" s="118"/>
      <c r="G26" s="505" t="s">
        <v>221</v>
      </c>
      <c r="H26" s="118"/>
      <c r="I26" s="158"/>
      <c r="J26" s="118"/>
      <c r="K26" s="118"/>
      <c r="L26" s="456"/>
      <c r="O26" s="453"/>
      <c r="P26" s="118"/>
      <c r="Q26" s="118"/>
      <c r="R26" s="118"/>
      <c r="S26" s="158"/>
      <c r="T26" s="118"/>
      <c r="U26" s="118"/>
      <c r="V26" s="118"/>
      <c r="W26" s="468"/>
      <c r="X26" s="118"/>
      <c r="Y26" s="118"/>
      <c r="Z26" s="118"/>
      <c r="AA26" s="118"/>
      <c r="AB26" s="118"/>
      <c r="AC26" s="158"/>
      <c r="AD26" s="118"/>
      <c r="AE26" s="463"/>
      <c r="AF26" s="469"/>
      <c r="AI26" s="118"/>
      <c r="AJ26" s="118"/>
      <c r="AK26" s="506" t="s">
        <v>221</v>
      </c>
      <c r="AL26" s="118"/>
      <c r="AM26" s="410"/>
      <c r="AN26" s="118"/>
      <c r="AO26" s="454"/>
      <c r="AS26" s="411"/>
      <c r="AT26" s="411"/>
      <c r="AU26" s="411"/>
    </row>
    <row r="27" ht="11.25" customHeight="1">
      <c r="A27" s="118"/>
      <c r="B27" s="210" t="str">
        <f>UPPER('Brackets To Edit'!B10)</f>
        <v>RHODE ISLAND</v>
      </c>
      <c r="C27" s="118"/>
      <c r="D27" s="451">
        <f>'Brackets To Edit'!D10</f>
        <v>10</v>
      </c>
      <c r="E27" s="467"/>
      <c r="F27" s="118"/>
      <c r="G27" s="118"/>
      <c r="H27" s="118"/>
      <c r="I27" s="158"/>
      <c r="J27" s="118"/>
      <c r="K27" s="118"/>
      <c r="O27" s="453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465"/>
      <c r="AI27" s="118"/>
      <c r="AJ27" s="118"/>
      <c r="AK27" s="118"/>
      <c r="AL27" s="118"/>
      <c r="AM27" s="410"/>
      <c r="AN27" s="118"/>
      <c r="AO27" s="460"/>
      <c r="AP27" s="210" t="str">
        <f>UPPER('Brackets To Edit'!B54)</f>
        <v>WASHINGTON, DC</v>
      </c>
      <c r="AQ27" s="118"/>
      <c r="AR27" s="451">
        <f>'Brackets To Edit'!D54</f>
        <v>2</v>
      </c>
      <c r="AS27" s="411"/>
      <c r="AT27" s="411"/>
      <c r="AU27" s="411"/>
    </row>
    <row r="28" ht="11.25" customHeight="1">
      <c r="A28" s="118"/>
      <c r="B28" s="54"/>
      <c r="C28" s="118"/>
      <c r="D28" s="54"/>
      <c r="E28" s="118"/>
      <c r="F28" s="118"/>
      <c r="G28" s="118"/>
      <c r="H28" s="118"/>
      <c r="I28" s="158"/>
      <c r="J28" s="118"/>
      <c r="K28" s="118"/>
      <c r="L28" s="217" t="s">
        <v>115</v>
      </c>
      <c r="O28" s="453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463"/>
      <c r="AF28" s="217" t="s">
        <v>104</v>
      </c>
      <c r="AI28" s="118"/>
      <c r="AJ28" s="118"/>
      <c r="AK28" s="118"/>
      <c r="AL28" s="118"/>
      <c r="AM28" s="410"/>
      <c r="AN28" s="118"/>
      <c r="AO28" s="118"/>
      <c r="AP28" s="54"/>
      <c r="AQ28" s="118"/>
      <c r="AR28" s="54"/>
      <c r="AS28" s="411"/>
      <c r="AT28" s="411"/>
      <c r="AU28" s="411"/>
    </row>
    <row r="29" ht="11.2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O29" s="453"/>
      <c r="U29" s="118"/>
      <c r="V29" s="118"/>
      <c r="W29" s="118"/>
      <c r="X29" s="118"/>
      <c r="Y29" s="118"/>
      <c r="AE29" s="463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411"/>
      <c r="AT29" s="411"/>
      <c r="AU29" s="411"/>
    </row>
    <row r="30" ht="11.2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453"/>
      <c r="P30" s="118"/>
      <c r="Q30" s="118"/>
      <c r="R30" s="118"/>
      <c r="S30" s="449" t="s">
        <v>97</v>
      </c>
      <c r="T30" s="118"/>
      <c r="U30" s="118"/>
      <c r="V30" s="118"/>
      <c r="Y30" s="118"/>
      <c r="Z30" s="118"/>
      <c r="AA30" s="118"/>
      <c r="AB30" s="118"/>
      <c r="AC30" s="449" t="s">
        <v>97</v>
      </c>
      <c r="AD30" s="118"/>
      <c r="AE30" s="463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58"/>
      <c r="AS30" s="411"/>
      <c r="AT30" s="411"/>
      <c r="AU30" s="411"/>
    </row>
    <row r="31" ht="11.25" customHeight="1">
      <c r="A31" s="118"/>
      <c r="B31" s="118"/>
      <c r="C31" s="118"/>
      <c r="D31" s="118"/>
      <c r="E31" s="118"/>
      <c r="F31" s="118"/>
      <c r="G31" s="118"/>
      <c r="H31" s="118"/>
      <c r="I31" s="449" t="s">
        <v>97</v>
      </c>
      <c r="J31" s="118"/>
      <c r="K31" s="118"/>
      <c r="L31" s="118"/>
      <c r="M31" s="118"/>
      <c r="N31" s="118"/>
      <c r="O31" s="453"/>
      <c r="P31" s="452"/>
      <c r="Q31" s="210" t="str">
        <f>UPPER(IF(AND(N21=0,N35=0),"",IF(N21&gt;N35,L21,L35)))</f>
        <v>MASSACHUSETTS</v>
      </c>
      <c r="R31" s="118"/>
      <c r="S31" s="451">
        <f>'Brackets To Edit'!S11</f>
        <v>2</v>
      </c>
      <c r="T31" s="452"/>
      <c r="U31" s="118"/>
      <c r="V31" s="563"/>
      <c r="Y31" s="118"/>
      <c r="Z31" s="452"/>
      <c r="AA31" s="210" t="str">
        <f>UPPER(IF(AND(AH21=0,AH35=0),"",IF(AH21&gt;AH35,AF21,AF35)))</f>
        <v>NEW YORK</v>
      </c>
      <c r="AB31" s="118"/>
      <c r="AC31" s="451">
        <f>'Brackets To Edit'!S55</f>
        <v>4</v>
      </c>
      <c r="AD31" s="452"/>
      <c r="AE31" s="463"/>
      <c r="AF31" s="118"/>
      <c r="AG31" s="118"/>
      <c r="AH31" s="118"/>
      <c r="AI31" s="118"/>
      <c r="AJ31" s="118"/>
      <c r="AK31" s="118"/>
      <c r="AL31" s="118"/>
      <c r="AM31" s="449" t="s">
        <v>97</v>
      </c>
      <c r="AN31" s="118"/>
      <c r="AO31" s="118"/>
      <c r="AP31" s="118"/>
      <c r="AQ31" s="118"/>
      <c r="AR31" s="158"/>
      <c r="AS31" s="411"/>
      <c r="AT31" s="411"/>
      <c r="AU31" s="411"/>
    </row>
    <row r="32" ht="11.25" customHeight="1">
      <c r="A32" s="118"/>
      <c r="B32" s="118"/>
      <c r="C32" s="118"/>
      <c r="D32" s="118"/>
      <c r="E32" s="118"/>
      <c r="F32" s="118"/>
      <c r="G32" s="210" t="str">
        <f>UPPER('Brackets To Edit'!G14)</f>
        <v>MAINE</v>
      </c>
      <c r="H32" s="118"/>
      <c r="I32" s="451">
        <f>'Brackets To Edit'!I14</f>
        <v>4</v>
      </c>
      <c r="J32" s="452"/>
      <c r="K32" s="118"/>
      <c r="L32" s="118"/>
      <c r="M32" s="118"/>
      <c r="N32" s="158"/>
      <c r="O32" s="453"/>
      <c r="P32" s="118"/>
      <c r="Q32" s="54"/>
      <c r="R32" s="118"/>
      <c r="S32" s="54"/>
      <c r="T32" s="118"/>
      <c r="U32" s="454"/>
      <c r="V32" s="563"/>
      <c r="W32" s="528" t="s">
        <v>230</v>
      </c>
      <c r="X32" s="563"/>
      <c r="Y32" s="118"/>
      <c r="Z32" s="454"/>
      <c r="AA32" s="54"/>
      <c r="AB32" s="118"/>
      <c r="AC32" s="54"/>
      <c r="AD32" s="118"/>
      <c r="AE32" s="465"/>
      <c r="AF32" s="85"/>
      <c r="AG32" s="85"/>
      <c r="AH32" s="158"/>
      <c r="AI32" s="118"/>
      <c r="AJ32" s="452"/>
      <c r="AK32" s="210" t="str">
        <f>UPPER('Brackets To Edit'!G58)</f>
        <v>NEW JERSEY</v>
      </c>
      <c r="AL32" s="118"/>
      <c r="AM32" s="451">
        <f>'Brackets To Edit'!I58</f>
        <v>6</v>
      </c>
      <c r="AN32" s="118"/>
      <c r="AO32" s="118"/>
      <c r="AP32" s="480"/>
      <c r="AQ32" s="118"/>
      <c r="AR32" s="158"/>
      <c r="AS32" s="411"/>
      <c r="AT32" s="411"/>
      <c r="AU32" s="411"/>
    </row>
    <row r="33" ht="11.25" customHeight="1">
      <c r="A33" s="118"/>
      <c r="B33" s="118"/>
      <c r="C33" s="118"/>
      <c r="D33" s="118"/>
      <c r="E33" s="118"/>
      <c r="F33" s="118"/>
      <c r="G33" s="54"/>
      <c r="H33" s="118"/>
      <c r="I33" s="54"/>
      <c r="J33" s="453"/>
      <c r="K33" s="118"/>
      <c r="L33" s="118"/>
      <c r="M33" s="118"/>
      <c r="N33" s="158"/>
      <c r="O33" s="453"/>
      <c r="P33" s="118"/>
      <c r="Q33" s="505" t="s">
        <v>228</v>
      </c>
      <c r="R33" s="118"/>
      <c r="S33" s="481"/>
      <c r="T33" s="118"/>
      <c r="U33" s="454"/>
      <c r="Y33" s="118"/>
      <c r="Z33" s="454"/>
      <c r="AA33" s="506" t="s">
        <v>228</v>
      </c>
      <c r="AB33" s="118"/>
      <c r="AC33" s="158"/>
      <c r="AD33" s="118"/>
      <c r="AE33" s="454"/>
      <c r="AF33" s="118"/>
      <c r="AG33" s="118"/>
      <c r="AH33" s="118"/>
      <c r="AI33" s="118"/>
      <c r="AJ33" s="454"/>
      <c r="AK33" s="54"/>
      <c r="AL33" s="118"/>
      <c r="AM33" s="54"/>
      <c r="AN33" s="118"/>
      <c r="AO33" s="118"/>
      <c r="AP33" s="118"/>
      <c r="AQ33" s="118"/>
      <c r="AR33" s="118"/>
      <c r="AS33" s="411"/>
      <c r="AT33" s="411"/>
      <c r="AU33" s="411"/>
    </row>
    <row r="34" ht="11.25" customHeight="1">
      <c r="A34" s="118"/>
      <c r="B34" s="118"/>
      <c r="C34" s="118"/>
      <c r="D34" s="449" t="s">
        <v>97</v>
      </c>
      <c r="E34" s="118"/>
      <c r="F34" s="118"/>
      <c r="G34" s="217" t="s">
        <v>75</v>
      </c>
      <c r="J34" s="453"/>
      <c r="K34" s="118"/>
      <c r="L34" s="118"/>
      <c r="M34" s="118"/>
      <c r="N34" s="118"/>
      <c r="O34" s="453"/>
      <c r="P34" s="118"/>
      <c r="Q34" s="118"/>
      <c r="R34" s="118"/>
      <c r="S34" s="118"/>
      <c r="T34" s="118"/>
      <c r="U34" s="454"/>
      <c r="Y34" s="118"/>
      <c r="Z34" s="454"/>
      <c r="AA34" s="118"/>
      <c r="AB34" s="118"/>
      <c r="AC34" s="158"/>
      <c r="AD34" s="118"/>
      <c r="AE34" s="465"/>
      <c r="AF34" s="85"/>
      <c r="AG34" s="85"/>
      <c r="AH34" s="158"/>
      <c r="AI34" s="118"/>
      <c r="AJ34" s="454"/>
      <c r="AK34" s="217" t="s">
        <v>69</v>
      </c>
      <c r="AN34" s="118"/>
      <c r="AO34" s="118"/>
      <c r="AP34" s="118"/>
      <c r="AQ34" s="118"/>
      <c r="AR34" s="449" t="s">
        <v>97</v>
      </c>
      <c r="AS34" s="411"/>
      <c r="AT34" s="411"/>
      <c r="AU34" s="411"/>
    </row>
    <row r="35" ht="11.25" customHeight="1">
      <c r="A35" s="118"/>
      <c r="B35" s="210" t="str">
        <f>UPPER('Brackets To Edit'!B16)</f>
        <v>MASSACHUSETTS</v>
      </c>
      <c r="C35" s="118"/>
      <c r="D35" s="451">
        <f>'Brackets To Edit'!D16</f>
        <v>4</v>
      </c>
      <c r="E35" s="452"/>
      <c r="F35" s="118"/>
      <c r="J35" s="453"/>
      <c r="K35" s="460"/>
      <c r="L35" s="210" t="str">
        <f>UPPER(IF(AND(I32=0,I38=0),"",IF(I32&gt;I38,G32,G38)))</f>
        <v>MASSACHUSETTS</v>
      </c>
      <c r="M35" s="118"/>
      <c r="N35" s="451">
        <f>'Brackets To Edit'!N16</f>
        <v>10</v>
      </c>
      <c r="O35" s="467"/>
      <c r="P35" s="118"/>
      <c r="Q35" s="118"/>
      <c r="R35" s="118"/>
      <c r="S35" s="118"/>
      <c r="T35" s="118"/>
      <c r="U35" s="454"/>
      <c r="W35" s="534"/>
      <c r="Y35" s="118"/>
      <c r="Z35" s="454"/>
      <c r="AA35" s="118"/>
      <c r="AB35" s="118"/>
      <c r="AC35" s="158"/>
      <c r="AD35" s="118"/>
      <c r="AE35" s="485"/>
      <c r="AF35" s="210" t="str">
        <f>UPPER(IF(AND(AM32=0,AM38=0),"",IF(AM32&gt;AM38,AK32,AK38)))</f>
        <v>NEW JERSEY</v>
      </c>
      <c r="AG35" s="118"/>
      <c r="AH35" s="451">
        <f>'Brackets To Edit'!N60</f>
        <v>2</v>
      </c>
      <c r="AI35" s="452"/>
      <c r="AJ35" s="454"/>
      <c r="AN35" s="118"/>
      <c r="AO35" s="452"/>
      <c r="AP35" s="210" t="str">
        <f>UPPER('Brackets To Edit'!B60)</f>
        <v>MARYLAND</v>
      </c>
      <c r="AQ35" s="118"/>
      <c r="AR35" s="451">
        <f>'Brackets To Edit'!D60</f>
        <v>6</v>
      </c>
      <c r="AS35" s="411"/>
      <c r="AT35" s="411"/>
      <c r="AU35" s="411"/>
    </row>
    <row r="36" ht="11.25" customHeight="1">
      <c r="A36" s="118"/>
      <c r="B36" s="54"/>
      <c r="C36" s="118"/>
      <c r="D36" s="54"/>
      <c r="E36" s="453"/>
      <c r="F36" s="118"/>
      <c r="J36" s="118"/>
      <c r="K36" s="454"/>
      <c r="L36" s="54"/>
      <c r="M36" s="118"/>
      <c r="N36" s="54"/>
      <c r="O36" s="118"/>
      <c r="P36" s="118"/>
      <c r="Q36" s="118"/>
      <c r="R36" s="118"/>
      <c r="S36" s="118"/>
      <c r="T36" s="118"/>
      <c r="U36" s="460"/>
      <c r="W36" s="486" t="str">
        <f>UPPER(IF(AND(S31=0,S52=0),"",IF(S31&gt;S52,Q31,Q52)))</f>
        <v>RHODE ISLAND</v>
      </c>
      <c r="Y36" s="118"/>
      <c r="Z36" s="454"/>
      <c r="AA36" s="118"/>
      <c r="AB36" s="118"/>
      <c r="AC36" s="118"/>
      <c r="AD36" s="118"/>
      <c r="AE36" s="457"/>
      <c r="AF36" s="54"/>
      <c r="AG36" s="118"/>
      <c r="AH36" s="54"/>
      <c r="AI36" s="118"/>
      <c r="AJ36" s="454"/>
      <c r="AN36" s="118"/>
      <c r="AO36" s="454"/>
      <c r="AP36" s="54"/>
      <c r="AQ36" s="118"/>
      <c r="AR36" s="54"/>
      <c r="AS36" s="411"/>
      <c r="AT36" s="411"/>
      <c r="AU36" s="411"/>
    </row>
    <row r="37" ht="11.25" customHeight="1">
      <c r="A37" s="118"/>
      <c r="B37" s="217" t="s">
        <v>45</v>
      </c>
      <c r="E37" s="453"/>
      <c r="F37" s="454"/>
      <c r="J37" s="453"/>
      <c r="K37" s="454"/>
      <c r="L37" s="505" t="s">
        <v>224</v>
      </c>
      <c r="M37" s="118"/>
      <c r="N37" s="158"/>
      <c r="O37" s="118"/>
      <c r="P37" s="118"/>
      <c r="Q37" s="118"/>
      <c r="R37" s="118"/>
      <c r="S37" s="118"/>
      <c r="T37" s="118"/>
      <c r="U37" s="454"/>
      <c r="Y37" s="118"/>
      <c r="Z37" s="454"/>
      <c r="AA37" s="118"/>
      <c r="AB37" s="118"/>
      <c r="AC37" s="118"/>
      <c r="AD37" s="118"/>
      <c r="AE37" s="450"/>
      <c r="AF37" s="506" t="s">
        <v>224</v>
      </c>
      <c r="AG37" s="118"/>
      <c r="AH37" s="158"/>
      <c r="AI37" s="118"/>
      <c r="AJ37" s="454"/>
      <c r="AN37" s="118"/>
      <c r="AO37" s="454"/>
      <c r="AP37" s="217" t="s">
        <v>36</v>
      </c>
      <c r="AS37" s="411"/>
      <c r="AT37" s="411"/>
      <c r="AU37" s="411"/>
    </row>
    <row r="38" ht="11.25" customHeight="1">
      <c r="A38" s="118"/>
      <c r="E38" s="453"/>
      <c r="F38" s="460"/>
      <c r="G38" s="210" t="str">
        <f>UPPER(IF(AND(D35=0,D41=0),"",IF(D35&gt;D41,B35,B41)))</f>
        <v>MASSACHUSETTS</v>
      </c>
      <c r="H38" s="118"/>
      <c r="I38" s="451">
        <f>'Brackets To Edit'!I18</f>
        <v>9</v>
      </c>
      <c r="J38" s="467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454"/>
      <c r="W38" s="572"/>
      <c r="Y38" s="118"/>
      <c r="Z38" s="454"/>
      <c r="AA38" s="118"/>
      <c r="AB38" s="118"/>
      <c r="AC38" s="118"/>
      <c r="AD38" s="118"/>
      <c r="AE38" s="118"/>
      <c r="AF38" s="118"/>
      <c r="AG38" s="118"/>
      <c r="AH38" s="118"/>
      <c r="AI38" s="118"/>
      <c r="AJ38" s="460"/>
      <c r="AK38" s="210" t="str">
        <f>UPPER(IF(AND(AR35=0,AR41=0),"",IF(AR35&gt;AR41,AP35,AP41)))</f>
        <v>MARYLAND</v>
      </c>
      <c r="AL38" s="118"/>
      <c r="AM38" s="451">
        <f>'Brackets To Edit'!I62</f>
        <v>2</v>
      </c>
      <c r="AN38" s="452"/>
      <c r="AO38" s="454"/>
      <c r="AS38" s="411"/>
      <c r="AT38" s="411"/>
      <c r="AU38" s="411"/>
    </row>
    <row r="39" ht="11.25" customHeight="1">
      <c r="A39" s="118"/>
      <c r="E39" s="453"/>
      <c r="F39" s="454"/>
      <c r="G39" s="54"/>
      <c r="H39" s="118"/>
      <c r="I39" s="54"/>
      <c r="J39" s="118"/>
      <c r="K39" s="118"/>
      <c r="L39" s="118"/>
      <c r="M39" s="118"/>
      <c r="N39" s="158"/>
      <c r="O39" s="118"/>
      <c r="P39" s="118"/>
      <c r="Q39" s="574" t="s">
        <v>247</v>
      </c>
      <c r="R39" s="575"/>
      <c r="S39" s="576"/>
      <c r="T39" s="118"/>
      <c r="U39" s="454"/>
      <c r="V39" s="118"/>
      <c r="W39" s="118"/>
      <c r="X39" s="118"/>
      <c r="Y39" s="118"/>
      <c r="Z39" s="454"/>
      <c r="AA39" s="577" t="s">
        <v>249</v>
      </c>
      <c r="AB39" s="575"/>
      <c r="AC39" s="576"/>
      <c r="AD39" s="118"/>
      <c r="AE39" s="450"/>
      <c r="AF39" s="85"/>
      <c r="AG39" s="450"/>
      <c r="AH39" s="158"/>
      <c r="AI39" s="118"/>
      <c r="AJ39" s="118"/>
      <c r="AK39" s="54"/>
      <c r="AL39" s="118"/>
      <c r="AM39" s="54"/>
      <c r="AN39" s="118"/>
      <c r="AO39" s="454"/>
      <c r="AS39" s="411"/>
      <c r="AT39" s="411"/>
      <c r="AU39" s="411"/>
    </row>
    <row r="40" ht="11.25" customHeight="1">
      <c r="A40" s="118"/>
      <c r="E40" s="453"/>
      <c r="F40" s="454"/>
      <c r="G40" s="505" t="s">
        <v>222</v>
      </c>
      <c r="H40" s="118"/>
      <c r="I40" s="158"/>
      <c r="J40" s="118"/>
      <c r="K40" s="118"/>
      <c r="L40" s="118"/>
      <c r="M40" s="118"/>
      <c r="N40" s="158"/>
      <c r="O40" s="118"/>
      <c r="P40" s="118"/>
      <c r="Q40" s="578"/>
      <c r="S40" s="579"/>
      <c r="T40" s="118"/>
      <c r="U40" s="454"/>
      <c r="V40" s="118"/>
      <c r="W40" s="118"/>
      <c r="X40" s="118"/>
      <c r="Y40" s="453"/>
      <c r="Z40" s="118"/>
      <c r="AA40" s="578"/>
      <c r="AC40" s="579"/>
      <c r="AD40" s="118"/>
      <c r="AE40" s="457"/>
      <c r="AF40" s="85"/>
      <c r="AG40" s="85"/>
      <c r="AH40" s="158"/>
      <c r="AI40" s="118"/>
      <c r="AJ40" s="118"/>
      <c r="AK40" s="506" t="s">
        <v>222</v>
      </c>
      <c r="AL40" s="118"/>
      <c r="AM40" s="410"/>
      <c r="AN40" s="118"/>
      <c r="AO40" s="454"/>
      <c r="AS40" s="411"/>
      <c r="AT40" s="411"/>
      <c r="AU40" s="411"/>
    </row>
    <row r="41" ht="11.25" customHeight="1">
      <c r="A41" s="118"/>
      <c r="B41" s="210" t="str">
        <f>UPPER('Brackets To Edit'!B20)</f>
        <v>NEW HAMPSHIRE</v>
      </c>
      <c r="C41" s="118"/>
      <c r="D41" s="451">
        <f>'Brackets To Edit'!D20</f>
        <v>2</v>
      </c>
      <c r="E41" s="467"/>
      <c r="F41" s="118"/>
      <c r="G41" s="118"/>
      <c r="H41" s="118"/>
      <c r="I41" s="158"/>
      <c r="J41" s="118"/>
      <c r="K41" s="118"/>
      <c r="L41" s="118"/>
      <c r="M41" s="118"/>
      <c r="N41" s="158"/>
      <c r="O41" s="118"/>
      <c r="P41" s="118"/>
      <c r="Q41" s="578"/>
      <c r="S41" s="579"/>
      <c r="T41" s="118"/>
      <c r="U41" s="454"/>
      <c r="V41" s="118"/>
      <c r="W41" s="118"/>
      <c r="X41" s="118"/>
      <c r="Y41" s="118"/>
      <c r="Z41" s="454"/>
      <c r="AA41" s="578"/>
      <c r="AC41" s="579"/>
      <c r="AD41" s="118"/>
      <c r="AE41" s="450"/>
      <c r="AF41" s="85"/>
      <c r="AG41" s="450"/>
      <c r="AH41" s="158"/>
      <c r="AI41" s="118"/>
      <c r="AJ41" s="118"/>
      <c r="AK41" s="118"/>
      <c r="AL41" s="118"/>
      <c r="AM41" s="410"/>
      <c r="AN41" s="118"/>
      <c r="AO41" s="460"/>
      <c r="AP41" s="210" t="str">
        <f>UPPER('Brackets To Edit'!B64)</f>
        <v>DELAWARE</v>
      </c>
      <c r="AQ41" s="118"/>
      <c r="AR41" s="451">
        <f>'Brackets To Edit'!D64</f>
        <v>0</v>
      </c>
      <c r="AS41" s="411"/>
      <c r="AT41" s="411"/>
      <c r="AU41" s="411"/>
    </row>
    <row r="42" ht="11.25" customHeight="1">
      <c r="A42" s="118"/>
      <c r="B42" s="54"/>
      <c r="C42" s="118"/>
      <c r="D42" s="54"/>
      <c r="E42" s="118"/>
      <c r="F42" s="118"/>
      <c r="G42" s="118"/>
      <c r="H42" s="118"/>
      <c r="I42" s="158"/>
      <c r="J42" s="118"/>
      <c r="K42" s="118"/>
      <c r="L42" s="118"/>
      <c r="M42" s="118"/>
      <c r="N42" s="449"/>
      <c r="O42" s="118"/>
      <c r="P42" s="118"/>
      <c r="Q42" s="578"/>
      <c r="S42" s="579"/>
      <c r="T42" s="118"/>
      <c r="U42" s="454"/>
      <c r="V42" s="118"/>
      <c r="W42" s="118"/>
      <c r="X42" s="118"/>
      <c r="Y42" s="118"/>
      <c r="Z42" s="454"/>
      <c r="AA42" s="578"/>
      <c r="AC42" s="579"/>
      <c r="AD42" s="118"/>
      <c r="AE42" s="450"/>
      <c r="AF42" s="118"/>
      <c r="AG42" s="118"/>
      <c r="AH42" s="449"/>
      <c r="AI42" s="118"/>
      <c r="AJ42" s="118"/>
      <c r="AK42" s="118"/>
      <c r="AL42" s="118"/>
      <c r="AM42" s="410"/>
      <c r="AN42" s="118"/>
      <c r="AO42" s="118"/>
      <c r="AP42" s="54"/>
      <c r="AQ42" s="118"/>
      <c r="AR42" s="54"/>
      <c r="AS42" s="411"/>
      <c r="AT42" s="411"/>
      <c r="AU42" s="411"/>
    </row>
    <row r="43" ht="11.25" customHeight="1">
      <c r="A43" s="118"/>
      <c r="B43" s="118"/>
      <c r="C43" s="118"/>
      <c r="D43" s="118"/>
      <c r="E43" s="118"/>
      <c r="F43" s="118"/>
      <c r="G43" s="118"/>
      <c r="H43" s="118"/>
      <c r="I43" s="158"/>
      <c r="J43" s="118"/>
      <c r="K43" s="118"/>
      <c r="L43" s="118"/>
      <c r="M43" s="118"/>
      <c r="N43" s="449"/>
      <c r="O43" s="118"/>
      <c r="P43" s="118"/>
      <c r="Q43" s="217" t="s">
        <v>143</v>
      </c>
      <c r="T43" s="118"/>
      <c r="U43" s="454"/>
      <c r="V43" s="118"/>
      <c r="W43" s="503"/>
      <c r="X43" s="118"/>
      <c r="Y43" s="118"/>
      <c r="Z43" s="454"/>
      <c r="AA43" s="217" t="s">
        <v>148</v>
      </c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411"/>
      <c r="AT43" s="411"/>
      <c r="AU43" s="411"/>
    </row>
    <row r="44" ht="11.2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T44" s="118"/>
      <c r="U44" s="454"/>
      <c r="V44" s="118"/>
      <c r="W44" s="503"/>
      <c r="X44" s="118"/>
      <c r="Y44" s="118"/>
      <c r="Z44" s="454"/>
      <c r="AD44" s="118"/>
      <c r="AE44" s="450"/>
      <c r="AF44" s="118"/>
      <c r="AG44" s="118"/>
      <c r="AH44" s="449"/>
      <c r="AI44" s="118"/>
      <c r="AJ44" s="118"/>
      <c r="AK44" s="118"/>
      <c r="AL44" s="118"/>
      <c r="AM44" s="410"/>
      <c r="AN44" s="118"/>
      <c r="AO44" s="118"/>
      <c r="AP44" s="118"/>
      <c r="AQ44" s="118"/>
      <c r="AR44" s="118"/>
      <c r="AS44" s="411"/>
      <c r="AT44" s="411"/>
      <c r="AU44" s="411"/>
    </row>
    <row r="45" ht="11.2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449"/>
      <c r="O45" s="118"/>
      <c r="P45" s="118"/>
      <c r="T45" s="118"/>
      <c r="U45" s="454"/>
      <c r="V45" s="118"/>
      <c r="W45" s="503"/>
      <c r="X45" s="118"/>
      <c r="Y45" s="118"/>
      <c r="Z45" s="454"/>
      <c r="AD45" s="118"/>
      <c r="AE45" s="450"/>
      <c r="AF45" s="118"/>
      <c r="AG45" s="118"/>
      <c r="AH45" s="449"/>
      <c r="AI45" s="118"/>
      <c r="AJ45" s="118"/>
      <c r="AK45" s="118"/>
      <c r="AL45" s="118"/>
      <c r="AM45" s="410"/>
      <c r="AN45" s="118"/>
      <c r="AO45" s="118"/>
      <c r="AP45" s="118"/>
      <c r="AQ45" s="118"/>
      <c r="AR45" s="118"/>
      <c r="AS45" s="411"/>
      <c r="AT45" s="411"/>
      <c r="AU45" s="411"/>
    </row>
    <row r="46" ht="11.2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449"/>
      <c r="O46" s="118"/>
      <c r="P46" s="118"/>
      <c r="T46" s="118"/>
      <c r="U46" s="454"/>
      <c r="V46" s="563"/>
      <c r="Y46" s="118"/>
      <c r="Z46" s="454"/>
      <c r="AD46" s="118"/>
      <c r="AE46" s="450"/>
      <c r="AF46" s="118"/>
      <c r="AG46" s="118"/>
      <c r="AH46" s="449"/>
      <c r="AI46" s="118"/>
      <c r="AJ46" s="118"/>
      <c r="AK46" s="118"/>
      <c r="AL46" s="118"/>
      <c r="AM46" s="410"/>
      <c r="AN46" s="118"/>
      <c r="AO46" s="118"/>
      <c r="AP46" s="118"/>
      <c r="AQ46" s="118"/>
      <c r="AR46" s="118"/>
      <c r="AS46" s="411"/>
      <c r="AT46" s="411"/>
      <c r="AU46" s="411"/>
    </row>
    <row r="47" ht="11.2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449" t="s">
        <v>97</v>
      </c>
      <c r="O47" s="118"/>
      <c r="P47" s="118"/>
      <c r="Q47" s="118"/>
      <c r="R47" s="118"/>
      <c r="S47" s="118"/>
      <c r="T47" s="118"/>
      <c r="U47" s="454"/>
      <c r="V47" s="563"/>
      <c r="W47" s="559" t="s">
        <v>231</v>
      </c>
      <c r="X47" s="563"/>
      <c r="Y47" s="118"/>
      <c r="Z47" s="454"/>
      <c r="AA47" s="118"/>
      <c r="AB47" s="118"/>
      <c r="AC47" s="118"/>
      <c r="AD47" s="118"/>
      <c r="AE47" s="450"/>
      <c r="AF47" s="118"/>
      <c r="AG47" s="118"/>
      <c r="AH47" s="449" t="s">
        <v>97</v>
      </c>
      <c r="AI47" s="118"/>
      <c r="AJ47" s="118"/>
      <c r="AK47" s="118"/>
      <c r="AL47" s="118"/>
      <c r="AM47" s="410"/>
      <c r="AN47" s="118"/>
      <c r="AO47" s="118"/>
      <c r="AP47" s="118"/>
      <c r="AQ47" s="118"/>
      <c r="AR47" s="158"/>
      <c r="AS47" s="411"/>
      <c r="AT47" s="411"/>
      <c r="AU47" s="411"/>
    </row>
    <row r="48" ht="11.25" customHeight="1">
      <c r="A48" s="118"/>
      <c r="B48" s="118"/>
      <c r="C48" s="118"/>
      <c r="D48" s="118"/>
      <c r="E48" s="118"/>
      <c r="F48" s="118"/>
      <c r="G48" s="118"/>
      <c r="H48" s="118"/>
      <c r="I48" s="158"/>
      <c r="J48" s="118"/>
      <c r="K48" s="118"/>
      <c r="L48" s="210" t="str">
        <f>UPPER(IF(AND(N21=0,N35=0),"",IF(N21&gt;N35,L35,L21)))</f>
        <v>RHODE ISLAND</v>
      </c>
      <c r="M48" s="118"/>
      <c r="N48" s="451">
        <f>'Brackets To Edit'!N23</f>
        <v>6</v>
      </c>
      <c r="O48" s="452"/>
      <c r="P48" s="118"/>
      <c r="Q48" s="118"/>
      <c r="R48" s="118"/>
      <c r="S48" s="118"/>
      <c r="T48" s="118"/>
      <c r="U48" s="454"/>
      <c r="Y48" s="118"/>
      <c r="Z48" s="454"/>
      <c r="AA48" s="118"/>
      <c r="AB48" s="118"/>
      <c r="AC48" s="118"/>
      <c r="AD48" s="118"/>
      <c r="AE48" s="516"/>
      <c r="AF48" s="517" t="str">
        <f>UPPER(IF(AND(AH21=0,AH35=0),"",IF(AH21&gt;AH35,AF35,AF21)))</f>
        <v>NEW JERSEY</v>
      </c>
      <c r="AG48" s="118"/>
      <c r="AH48" s="451">
        <f>'Brackets To Edit'!N67</f>
        <v>1</v>
      </c>
      <c r="AI48" s="118"/>
      <c r="AJ48" s="118"/>
      <c r="AK48" s="118"/>
      <c r="AL48" s="118"/>
      <c r="AM48" s="410"/>
      <c r="AN48" s="118"/>
      <c r="AO48" s="118"/>
      <c r="AP48" s="118"/>
      <c r="AQ48" s="118"/>
      <c r="AR48" s="118"/>
    </row>
    <row r="49" ht="11.25" customHeight="1">
      <c r="A49" s="118"/>
      <c r="B49" s="118"/>
      <c r="C49" s="118"/>
      <c r="D49" s="449" t="s">
        <v>97</v>
      </c>
      <c r="E49" s="118"/>
      <c r="F49" s="118"/>
      <c r="G49" s="118"/>
      <c r="H49" s="118"/>
      <c r="I49" s="158"/>
      <c r="J49" s="118"/>
      <c r="K49" s="118"/>
      <c r="L49" s="54"/>
      <c r="M49" s="118"/>
      <c r="N49" s="54"/>
      <c r="O49" s="453"/>
      <c r="P49" s="118"/>
      <c r="Q49" s="118"/>
      <c r="R49" s="118"/>
      <c r="S49" s="118"/>
      <c r="T49" s="118"/>
      <c r="U49" s="454"/>
      <c r="Y49" s="118"/>
      <c r="Z49" s="454"/>
      <c r="AA49" s="118"/>
      <c r="AB49" s="118"/>
      <c r="AC49" s="118"/>
      <c r="AD49" s="118"/>
      <c r="AE49" s="463"/>
      <c r="AF49" s="54"/>
      <c r="AG49" s="118"/>
      <c r="AH49" s="54"/>
      <c r="AI49" s="118"/>
      <c r="AJ49" s="118"/>
      <c r="AK49" s="118"/>
      <c r="AL49" s="118"/>
      <c r="AM49" s="410"/>
      <c r="AN49" s="118"/>
      <c r="AO49" s="118"/>
      <c r="AP49" s="118"/>
      <c r="AQ49" s="118"/>
      <c r="AR49" s="449" t="s">
        <v>97</v>
      </c>
      <c r="AS49" s="411"/>
      <c r="AT49" s="411"/>
      <c r="AU49" s="411"/>
    </row>
    <row r="50" ht="11.25" customHeight="1">
      <c r="A50" s="561" t="s">
        <v>200</v>
      </c>
      <c r="B50" s="210" t="str">
        <f>UPPER(IF(AND(D21=0,D27=0),"",IF(D21&gt;D27,B27,B21)))</f>
        <v>CONNECTICUT</v>
      </c>
      <c r="C50" s="118"/>
      <c r="D50" s="451">
        <f>'Brackets To Edit'!D26</f>
        <v>7</v>
      </c>
      <c r="E50" s="452"/>
      <c r="F50" s="118"/>
      <c r="G50" s="118"/>
      <c r="H50" s="118"/>
      <c r="I50" s="158"/>
      <c r="J50" s="118"/>
      <c r="K50" s="118"/>
      <c r="L50" s="562" t="s">
        <v>194</v>
      </c>
      <c r="M50" s="118"/>
      <c r="N50" s="158"/>
      <c r="O50" s="453"/>
      <c r="P50" s="118"/>
      <c r="Q50" s="118"/>
      <c r="R50" s="118"/>
      <c r="S50" s="118"/>
      <c r="T50" s="118"/>
      <c r="U50" s="454"/>
      <c r="W50" s="563"/>
      <c r="Y50" s="118"/>
      <c r="Z50" s="454"/>
      <c r="AA50" s="118"/>
      <c r="AB50" s="118"/>
      <c r="AC50" s="118"/>
      <c r="AD50" s="118"/>
      <c r="AE50" s="463"/>
      <c r="AF50" s="564" t="s">
        <v>194</v>
      </c>
      <c r="AG50" s="118"/>
      <c r="AH50" s="158"/>
      <c r="AI50" s="118"/>
      <c r="AJ50" s="118"/>
      <c r="AK50" s="118"/>
      <c r="AL50" s="118"/>
      <c r="AM50" s="410"/>
      <c r="AN50" s="118"/>
      <c r="AO50" s="452"/>
      <c r="AP50" s="210" t="str">
        <f>UPPER(IF(AND(AR21=0,AR27=0),"",IF(AR21&gt;AR27,AP27,AP21)))</f>
        <v>WASHINGTON, DC</v>
      </c>
      <c r="AQ50" s="118"/>
      <c r="AR50" s="451">
        <f>'Brackets To Edit'!D70</f>
        <v>6</v>
      </c>
      <c r="AS50" s="565" t="s">
        <v>200</v>
      </c>
      <c r="AT50" s="525"/>
      <c r="AU50" s="525"/>
    </row>
    <row r="51" ht="11.25" customHeight="1">
      <c r="B51" s="54"/>
      <c r="C51" s="118"/>
      <c r="D51" s="54"/>
      <c r="E51" s="453"/>
      <c r="F51" s="118"/>
      <c r="G51" s="118"/>
      <c r="H51" s="118"/>
      <c r="I51" s="158"/>
      <c r="J51" s="118"/>
      <c r="K51" s="526"/>
      <c r="L51" s="118"/>
      <c r="M51" s="118"/>
      <c r="N51" s="118"/>
      <c r="O51" s="453"/>
      <c r="P51" s="118"/>
      <c r="Q51" s="118"/>
      <c r="R51" s="118"/>
      <c r="S51" s="118"/>
      <c r="T51" s="118"/>
      <c r="U51" s="454"/>
      <c r="W51" s="486" t="str">
        <f>UPPER(IF(AND(AC31=0,AC52=0),"",IF(AC31&gt;AC52,AA31,AA52)))</f>
        <v>NEW YORK</v>
      </c>
      <c r="Y51" s="118"/>
      <c r="Z51" s="454"/>
      <c r="AA51" s="118"/>
      <c r="AB51" s="118"/>
      <c r="AC51" s="118"/>
      <c r="AD51" s="118"/>
      <c r="AE51" s="454"/>
      <c r="AF51" s="118"/>
      <c r="AG51" s="118"/>
      <c r="AH51" s="118"/>
      <c r="AI51" s="118"/>
      <c r="AJ51" s="118"/>
      <c r="AK51" s="118"/>
      <c r="AL51" s="118"/>
      <c r="AM51" s="410"/>
      <c r="AN51" s="118"/>
      <c r="AO51" s="454"/>
      <c r="AP51" s="54"/>
      <c r="AQ51" s="118"/>
      <c r="AR51" s="54"/>
      <c r="AT51" s="525"/>
      <c r="AU51" s="525"/>
    </row>
    <row r="52" ht="11.25" customHeight="1">
      <c r="A52" s="118"/>
      <c r="B52" s="217" t="s">
        <v>87</v>
      </c>
      <c r="E52" s="453"/>
      <c r="F52" s="454"/>
      <c r="G52" s="530"/>
      <c r="H52" s="118"/>
      <c r="I52" s="449" t="s">
        <v>97</v>
      </c>
      <c r="J52" s="118"/>
      <c r="K52" s="118"/>
      <c r="L52" s="118"/>
      <c r="M52" s="118"/>
      <c r="N52" s="118"/>
      <c r="O52" s="453"/>
      <c r="P52" s="460"/>
      <c r="Q52" s="210" t="str">
        <f>UPPER(IF(AND(N48=0,N60=0),"",IF(N48&gt;N60,L48,L60)))</f>
        <v>RHODE ISLAND</v>
      </c>
      <c r="R52" s="118"/>
      <c r="S52" s="451">
        <f>'Brackets To Edit'!S27</f>
        <v>3</v>
      </c>
      <c r="T52" s="467"/>
      <c r="U52" s="454"/>
      <c r="Y52" s="533"/>
      <c r="Z52" s="460"/>
      <c r="AA52" s="210" t="str">
        <f>UPPER(IF(AND(AH48=0,AH60=0),"",IF(AH48&gt;AH60,AA31,AF60)))</f>
        <v>MARYLAND</v>
      </c>
      <c r="AB52" s="118"/>
      <c r="AC52" s="451">
        <f>'Brackets To Edit'!S71</f>
        <v>0</v>
      </c>
      <c r="AD52" s="452"/>
      <c r="AE52" s="454"/>
      <c r="AF52" s="118"/>
      <c r="AG52" s="118"/>
      <c r="AH52" s="118"/>
      <c r="AI52" s="118"/>
      <c r="AJ52" s="118"/>
      <c r="AK52" s="118"/>
      <c r="AL52" s="118"/>
      <c r="AM52" s="449" t="s">
        <v>97</v>
      </c>
      <c r="AN52" s="118"/>
      <c r="AO52" s="454"/>
      <c r="AP52" s="217" t="s">
        <v>54</v>
      </c>
    </row>
    <row r="53" ht="11.25" customHeight="1">
      <c r="A53" s="118"/>
      <c r="E53" s="453"/>
      <c r="F53" s="460"/>
      <c r="G53" s="210" t="str">
        <f>UPPER(IF(AND(D50=0,D56=0),"",IF(D50&gt;D56,B50,B56)))</f>
        <v>CONNECTICUT</v>
      </c>
      <c r="H53" s="118"/>
      <c r="I53" s="451">
        <f>'Brackets To Edit'!I28</f>
        <v>3</v>
      </c>
      <c r="J53" s="452"/>
      <c r="K53" s="118"/>
      <c r="L53" s="217" t="s">
        <v>133</v>
      </c>
      <c r="O53" s="453"/>
      <c r="P53" s="118"/>
      <c r="Q53" s="54"/>
      <c r="R53" s="118"/>
      <c r="S53" s="54"/>
      <c r="T53" s="118"/>
      <c r="U53" s="118"/>
      <c r="W53" s="618"/>
      <c r="Y53" s="118"/>
      <c r="Z53" s="118"/>
      <c r="AA53" s="54"/>
      <c r="AB53" s="118"/>
      <c r="AC53" s="54"/>
      <c r="AD53" s="118"/>
      <c r="AE53" s="465"/>
      <c r="AF53" s="217" t="s">
        <v>140</v>
      </c>
      <c r="AI53" s="118"/>
      <c r="AJ53" s="452"/>
      <c r="AK53" s="210" t="str">
        <f>UPPER(IF(AND(AR50=0,AR56=0),"",IF(AR50&gt;AR56,AP50,AP56)))</f>
        <v>MARYLAND</v>
      </c>
      <c r="AL53" s="118"/>
      <c r="AM53" s="451">
        <f>'Brackets To Edit'!I72</f>
        <v>6</v>
      </c>
      <c r="AN53" s="452"/>
      <c r="AO53" s="454"/>
    </row>
    <row r="54" ht="11.25" customHeight="1">
      <c r="A54" s="118"/>
      <c r="E54" s="453"/>
      <c r="F54" s="454"/>
      <c r="G54" s="54"/>
      <c r="H54" s="118"/>
      <c r="I54" s="54"/>
      <c r="J54" s="453"/>
      <c r="K54" s="118"/>
      <c r="O54" s="453"/>
      <c r="P54" s="118"/>
      <c r="Q54" s="505" t="s">
        <v>229</v>
      </c>
      <c r="R54" s="118"/>
      <c r="S54" s="158"/>
      <c r="T54" s="118"/>
      <c r="U54" s="118"/>
      <c r="V54" s="118"/>
      <c r="W54" s="118"/>
      <c r="X54" s="118"/>
      <c r="Y54" s="118"/>
      <c r="Z54" s="118"/>
      <c r="AA54" s="506" t="s">
        <v>229</v>
      </c>
      <c r="AB54" s="118"/>
      <c r="AC54" s="158"/>
      <c r="AD54" s="118"/>
      <c r="AE54" s="463"/>
      <c r="AI54" s="118"/>
      <c r="AJ54" s="454"/>
      <c r="AK54" s="54"/>
      <c r="AL54" s="118"/>
      <c r="AM54" s="54"/>
      <c r="AN54" s="118"/>
      <c r="AO54" s="454"/>
    </row>
    <row r="55" ht="11.25" customHeight="1">
      <c r="A55" s="536"/>
      <c r="E55" s="453"/>
      <c r="F55" s="454"/>
      <c r="G55" s="505" t="s">
        <v>225</v>
      </c>
      <c r="H55" s="118"/>
      <c r="I55" s="158"/>
      <c r="J55" s="453"/>
      <c r="K55" s="118"/>
      <c r="O55" s="453"/>
      <c r="U55" s="118"/>
      <c r="V55" s="118"/>
      <c r="W55" s="118"/>
      <c r="X55" s="118"/>
      <c r="Y55" s="118"/>
      <c r="AE55" s="463"/>
      <c r="AI55" s="118"/>
      <c r="AJ55" s="454"/>
      <c r="AK55" s="506" t="s">
        <v>225</v>
      </c>
      <c r="AL55" s="118"/>
      <c r="AM55" s="118"/>
      <c r="AN55" s="118"/>
      <c r="AO55" s="454"/>
      <c r="AS55" s="537"/>
      <c r="AT55" s="537"/>
      <c r="AU55" s="537"/>
    </row>
    <row r="56" ht="11.25" customHeight="1">
      <c r="A56" s="561" t="s">
        <v>204</v>
      </c>
      <c r="B56" s="210" t="str">
        <f>UPPER(IF(AND(I32=0,I38=0),"",IF(I32&gt;I38,G38,G32)))</f>
        <v>MAINE</v>
      </c>
      <c r="C56" s="118"/>
      <c r="D56" s="451">
        <f>'Brackets To Edit'!D30</f>
        <v>1</v>
      </c>
      <c r="E56" s="467"/>
      <c r="F56" s="118"/>
      <c r="G56" s="118"/>
      <c r="H56" s="118"/>
      <c r="I56" s="118"/>
      <c r="J56" s="453"/>
      <c r="K56" s="454"/>
      <c r="O56" s="453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AE56" s="465"/>
      <c r="AI56" s="118"/>
      <c r="AJ56" s="454"/>
      <c r="AK56" s="118"/>
      <c r="AL56" s="118"/>
      <c r="AM56" s="118"/>
      <c r="AN56" s="118"/>
      <c r="AO56" s="460"/>
      <c r="AP56" s="210" t="str">
        <f>UPPER(IF(AND(AM32=0,AM38=0),"",IF(AM32&gt;AM38,AK38,AK32)))</f>
        <v>MARYLAND</v>
      </c>
      <c r="AQ56" s="118"/>
      <c r="AR56" s="451">
        <f>'Brackets To Edit'!D74</f>
        <v>18</v>
      </c>
      <c r="AS56" s="565" t="s">
        <v>204</v>
      </c>
      <c r="AT56" s="525"/>
      <c r="AU56" s="525"/>
    </row>
    <row r="57" ht="11.25" customHeight="1">
      <c r="B57" s="54"/>
      <c r="C57" s="118"/>
      <c r="D57" s="54"/>
      <c r="E57" s="118"/>
      <c r="F57" s="118"/>
      <c r="G57" s="118"/>
      <c r="H57" s="118"/>
      <c r="I57" s="118"/>
      <c r="J57" s="118"/>
      <c r="K57" s="454"/>
      <c r="L57" s="118"/>
      <c r="M57" s="118"/>
      <c r="N57" s="118"/>
      <c r="O57" s="453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463"/>
      <c r="AF57" s="118"/>
      <c r="AG57" s="118"/>
      <c r="AH57" s="118"/>
      <c r="AI57" s="118"/>
      <c r="AJ57" s="454"/>
      <c r="AK57" s="118"/>
      <c r="AL57" s="118"/>
      <c r="AM57" s="410"/>
      <c r="AN57" s="118"/>
      <c r="AO57" s="118"/>
      <c r="AP57" s="54"/>
      <c r="AQ57" s="118"/>
      <c r="AR57" s="54"/>
      <c r="AT57" s="525"/>
      <c r="AU57" s="525"/>
    </row>
    <row r="58" ht="11.25" customHeight="1">
      <c r="A58" s="118"/>
      <c r="B58" s="118"/>
      <c r="C58" s="118"/>
      <c r="D58" s="118"/>
      <c r="E58" s="118"/>
      <c r="F58" s="118"/>
      <c r="G58" s="541"/>
      <c r="H58" s="118"/>
      <c r="I58" s="158"/>
      <c r="J58" s="118"/>
      <c r="K58" s="454"/>
      <c r="L58" s="118"/>
      <c r="M58" s="118"/>
      <c r="N58" s="158"/>
      <c r="O58" s="453"/>
      <c r="P58" s="118"/>
      <c r="Q58" s="118"/>
      <c r="R58" s="118"/>
      <c r="S58" s="15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463"/>
      <c r="AF58" s="85"/>
      <c r="AG58" s="85"/>
      <c r="AH58" s="158"/>
      <c r="AI58" s="118"/>
      <c r="AJ58" s="454"/>
      <c r="AK58" s="543"/>
      <c r="AL58" s="118"/>
      <c r="AM58" s="410"/>
      <c r="AN58" s="118"/>
      <c r="AO58" s="118"/>
      <c r="AP58" s="118"/>
      <c r="AQ58" s="118"/>
      <c r="AR58" s="118"/>
    </row>
    <row r="59" ht="11.25" customHeight="1">
      <c r="A59" s="118"/>
      <c r="B59" s="118"/>
      <c r="C59" s="118"/>
      <c r="D59" s="118"/>
      <c r="E59" s="118"/>
      <c r="F59" s="118"/>
      <c r="G59" s="217" t="s">
        <v>119</v>
      </c>
      <c r="J59" s="453"/>
      <c r="K59" s="454"/>
      <c r="L59" s="118"/>
      <c r="M59" s="118"/>
      <c r="N59" s="158"/>
      <c r="O59" s="453"/>
      <c r="P59" s="118"/>
      <c r="Q59" s="118"/>
      <c r="R59" s="118"/>
      <c r="S59" s="15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465"/>
      <c r="AF59" s="85"/>
      <c r="AG59" s="450"/>
      <c r="AH59" s="158"/>
      <c r="AI59" s="118"/>
      <c r="AJ59" s="454"/>
      <c r="AK59" s="217" t="s">
        <v>129</v>
      </c>
      <c r="AN59" s="118"/>
      <c r="AO59" s="118"/>
      <c r="AP59" s="118"/>
      <c r="AQ59" s="118"/>
      <c r="AR59" s="158"/>
      <c r="AS59" s="537"/>
      <c r="AT59" s="537"/>
      <c r="AU59" s="537"/>
    </row>
    <row r="60" ht="11.25" customHeight="1">
      <c r="A60" s="118"/>
      <c r="B60" s="118"/>
      <c r="C60" s="118"/>
      <c r="D60" s="118"/>
      <c r="E60" s="118"/>
      <c r="F60" s="118"/>
      <c r="J60" s="453"/>
      <c r="K60" s="460"/>
      <c r="L60" s="210" t="str">
        <f>UPPER(IF(AND(I53=0,I67=0),"",IF(I53&gt;I67,G53,G67)))</f>
        <v>NEW HAMPSHIRE</v>
      </c>
      <c r="M60" s="118"/>
      <c r="N60" s="451">
        <f>'Brackets To Edit'!N33</f>
        <v>5</v>
      </c>
      <c r="O60" s="467"/>
      <c r="P60" s="118"/>
      <c r="Q60" s="118"/>
      <c r="R60" s="118"/>
      <c r="S60" s="15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485"/>
      <c r="AF60" s="210" t="str">
        <f>UPPER(IF(AND(AM53=0,AM67=0),"",IF(AM53&gt;AM67,AK53,AK67)))</f>
        <v>MARYLAND</v>
      </c>
      <c r="AG60" s="118"/>
      <c r="AH60" s="451">
        <f>'Brackets To Edit'!N77</f>
        <v>11</v>
      </c>
      <c r="AI60" s="452"/>
      <c r="AJ60" s="454"/>
      <c r="AN60" s="118"/>
      <c r="AO60" s="118"/>
      <c r="AP60" s="118"/>
      <c r="AQ60" s="118"/>
      <c r="AR60" s="158"/>
      <c r="AS60" s="537"/>
      <c r="AT60" s="537"/>
      <c r="AU60" s="537"/>
    </row>
    <row r="61" ht="11.25" customHeight="1">
      <c r="A61" s="118"/>
      <c r="B61" s="118"/>
      <c r="C61" s="118"/>
      <c r="D61" s="118"/>
      <c r="E61" s="118"/>
      <c r="F61" s="118"/>
      <c r="J61" s="453"/>
      <c r="K61" s="454"/>
      <c r="L61" s="54"/>
      <c r="M61" s="118"/>
      <c r="N61" s="54"/>
      <c r="O61" s="118"/>
      <c r="P61" s="118"/>
      <c r="Q61" s="118"/>
      <c r="R61" s="118"/>
      <c r="S61" s="15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450"/>
      <c r="AF61" s="54"/>
      <c r="AG61" s="118"/>
      <c r="AH61" s="54"/>
      <c r="AI61" s="118"/>
      <c r="AJ61" s="454"/>
      <c r="AN61" s="118"/>
      <c r="AO61" s="118"/>
      <c r="AP61" s="118"/>
      <c r="AQ61" s="118"/>
      <c r="AR61" s="158"/>
      <c r="AS61" s="537"/>
      <c r="AT61" s="537"/>
      <c r="AU61" s="537"/>
    </row>
    <row r="62" ht="11.25" customHeight="1">
      <c r="A62" s="118"/>
      <c r="B62" s="118"/>
      <c r="C62" s="118"/>
      <c r="D62" s="118"/>
      <c r="E62" s="118"/>
      <c r="F62" s="118"/>
      <c r="J62" s="453"/>
      <c r="K62" s="454"/>
      <c r="L62" s="505" t="s">
        <v>227</v>
      </c>
      <c r="M62" s="118"/>
      <c r="N62" s="158"/>
      <c r="O62" s="118"/>
      <c r="P62" s="118"/>
      <c r="Q62" s="118"/>
      <c r="R62" s="118"/>
      <c r="S62" s="15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457"/>
      <c r="AF62" s="506" t="s">
        <v>227</v>
      </c>
      <c r="AG62" s="118"/>
      <c r="AH62" s="158"/>
      <c r="AI62" s="118"/>
      <c r="AJ62" s="454"/>
      <c r="AN62" s="118"/>
      <c r="AO62" s="118"/>
      <c r="AP62" s="118"/>
      <c r="AQ62" s="118"/>
      <c r="AR62" s="118"/>
    </row>
    <row r="63" ht="11.25" customHeight="1">
      <c r="A63" s="536"/>
      <c r="B63" s="480"/>
      <c r="C63" s="118"/>
      <c r="D63" s="449" t="s">
        <v>97</v>
      </c>
      <c r="E63" s="118"/>
      <c r="F63" s="118"/>
      <c r="G63" s="118"/>
      <c r="H63" s="118"/>
      <c r="I63" s="118"/>
      <c r="J63" s="453"/>
      <c r="K63" s="118"/>
      <c r="L63" s="118"/>
      <c r="M63" s="118"/>
      <c r="N63" s="118"/>
      <c r="O63" s="118"/>
      <c r="P63" s="118"/>
      <c r="Q63" s="118"/>
      <c r="R63" s="118"/>
      <c r="S63" s="15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450"/>
      <c r="AF63" s="85"/>
      <c r="AG63" s="450"/>
      <c r="AH63" s="158"/>
      <c r="AI63" s="118"/>
      <c r="AJ63" s="454"/>
      <c r="AK63" s="118"/>
      <c r="AL63" s="118"/>
      <c r="AM63" s="410"/>
      <c r="AN63" s="118"/>
      <c r="AO63" s="118"/>
      <c r="AP63" s="480"/>
      <c r="AQ63" s="118"/>
      <c r="AR63" s="449" t="s">
        <v>97</v>
      </c>
      <c r="AS63" s="537"/>
      <c r="AT63" s="537"/>
      <c r="AU63" s="537"/>
    </row>
    <row r="64" ht="11.25" customHeight="1">
      <c r="A64" s="561" t="s">
        <v>213</v>
      </c>
      <c r="B64" s="210" t="str">
        <f>UPPER(IF(AND(D35=0,D41=0),"",IF(D35&gt;D41,B41,B35)))</f>
        <v>NEW HAMPSHIRE</v>
      </c>
      <c r="C64" s="118"/>
      <c r="D64" s="451">
        <f>'Brackets To Edit'!D36</f>
        <v>13</v>
      </c>
      <c r="E64" s="452"/>
      <c r="F64" s="118"/>
      <c r="G64" s="530"/>
      <c r="H64" s="118"/>
      <c r="I64" s="158"/>
      <c r="J64" s="453"/>
      <c r="K64" s="454"/>
      <c r="L64" s="118"/>
      <c r="M64" s="118"/>
      <c r="N64" s="158"/>
      <c r="O64" s="118"/>
      <c r="P64" s="118"/>
      <c r="Q64" s="118"/>
      <c r="R64" s="118"/>
      <c r="S64" s="158"/>
      <c r="T64" s="118"/>
      <c r="U64" s="118"/>
      <c r="V64" s="118"/>
      <c r="W64" s="118"/>
      <c r="X64" s="118"/>
      <c r="Y64" s="118"/>
      <c r="Z64" s="118"/>
      <c r="AA64" s="118"/>
      <c r="AB64" s="118"/>
      <c r="AC64" s="158"/>
      <c r="AD64" s="118"/>
      <c r="AE64" s="450"/>
      <c r="AF64" s="85"/>
      <c r="AG64" s="450"/>
      <c r="AH64" s="158"/>
      <c r="AI64" s="118"/>
      <c r="AJ64" s="454"/>
      <c r="AK64" s="118"/>
      <c r="AL64" s="118"/>
      <c r="AM64" s="410"/>
      <c r="AN64" s="118"/>
      <c r="AO64" s="452"/>
      <c r="AP64" s="210" t="str">
        <f>UPPER(IF(AND(AR35=0,AR41=0),"",IF(AR35&gt;AR41,AP41,AP35)))</f>
        <v>DELAWARE</v>
      </c>
      <c r="AQ64" s="118"/>
      <c r="AR64" s="451">
        <f>'Brackets To Edit'!D80</f>
        <v>1</v>
      </c>
      <c r="AS64" s="565" t="s">
        <v>213</v>
      </c>
      <c r="AT64" s="525"/>
      <c r="AU64" s="525"/>
    </row>
    <row r="65" ht="11.25" customHeight="1">
      <c r="B65" s="54"/>
      <c r="C65" s="118"/>
      <c r="D65" s="54"/>
      <c r="E65" s="453"/>
      <c r="F65" s="118"/>
      <c r="G65" s="118"/>
      <c r="H65" s="118"/>
      <c r="I65" s="118"/>
      <c r="J65" s="453"/>
      <c r="K65" s="454"/>
      <c r="L65" s="118"/>
      <c r="M65" s="118"/>
      <c r="N65" s="158"/>
      <c r="O65" s="118"/>
      <c r="P65" s="118"/>
      <c r="Q65" s="118"/>
      <c r="R65" s="118"/>
      <c r="S65" s="158"/>
      <c r="T65" s="118"/>
      <c r="U65" s="118"/>
      <c r="V65" s="118"/>
      <c r="W65" s="118"/>
      <c r="X65" s="118"/>
      <c r="Y65" s="118"/>
      <c r="Z65" s="118"/>
      <c r="AA65" s="118"/>
      <c r="AB65" s="118"/>
      <c r="AC65" s="158"/>
      <c r="AD65" s="118"/>
      <c r="AE65" s="457"/>
      <c r="AF65" s="118"/>
      <c r="AG65" s="118"/>
      <c r="AH65" s="118"/>
      <c r="AI65" s="118"/>
      <c r="AJ65" s="454"/>
      <c r="AK65" s="118"/>
      <c r="AL65" s="118"/>
      <c r="AM65" s="118"/>
      <c r="AN65" s="118"/>
      <c r="AO65" s="454"/>
      <c r="AP65" s="54"/>
      <c r="AQ65" s="118"/>
      <c r="AR65" s="54"/>
      <c r="AT65" s="525"/>
      <c r="AU65" s="525"/>
    </row>
    <row r="66" ht="11.25" customHeight="1">
      <c r="A66" s="536"/>
      <c r="B66" s="217" t="s">
        <v>98</v>
      </c>
      <c r="E66" s="453"/>
      <c r="F66" s="118"/>
      <c r="G66" s="118"/>
      <c r="H66" s="118"/>
      <c r="I66" s="118"/>
      <c r="J66" s="453"/>
      <c r="K66" s="118"/>
      <c r="L66" s="118"/>
      <c r="M66" s="118"/>
      <c r="N66" s="158"/>
      <c r="O66" s="118"/>
      <c r="P66" s="118"/>
      <c r="Q66" s="118"/>
      <c r="R66" s="118"/>
      <c r="S66" s="158"/>
      <c r="T66" s="118"/>
      <c r="U66" s="118"/>
      <c r="V66" s="118"/>
      <c r="W66" s="118"/>
      <c r="X66" s="118"/>
      <c r="Y66" s="118"/>
      <c r="Z66" s="118"/>
      <c r="AA66" s="118"/>
      <c r="AB66" s="118"/>
      <c r="AC66" s="158"/>
      <c r="AD66" s="118"/>
      <c r="AE66" s="450"/>
      <c r="AF66" s="118"/>
      <c r="AG66" s="118"/>
      <c r="AH66" s="118"/>
      <c r="AI66" s="118"/>
      <c r="AJ66" s="454"/>
      <c r="AK66" s="118"/>
      <c r="AL66" s="118"/>
      <c r="AM66" s="118"/>
      <c r="AN66" s="118"/>
      <c r="AO66" s="454"/>
      <c r="AP66" s="217" t="s">
        <v>69</v>
      </c>
      <c r="AS66" s="537"/>
      <c r="AT66" s="537"/>
      <c r="AU66" s="537"/>
    </row>
    <row r="67" ht="11.25" customHeight="1">
      <c r="A67" s="118"/>
      <c r="E67" s="453"/>
      <c r="F67" s="460"/>
      <c r="G67" s="210" t="str">
        <f>UPPER(IF(AND(D64=0,D70=0),"",IF(D64&gt;D70,B64,B70)))</f>
        <v>NEW HAMPSHIRE</v>
      </c>
      <c r="H67" s="118"/>
      <c r="I67" s="451">
        <f>'Brackets To Edit'!I38</f>
        <v>9</v>
      </c>
      <c r="J67" s="467"/>
      <c r="K67" s="118"/>
      <c r="L67" s="118"/>
      <c r="M67" s="118"/>
      <c r="N67" s="158"/>
      <c r="O67" s="118"/>
      <c r="P67" s="118"/>
      <c r="Q67" s="118"/>
      <c r="R67" s="118"/>
      <c r="S67" s="158"/>
      <c r="T67" s="118"/>
      <c r="U67" s="118"/>
      <c r="V67" s="118"/>
      <c r="W67" s="118"/>
      <c r="X67" s="118"/>
      <c r="Y67" s="118"/>
      <c r="Z67" s="118"/>
      <c r="AA67" s="118"/>
      <c r="AB67" s="118"/>
      <c r="AC67" s="158"/>
      <c r="AD67" s="118"/>
      <c r="AE67" s="450"/>
      <c r="AF67" s="118"/>
      <c r="AG67" s="118"/>
      <c r="AH67" s="118"/>
      <c r="AI67" s="118"/>
      <c r="AJ67" s="460"/>
      <c r="AK67" s="210" t="str">
        <f>UPPER(IF(AND(AR64=0,AR70=0),"",IF(AR64&gt;AR70,AP64,AP70)))</f>
        <v>PENNSYLVANIA</v>
      </c>
      <c r="AL67" s="118"/>
      <c r="AM67" s="451">
        <f>'Brackets To Edit'!I82</f>
        <v>0</v>
      </c>
      <c r="AN67" s="452"/>
      <c r="AO67" s="454"/>
    </row>
    <row r="68" ht="11.25" customHeight="1">
      <c r="A68" s="118"/>
      <c r="E68" s="453"/>
      <c r="F68" s="454"/>
      <c r="G68" s="54"/>
      <c r="H68" s="118"/>
      <c r="I68" s="54"/>
      <c r="J68" s="118"/>
      <c r="K68" s="118"/>
      <c r="L68" s="118"/>
      <c r="M68" s="118"/>
      <c r="N68" s="158"/>
      <c r="O68" s="118"/>
      <c r="P68" s="118"/>
      <c r="Q68" s="118"/>
      <c r="R68" s="118"/>
      <c r="S68" s="158"/>
      <c r="T68" s="118"/>
      <c r="U68" s="118"/>
      <c r="V68" s="118"/>
      <c r="W68" s="118"/>
      <c r="X68" s="118"/>
      <c r="Y68" s="118"/>
      <c r="Z68" s="118"/>
      <c r="AA68" s="118"/>
      <c r="AB68" s="118"/>
      <c r="AC68" s="158"/>
      <c r="AD68" s="118"/>
      <c r="AE68" s="457"/>
      <c r="AF68" s="118"/>
      <c r="AG68" s="118"/>
      <c r="AH68" s="118"/>
      <c r="AI68" s="118"/>
      <c r="AJ68" s="118"/>
      <c r="AK68" s="54"/>
      <c r="AL68" s="118"/>
      <c r="AM68" s="54"/>
      <c r="AN68" s="118"/>
      <c r="AO68" s="454"/>
    </row>
    <row r="69" ht="11.25" customHeight="1">
      <c r="A69" s="118"/>
      <c r="E69" s="453"/>
      <c r="F69" s="454"/>
      <c r="G69" s="505" t="s">
        <v>226</v>
      </c>
      <c r="H69" s="118"/>
      <c r="I69" s="158"/>
      <c r="J69" s="118"/>
      <c r="K69" s="118"/>
      <c r="L69" s="118"/>
      <c r="M69" s="118"/>
      <c r="N69" s="158"/>
      <c r="O69" s="118"/>
      <c r="P69" s="118"/>
      <c r="Q69" s="118"/>
      <c r="R69" s="118"/>
      <c r="S69" s="158"/>
      <c r="T69" s="118"/>
      <c r="U69" s="118"/>
      <c r="V69" s="118"/>
      <c r="W69" s="118"/>
      <c r="X69" s="118"/>
      <c r="Y69" s="118"/>
      <c r="Z69" s="118"/>
      <c r="AA69" s="118"/>
      <c r="AB69" s="118"/>
      <c r="AC69" s="158"/>
      <c r="AD69" s="118"/>
      <c r="AE69" s="450"/>
      <c r="AF69" s="85"/>
      <c r="AG69" s="450"/>
      <c r="AH69" s="158"/>
      <c r="AI69" s="118"/>
      <c r="AJ69" s="118"/>
      <c r="AK69" s="506" t="s">
        <v>226</v>
      </c>
      <c r="AL69" s="118"/>
      <c r="AM69" s="410"/>
      <c r="AN69" s="118"/>
      <c r="AO69" s="454"/>
      <c r="AS69" s="411"/>
      <c r="AT69" s="411"/>
      <c r="AU69" s="411"/>
    </row>
    <row r="70" ht="11.25" customHeight="1">
      <c r="A70" s="561" t="s">
        <v>215</v>
      </c>
      <c r="B70" s="210" t="str">
        <f>UPPER(IF(AND(I18=0,I24=0),"",IF(I18&gt;I24,G24,G18)))</f>
        <v>VERMONT</v>
      </c>
      <c r="C70" s="118"/>
      <c r="D70" s="451">
        <f>'Brackets To Edit'!D40</f>
        <v>0</v>
      </c>
      <c r="E70" s="467"/>
      <c r="F70" s="118"/>
      <c r="G70" s="118"/>
      <c r="H70" s="118"/>
      <c r="I70" s="158"/>
      <c r="J70" s="118"/>
      <c r="K70" s="118"/>
      <c r="L70" s="118"/>
      <c r="M70" s="118"/>
      <c r="N70" s="158"/>
      <c r="O70" s="118"/>
      <c r="P70" s="118"/>
      <c r="Q70" s="118"/>
      <c r="R70" s="118"/>
      <c r="S70" s="158"/>
      <c r="T70" s="118"/>
      <c r="U70" s="118"/>
      <c r="V70" s="118"/>
      <c r="W70" s="118"/>
      <c r="X70" s="118"/>
      <c r="Y70" s="118"/>
      <c r="Z70" s="118"/>
      <c r="AA70" s="118"/>
      <c r="AB70" s="118"/>
      <c r="AC70" s="158"/>
      <c r="AD70" s="118"/>
      <c r="AE70" s="457"/>
      <c r="AF70" s="85"/>
      <c r="AG70" s="85"/>
      <c r="AH70" s="158"/>
      <c r="AI70" s="118"/>
      <c r="AJ70" s="118"/>
      <c r="AK70" s="118"/>
      <c r="AL70" s="118"/>
      <c r="AM70" s="410"/>
      <c r="AN70" s="118"/>
      <c r="AO70" s="460"/>
      <c r="AP70" s="210" t="str">
        <f>UPPER(IF(AND(AM18=0,AM24=0),"",IF(AM18&gt;AM24,AK24,AK18)))</f>
        <v>PENNSYLVANIA</v>
      </c>
      <c r="AQ70" s="118"/>
      <c r="AR70" s="451">
        <f>'Brackets To Edit'!D84</f>
        <v>6</v>
      </c>
      <c r="AS70" s="565" t="s">
        <v>215</v>
      </c>
      <c r="AT70" s="525"/>
      <c r="AU70" s="525"/>
    </row>
    <row r="71" ht="11.25" customHeight="1">
      <c r="B71" s="54"/>
      <c r="C71" s="118"/>
      <c r="D71" s="54"/>
      <c r="E71" s="118"/>
      <c r="F71" s="118"/>
      <c r="G71" s="118"/>
      <c r="H71" s="118"/>
      <c r="I71" s="158"/>
      <c r="J71" s="118"/>
      <c r="K71" s="118"/>
      <c r="L71" s="118"/>
      <c r="M71" s="118"/>
      <c r="N71" s="158"/>
      <c r="O71" s="118"/>
      <c r="P71" s="118"/>
      <c r="Q71" s="118"/>
      <c r="R71" s="118"/>
      <c r="S71" s="158"/>
      <c r="T71" s="118"/>
      <c r="U71" s="118"/>
      <c r="V71" s="118"/>
      <c r="W71" s="118"/>
      <c r="X71" s="118"/>
      <c r="Y71" s="118"/>
      <c r="Z71" s="118"/>
      <c r="AA71" s="118"/>
      <c r="AB71" s="118"/>
      <c r="AC71" s="158"/>
      <c r="AD71" s="118"/>
      <c r="AE71" s="450"/>
      <c r="AF71" s="85"/>
      <c r="AG71" s="450"/>
      <c r="AH71" s="158"/>
      <c r="AI71" s="118"/>
      <c r="AJ71" s="118"/>
      <c r="AK71" s="118"/>
      <c r="AL71" s="118"/>
      <c r="AM71" s="410"/>
      <c r="AN71" s="118"/>
      <c r="AO71" s="118"/>
      <c r="AP71" s="54"/>
      <c r="AQ71" s="118"/>
      <c r="AR71" s="54"/>
      <c r="AT71" s="525"/>
      <c r="AU71" s="525"/>
    </row>
    <row r="72" ht="11.25" customHeight="1">
      <c r="A72" s="118"/>
      <c r="B72" s="118"/>
      <c r="C72" s="118"/>
      <c r="D72" s="118"/>
      <c r="E72" s="118"/>
      <c r="F72" s="118"/>
      <c r="G72" s="118"/>
      <c r="H72" s="118"/>
      <c r="I72" s="158"/>
      <c r="J72" s="118"/>
      <c r="K72" s="118"/>
      <c r="L72" s="118"/>
      <c r="M72" s="118"/>
      <c r="N72" s="158"/>
      <c r="O72" s="118"/>
      <c r="P72" s="118"/>
      <c r="Q72" s="118"/>
      <c r="R72" s="118"/>
      <c r="S72" s="158"/>
      <c r="T72" s="118"/>
      <c r="U72" s="118"/>
      <c r="V72" s="118"/>
      <c r="W72" s="118"/>
      <c r="X72" s="118"/>
      <c r="Y72" s="118"/>
      <c r="Z72" s="118"/>
      <c r="AA72" s="118"/>
      <c r="AB72" s="118"/>
      <c r="AC72" s="15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</row>
    <row r="73" ht="7.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58"/>
      <c r="AD73" s="118"/>
      <c r="AE73" s="450"/>
      <c r="AF73" s="85"/>
      <c r="AG73" s="450"/>
      <c r="AH73" s="158"/>
      <c r="AI73" s="118"/>
      <c r="AJ73" s="118"/>
      <c r="AK73" s="118"/>
      <c r="AL73" s="118"/>
      <c r="AM73" s="410"/>
      <c r="AN73" s="118"/>
      <c r="AO73" s="118"/>
      <c r="AP73" s="118"/>
      <c r="AQ73" s="118"/>
      <c r="AR73" s="118"/>
    </row>
    <row r="74" ht="6.0" customHeight="1">
      <c r="A74" s="412"/>
      <c r="B74" s="118"/>
      <c r="AS74" s="416"/>
      <c r="AT74" s="416"/>
      <c r="AU74" s="416"/>
    </row>
    <row r="75" ht="4.5" customHeight="1">
      <c r="A75" s="412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567"/>
      <c r="AF75" s="86"/>
      <c r="AG75" s="567"/>
      <c r="AH75" s="86"/>
      <c r="AI75" s="86"/>
      <c r="AJ75" s="86"/>
      <c r="AK75" s="86"/>
      <c r="AL75" s="86"/>
      <c r="AM75" s="86"/>
      <c r="AN75" s="86"/>
      <c r="AO75" s="86"/>
      <c r="AP75" s="86"/>
      <c r="AQ75" s="412"/>
      <c r="AR75" s="412"/>
      <c r="AS75" s="416"/>
      <c r="AT75" s="416"/>
      <c r="AU75" s="416"/>
    </row>
    <row r="76" ht="33.75" customHeight="1">
      <c r="A76" s="417"/>
      <c r="B76" s="568" t="s">
        <v>250</v>
      </c>
      <c r="C76" s="419"/>
      <c r="D76" s="419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19"/>
      <c r="AL76" s="419"/>
      <c r="AM76" s="419"/>
      <c r="AN76" s="419"/>
      <c r="AO76" s="419"/>
      <c r="AP76" s="419"/>
      <c r="AQ76" s="419"/>
      <c r="AR76" s="420"/>
      <c r="AS76" s="421"/>
      <c r="AT76" s="421"/>
      <c r="AU76" s="421"/>
    </row>
    <row r="77" ht="6.0" customHeight="1">
      <c r="A77" s="412"/>
      <c r="B77" s="118"/>
      <c r="AS77" s="416"/>
      <c r="AT77" s="416"/>
      <c r="AU77" s="416"/>
    </row>
    <row r="78" ht="33.75" customHeight="1">
      <c r="A78" s="417"/>
      <c r="B78" s="568" t="s">
        <v>254</v>
      </c>
      <c r="C78" s="419"/>
      <c r="D78" s="419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19"/>
      <c r="AL78" s="419"/>
      <c r="AM78" s="419"/>
      <c r="AN78" s="419"/>
      <c r="AO78" s="419"/>
      <c r="AP78" s="419"/>
      <c r="AQ78" s="419"/>
      <c r="AR78" s="420"/>
      <c r="AS78" s="421"/>
      <c r="AT78" s="421"/>
      <c r="AU78" s="421"/>
    </row>
    <row r="79" ht="4.5" customHeight="1">
      <c r="A79" s="412"/>
      <c r="B79" s="412"/>
      <c r="C79" s="412"/>
      <c r="D79" s="412"/>
      <c r="E79" s="412"/>
      <c r="F79" s="412"/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  <c r="X79" s="412"/>
      <c r="Y79" s="412"/>
      <c r="Z79" s="412"/>
      <c r="AA79" s="412"/>
      <c r="AB79" s="412"/>
      <c r="AC79" s="412"/>
      <c r="AD79" s="412"/>
      <c r="AE79" s="569"/>
      <c r="AF79" s="412"/>
      <c r="AG79" s="412"/>
      <c r="AH79" s="412"/>
      <c r="AI79" s="412"/>
      <c r="AJ79" s="412"/>
      <c r="AK79" s="412"/>
      <c r="AL79" s="412"/>
      <c r="AM79" s="412"/>
      <c r="AN79" s="412"/>
      <c r="AO79" s="412"/>
      <c r="AP79" s="412"/>
      <c r="AQ79" s="412"/>
      <c r="AR79" s="412"/>
      <c r="AS79" s="416"/>
      <c r="AT79" s="416"/>
      <c r="AU79" s="416"/>
    </row>
    <row r="80" ht="6.0" customHeight="1">
      <c r="A80" s="412"/>
      <c r="B80" s="470"/>
      <c r="C80" s="414"/>
      <c r="D80" s="414"/>
      <c r="E80" s="414"/>
      <c r="F80" s="414"/>
      <c r="G80" s="414"/>
      <c r="H80" s="414"/>
      <c r="I80" s="414"/>
      <c r="J80" s="414"/>
      <c r="K80" s="414"/>
      <c r="L80" s="414"/>
      <c r="M80" s="414"/>
      <c r="N80" s="414"/>
      <c r="O80" s="414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  <c r="AA80" s="414"/>
      <c r="AB80" s="414"/>
      <c r="AC80" s="414"/>
      <c r="AD80" s="414"/>
      <c r="AE80" s="414"/>
      <c r="AF80" s="414"/>
      <c r="AG80" s="414"/>
      <c r="AH80" s="414"/>
      <c r="AI80" s="414"/>
      <c r="AJ80" s="414"/>
      <c r="AK80" s="414"/>
      <c r="AL80" s="414"/>
      <c r="AM80" s="414"/>
      <c r="AN80" s="414"/>
      <c r="AO80" s="414"/>
      <c r="AP80" s="414"/>
      <c r="AQ80" s="414"/>
      <c r="AR80" s="415"/>
      <c r="AS80" s="416"/>
      <c r="AT80" s="416"/>
      <c r="AU80" s="416"/>
    </row>
    <row r="81">
      <c r="A81" s="412"/>
      <c r="B81" s="570" t="s">
        <v>255</v>
      </c>
      <c r="C81" s="571">
        <f>NOW()</f>
        <v>46258.06558</v>
      </c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569"/>
      <c r="AK81" s="573" t="s">
        <v>256</v>
      </c>
      <c r="AS81" s="416"/>
      <c r="AT81" s="416"/>
      <c r="AU81" s="416"/>
    </row>
  </sheetData>
  <mergeCells count="172">
    <mergeCell ref="G8:K8"/>
    <mergeCell ref="L8:P8"/>
    <mergeCell ref="B9:F9"/>
    <mergeCell ref="L9:P9"/>
    <mergeCell ref="Q9:U9"/>
    <mergeCell ref="B10:F10"/>
    <mergeCell ref="Q10:U10"/>
    <mergeCell ref="G9:K9"/>
    <mergeCell ref="G11:K11"/>
    <mergeCell ref="L11:P11"/>
    <mergeCell ref="G12:K12"/>
    <mergeCell ref="L12:P12"/>
    <mergeCell ref="G13:K13"/>
    <mergeCell ref="L13:P13"/>
    <mergeCell ref="AD12:AH12"/>
    <mergeCell ref="AI12:AM12"/>
    <mergeCell ref="AD13:AH13"/>
    <mergeCell ref="AI13:AM13"/>
    <mergeCell ref="AK20:AM23"/>
    <mergeCell ref="AF21:AF22"/>
    <mergeCell ref="AH21:AH22"/>
    <mergeCell ref="AK24:AK25"/>
    <mergeCell ref="AM24:AM25"/>
    <mergeCell ref="AF28:AH29"/>
    <mergeCell ref="AK32:AK33"/>
    <mergeCell ref="AM32:AM33"/>
    <mergeCell ref="AF35:AF36"/>
    <mergeCell ref="AH35:AH36"/>
    <mergeCell ref="AK34:AM37"/>
    <mergeCell ref="AP35:AP36"/>
    <mergeCell ref="AR35:AR36"/>
    <mergeCell ref="AP37:AR40"/>
    <mergeCell ref="AK38:AK39"/>
    <mergeCell ref="AM38:AM39"/>
    <mergeCell ref="AR41:AR42"/>
    <mergeCell ref="AP41:AP42"/>
    <mergeCell ref="AP50:AP51"/>
    <mergeCell ref="AR50:AR51"/>
    <mergeCell ref="AS50:AS51"/>
    <mergeCell ref="AP52:AR55"/>
    <mergeCell ref="AK53:AK54"/>
    <mergeCell ref="AM53:AM54"/>
    <mergeCell ref="AR64:AR65"/>
    <mergeCell ref="AS64:AS65"/>
    <mergeCell ref="AP66:AR69"/>
    <mergeCell ref="AK67:AK68"/>
    <mergeCell ref="AM67:AM68"/>
    <mergeCell ref="AP70:AP71"/>
    <mergeCell ref="AR70:AR71"/>
    <mergeCell ref="AS70:AS71"/>
    <mergeCell ref="AP56:AP57"/>
    <mergeCell ref="AR56:AR57"/>
    <mergeCell ref="AS56:AS57"/>
    <mergeCell ref="AK59:AM62"/>
    <mergeCell ref="AF60:AF61"/>
    <mergeCell ref="AH60:AH61"/>
    <mergeCell ref="AP64:AP65"/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AD8:AH8"/>
    <mergeCell ref="AI8:AM8"/>
    <mergeCell ref="AD9:AH9"/>
    <mergeCell ref="AI9:AM9"/>
    <mergeCell ref="AN9:AR9"/>
    <mergeCell ref="AD11:AH11"/>
    <mergeCell ref="AI11:AM11"/>
    <mergeCell ref="G18:G19"/>
    <mergeCell ref="I18:I19"/>
    <mergeCell ref="AK18:AK19"/>
    <mergeCell ref="AM18:AM19"/>
    <mergeCell ref="AP21:AP22"/>
    <mergeCell ref="AR21:AR22"/>
    <mergeCell ref="AP23:AR26"/>
    <mergeCell ref="AF26:AH27"/>
    <mergeCell ref="AP27:AP28"/>
    <mergeCell ref="AR27:AR28"/>
    <mergeCell ref="B27:B28"/>
    <mergeCell ref="D27:D28"/>
    <mergeCell ref="V30:X30"/>
    <mergeCell ref="V31:X31"/>
    <mergeCell ref="AA31:AA32"/>
    <mergeCell ref="AC31:AC32"/>
    <mergeCell ref="W51:W52"/>
    <mergeCell ref="Q52:Q53"/>
    <mergeCell ref="S52:S53"/>
    <mergeCell ref="AA43:AC46"/>
    <mergeCell ref="V46:X46"/>
    <mergeCell ref="V47:V53"/>
    <mergeCell ref="W47:W49"/>
    <mergeCell ref="X47:X53"/>
    <mergeCell ref="L48:L49"/>
    <mergeCell ref="N48:N49"/>
    <mergeCell ref="A56:A57"/>
    <mergeCell ref="B56:B57"/>
    <mergeCell ref="D56:D57"/>
    <mergeCell ref="G59:I62"/>
    <mergeCell ref="L60:L61"/>
    <mergeCell ref="N60:N61"/>
    <mergeCell ref="B37:D40"/>
    <mergeCell ref="B41:B42"/>
    <mergeCell ref="D41:D42"/>
    <mergeCell ref="A50:A51"/>
    <mergeCell ref="B50:B51"/>
    <mergeCell ref="D50:D51"/>
    <mergeCell ref="B52:D55"/>
    <mergeCell ref="B70:B71"/>
    <mergeCell ref="D70:D71"/>
    <mergeCell ref="A64:A65"/>
    <mergeCell ref="B64:B65"/>
    <mergeCell ref="D64:D65"/>
    <mergeCell ref="B66:D69"/>
    <mergeCell ref="G67:G68"/>
    <mergeCell ref="I67:I68"/>
    <mergeCell ref="A70:A71"/>
    <mergeCell ref="G20:I23"/>
    <mergeCell ref="B21:B22"/>
    <mergeCell ref="D21:D22"/>
    <mergeCell ref="L21:L22"/>
    <mergeCell ref="B23:D26"/>
    <mergeCell ref="G24:G25"/>
    <mergeCell ref="I24:I25"/>
    <mergeCell ref="N21:N22"/>
    <mergeCell ref="L26:N27"/>
    <mergeCell ref="L28:N29"/>
    <mergeCell ref="Q31:Q32"/>
    <mergeCell ref="S31:S32"/>
    <mergeCell ref="G32:G33"/>
    <mergeCell ref="I32:I33"/>
    <mergeCell ref="G34:I37"/>
    <mergeCell ref="B35:B36"/>
    <mergeCell ref="D35:D36"/>
    <mergeCell ref="L35:L36"/>
    <mergeCell ref="N35:N36"/>
    <mergeCell ref="G38:G39"/>
    <mergeCell ref="I38:I39"/>
    <mergeCell ref="V32:V38"/>
    <mergeCell ref="W32:W34"/>
    <mergeCell ref="X32:X38"/>
    <mergeCell ref="W36:W37"/>
    <mergeCell ref="Q39:S42"/>
    <mergeCell ref="AA39:AC42"/>
    <mergeCell ref="Q43:S46"/>
    <mergeCell ref="AF48:AF49"/>
    <mergeCell ref="AH48:AH49"/>
    <mergeCell ref="AF53:AH56"/>
    <mergeCell ref="AA52:AA53"/>
    <mergeCell ref="AC52:AC53"/>
    <mergeCell ref="B80:AR80"/>
    <mergeCell ref="C81:L81"/>
    <mergeCell ref="AK81:AR81"/>
    <mergeCell ref="G53:G54"/>
    <mergeCell ref="I53:I54"/>
    <mergeCell ref="L53:N56"/>
    <mergeCell ref="B74:AR74"/>
    <mergeCell ref="B76:AR76"/>
    <mergeCell ref="B77:AR77"/>
    <mergeCell ref="B78:AR7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9.0"/>
    <col customWidth="1" min="3" max="3" width="37.63"/>
    <col customWidth="1" min="4" max="4" width="12.13"/>
    <col customWidth="1" min="5" max="5" width="81.38"/>
    <col customWidth="1" min="6" max="6" width="19.0"/>
    <col customWidth="1" min="7" max="7" width="37.63"/>
    <col customWidth="1" min="8" max="8" width="12.63"/>
    <col customWidth="1" min="9" max="9" width="3.88"/>
  </cols>
  <sheetData>
    <row r="1" ht="2.25" customHeight="1">
      <c r="A1" s="580"/>
      <c r="B1" s="581"/>
      <c r="C1" s="582"/>
      <c r="D1" s="583"/>
      <c r="E1" s="584"/>
      <c r="F1" s="581"/>
      <c r="G1" s="582"/>
      <c r="H1" s="582"/>
      <c r="I1" s="411"/>
    </row>
    <row r="2" ht="6.0" customHeight="1">
      <c r="A2" s="580"/>
      <c r="B2" s="585"/>
      <c r="C2" s="414"/>
      <c r="D2" s="414"/>
      <c r="E2" s="414"/>
      <c r="F2" s="414"/>
      <c r="G2" s="414"/>
      <c r="H2" s="415"/>
      <c r="I2" s="411"/>
    </row>
    <row r="3" ht="4.5" customHeight="1">
      <c r="A3" s="580"/>
      <c r="B3" s="581"/>
      <c r="C3" s="581"/>
      <c r="D3" s="581"/>
      <c r="E3" s="581"/>
      <c r="F3" s="581"/>
      <c r="G3" s="581"/>
      <c r="H3" s="581"/>
      <c r="I3" s="411"/>
    </row>
    <row r="4" ht="33.75" customHeight="1">
      <c r="A4" s="580"/>
      <c r="B4" s="586" t="s">
        <v>252</v>
      </c>
      <c r="I4" s="411"/>
    </row>
    <row r="5" ht="4.5" customHeight="1">
      <c r="A5" s="580"/>
      <c r="B5" s="581"/>
      <c r="C5" s="582"/>
      <c r="D5" s="583"/>
      <c r="E5" s="584"/>
      <c r="F5" s="581"/>
      <c r="G5" s="582"/>
      <c r="H5" s="582"/>
      <c r="I5" s="411"/>
    </row>
    <row r="6" ht="33.75" customHeight="1">
      <c r="A6" s="587"/>
      <c r="B6" s="422" t="s">
        <v>257</v>
      </c>
      <c r="D6" s="39"/>
      <c r="E6" s="587"/>
      <c r="F6" s="426" t="s">
        <v>258</v>
      </c>
      <c r="I6" s="588"/>
    </row>
    <row r="7" ht="6.0" customHeight="1">
      <c r="A7" s="580"/>
      <c r="B7" s="589"/>
      <c r="E7" s="590"/>
      <c r="F7" s="589"/>
      <c r="I7" s="411"/>
    </row>
    <row r="8" ht="4.5" customHeight="1">
      <c r="A8" s="580"/>
      <c r="B8" s="581"/>
      <c r="C8" s="582"/>
      <c r="D8" s="591"/>
      <c r="E8" s="584"/>
      <c r="F8" s="581"/>
      <c r="G8" s="582"/>
      <c r="H8" s="592"/>
      <c r="I8" s="411"/>
    </row>
    <row r="9" ht="24.0" customHeight="1">
      <c r="A9" s="580"/>
      <c r="B9" s="593" t="str">
        <f>'Brackets To Edit'!B4</f>
        <v>NE #1 ● ESPN+</v>
      </c>
      <c r="C9" s="594" t="str">
        <f>'Brackets To Edit'!B8</f>
        <v>Sunday 8/5 - 1:00 PM</v>
      </c>
      <c r="D9" s="595" t="s">
        <v>97</v>
      </c>
      <c r="E9" s="584"/>
      <c r="F9" s="596" t="str">
        <f>'Brackets To Edit'!B48</f>
        <v>MA #1 ● ESPN+</v>
      </c>
      <c r="G9" s="597" t="str">
        <f>'Brackets To Edit'!B52</f>
        <v>Sunday 8/5 - 10:00 AM</v>
      </c>
      <c r="H9" s="598" t="s">
        <v>97</v>
      </c>
      <c r="I9" s="599"/>
    </row>
    <row r="10" ht="24.0" customHeight="1">
      <c r="A10" s="580"/>
      <c r="B10" s="600" t="str">
        <f>'Brackets To Edit'!B6</f>
        <v>Connecticut</v>
      </c>
      <c r="C10" s="601"/>
      <c r="D10" s="602">
        <f>'Brackets To Edit'!D6</f>
        <v>0</v>
      </c>
      <c r="E10" s="584"/>
      <c r="F10" s="603" t="str">
        <f>'Brackets To Edit'!B50</f>
        <v>New York</v>
      </c>
      <c r="G10" s="601"/>
      <c r="H10" s="604">
        <f>'Brackets To Edit'!D50</f>
        <v>10</v>
      </c>
      <c r="I10" s="605"/>
    </row>
    <row r="11" ht="24.0" customHeight="1">
      <c r="A11" s="580"/>
      <c r="B11" s="606" t="str">
        <f>'Brackets To Edit'!B10</f>
        <v>Rhode Island</v>
      </c>
      <c r="C11" s="607"/>
      <c r="D11" s="608">
        <f>'Brackets To Edit'!D10</f>
        <v>10</v>
      </c>
      <c r="E11" s="584"/>
      <c r="F11" s="609" t="str">
        <f>'Brackets To Edit'!B54</f>
        <v>Washington, DC</v>
      </c>
      <c r="G11" s="610"/>
      <c r="H11" s="611">
        <f>'Brackets To Edit'!D54</f>
        <v>2</v>
      </c>
      <c r="I11" s="605"/>
    </row>
    <row r="12" ht="6.0" customHeight="1">
      <c r="A12" s="580"/>
      <c r="B12" s="581"/>
      <c r="C12" s="582"/>
      <c r="D12" s="591"/>
      <c r="E12" s="584"/>
      <c r="F12" s="581"/>
      <c r="G12" s="582"/>
      <c r="H12" s="592"/>
      <c r="I12" s="605"/>
    </row>
    <row r="13" ht="24.0" customHeight="1">
      <c r="A13" s="580"/>
      <c r="B13" s="593" t="str">
        <f>'Brackets To Edit'!B14</f>
        <v>NE #2 ● ESPN+</v>
      </c>
      <c r="C13" s="594" t="str">
        <f>'Brackets To Edit'!B18</f>
        <v>Sunday 8/5 - 7:00 PM</v>
      </c>
      <c r="D13" s="595" t="s">
        <v>97</v>
      </c>
      <c r="E13" s="584"/>
      <c r="F13" s="596" t="str">
        <f>'Brackets To Edit'!B58</f>
        <v>MA #2 ● ESPN+</v>
      </c>
      <c r="G13" s="597" t="str">
        <f>'Brackets To Edit'!B62</f>
        <v>Sunday 8/5 - 4:00 PM</v>
      </c>
      <c r="H13" s="598" t="s">
        <v>97</v>
      </c>
      <c r="I13" s="599"/>
    </row>
    <row r="14" ht="24.0" customHeight="1">
      <c r="A14" s="580"/>
      <c r="B14" s="600" t="str">
        <f>'Brackets To Edit'!B16</f>
        <v>Massachusetts</v>
      </c>
      <c r="C14" s="601"/>
      <c r="D14" s="612">
        <f>'Brackets To Edit'!D16</f>
        <v>4</v>
      </c>
      <c r="E14" s="584"/>
      <c r="F14" s="603" t="str">
        <f>'Brackets To Edit'!B60</f>
        <v>Maryland</v>
      </c>
      <c r="G14" s="601"/>
      <c r="H14" s="604">
        <f>'Brackets To Edit'!D60</f>
        <v>6</v>
      </c>
      <c r="I14" s="605"/>
    </row>
    <row r="15" ht="24.0" customHeight="1">
      <c r="A15" s="580"/>
      <c r="B15" s="606" t="str">
        <f>'Brackets To Edit'!B20</f>
        <v>New Hampshire</v>
      </c>
      <c r="C15" s="607"/>
      <c r="D15" s="613">
        <f>'Brackets To Edit'!D20</f>
        <v>2</v>
      </c>
      <c r="E15" s="584"/>
      <c r="F15" s="609" t="str">
        <f>'Brackets To Edit'!B64</f>
        <v>Delaware</v>
      </c>
      <c r="G15" s="610"/>
      <c r="H15" s="611">
        <f>'Brackets To Edit'!D64</f>
        <v>0</v>
      </c>
      <c r="I15" s="605"/>
    </row>
    <row r="16" ht="6.0" customHeight="1">
      <c r="A16" s="580"/>
      <c r="B16" s="581"/>
      <c r="C16" s="582"/>
      <c r="D16" s="591"/>
      <c r="E16" s="584"/>
      <c r="F16" s="581"/>
      <c r="G16" s="582"/>
      <c r="H16" s="592"/>
      <c r="I16" s="605"/>
    </row>
    <row r="17" ht="24.0" customHeight="1">
      <c r="A17" s="580"/>
      <c r="B17" s="593" t="str">
        <f>'Brackets To Edit'!G3</f>
        <v>NE #3 ● ESPN+</v>
      </c>
      <c r="C17" s="594" t="str">
        <f>'Brackets To Edit'!G6</f>
        <v>Monday 8/6 - 1:00 PM</v>
      </c>
      <c r="D17" s="595" t="s">
        <v>97</v>
      </c>
      <c r="E17" s="584"/>
      <c r="F17" s="596" t="str">
        <f>'Brackets To Edit'!G46</f>
        <v>MA #3 ● ESPN+</v>
      </c>
      <c r="G17" s="597" t="str">
        <f>'Brackets To Edit'!G50</f>
        <v>Monday 8/6 - 10:00 AM</v>
      </c>
      <c r="H17" s="598" t="s">
        <v>97</v>
      </c>
      <c r="I17" s="599"/>
    </row>
    <row r="18" ht="24.0" customHeight="1">
      <c r="A18" s="580"/>
      <c r="B18" s="600" t="str">
        <f>'Brackets To Edit'!G4</f>
        <v>Vermont</v>
      </c>
      <c r="C18" s="601"/>
      <c r="D18" s="612">
        <f>'Brackets To Edit'!I4</f>
        <v>0</v>
      </c>
      <c r="E18" s="584"/>
      <c r="F18" s="603" t="str">
        <f>'Brackets To Edit'!G48</f>
        <v>Pennsylvania</v>
      </c>
      <c r="G18" s="601"/>
      <c r="H18" s="604">
        <f>'Brackets To Edit'!I48</f>
        <v>0</v>
      </c>
      <c r="I18" s="605"/>
    </row>
    <row r="19" ht="24.0" customHeight="1">
      <c r="A19" s="614" t="s">
        <v>221</v>
      </c>
      <c r="B19" s="606"/>
      <c r="C19" s="607"/>
      <c r="D19" s="613">
        <f>'Brackets To Edit'!I8</f>
        <v>10</v>
      </c>
      <c r="E19" s="615" t="s">
        <v>221</v>
      </c>
      <c r="F19" s="609"/>
      <c r="G19" s="610"/>
      <c r="H19" s="611">
        <f>'Brackets To Edit'!I52</f>
        <v>7</v>
      </c>
      <c r="I19" s="605"/>
    </row>
    <row r="20" ht="6.0" customHeight="1">
      <c r="A20" s="616"/>
      <c r="B20" s="581"/>
      <c r="C20" s="582"/>
      <c r="D20" s="591"/>
      <c r="E20" s="617"/>
      <c r="F20" s="581"/>
      <c r="G20" s="582"/>
      <c r="H20" s="592"/>
      <c r="I20" s="605"/>
    </row>
    <row r="21" ht="24.0" customHeight="1">
      <c r="A21" s="616"/>
      <c r="B21" s="593" t="str">
        <f>'Brackets To Edit'!G12</f>
        <v>NE #4 ● ESPN+</v>
      </c>
      <c r="C21" s="594" t="str">
        <f>'Brackets To Edit'!G16</f>
        <v>Monday 8/6 - 7:00 PM</v>
      </c>
      <c r="D21" s="595" t="s">
        <v>97</v>
      </c>
      <c r="E21" s="617"/>
      <c r="F21" s="596" t="str">
        <f>'Brackets To Edit'!G56</f>
        <v>MA #4 ● ESPN+</v>
      </c>
      <c r="G21" s="597" t="str">
        <f>'Brackets To Edit'!G60</f>
        <v>Monday 8/6 - 4:00 PM</v>
      </c>
      <c r="H21" s="598" t="s">
        <v>97</v>
      </c>
      <c r="I21" s="599"/>
    </row>
    <row r="22" ht="24.0" customHeight="1">
      <c r="A22" s="616"/>
      <c r="B22" s="600" t="str">
        <f>'Brackets To Edit'!G14</f>
        <v>Maine</v>
      </c>
      <c r="C22" s="601"/>
      <c r="D22" s="612">
        <f>'Brackets To Edit'!I14</f>
        <v>4</v>
      </c>
      <c r="E22" s="617"/>
      <c r="F22" s="603" t="str">
        <f>'Brackets To Edit'!G58</f>
        <v>New Jersey</v>
      </c>
      <c r="G22" s="601"/>
      <c r="H22" s="604">
        <f>'Brackets To Edit'!I58</f>
        <v>6</v>
      </c>
      <c r="I22" s="605"/>
    </row>
    <row r="23" ht="24.0" customHeight="1">
      <c r="A23" s="614" t="s">
        <v>222</v>
      </c>
      <c r="B23" s="606"/>
      <c r="C23" s="607"/>
      <c r="D23" s="613">
        <f>'Brackets To Edit'!I18</f>
        <v>9</v>
      </c>
      <c r="E23" s="615" t="s">
        <v>222</v>
      </c>
      <c r="F23" s="609"/>
      <c r="G23" s="610"/>
      <c r="H23" s="611">
        <f>'Brackets To Edit'!I62</f>
        <v>2</v>
      </c>
      <c r="I23" s="605"/>
    </row>
    <row r="24" ht="6.0" customHeight="1">
      <c r="A24" s="616"/>
      <c r="B24" s="581"/>
      <c r="C24" s="582"/>
      <c r="D24" s="591"/>
      <c r="E24" s="617"/>
      <c r="F24" s="581"/>
      <c r="G24" s="582"/>
      <c r="H24" s="592"/>
      <c r="I24" s="605"/>
    </row>
    <row r="25" ht="24.0" customHeight="1">
      <c r="A25" s="616"/>
      <c r="B25" s="593" t="str">
        <f>'Brackets To Edit'!B24</f>
        <v>NE #5 ● ESPN+</v>
      </c>
      <c r="C25" s="594" t="str">
        <f>'Brackets To Edit'!B28</f>
        <v>Tuesday 8/7 - 1:00 PM</v>
      </c>
      <c r="D25" s="595" t="s">
        <v>97</v>
      </c>
      <c r="E25" s="617"/>
      <c r="F25" s="596" t="str">
        <f>'Brackets To Edit'!B68</f>
        <v>MA #5 ● ESPN+</v>
      </c>
      <c r="G25" s="597" t="str">
        <f>'Brackets To Edit'!B72</f>
        <v>Tuesday 8/7 - 10:00 AM</v>
      </c>
      <c r="H25" s="598" t="s">
        <v>97</v>
      </c>
      <c r="I25" s="599"/>
    </row>
    <row r="26" ht="24.0" customHeight="1">
      <c r="A26" s="619" t="s">
        <v>200</v>
      </c>
      <c r="B26" s="600"/>
      <c r="C26" s="601"/>
      <c r="D26" s="612">
        <f>'Brackets To Edit'!D26</f>
        <v>7</v>
      </c>
      <c r="E26" s="619" t="s">
        <v>200</v>
      </c>
      <c r="F26" s="603"/>
      <c r="G26" s="601"/>
      <c r="H26" s="604">
        <f>'Brackets To Edit'!D70</f>
        <v>6</v>
      </c>
      <c r="I26" s="605"/>
    </row>
    <row r="27" ht="24.0" customHeight="1">
      <c r="A27" s="619" t="s">
        <v>204</v>
      </c>
      <c r="B27" s="606"/>
      <c r="C27" s="607"/>
      <c r="D27" s="613">
        <f>'Brackets To Edit'!D30</f>
        <v>1</v>
      </c>
      <c r="E27" s="619" t="s">
        <v>204</v>
      </c>
      <c r="F27" s="609"/>
      <c r="G27" s="610"/>
      <c r="H27" s="611">
        <f>'Brackets To Edit'!D74</f>
        <v>18</v>
      </c>
      <c r="I27" s="605"/>
    </row>
    <row r="28" ht="6.0" customHeight="1">
      <c r="A28" s="616"/>
      <c r="B28" s="581"/>
      <c r="C28" s="582"/>
      <c r="D28" s="591"/>
      <c r="E28" s="617"/>
      <c r="F28" s="581"/>
      <c r="G28" s="582"/>
      <c r="H28" s="592"/>
      <c r="I28" s="605"/>
    </row>
    <row r="29" ht="24.0" customHeight="1">
      <c r="A29" s="616"/>
      <c r="B29" s="593" t="str">
        <f>'Brackets To Edit'!B34</f>
        <v>NE #6 ● ESPN+</v>
      </c>
      <c r="C29" s="594" t="str">
        <f>'Brackets To Edit'!B38</f>
        <v>Tuesday 8/7 - 9:00 PM</v>
      </c>
      <c r="D29" s="595" t="s">
        <v>97</v>
      </c>
      <c r="E29" s="617"/>
      <c r="F29" s="596" t="str">
        <f>'Brackets To Edit'!B78</f>
        <v>MA #6 ● ESPN+</v>
      </c>
      <c r="G29" s="597" t="str">
        <f>'Brackets To Edit'!B82</f>
        <v>Tuesday 8/7 - 7:00 PM</v>
      </c>
      <c r="H29" s="598" t="s">
        <v>97</v>
      </c>
      <c r="I29" s="599"/>
    </row>
    <row r="30" ht="24.0" customHeight="1">
      <c r="A30" s="619" t="s">
        <v>213</v>
      </c>
      <c r="B30" s="600"/>
      <c r="C30" s="601"/>
      <c r="D30" s="612">
        <f>'Brackets To Edit'!D36</f>
        <v>13</v>
      </c>
      <c r="E30" s="619" t="s">
        <v>213</v>
      </c>
      <c r="F30" s="603"/>
      <c r="G30" s="601"/>
      <c r="H30" s="604">
        <f>'Brackets To Edit'!D80</f>
        <v>1</v>
      </c>
      <c r="I30" s="605"/>
    </row>
    <row r="31" ht="24.0" customHeight="1">
      <c r="A31" s="619" t="s">
        <v>215</v>
      </c>
      <c r="B31" s="606"/>
      <c r="C31" s="607"/>
      <c r="D31" s="613">
        <f>'Brackets To Edit'!D40</f>
        <v>0</v>
      </c>
      <c r="E31" s="619" t="s">
        <v>215</v>
      </c>
      <c r="F31" s="609"/>
      <c r="G31" s="610"/>
      <c r="H31" s="611">
        <f>'Brackets To Edit'!D84</f>
        <v>6</v>
      </c>
      <c r="I31" s="605"/>
    </row>
    <row r="32" ht="6.0" customHeight="1">
      <c r="A32" s="616"/>
      <c r="B32" s="581"/>
      <c r="C32" s="582"/>
      <c r="D32" s="591"/>
      <c r="E32" s="617"/>
      <c r="F32" s="581"/>
      <c r="G32" s="582"/>
      <c r="H32" s="592"/>
      <c r="I32" s="605"/>
    </row>
    <row r="33" ht="24.0" customHeight="1">
      <c r="A33" s="616"/>
      <c r="B33" s="593" t="str">
        <f>'Brackets To Edit'!L10</f>
        <v>NE #7 ● ESPN+</v>
      </c>
      <c r="C33" s="594" t="str">
        <f>'Brackets To Edit'!L12</f>
        <v>Wednesday 8/8 - 4:00 PM</v>
      </c>
      <c r="D33" s="595" t="s">
        <v>97</v>
      </c>
      <c r="E33" s="617"/>
      <c r="F33" s="596" t="str">
        <f>'Brackets To Edit'!L54</f>
        <v>MA #7 ● ESPN+</v>
      </c>
      <c r="G33" s="597" t="str">
        <f>'Brackets To Edit'!L56</f>
        <v>Wednesday 8/8 - 1:00 PM</v>
      </c>
      <c r="H33" s="598" t="s">
        <v>97</v>
      </c>
      <c r="I33" s="599"/>
    </row>
    <row r="34" ht="24.0" customHeight="1">
      <c r="A34" s="614" t="s">
        <v>223</v>
      </c>
      <c r="B34" s="600"/>
      <c r="C34" s="601"/>
      <c r="D34" s="612">
        <f>'Brackets To Edit'!N6</f>
        <v>1</v>
      </c>
      <c r="E34" s="615" t="s">
        <v>223</v>
      </c>
      <c r="F34" s="603"/>
      <c r="G34" s="601"/>
      <c r="H34" s="604">
        <f>'Brackets To Edit'!N50</f>
        <v>5</v>
      </c>
      <c r="I34" s="605"/>
    </row>
    <row r="35" ht="24.0" customHeight="1">
      <c r="A35" s="614" t="s">
        <v>224</v>
      </c>
      <c r="B35" s="606"/>
      <c r="C35" s="607"/>
      <c r="D35" s="613">
        <f>'Brackets To Edit'!N16</f>
        <v>10</v>
      </c>
      <c r="E35" s="615" t="s">
        <v>224</v>
      </c>
      <c r="F35" s="609"/>
      <c r="G35" s="610"/>
      <c r="H35" s="611">
        <f>'Brackets To Edit'!N60</f>
        <v>2</v>
      </c>
      <c r="I35" s="605"/>
    </row>
    <row r="36" ht="6.0" customHeight="1">
      <c r="A36" s="616"/>
      <c r="B36" s="581"/>
      <c r="C36" s="582"/>
      <c r="D36" s="591"/>
      <c r="E36" s="617"/>
      <c r="F36" s="581"/>
      <c r="G36" s="582"/>
      <c r="H36" s="592"/>
      <c r="I36" s="605"/>
    </row>
    <row r="37" ht="24.0" customHeight="1">
      <c r="A37" s="616"/>
      <c r="B37" s="593" t="str">
        <f>'Brackets To Edit'!G32</f>
        <v>NE #8 ● ESPN</v>
      </c>
      <c r="C37" s="594" t="str">
        <f>'Brackets To Edit'!G34</f>
        <v>Thursday 8/9 - 1:00 PM</v>
      </c>
      <c r="D37" s="595" t="s">
        <v>97</v>
      </c>
      <c r="E37" s="617"/>
      <c r="F37" s="596" t="str">
        <f>'Brackets To Edit'!G76</f>
        <v>MA #8 ● ESPN</v>
      </c>
      <c r="G37" s="597" t="str">
        <f>'Brackets To Edit'!G78</f>
        <v>Thursday 8/9 - 7:00 PM</v>
      </c>
      <c r="H37" s="598" t="s">
        <v>97</v>
      </c>
      <c r="I37" s="599"/>
    </row>
    <row r="38" ht="24.0" customHeight="1">
      <c r="A38" s="614" t="s">
        <v>225</v>
      </c>
      <c r="B38" s="600"/>
      <c r="C38" s="601"/>
      <c r="D38" s="612">
        <f>'Brackets To Edit'!I28</f>
        <v>3</v>
      </c>
      <c r="E38" s="615" t="s">
        <v>225</v>
      </c>
      <c r="F38" s="603"/>
      <c r="G38" s="601"/>
      <c r="H38" s="604">
        <f>'Brackets To Edit'!I72</f>
        <v>6</v>
      </c>
      <c r="I38" s="605"/>
    </row>
    <row r="39" ht="24.0" customHeight="1">
      <c r="A39" s="614" t="s">
        <v>226</v>
      </c>
      <c r="B39" s="606"/>
      <c r="C39" s="607"/>
      <c r="D39" s="613">
        <f>'Brackets To Edit'!I38</f>
        <v>9</v>
      </c>
      <c r="E39" s="615" t="s">
        <v>226</v>
      </c>
      <c r="F39" s="609"/>
      <c r="G39" s="610"/>
      <c r="H39" s="611">
        <f>'Brackets To Edit'!I82</f>
        <v>0</v>
      </c>
      <c r="I39" s="605"/>
    </row>
    <row r="40" ht="6.0" customHeight="1">
      <c r="A40" s="616"/>
      <c r="B40" s="581"/>
      <c r="C40" s="582"/>
      <c r="D40" s="591"/>
      <c r="E40" s="617"/>
      <c r="F40" s="581"/>
      <c r="G40" s="582"/>
      <c r="H40" s="592"/>
      <c r="I40" s="605"/>
    </row>
    <row r="41" ht="24.0" customHeight="1">
      <c r="A41" s="616"/>
      <c r="B41" s="593" t="str">
        <f>'Brackets To Edit'!L27</f>
        <v>NE #9 ● ESPN</v>
      </c>
      <c r="C41" s="594" t="str">
        <f>'Brackets To Edit'!L29</f>
        <v>Friday 8/10 - 1:00 PM</v>
      </c>
      <c r="D41" s="595" t="s">
        <v>97</v>
      </c>
      <c r="E41" s="617"/>
      <c r="F41" s="596" t="str">
        <f>'Brackets To Edit'!L71</f>
        <v>MA #9 ● ESPN</v>
      </c>
      <c r="G41" s="597" t="str">
        <f>'Brackets To Edit'!L73</f>
        <v>Friday 8/10 - 7:00 PM</v>
      </c>
      <c r="H41" s="598" t="s">
        <v>97</v>
      </c>
      <c r="I41" s="599"/>
    </row>
    <row r="42" ht="24.0" customHeight="1">
      <c r="A42" s="619" t="s">
        <v>194</v>
      </c>
      <c r="B42" s="600"/>
      <c r="C42" s="601"/>
      <c r="D42" s="612">
        <f>'Brackets To Edit'!N23</f>
        <v>6</v>
      </c>
      <c r="E42" s="619" t="s">
        <v>194</v>
      </c>
      <c r="F42" s="603"/>
      <c r="G42" s="601"/>
      <c r="H42" s="604">
        <f>'Brackets To Edit'!N67</f>
        <v>1</v>
      </c>
      <c r="I42" s="605"/>
    </row>
    <row r="43" ht="24.0" customHeight="1">
      <c r="A43" s="614" t="s">
        <v>227</v>
      </c>
      <c r="B43" s="606"/>
      <c r="C43" s="607"/>
      <c r="D43" s="613">
        <f>'Brackets To Edit'!N33</f>
        <v>5</v>
      </c>
      <c r="E43" s="615" t="s">
        <v>227</v>
      </c>
      <c r="F43" s="609"/>
      <c r="G43" s="610"/>
      <c r="H43" s="611">
        <f>'Brackets To Edit'!N77</f>
        <v>11</v>
      </c>
      <c r="I43" s="605"/>
    </row>
    <row r="44" ht="6.0" customHeight="1">
      <c r="A44" s="616"/>
      <c r="B44" s="581"/>
      <c r="C44" s="582"/>
      <c r="D44" s="591"/>
      <c r="E44" s="617"/>
      <c r="F44" s="581"/>
      <c r="G44" s="582"/>
      <c r="H44" s="592"/>
      <c r="I44" s="605"/>
    </row>
    <row r="45" ht="24.0" customHeight="1">
      <c r="A45" s="616"/>
      <c r="B45" s="623" t="s">
        <v>261</v>
      </c>
      <c r="C45" s="594" t="str">
        <f>'Brackets To Edit'!Q20</f>
        <v>Sunday 8/12 - 10:00 AM</v>
      </c>
      <c r="D45" s="595" t="s">
        <v>97</v>
      </c>
      <c r="E45" s="617"/>
      <c r="F45" s="624" t="s">
        <v>261</v>
      </c>
      <c r="G45" s="597" t="str">
        <f>'Brackets To Edit'!Q64</f>
        <v>Sunday 8/12 - 1:00 PM</v>
      </c>
      <c r="H45" s="598" t="s">
        <v>97</v>
      </c>
      <c r="I45" s="599"/>
    </row>
    <row r="46" ht="24.0" customHeight="1">
      <c r="A46" s="614" t="s">
        <v>228</v>
      </c>
      <c r="B46" s="600"/>
      <c r="C46" s="601"/>
      <c r="D46" s="612">
        <f>'Brackets To Edit'!S11</f>
        <v>2</v>
      </c>
      <c r="E46" s="615" t="s">
        <v>228</v>
      </c>
      <c r="F46" s="603"/>
      <c r="G46" s="601"/>
      <c r="H46" s="604">
        <f>'Brackets To Edit'!S55</f>
        <v>4</v>
      </c>
      <c r="I46" s="605"/>
    </row>
    <row r="47" ht="24.0" customHeight="1">
      <c r="A47" s="614" t="s">
        <v>229</v>
      </c>
      <c r="B47" s="606"/>
      <c r="C47" s="607"/>
      <c r="D47" s="613">
        <f>'Brackets To Edit'!S27</f>
        <v>3</v>
      </c>
      <c r="E47" s="615" t="s">
        <v>229</v>
      </c>
      <c r="F47" s="609"/>
      <c r="G47" s="610"/>
      <c r="H47" s="611">
        <f>'Brackets To Edit'!S71</f>
        <v>0</v>
      </c>
      <c r="I47" s="605"/>
    </row>
    <row r="48" ht="3.75" customHeight="1">
      <c r="A48" s="580"/>
      <c r="B48" s="581"/>
      <c r="C48" s="582"/>
      <c r="D48" s="591"/>
      <c r="E48" s="584"/>
      <c r="F48" s="581"/>
      <c r="G48" s="582"/>
      <c r="H48" s="592"/>
      <c r="I48" s="605"/>
    </row>
    <row r="49" ht="6.0" customHeight="1">
      <c r="A49" s="580"/>
      <c r="B49" s="585"/>
      <c r="C49" s="414"/>
      <c r="D49" s="414"/>
      <c r="E49" s="414"/>
      <c r="F49" s="414"/>
      <c r="G49" s="414"/>
      <c r="H49" s="415"/>
      <c r="I49" s="411"/>
    </row>
    <row r="50" ht="4.5" customHeight="1">
      <c r="A50" s="580"/>
      <c r="B50" s="581"/>
      <c r="I50" s="411"/>
    </row>
    <row r="51" ht="28.5" customHeight="1">
      <c r="A51" s="580"/>
      <c r="B51" s="625" t="s">
        <v>250</v>
      </c>
      <c r="I51" s="411"/>
    </row>
    <row r="52" ht="6.0" customHeight="1">
      <c r="A52" s="580"/>
      <c r="B52" s="626"/>
      <c r="I52" s="411"/>
    </row>
    <row r="53" ht="28.5" customHeight="1">
      <c r="A53" s="580"/>
      <c r="B53" s="625" t="s">
        <v>254</v>
      </c>
      <c r="I53" s="411"/>
    </row>
    <row r="54" ht="4.5" customHeight="1">
      <c r="A54" s="580"/>
      <c r="B54" s="581"/>
      <c r="I54" s="411"/>
    </row>
    <row r="55" ht="6.0" customHeight="1">
      <c r="A55" s="580"/>
      <c r="B55" s="585"/>
      <c r="C55" s="414"/>
      <c r="D55" s="414"/>
      <c r="E55" s="414"/>
      <c r="F55" s="414"/>
      <c r="G55" s="414"/>
      <c r="H55" s="415"/>
      <c r="I55" s="411"/>
    </row>
    <row r="56">
      <c r="A56" s="580"/>
      <c r="B56" s="581"/>
      <c r="C56" s="582"/>
      <c r="D56" s="591"/>
      <c r="E56" s="584"/>
      <c r="F56" s="627" t="s">
        <v>256</v>
      </c>
      <c r="I56" s="411"/>
    </row>
  </sheetData>
  <mergeCells count="54">
    <mergeCell ref="B2:H2"/>
    <mergeCell ref="B4:H4"/>
    <mergeCell ref="B6:D6"/>
    <mergeCell ref="F6:H6"/>
    <mergeCell ref="B7:D7"/>
    <mergeCell ref="F7:H7"/>
    <mergeCell ref="F10:G10"/>
    <mergeCell ref="F11:G11"/>
    <mergeCell ref="B10:C10"/>
    <mergeCell ref="B11:C11"/>
    <mergeCell ref="B14:C14"/>
    <mergeCell ref="F14:G14"/>
    <mergeCell ref="B15:C15"/>
    <mergeCell ref="F15:G15"/>
    <mergeCell ref="F18:G18"/>
    <mergeCell ref="B18:C18"/>
    <mergeCell ref="B19:C19"/>
    <mergeCell ref="B22:C22"/>
    <mergeCell ref="B23:C23"/>
    <mergeCell ref="B26:C26"/>
    <mergeCell ref="B27:C27"/>
    <mergeCell ref="B30:C30"/>
    <mergeCell ref="F34:G34"/>
    <mergeCell ref="F35:G35"/>
    <mergeCell ref="F38:G38"/>
    <mergeCell ref="F39:G39"/>
    <mergeCell ref="F42:G42"/>
    <mergeCell ref="F43:G43"/>
    <mergeCell ref="F46:G46"/>
    <mergeCell ref="F47:G47"/>
    <mergeCell ref="F19:G19"/>
    <mergeCell ref="F22:G22"/>
    <mergeCell ref="F23:G23"/>
    <mergeCell ref="F26:G26"/>
    <mergeCell ref="F27:G27"/>
    <mergeCell ref="F30:G30"/>
    <mergeCell ref="F31:G31"/>
    <mergeCell ref="B31:C31"/>
    <mergeCell ref="B34:C34"/>
    <mergeCell ref="B35:C35"/>
    <mergeCell ref="B38:C38"/>
    <mergeCell ref="B39:C39"/>
    <mergeCell ref="B42:C42"/>
    <mergeCell ref="B43:C43"/>
    <mergeCell ref="B54:H54"/>
    <mergeCell ref="B55:H55"/>
    <mergeCell ref="F56:H56"/>
    <mergeCell ref="B46:C46"/>
    <mergeCell ref="B47:C47"/>
    <mergeCell ref="B49:H49"/>
    <mergeCell ref="B50:H50"/>
    <mergeCell ref="B51:H51"/>
    <mergeCell ref="B52:H52"/>
    <mergeCell ref="B53:H5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5" max="5" width="10.25"/>
    <col customWidth="1" min="7" max="7" width="1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6">
        <f t="array" ref="A2:O22">SORT(ENTER_RESULTS!A2:O22,ENTER_RESULTS!A2:A22,TRUE)</f>
        <v>43317.41667</v>
      </c>
      <c r="B2" s="7" t="s">
        <v>17</v>
      </c>
      <c r="C2" s="7" t="s">
        <v>16</v>
      </c>
      <c r="D2" t="s">
        <v>18</v>
      </c>
      <c r="E2" s="7">
        <v>10.0</v>
      </c>
      <c r="F2" t="s">
        <v>19</v>
      </c>
      <c r="G2" s="7">
        <v>2.0</v>
      </c>
      <c r="H2" s="12" t="s">
        <v>20</v>
      </c>
      <c r="I2" s="12" t="s">
        <v>21</v>
      </c>
      <c r="J2" s="12" t="s">
        <v>22</v>
      </c>
      <c r="K2" s="1" t="s">
        <v>23</v>
      </c>
      <c r="L2" s="1" t="s">
        <v>24</v>
      </c>
      <c r="M2" s="1" t="s">
        <v>25</v>
      </c>
      <c r="N2" s="15" t="s">
        <v>26</v>
      </c>
      <c r="O2" s="1" t="s">
        <v>27</v>
      </c>
    </row>
    <row r="3">
      <c r="A3" s="6">
        <v>43317.541666666664</v>
      </c>
      <c r="B3" s="7" t="s">
        <v>15</v>
      </c>
      <c r="C3" s="7" t="s">
        <v>16</v>
      </c>
      <c r="D3" t="s">
        <v>28</v>
      </c>
      <c r="E3">
        <v>0.0</v>
      </c>
      <c r="F3" t="s">
        <v>29</v>
      </c>
      <c r="G3">
        <v>10.0</v>
      </c>
      <c r="H3" s="12" t="s">
        <v>20</v>
      </c>
      <c r="I3" s="12" t="s">
        <v>21</v>
      </c>
      <c r="J3" s="12" t="s">
        <v>30</v>
      </c>
      <c r="K3" s="1" t="s">
        <v>31</v>
      </c>
      <c r="L3" s="1" t="s">
        <v>32</v>
      </c>
      <c r="M3" s="1" t="s">
        <v>33</v>
      </c>
      <c r="N3" s="15" t="s">
        <v>34</v>
      </c>
      <c r="O3" s="1" t="s">
        <v>35</v>
      </c>
    </row>
    <row r="4">
      <c r="A4" s="6">
        <v>43317.666666666664</v>
      </c>
      <c r="B4" s="7" t="s">
        <v>36</v>
      </c>
      <c r="C4" s="7" t="s">
        <v>16</v>
      </c>
      <c r="D4" s="7" t="s">
        <v>37</v>
      </c>
      <c r="E4">
        <v>6.0</v>
      </c>
      <c r="F4" s="7" t="s">
        <v>38</v>
      </c>
      <c r="G4">
        <v>0.0</v>
      </c>
      <c r="H4" s="12" t="s">
        <v>20</v>
      </c>
      <c r="I4" s="12" t="s">
        <v>21</v>
      </c>
      <c r="J4" s="12" t="s">
        <v>39</v>
      </c>
      <c r="K4" s="1" t="s">
        <v>40</v>
      </c>
      <c r="L4" s="1" t="s">
        <v>41</v>
      </c>
      <c r="M4" s="1" t="s">
        <v>42</v>
      </c>
      <c r="N4" s="15" t="s">
        <v>43</v>
      </c>
      <c r="O4" s="1" t="s">
        <v>44</v>
      </c>
    </row>
    <row r="5">
      <c r="A5" s="6">
        <v>43317.791666666664</v>
      </c>
      <c r="B5" s="7" t="s">
        <v>45</v>
      </c>
      <c r="C5" s="7" t="s">
        <v>16</v>
      </c>
      <c r="D5" s="7" t="s">
        <v>46</v>
      </c>
      <c r="E5">
        <v>4.0</v>
      </c>
      <c r="F5" s="7" t="s">
        <v>47</v>
      </c>
      <c r="G5">
        <v>2.0</v>
      </c>
      <c r="H5" s="12" t="s">
        <v>20</v>
      </c>
      <c r="I5" s="12" t="s">
        <v>21</v>
      </c>
      <c r="J5" s="12" t="s">
        <v>48</v>
      </c>
      <c r="K5" s="1" t="s">
        <v>49</v>
      </c>
      <c r="L5" s="1" t="s">
        <v>50</v>
      </c>
      <c r="M5" s="1" t="s">
        <v>51</v>
      </c>
      <c r="N5" s="15" t="s">
        <v>52</v>
      </c>
      <c r="O5" s="1" t="s">
        <v>53</v>
      </c>
    </row>
    <row r="6">
      <c r="A6" s="6">
        <v>43318.416666666664</v>
      </c>
      <c r="B6" s="7" t="s">
        <v>54</v>
      </c>
      <c r="C6" s="7" t="s">
        <v>16</v>
      </c>
      <c r="D6" t="s">
        <v>56</v>
      </c>
      <c r="E6">
        <v>0.0</v>
      </c>
      <c r="F6" t="s">
        <v>18</v>
      </c>
      <c r="G6">
        <v>7.0</v>
      </c>
      <c r="H6" s="12" t="s">
        <v>57</v>
      </c>
      <c r="I6" s="12" t="s">
        <v>58</v>
      </c>
      <c r="J6" s="12" t="s">
        <v>22</v>
      </c>
      <c r="K6" s="1" t="s">
        <v>59</v>
      </c>
      <c r="L6" s="1" t="s">
        <v>23</v>
      </c>
      <c r="M6" s="1" t="s">
        <v>60</v>
      </c>
      <c r="N6" s="15" t="s">
        <v>61</v>
      </c>
      <c r="O6" s="1" t="s">
        <v>62</v>
      </c>
    </row>
    <row r="7">
      <c r="A7" s="6">
        <v>43318.541666666664</v>
      </c>
      <c r="B7" s="7" t="s">
        <v>63</v>
      </c>
      <c r="C7" s="7" t="s">
        <v>16</v>
      </c>
      <c r="D7" t="s">
        <v>64</v>
      </c>
      <c r="E7">
        <v>0.0</v>
      </c>
      <c r="F7" t="s">
        <v>29</v>
      </c>
      <c r="G7">
        <v>10.0</v>
      </c>
      <c r="H7" s="12" t="s">
        <v>57</v>
      </c>
      <c r="I7" s="12" t="s">
        <v>58</v>
      </c>
      <c r="J7" s="12" t="s">
        <v>30</v>
      </c>
      <c r="K7" s="1" t="s">
        <v>65</v>
      </c>
      <c r="L7" s="1" t="s">
        <v>32</v>
      </c>
      <c r="M7" s="1" t="s">
        <v>66</v>
      </c>
      <c r="N7" s="15" t="s">
        <v>67</v>
      </c>
      <c r="O7" s="1" t="s">
        <v>68</v>
      </c>
    </row>
    <row r="8">
      <c r="A8" s="6">
        <v>43318.666666666664</v>
      </c>
      <c r="B8" s="7" t="s">
        <v>69</v>
      </c>
      <c r="C8" s="7" t="s">
        <v>16</v>
      </c>
      <c r="D8" s="7" t="s">
        <v>70</v>
      </c>
      <c r="E8">
        <v>6.0</v>
      </c>
      <c r="F8" s="7" t="s">
        <v>37</v>
      </c>
      <c r="G8">
        <v>2.0</v>
      </c>
      <c r="H8" s="12" t="s">
        <v>57</v>
      </c>
      <c r="I8" s="12" t="s">
        <v>58</v>
      </c>
      <c r="J8" s="12" t="s">
        <v>39</v>
      </c>
      <c r="K8" s="1" t="s">
        <v>71</v>
      </c>
      <c r="L8" s="1" t="s">
        <v>40</v>
      </c>
      <c r="M8" s="1" t="s">
        <v>72</v>
      </c>
      <c r="N8" s="15" t="s">
        <v>73</v>
      </c>
      <c r="O8" s="1" t="s">
        <v>74</v>
      </c>
    </row>
    <row r="9">
      <c r="A9" s="6">
        <v>43318.791666666664</v>
      </c>
      <c r="B9" s="7" t="s">
        <v>75</v>
      </c>
      <c r="C9" s="7" t="s">
        <v>16</v>
      </c>
      <c r="D9" t="s">
        <v>76</v>
      </c>
      <c r="E9">
        <v>4.0</v>
      </c>
      <c r="F9" t="s">
        <v>46</v>
      </c>
      <c r="G9">
        <v>9.0</v>
      </c>
      <c r="H9" s="12" t="s">
        <v>57</v>
      </c>
      <c r="I9" s="12" t="s">
        <v>58</v>
      </c>
      <c r="J9" s="12" t="s">
        <v>48</v>
      </c>
      <c r="K9" s="1" t="s">
        <v>77</v>
      </c>
      <c r="L9" s="1" t="s">
        <v>49</v>
      </c>
      <c r="M9" s="1" t="s">
        <v>78</v>
      </c>
      <c r="N9" s="15" t="s">
        <v>79</v>
      </c>
      <c r="O9" s="1" t="s">
        <v>80</v>
      </c>
    </row>
    <row r="10">
      <c r="A10" s="6">
        <v>43319.416666666664</v>
      </c>
      <c r="B10" s="7" t="s">
        <v>81</v>
      </c>
      <c r="C10" s="7" t="s">
        <v>16</v>
      </c>
      <c r="D10" s="7" t="s">
        <v>19</v>
      </c>
      <c r="E10">
        <v>6.0</v>
      </c>
      <c r="F10" s="7" t="s">
        <v>37</v>
      </c>
      <c r="G10">
        <v>18.0</v>
      </c>
      <c r="H10" s="12" t="s">
        <v>82</v>
      </c>
      <c r="I10" s="12" t="s">
        <v>83</v>
      </c>
      <c r="J10" s="12" t="s">
        <v>22</v>
      </c>
      <c r="K10" s="1" t="s">
        <v>24</v>
      </c>
      <c r="L10" s="1" t="s">
        <v>40</v>
      </c>
      <c r="M10" s="1" t="s">
        <v>84</v>
      </c>
      <c r="N10" s="15" t="s">
        <v>85</v>
      </c>
      <c r="O10" s="1" t="s">
        <v>86</v>
      </c>
    </row>
    <row r="11">
      <c r="A11" s="6">
        <v>43319.541666666664</v>
      </c>
      <c r="B11" s="7" t="s">
        <v>87</v>
      </c>
      <c r="C11" s="7" t="s">
        <v>16</v>
      </c>
      <c r="D11" t="s">
        <v>28</v>
      </c>
      <c r="E11">
        <v>7.0</v>
      </c>
      <c r="F11" t="s">
        <v>76</v>
      </c>
      <c r="G11">
        <v>1.0</v>
      </c>
      <c r="H11" s="12" t="s">
        <v>82</v>
      </c>
      <c r="I11" s="12" t="s">
        <v>83</v>
      </c>
      <c r="J11" s="12" t="s">
        <v>30</v>
      </c>
      <c r="K11" s="1" t="s">
        <v>31</v>
      </c>
      <c r="L11" s="1" t="s">
        <v>77</v>
      </c>
      <c r="M11" s="1" t="s">
        <v>88</v>
      </c>
      <c r="N11" s="15" t="s">
        <v>89</v>
      </c>
      <c r="O11" s="1" t="s">
        <v>90</v>
      </c>
    </row>
    <row r="12">
      <c r="A12" s="6">
        <v>43319.791666666664</v>
      </c>
      <c r="B12" t="s">
        <v>91</v>
      </c>
      <c r="C12" t="s">
        <v>16</v>
      </c>
      <c r="D12" t="s">
        <v>38</v>
      </c>
      <c r="E12">
        <v>1.0</v>
      </c>
      <c r="F12" t="s">
        <v>56</v>
      </c>
      <c r="G12">
        <v>6.0</v>
      </c>
      <c r="H12" s="33" t="s">
        <v>82</v>
      </c>
      <c r="I12" s="33" t="s">
        <v>83</v>
      </c>
      <c r="J12" s="33" t="s">
        <v>48</v>
      </c>
      <c r="K12" t="s">
        <v>41</v>
      </c>
      <c r="L12" t="s">
        <v>59</v>
      </c>
      <c r="M12" t="s">
        <v>93</v>
      </c>
      <c r="N12" s="36" t="s">
        <v>95</v>
      </c>
      <c r="O12" t="s">
        <v>96</v>
      </c>
    </row>
    <row r="13">
      <c r="A13" s="6">
        <v>43319.875</v>
      </c>
      <c r="B13" s="7" t="s">
        <v>98</v>
      </c>
      <c r="C13" s="7" t="s">
        <v>16</v>
      </c>
      <c r="D13" t="s">
        <v>47</v>
      </c>
      <c r="E13">
        <v>13.0</v>
      </c>
      <c r="F13" t="s">
        <v>64</v>
      </c>
      <c r="G13">
        <v>0.0</v>
      </c>
      <c r="H13" s="12" t="s">
        <v>82</v>
      </c>
      <c r="I13" s="12" t="s">
        <v>83</v>
      </c>
      <c r="J13" s="12" t="s">
        <v>99</v>
      </c>
      <c r="K13" s="1" t="s">
        <v>50</v>
      </c>
      <c r="L13" s="1" t="s">
        <v>65</v>
      </c>
      <c r="M13" s="1" t="s">
        <v>100</v>
      </c>
      <c r="N13" s="15" t="s">
        <v>101</v>
      </c>
      <c r="O13" s="1" t="s">
        <v>102</v>
      </c>
    </row>
    <row r="14">
      <c r="A14" s="6">
        <v>43320.541666666664</v>
      </c>
      <c r="B14" s="7" t="s">
        <v>104</v>
      </c>
      <c r="C14" s="7" t="s">
        <v>16</v>
      </c>
      <c r="D14" t="s">
        <v>18</v>
      </c>
      <c r="E14">
        <v>5.0</v>
      </c>
      <c r="F14" t="s">
        <v>70</v>
      </c>
      <c r="G14">
        <v>2.0</v>
      </c>
      <c r="H14" s="12" t="s">
        <v>107</v>
      </c>
      <c r="I14" s="12" t="s">
        <v>108</v>
      </c>
      <c r="J14" s="12" t="s">
        <v>30</v>
      </c>
      <c r="K14" s="1" t="s">
        <v>23</v>
      </c>
      <c r="L14" s="1" t="s">
        <v>71</v>
      </c>
      <c r="M14" s="1" t="s">
        <v>112</v>
      </c>
      <c r="N14" s="15" t="s">
        <v>113</v>
      </c>
      <c r="O14" s="1" t="s">
        <v>114</v>
      </c>
    </row>
    <row r="15">
      <c r="A15" s="6">
        <v>43320.666666666664</v>
      </c>
      <c r="B15" s="7" t="s">
        <v>115</v>
      </c>
      <c r="C15" s="7" t="s">
        <v>16</v>
      </c>
      <c r="D15" s="7" t="s">
        <v>29</v>
      </c>
      <c r="E15">
        <v>1.0</v>
      </c>
      <c r="F15" s="7" t="s">
        <v>46</v>
      </c>
      <c r="G15">
        <v>10.0</v>
      </c>
      <c r="H15" s="12" t="s">
        <v>107</v>
      </c>
      <c r="I15" s="12" t="s">
        <v>108</v>
      </c>
      <c r="J15" s="12" t="s">
        <v>39</v>
      </c>
      <c r="K15" s="1" t="s">
        <v>32</v>
      </c>
      <c r="L15" s="1" t="s">
        <v>49</v>
      </c>
      <c r="M15" s="1" t="s">
        <v>116</v>
      </c>
      <c r="N15" s="15" t="s">
        <v>117</v>
      </c>
      <c r="O15" s="1" t="s">
        <v>118</v>
      </c>
    </row>
    <row r="16">
      <c r="A16" s="6">
        <v>43321.541666666664</v>
      </c>
      <c r="B16" s="7" t="s">
        <v>119</v>
      </c>
      <c r="C16" s="7" t="s">
        <v>120</v>
      </c>
      <c r="D16" s="7" t="s">
        <v>28</v>
      </c>
      <c r="E16">
        <v>3.0</v>
      </c>
      <c r="F16" s="7" t="s">
        <v>47</v>
      </c>
      <c r="G16">
        <v>9.0</v>
      </c>
      <c r="H16" s="12" t="s">
        <v>123</v>
      </c>
      <c r="I16" s="12" t="s">
        <v>124</v>
      </c>
      <c r="J16" s="12" t="s">
        <v>30</v>
      </c>
      <c r="K16" s="1" t="s">
        <v>31</v>
      </c>
      <c r="L16" s="1" t="s">
        <v>50</v>
      </c>
      <c r="M16" s="1" t="s">
        <v>126</v>
      </c>
      <c r="N16" s="15" t="s">
        <v>127</v>
      </c>
      <c r="O16" s="1" t="s">
        <v>128</v>
      </c>
    </row>
    <row r="17">
      <c r="A17" s="6">
        <v>43321.791666666664</v>
      </c>
      <c r="B17" s="7" t="s">
        <v>129</v>
      </c>
      <c r="C17" s="7" t="s">
        <v>120</v>
      </c>
      <c r="D17" t="s">
        <v>37</v>
      </c>
      <c r="E17">
        <v>6.0</v>
      </c>
      <c r="F17" t="s">
        <v>56</v>
      </c>
      <c r="G17">
        <v>0.0</v>
      </c>
      <c r="H17" s="12" t="s">
        <v>123</v>
      </c>
      <c r="I17" s="12" t="s">
        <v>124</v>
      </c>
      <c r="J17" s="12" t="s">
        <v>48</v>
      </c>
      <c r="K17" s="1" t="s">
        <v>40</v>
      </c>
      <c r="L17" s="1" t="s">
        <v>59</v>
      </c>
      <c r="M17" s="1" t="s">
        <v>130</v>
      </c>
      <c r="N17" s="15" t="s">
        <v>131</v>
      </c>
      <c r="O17" s="1" t="s">
        <v>132</v>
      </c>
    </row>
    <row r="18">
      <c r="A18" s="6">
        <v>43322.541666666664</v>
      </c>
      <c r="B18" s="7" t="s">
        <v>133</v>
      </c>
      <c r="C18" s="7" t="s">
        <v>120</v>
      </c>
      <c r="D18" t="s">
        <v>29</v>
      </c>
      <c r="E18">
        <v>6.0</v>
      </c>
      <c r="F18" t="s">
        <v>47</v>
      </c>
      <c r="G18">
        <v>5.0</v>
      </c>
      <c r="H18" s="12" t="s">
        <v>135</v>
      </c>
      <c r="I18" s="12" t="s">
        <v>136</v>
      </c>
      <c r="J18" s="12" t="s">
        <v>30</v>
      </c>
      <c r="K18" s="1" t="s">
        <v>32</v>
      </c>
      <c r="L18" s="1" t="s">
        <v>50</v>
      </c>
      <c r="M18" s="1" t="s">
        <v>137</v>
      </c>
      <c r="N18" s="15" t="s">
        <v>138</v>
      </c>
      <c r="O18" s="1" t="s">
        <v>139</v>
      </c>
    </row>
    <row r="19">
      <c r="A19" s="6">
        <v>43322.791666666664</v>
      </c>
      <c r="B19" s="7" t="s">
        <v>140</v>
      </c>
      <c r="C19" s="7" t="s">
        <v>120</v>
      </c>
      <c r="D19" s="7" t="s">
        <v>70</v>
      </c>
      <c r="E19">
        <v>1.0</v>
      </c>
      <c r="F19" s="7" t="s">
        <v>37</v>
      </c>
      <c r="G19">
        <v>11.0</v>
      </c>
      <c r="H19" s="12" t="s">
        <v>135</v>
      </c>
      <c r="I19" s="12" t="s">
        <v>136</v>
      </c>
      <c r="J19" s="12" t="s">
        <v>48</v>
      </c>
      <c r="K19" s="1" t="s">
        <v>71</v>
      </c>
      <c r="L19" s="1" t="s">
        <v>40</v>
      </c>
      <c r="M19" s="1" t="s">
        <v>141</v>
      </c>
      <c r="N19" s="15" t="s">
        <v>142</v>
      </c>
      <c r="O19" s="1" t="s">
        <v>74</v>
      </c>
    </row>
    <row r="20">
      <c r="A20" s="6">
        <v>43324.416666666664</v>
      </c>
      <c r="B20" s="7" t="s">
        <v>143</v>
      </c>
      <c r="C20" s="7" t="s">
        <v>120</v>
      </c>
      <c r="D20" t="s">
        <v>46</v>
      </c>
      <c r="E20">
        <v>2.0</v>
      </c>
      <c r="F20" t="s">
        <v>29</v>
      </c>
      <c r="G20">
        <v>3.0</v>
      </c>
      <c r="H20" s="12" t="s">
        <v>20</v>
      </c>
      <c r="I20" s="12" t="s">
        <v>144</v>
      </c>
      <c r="J20" s="12" t="s">
        <v>22</v>
      </c>
      <c r="K20" s="1" t="s">
        <v>49</v>
      </c>
      <c r="L20" s="1" t="s">
        <v>32</v>
      </c>
      <c r="M20" s="1" t="s">
        <v>145</v>
      </c>
      <c r="N20" s="15" t="s">
        <v>146</v>
      </c>
      <c r="O20" s="1" t="s">
        <v>147</v>
      </c>
    </row>
    <row r="21">
      <c r="A21" s="6">
        <v>43324.541666666664</v>
      </c>
      <c r="B21" s="7" t="s">
        <v>148</v>
      </c>
      <c r="C21" s="7" t="s">
        <v>120</v>
      </c>
      <c r="D21" s="7" t="s">
        <v>18</v>
      </c>
      <c r="E21">
        <v>4.0</v>
      </c>
      <c r="F21" s="7" t="s">
        <v>37</v>
      </c>
      <c r="G21">
        <v>0.0</v>
      </c>
      <c r="H21" s="12" t="s">
        <v>20</v>
      </c>
      <c r="I21" s="12" t="s">
        <v>144</v>
      </c>
      <c r="J21" s="12" t="s">
        <v>30</v>
      </c>
      <c r="K21" s="1" t="s">
        <v>23</v>
      </c>
      <c r="L21" s="1" t="s">
        <v>40</v>
      </c>
      <c r="M21" s="1" t="s">
        <v>149</v>
      </c>
      <c r="N21" s="15" t="s">
        <v>150</v>
      </c>
      <c r="O21" s="1" t="s">
        <v>151</v>
      </c>
    </row>
    <row r="22">
      <c r="A22" s="6"/>
      <c r="B22" s="7"/>
      <c r="C22" s="7"/>
      <c r="H22" s="12"/>
      <c r="I22" s="12"/>
      <c r="J22" s="12"/>
      <c r="K22" s="1"/>
      <c r="L22" s="1"/>
      <c r="M22" s="1"/>
      <c r="N22" s="15"/>
      <c r="O22" s="1"/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5" width="3.88"/>
  </cols>
  <sheetData>
    <row r="1" ht="10.5" customHeight="1">
      <c r="A1" s="118"/>
      <c r="B1" s="118"/>
      <c r="C1" s="118"/>
      <c r="D1" s="158"/>
      <c r="E1" s="118"/>
      <c r="F1" s="118"/>
      <c r="G1" s="118"/>
      <c r="H1" s="118"/>
      <c r="I1" s="158"/>
      <c r="J1" s="118"/>
      <c r="K1" s="118"/>
      <c r="L1" s="118"/>
      <c r="M1" s="118"/>
      <c r="N1" s="158"/>
      <c r="O1" s="118"/>
      <c r="P1" s="118"/>
      <c r="Q1" s="118"/>
      <c r="R1" s="118"/>
      <c r="S1" s="158"/>
      <c r="T1" s="118"/>
      <c r="U1" s="118"/>
      <c r="V1" s="118"/>
      <c r="W1" s="118"/>
      <c r="X1" s="118"/>
      <c r="Y1" s="118"/>
      <c r="Z1" s="118"/>
      <c r="AA1" s="118"/>
      <c r="AB1" s="118"/>
      <c r="AC1" s="158"/>
      <c r="AD1" s="118"/>
      <c r="AE1" s="408"/>
      <c r="AF1" s="409"/>
      <c r="AG1" s="408"/>
      <c r="AH1" s="158"/>
      <c r="AI1" s="118"/>
      <c r="AJ1" s="118"/>
      <c r="AK1" s="118"/>
      <c r="AL1" s="118"/>
      <c r="AM1" s="410"/>
      <c r="AN1" s="118"/>
      <c r="AO1" s="118"/>
      <c r="AP1" s="118"/>
      <c r="AQ1" s="118"/>
      <c r="AR1" s="158"/>
      <c r="AS1" s="411"/>
    </row>
    <row r="2" ht="6.0" customHeight="1">
      <c r="A2" s="412"/>
      <c r="B2" s="413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5"/>
      <c r="AS2" s="416"/>
    </row>
    <row r="3" ht="4.5" customHeight="1">
      <c r="A3" s="118"/>
      <c r="B3" s="118"/>
      <c r="C3" s="118"/>
      <c r="D3" s="158"/>
      <c r="E3" s="118"/>
      <c r="F3" s="118"/>
      <c r="G3" s="118"/>
      <c r="H3" s="118"/>
      <c r="I3" s="158"/>
      <c r="J3" s="118"/>
      <c r="K3" s="118"/>
      <c r="L3" s="118"/>
      <c r="M3" s="118"/>
      <c r="N3" s="158"/>
      <c r="O3" s="118"/>
      <c r="P3" s="118"/>
      <c r="Q3" s="118"/>
      <c r="R3" s="118"/>
      <c r="S3" s="158"/>
      <c r="T3" s="118"/>
      <c r="U3" s="118"/>
      <c r="V3" s="118"/>
      <c r="W3" s="118"/>
      <c r="X3" s="118"/>
      <c r="Y3" s="118"/>
      <c r="Z3" s="118"/>
      <c r="AA3" s="118"/>
      <c r="AB3" s="118"/>
      <c r="AC3" s="158"/>
      <c r="AD3" s="118"/>
      <c r="AE3" s="408"/>
      <c r="AF3" s="409"/>
      <c r="AG3" s="408"/>
      <c r="AH3" s="158"/>
      <c r="AI3" s="118"/>
      <c r="AJ3" s="118"/>
      <c r="AK3" s="118"/>
      <c r="AL3" s="118"/>
      <c r="AM3" s="410"/>
      <c r="AN3" s="118"/>
      <c r="AO3" s="118"/>
      <c r="AP3" s="118"/>
      <c r="AQ3" s="118"/>
      <c r="AR3" s="158"/>
      <c r="AS3" s="411"/>
    </row>
    <row r="4" ht="33.75" customHeight="1">
      <c r="A4" s="417"/>
      <c r="B4" s="418" t="s">
        <v>252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20"/>
      <c r="AS4" s="421"/>
    </row>
    <row r="5" ht="7.5" customHeight="1">
      <c r="A5" s="118"/>
      <c r="B5" s="118"/>
      <c r="C5" s="118"/>
      <c r="D5" s="158"/>
      <c r="E5" s="118"/>
      <c r="F5" s="118"/>
      <c r="G5" s="118"/>
      <c r="H5" s="118"/>
      <c r="I5" s="158"/>
      <c r="J5" s="118"/>
      <c r="K5" s="118"/>
      <c r="L5" s="118"/>
      <c r="M5" s="118"/>
      <c r="N5" s="158"/>
      <c r="O5" s="118"/>
      <c r="P5" s="118"/>
      <c r="Q5" s="118"/>
      <c r="R5" s="118"/>
      <c r="S5" s="158"/>
      <c r="T5" s="118"/>
      <c r="U5" s="118"/>
      <c r="V5" s="118"/>
      <c r="W5" s="118"/>
      <c r="X5" s="118"/>
      <c r="Y5" s="118"/>
      <c r="Z5" s="118"/>
      <c r="AA5" s="118"/>
      <c r="AB5" s="118"/>
      <c r="AC5" s="158"/>
      <c r="AD5" s="118"/>
      <c r="AE5" s="408"/>
      <c r="AF5" s="409"/>
      <c r="AG5" s="408"/>
      <c r="AH5" s="158"/>
      <c r="AI5" s="118"/>
      <c r="AJ5" s="118"/>
      <c r="AK5" s="118"/>
      <c r="AL5" s="118"/>
      <c r="AM5" s="410"/>
      <c r="AN5" s="118"/>
      <c r="AO5" s="118"/>
      <c r="AP5" s="118"/>
      <c r="AQ5" s="118"/>
      <c r="AR5" s="158"/>
      <c r="AS5" s="411"/>
    </row>
    <row r="6" ht="33.75" customHeight="1">
      <c r="A6" s="417"/>
      <c r="B6" s="628" t="s">
        <v>55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6"/>
      <c r="V6" s="423"/>
      <c r="W6" s="424"/>
      <c r="X6" s="425"/>
      <c r="Y6" s="628" t="s">
        <v>167</v>
      </c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6"/>
      <c r="AS6" s="421"/>
    </row>
    <row r="7" ht="19.5" customHeight="1">
      <c r="A7" s="446"/>
      <c r="B7" s="629"/>
      <c r="C7" s="447"/>
      <c r="D7" s="447"/>
      <c r="E7" s="447"/>
      <c r="F7" s="447"/>
      <c r="G7" s="447"/>
      <c r="H7" s="447"/>
      <c r="I7" s="447"/>
      <c r="J7" s="447"/>
      <c r="K7" s="447"/>
      <c r="L7" s="118"/>
      <c r="M7" s="118"/>
      <c r="N7" s="118"/>
      <c r="O7" s="447"/>
      <c r="P7" s="447"/>
      <c r="Q7" s="447"/>
      <c r="R7" s="447"/>
      <c r="S7" s="447"/>
      <c r="T7" s="447"/>
      <c r="U7" s="447"/>
      <c r="V7" s="447"/>
      <c r="W7" s="446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47"/>
      <c r="AJ7" s="447"/>
      <c r="AK7" s="447"/>
      <c r="AL7" s="447"/>
      <c r="AM7" s="447"/>
      <c r="AN7" s="447"/>
      <c r="AO7" s="447"/>
      <c r="AP7" s="447"/>
      <c r="AQ7" s="447"/>
      <c r="AR7" s="447"/>
      <c r="AS7" s="448"/>
    </row>
    <row r="8" ht="11.25" customHeight="1">
      <c r="A8" s="118"/>
      <c r="B8" s="118"/>
      <c r="C8" s="118"/>
      <c r="D8" s="158"/>
      <c r="E8" s="118"/>
      <c r="F8" s="118"/>
      <c r="G8" s="118"/>
      <c r="H8" s="118"/>
      <c r="I8" s="449" t="s">
        <v>97</v>
      </c>
      <c r="J8" s="118"/>
      <c r="K8" s="118"/>
      <c r="L8" s="118"/>
      <c r="M8" s="118"/>
      <c r="N8" s="158"/>
      <c r="O8" s="118"/>
      <c r="P8" s="118"/>
      <c r="Q8" s="118"/>
      <c r="R8" s="118"/>
      <c r="S8" s="158"/>
      <c r="T8" s="118"/>
      <c r="U8" s="118"/>
      <c r="V8" s="118"/>
      <c r="W8" s="118"/>
      <c r="X8" s="118"/>
      <c r="Y8" s="118"/>
      <c r="Z8" s="118"/>
      <c r="AA8" s="118"/>
      <c r="AB8" s="118"/>
      <c r="AC8" s="158"/>
      <c r="AD8" s="118"/>
      <c r="AE8" s="450"/>
      <c r="AF8" s="85"/>
      <c r="AG8" s="450"/>
      <c r="AH8" s="158"/>
      <c r="AI8" s="118"/>
      <c r="AJ8" s="118"/>
      <c r="AK8" s="118"/>
      <c r="AL8" s="118"/>
      <c r="AM8" s="449" t="s">
        <v>97</v>
      </c>
      <c r="AN8" s="118"/>
      <c r="AO8" s="118"/>
      <c r="AP8" s="118"/>
      <c r="AQ8" s="118"/>
      <c r="AR8" s="118"/>
      <c r="AS8" s="411"/>
    </row>
    <row r="9" ht="11.25" customHeight="1">
      <c r="A9" s="118"/>
      <c r="B9" s="118"/>
      <c r="C9" s="118"/>
      <c r="D9" s="158"/>
      <c r="E9" s="118"/>
      <c r="F9" s="118"/>
      <c r="G9" s="210" t="str">
        <f>UPPER('Brackets To Edit'!G4)</f>
        <v>VERMONT</v>
      </c>
      <c r="H9" s="118"/>
      <c r="I9" s="451">
        <f>'Brackets To Edit'!I4</f>
        <v>0</v>
      </c>
      <c r="J9" s="452"/>
      <c r="K9" s="118"/>
      <c r="L9" s="118"/>
      <c r="M9" s="118"/>
      <c r="N9" s="158"/>
      <c r="O9" s="118"/>
      <c r="P9" s="118"/>
      <c r="Q9" s="118"/>
      <c r="R9" s="118"/>
      <c r="S9" s="158"/>
      <c r="T9" s="118"/>
      <c r="U9" s="118"/>
      <c r="V9" s="118"/>
      <c r="W9" s="118"/>
      <c r="X9" s="118"/>
      <c r="Y9" s="118"/>
      <c r="Z9" s="118"/>
      <c r="AA9" s="118"/>
      <c r="AB9" s="118"/>
      <c r="AC9" s="158"/>
      <c r="AD9" s="118"/>
      <c r="AE9" s="450"/>
      <c r="AF9" s="85"/>
      <c r="AG9" s="450"/>
      <c r="AH9" s="158"/>
      <c r="AI9" s="118"/>
      <c r="AJ9" s="452"/>
      <c r="AK9" s="210" t="str">
        <f>UPPER('Brackets To Edit'!G48)</f>
        <v>PENNSYLVANIA</v>
      </c>
      <c r="AL9" s="118"/>
      <c r="AM9" s="451">
        <f>'Brackets To Edit'!I48</f>
        <v>0</v>
      </c>
      <c r="AN9" s="118"/>
      <c r="AO9" s="118"/>
      <c r="AP9" s="118"/>
      <c r="AQ9" s="118"/>
      <c r="AR9" s="158"/>
      <c r="AS9" s="411"/>
    </row>
    <row r="10" ht="11.25" customHeight="1">
      <c r="A10" s="118"/>
      <c r="B10" s="118"/>
      <c r="C10" s="118"/>
      <c r="D10" s="118"/>
      <c r="E10" s="118"/>
      <c r="F10" s="118"/>
      <c r="G10" s="54"/>
      <c r="H10" s="118"/>
      <c r="I10" s="54"/>
      <c r="J10" s="453"/>
      <c r="K10" s="118"/>
      <c r="L10" s="118"/>
      <c r="M10" s="118"/>
      <c r="N10" s="118"/>
      <c r="O10" s="118"/>
      <c r="P10" s="118"/>
      <c r="Q10" s="118"/>
      <c r="R10" s="118"/>
      <c r="S10" s="158"/>
      <c r="T10" s="118"/>
      <c r="U10" s="118"/>
      <c r="V10" s="118"/>
      <c r="W10" s="118"/>
      <c r="X10" s="118"/>
      <c r="Y10" s="118"/>
      <c r="Z10" s="118"/>
      <c r="AA10" s="118"/>
      <c r="AB10" s="118"/>
      <c r="AC10" s="158"/>
      <c r="AD10" s="118"/>
      <c r="AE10" s="118"/>
      <c r="AF10" s="118"/>
      <c r="AG10" s="118"/>
      <c r="AH10" s="118"/>
      <c r="AI10" s="118"/>
      <c r="AJ10" s="454"/>
      <c r="AK10" s="54"/>
      <c r="AL10" s="118"/>
      <c r="AM10" s="54"/>
      <c r="AN10" s="118"/>
      <c r="AO10" s="118"/>
      <c r="AP10" s="118"/>
      <c r="AQ10" s="118"/>
      <c r="AR10" s="118"/>
      <c r="AS10" s="411"/>
    </row>
    <row r="11" ht="11.25" customHeight="1">
      <c r="A11" s="118"/>
      <c r="B11" s="118"/>
      <c r="C11" s="118"/>
      <c r="D11" s="449" t="s">
        <v>97</v>
      </c>
      <c r="E11" s="118"/>
      <c r="F11" s="118"/>
      <c r="G11" s="456" t="str">
        <f>UPPER('Brackets To Edit'!G3)</f>
        <v>NE #3 ● ESPN+</v>
      </c>
      <c r="J11" s="118"/>
      <c r="K11" s="454"/>
      <c r="L11" s="118"/>
      <c r="M11" s="118"/>
      <c r="N11" s="449" t="s">
        <v>97</v>
      </c>
      <c r="O11" s="118"/>
      <c r="P11" s="118"/>
      <c r="Q11" s="118"/>
      <c r="R11" s="118"/>
      <c r="S11" s="158"/>
      <c r="T11" s="118"/>
      <c r="U11" s="118"/>
      <c r="V11" s="118"/>
      <c r="W11" s="118"/>
      <c r="X11" s="118"/>
      <c r="Y11" s="118"/>
      <c r="Z11" s="118"/>
      <c r="AA11" s="118"/>
      <c r="AB11" s="118"/>
      <c r="AC11" s="158"/>
      <c r="AD11" s="118"/>
      <c r="AE11" s="457"/>
      <c r="AF11" s="118"/>
      <c r="AG11" s="118"/>
      <c r="AH11" s="449" t="s">
        <v>97</v>
      </c>
      <c r="AI11" s="118"/>
      <c r="AJ11" s="454"/>
      <c r="AK11" s="456" t="str">
        <f>UPPER('Brackets To Edit'!G46)</f>
        <v>MA #3 ● ESPN+</v>
      </c>
      <c r="AN11" s="118"/>
      <c r="AO11" s="118"/>
      <c r="AP11" s="118"/>
      <c r="AQ11" s="118"/>
      <c r="AR11" s="449" t="s">
        <v>97</v>
      </c>
      <c r="AS11" s="411"/>
    </row>
    <row r="12" ht="11.25" customHeight="1">
      <c r="A12" s="118"/>
      <c r="B12" s="458" t="str">
        <f>UPPER('Brackets To Edit'!B6)</f>
        <v>CONNECTICUT</v>
      </c>
      <c r="C12" s="118"/>
      <c r="D12" s="451">
        <f>'Brackets To Edit'!D6</f>
        <v>0</v>
      </c>
      <c r="E12" s="452"/>
      <c r="F12" s="118"/>
      <c r="J12" s="118"/>
      <c r="K12" s="460"/>
      <c r="L12" s="210" t="str">
        <f>UPPER(IF(AND(I9=0,I15=0),"",IF(I9&gt;I15,G9,G15)))</f>
        <v>RHODE ISLAND</v>
      </c>
      <c r="M12" s="118"/>
      <c r="N12" s="451">
        <f>'Brackets To Edit'!N6</f>
        <v>1</v>
      </c>
      <c r="O12" s="452"/>
      <c r="P12" s="118"/>
      <c r="Q12" s="118"/>
      <c r="R12" s="118"/>
      <c r="S12" s="158"/>
      <c r="T12" s="118"/>
      <c r="U12" s="118"/>
      <c r="V12" s="118"/>
      <c r="W12" s="118"/>
      <c r="X12" s="118"/>
      <c r="Y12" s="118"/>
      <c r="Z12" s="118"/>
      <c r="AA12" s="118"/>
      <c r="AB12" s="118"/>
      <c r="AC12" s="158"/>
      <c r="AD12" s="118"/>
      <c r="AE12" s="461"/>
      <c r="AF12" s="210" t="str">
        <f>UPPER(IF(AND(AM9=0,AM15=0),"",IF(AM9&gt;AM15,AK9,AK15)))</f>
        <v>NEW YORK</v>
      </c>
      <c r="AG12" s="118"/>
      <c r="AH12" s="451">
        <f>'Brackets To Edit'!N50</f>
        <v>5</v>
      </c>
      <c r="AI12" s="452"/>
      <c r="AJ12" s="454"/>
      <c r="AN12" s="118"/>
      <c r="AO12" s="452"/>
      <c r="AP12" s="210" t="str">
        <f>UPPER('Brackets To Edit'!B50)</f>
        <v>NEW YORK</v>
      </c>
      <c r="AQ12" s="118"/>
      <c r="AR12" s="451">
        <f>'Brackets To Edit'!D50</f>
        <v>10</v>
      </c>
      <c r="AS12" s="411"/>
    </row>
    <row r="13" ht="11.25" customHeight="1">
      <c r="A13" s="118"/>
      <c r="B13" s="54"/>
      <c r="C13" s="118"/>
      <c r="D13" s="54"/>
      <c r="E13" s="453"/>
      <c r="F13" s="118"/>
      <c r="G13" s="462" t="str">
        <f>'Brackets To Edit'!G6</f>
        <v>Monday 8/6 - 1:00 PM</v>
      </c>
      <c r="J13" s="118"/>
      <c r="K13" s="454"/>
      <c r="L13" s="54"/>
      <c r="M13" s="118"/>
      <c r="N13" s="54"/>
      <c r="O13" s="453"/>
      <c r="P13" s="118"/>
      <c r="Q13" s="118"/>
      <c r="R13" s="118"/>
      <c r="S13" s="158"/>
      <c r="T13" s="118"/>
      <c r="U13" s="118"/>
      <c r="V13" s="118"/>
      <c r="W13" s="118"/>
      <c r="X13" s="118"/>
      <c r="Y13" s="118"/>
      <c r="Z13" s="118"/>
      <c r="AA13" s="118"/>
      <c r="AB13" s="118"/>
      <c r="AC13" s="158"/>
      <c r="AD13" s="118"/>
      <c r="AE13" s="463"/>
      <c r="AF13" s="54"/>
      <c r="AG13" s="118"/>
      <c r="AH13" s="54"/>
      <c r="AI13" s="118"/>
      <c r="AJ13" s="454"/>
      <c r="AK13" s="462" t="str">
        <f>'Brackets To Edit'!G50</f>
        <v>Monday 8/6 - 10:00 AM</v>
      </c>
      <c r="AN13" s="118"/>
      <c r="AO13" s="454"/>
      <c r="AP13" s="54"/>
      <c r="AQ13" s="118"/>
      <c r="AR13" s="54"/>
      <c r="AS13" s="411"/>
    </row>
    <row r="14" ht="11.25" customHeight="1">
      <c r="A14" s="118"/>
      <c r="B14" s="456" t="str">
        <f>UPPER('Brackets To Edit'!B4)</f>
        <v>NE #1 ● ESPN+</v>
      </c>
      <c r="E14" s="453"/>
      <c r="F14" s="454"/>
      <c r="J14" s="453"/>
      <c r="K14" s="454"/>
      <c r="L14" s="646" t="s">
        <v>223</v>
      </c>
      <c r="M14" s="118"/>
      <c r="N14" s="158"/>
      <c r="O14" s="453"/>
      <c r="P14" s="118"/>
      <c r="Q14" s="118"/>
      <c r="R14" s="118"/>
      <c r="S14" s="158"/>
      <c r="T14" s="118"/>
      <c r="U14" s="118"/>
      <c r="V14" s="118"/>
      <c r="W14" s="118"/>
      <c r="X14" s="118"/>
      <c r="Y14" s="118"/>
      <c r="Z14" s="118"/>
      <c r="AA14" s="118"/>
      <c r="AB14" s="118"/>
      <c r="AC14" s="158"/>
      <c r="AD14" s="118"/>
      <c r="AE14" s="465"/>
      <c r="AF14" s="648" t="s">
        <v>223</v>
      </c>
      <c r="AG14" s="118"/>
      <c r="AH14" s="158"/>
      <c r="AI14" s="118"/>
      <c r="AJ14" s="454"/>
      <c r="AN14" s="118"/>
      <c r="AO14" s="454"/>
      <c r="AP14" s="456" t="str">
        <f>UPPER('Brackets To Edit'!B48)</f>
        <v>MA #1 ● ESPN+</v>
      </c>
      <c r="AS14" s="411"/>
    </row>
    <row r="15" ht="11.25" customHeight="1">
      <c r="A15" s="118"/>
      <c r="E15" s="453"/>
      <c r="F15" s="460"/>
      <c r="G15" s="210" t="str">
        <f>UPPER(IF(AND(D12=0,D18=0),"",IF(D12&gt;D18,B12,B18)))</f>
        <v>RHODE ISLAND</v>
      </c>
      <c r="H15" s="118"/>
      <c r="I15" s="451">
        <f>'Brackets To Edit'!I8</f>
        <v>10</v>
      </c>
      <c r="J15" s="467"/>
      <c r="K15" s="118"/>
      <c r="L15" s="118"/>
      <c r="M15" s="118"/>
      <c r="N15" s="118"/>
      <c r="O15" s="453"/>
      <c r="P15" s="118"/>
      <c r="Q15" s="118"/>
      <c r="R15" s="118"/>
      <c r="S15" s="158"/>
      <c r="T15" s="118"/>
      <c r="U15" s="118"/>
      <c r="V15" s="118"/>
      <c r="W15" s="118"/>
      <c r="X15" s="118"/>
      <c r="Y15" s="118"/>
      <c r="Z15" s="118"/>
      <c r="AA15" s="118"/>
      <c r="AB15" s="118"/>
      <c r="AC15" s="158"/>
      <c r="AD15" s="118"/>
      <c r="AE15" s="454"/>
      <c r="AF15" s="118"/>
      <c r="AG15" s="118"/>
      <c r="AH15" s="118"/>
      <c r="AI15" s="118"/>
      <c r="AJ15" s="460"/>
      <c r="AK15" s="210" t="str">
        <f>UPPER(IF(AND(AR12=0,AR18=0),"",IF(AR12&gt;AR18,AP12,AP18)))</f>
        <v>NEW YORK</v>
      </c>
      <c r="AL15" s="118"/>
      <c r="AM15" s="451">
        <f>'Brackets To Edit'!I52</f>
        <v>7</v>
      </c>
      <c r="AN15" s="452"/>
      <c r="AO15" s="454"/>
      <c r="AS15" s="411"/>
    </row>
    <row r="16" ht="11.25" customHeight="1">
      <c r="A16" s="118"/>
      <c r="B16" s="462" t="str">
        <f>'Brackets To Edit'!B8</f>
        <v>Sunday 8/5 - 1:00 PM</v>
      </c>
      <c r="E16" s="453"/>
      <c r="F16" s="454"/>
      <c r="G16" s="54"/>
      <c r="H16" s="118"/>
      <c r="I16" s="54"/>
      <c r="J16" s="118"/>
      <c r="K16" s="118"/>
      <c r="L16" s="118"/>
      <c r="M16" s="118"/>
      <c r="N16" s="158"/>
      <c r="O16" s="453"/>
      <c r="P16" s="118"/>
      <c r="Q16" s="118"/>
      <c r="R16" s="118"/>
      <c r="S16" s="158"/>
      <c r="T16" s="118"/>
      <c r="U16" s="118"/>
      <c r="V16" s="118"/>
      <c r="W16" s="468"/>
      <c r="X16" s="118"/>
      <c r="Y16" s="118"/>
      <c r="Z16" s="118"/>
      <c r="AA16" s="118"/>
      <c r="AB16" s="118"/>
      <c r="AC16" s="158"/>
      <c r="AD16" s="118"/>
      <c r="AE16" s="463"/>
      <c r="AF16" s="118"/>
      <c r="AG16" s="118"/>
      <c r="AH16" s="158"/>
      <c r="AI16" s="118"/>
      <c r="AJ16" s="118"/>
      <c r="AK16" s="54"/>
      <c r="AL16" s="118"/>
      <c r="AM16" s="54"/>
      <c r="AN16" s="118"/>
      <c r="AO16" s="454"/>
      <c r="AP16" s="462" t="str">
        <f>'Brackets To Edit'!B52</f>
        <v>Sunday 8/5 - 10:00 AM</v>
      </c>
      <c r="AS16" s="411"/>
    </row>
    <row r="17" ht="11.25" customHeight="1">
      <c r="A17" s="118"/>
      <c r="E17" s="453"/>
      <c r="F17" s="118"/>
      <c r="G17" s="646" t="s">
        <v>221</v>
      </c>
      <c r="H17" s="118"/>
      <c r="I17" s="158"/>
      <c r="J17" s="118"/>
      <c r="K17" s="118"/>
      <c r="L17" s="456" t="str">
        <f>UPPER('Brackets To Edit'!L10)</f>
        <v>NE #7 ● ESPN+</v>
      </c>
      <c r="O17" s="453"/>
      <c r="P17" s="118"/>
      <c r="Q17" s="118"/>
      <c r="R17" s="118"/>
      <c r="S17" s="158"/>
      <c r="T17" s="118"/>
      <c r="U17" s="118"/>
      <c r="V17" s="118"/>
      <c r="W17" s="468"/>
      <c r="X17" s="118"/>
      <c r="Y17" s="118"/>
      <c r="Z17" s="118"/>
      <c r="AA17" s="118"/>
      <c r="AB17" s="118"/>
      <c r="AC17" s="158"/>
      <c r="AD17" s="118"/>
      <c r="AE17" s="463"/>
      <c r="AF17" s="469" t="str">
        <f>UPPER('Brackets To Edit'!L54)</f>
        <v>MA #7 ● ESPN+</v>
      </c>
      <c r="AI17" s="118"/>
      <c r="AJ17" s="118"/>
      <c r="AK17" s="648" t="s">
        <v>221</v>
      </c>
      <c r="AL17" s="118"/>
      <c r="AM17" s="410"/>
      <c r="AN17" s="118"/>
      <c r="AO17" s="454"/>
      <c r="AS17" s="411"/>
    </row>
    <row r="18" ht="11.25" customHeight="1">
      <c r="A18" s="118"/>
      <c r="B18" s="210" t="str">
        <f>UPPER('Brackets To Edit'!B10)</f>
        <v>RHODE ISLAND</v>
      </c>
      <c r="C18" s="118"/>
      <c r="D18" s="451">
        <f>'Brackets To Edit'!D10</f>
        <v>10</v>
      </c>
      <c r="E18" s="467"/>
      <c r="F18" s="118"/>
      <c r="G18" s="118"/>
      <c r="H18" s="118"/>
      <c r="I18" s="158"/>
      <c r="J18" s="118"/>
      <c r="K18" s="118"/>
      <c r="O18" s="453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465"/>
      <c r="AI18" s="118"/>
      <c r="AJ18" s="118"/>
      <c r="AK18" s="118"/>
      <c r="AL18" s="118"/>
      <c r="AM18" s="410"/>
      <c r="AN18" s="118"/>
      <c r="AO18" s="460"/>
      <c r="AP18" s="210" t="str">
        <f>UPPER('Brackets To Edit'!B54)</f>
        <v>WASHINGTON, DC</v>
      </c>
      <c r="AQ18" s="118"/>
      <c r="AR18" s="451">
        <f>'Brackets To Edit'!D54</f>
        <v>2</v>
      </c>
      <c r="AS18" s="411"/>
    </row>
    <row r="19" ht="11.25" customHeight="1">
      <c r="A19" s="118"/>
      <c r="B19" s="54"/>
      <c r="C19" s="118"/>
      <c r="D19" s="54"/>
      <c r="E19" s="118"/>
      <c r="F19" s="118"/>
      <c r="G19" s="118"/>
      <c r="H19" s="118"/>
      <c r="I19" s="158"/>
      <c r="J19" s="118"/>
      <c r="K19" s="118"/>
      <c r="L19" s="462" t="str">
        <f>'Brackets To Edit'!L12</f>
        <v>Wednesday 8/8 - 4:00 PM</v>
      </c>
      <c r="O19" s="453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463"/>
      <c r="AF19" s="462" t="str">
        <f>'Brackets To Edit'!L56</f>
        <v>Wednesday 8/8 - 1:00 PM</v>
      </c>
      <c r="AI19" s="118"/>
      <c r="AJ19" s="118"/>
      <c r="AK19" s="118"/>
      <c r="AL19" s="118"/>
      <c r="AM19" s="410"/>
      <c r="AN19" s="118"/>
      <c r="AO19" s="118"/>
      <c r="AP19" s="54"/>
      <c r="AQ19" s="118"/>
      <c r="AR19" s="54"/>
      <c r="AS19" s="411"/>
    </row>
    <row r="20" ht="11.2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O20" s="453"/>
      <c r="U20" s="118"/>
      <c r="V20" s="118"/>
      <c r="W20" s="118"/>
      <c r="X20" s="118"/>
      <c r="Y20" s="118"/>
      <c r="AE20" s="463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411"/>
    </row>
    <row r="21" ht="11.2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453"/>
      <c r="P21" s="118"/>
      <c r="Q21" s="118"/>
      <c r="R21" s="118"/>
      <c r="S21" s="449" t="s">
        <v>97</v>
      </c>
      <c r="T21" s="118"/>
      <c r="U21" s="118"/>
      <c r="V21" s="118"/>
      <c r="Y21" s="118"/>
      <c r="Z21" s="118"/>
      <c r="AA21" s="118"/>
      <c r="AB21" s="118"/>
      <c r="AC21" s="449" t="s">
        <v>97</v>
      </c>
      <c r="AD21" s="118"/>
      <c r="AE21" s="463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58"/>
      <c r="AS21" s="411"/>
    </row>
    <row r="22" ht="11.25" customHeight="1">
      <c r="A22" s="118"/>
      <c r="B22" s="118"/>
      <c r="C22" s="118"/>
      <c r="D22" s="118"/>
      <c r="E22" s="118"/>
      <c r="F22" s="118"/>
      <c r="G22" s="118"/>
      <c r="H22" s="118"/>
      <c r="I22" s="449" t="s">
        <v>97</v>
      </c>
      <c r="J22" s="118"/>
      <c r="K22" s="118"/>
      <c r="L22" s="118"/>
      <c r="M22" s="118"/>
      <c r="N22" s="118"/>
      <c r="O22" s="453"/>
      <c r="P22" s="452"/>
      <c r="Q22" s="210" t="str">
        <f>UPPER(IF(AND(N12=0,N26=0),"",IF(N12&gt;N26,L12,L26)))</f>
        <v>MASSACHUSETTS</v>
      </c>
      <c r="R22" s="118"/>
      <c r="S22" s="451">
        <f>'Brackets To Edit'!S11</f>
        <v>2</v>
      </c>
      <c r="T22" s="452"/>
      <c r="U22" s="118"/>
      <c r="V22" s="427"/>
      <c r="Y22" s="118"/>
      <c r="Z22" s="452"/>
      <c r="AA22" s="210" t="str">
        <f>UPPER(IF(AND(AH12=0,AH26=0),"",IF(AH12&gt;AH26,AF12,AF26)))</f>
        <v>NEW YORK</v>
      </c>
      <c r="AB22" s="118"/>
      <c r="AC22" s="451">
        <f>'Brackets To Edit'!S55</f>
        <v>4</v>
      </c>
      <c r="AD22" s="452"/>
      <c r="AE22" s="463"/>
      <c r="AF22" s="118"/>
      <c r="AG22" s="118"/>
      <c r="AH22" s="118"/>
      <c r="AI22" s="118"/>
      <c r="AJ22" s="118"/>
      <c r="AK22" s="118"/>
      <c r="AL22" s="118"/>
      <c r="AM22" s="449" t="s">
        <v>97</v>
      </c>
      <c r="AN22" s="118"/>
      <c r="AO22" s="118"/>
      <c r="AP22" s="118"/>
      <c r="AQ22" s="118"/>
      <c r="AR22" s="158"/>
      <c r="AS22" s="411"/>
    </row>
    <row r="23" ht="11.25" customHeight="1">
      <c r="A23" s="118"/>
      <c r="B23" s="118"/>
      <c r="C23" s="118"/>
      <c r="D23" s="118"/>
      <c r="E23" s="118"/>
      <c r="F23" s="118"/>
      <c r="G23" s="210" t="str">
        <f>UPPER('Brackets To Edit'!G14)</f>
        <v>MAINE</v>
      </c>
      <c r="H23" s="118"/>
      <c r="I23" s="451">
        <f>'Brackets To Edit'!I14</f>
        <v>4</v>
      </c>
      <c r="J23" s="452"/>
      <c r="K23" s="118"/>
      <c r="L23" s="118"/>
      <c r="M23" s="118"/>
      <c r="N23" s="158"/>
      <c r="O23" s="453"/>
      <c r="P23" s="118"/>
      <c r="Q23" s="54"/>
      <c r="R23" s="118"/>
      <c r="S23" s="54"/>
      <c r="T23" s="118"/>
      <c r="U23" s="454"/>
      <c r="V23" s="427"/>
      <c r="W23" s="708" t="s">
        <v>230</v>
      </c>
      <c r="X23" s="427"/>
      <c r="Y23" s="118"/>
      <c r="Z23" s="454"/>
      <c r="AA23" s="54"/>
      <c r="AB23" s="118"/>
      <c r="AC23" s="54"/>
      <c r="AD23" s="118"/>
      <c r="AE23" s="465"/>
      <c r="AF23" s="85"/>
      <c r="AG23" s="85"/>
      <c r="AH23" s="158"/>
      <c r="AI23" s="118"/>
      <c r="AJ23" s="452"/>
      <c r="AK23" s="210" t="str">
        <f>UPPER('Brackets To Edit'!G58)</f>
        <v>NEW JERSEY</v>
      </c>
      <c r="AL23" s="118"/>
      <c r="AM23" s="451">
        <f>'Brackets To Edit'!I58</f>
        <v>6</v>
      </c>
      <c r="AN23" s="118"/>
      <c r="AO23" s="118"/>
      <c r="AP23" s="480"/>
      <c r="AQ23" s="118"/>
      <c r="AR23" s="158"/>
      <c r="AS23" s="411"/>
    </row>
    <row r="24" ht="11.25" customHeight="1">
      <c r="A24" s="118"/>
      <c r="B24" s="118"/>
      <c r="C24" s="118"/>
      <c r="D24" s="118"/>
      <c r="E24" s="118"/>
      <c r="F24" s="118"/>
      <c r="G24" s="54"/>
      <c r="H24" s="118"/>
      <c r="I24" s="54"/>
      <c r="J24" s="453"/>
      <c r="K24" s="118"/>
      <c r="L24" s="118"/>
      <c r="M24" s="118"/>
      <c r="N24" s="158"/>
      <c r="O24" s="453"/>
      <c r="P24" s="118"/>
      <c r="Q24" s="646" t="s">
        <v>228</v>
      </c>
      <c r="R24" s="118"/>
      <c r="S24" s="481"/>
      <c r="T24" s="118"/>
      <c r="U24" s="454"/>
      <c r="Y24" s="118"/>
      <c r="Z24" s="454"/>
      <c r="AA24" s="648" t="s">
        <v>228</v>
      </c>
      <c r="AB24" s="118"/>
      <c r="AC24" s="158"/>
      <c r="AD24" s="118"/>
      <c r="AE24" s="454"/>
      <c r="AF24" s="118"/>
      <c r="AG24" s="118"/>
      <c r="AH24" s="118"/>
      <c r="AI24" s="118"/>
      <c r="AJ24" s="454"/>
      <c r="AK24" s="54"/>
      <c r="AL24" s="118"/>
      <c r="AM24" s="54"/>
      <c r="AN24" s="118"/>
      <c r="AO24" s="118"/>
      <c r="AP24" s="118"/>
      <c r="AQ24" s="118"/>
      <c r="AR24" s="118"/>
      <c r="AS24" s="411"/>
    </row>
    <row r="25" ht="11.25" customHeight="1">
      <c r="A25" s="118"/>
      <c r="B25" s="118"/>
      <c r="C25" s="118"/>
      <c r="D25" s="449" t="s">
        <v>97</v>
      </c>
      <c r="E25" s="118"/>
      <c r="F25" s="118"/>
      <c r="G25" s="456" t="str">
        <f>UPPER('Brackets To Edit'!G12)</f>
        <v>NE #4 ● ESPN+</v>
      </c>
      <c r="J25" s="453"/>
      <c r="K25" s="118"/>
      <c r="L25" s="118"/>
      <c r="M25" s="118"/>
      <c r="N25" s="118"/>
      <c r="O25" s="453"/>
      <c r="P25" s="118"/>
      <c r="Q25" s="118"/>
      <c r="R25" s="118"/>
      <c r="S25" s="118"/>
      <c r="T25" s="118"/>
      <c r="U25" s="454"/>
      <c r="Y25" s="118"/>
      <c r="Z25" s="454"/>
      <c r="AA25" s="118"/>
      <c r="AB25" s="118"/>
      <c r="AC25" s="158"/>
      <c r="AD25" s="118"/>
      <c r="AE25" s="465"/>
      <c r="AF25" s="85"/>
      <c r="AG25" s="85"/>
      <c r="AH25" s="158"/>
      <c r="AI25" s="118"/>
      <c r="AJ25" s="454"/>
      <c r="AK25" s="456" t="str">
        <f>UPPER('Brackets To Edit'!G56)</f>
        <v>MA #4 ● ESPN+</v>
      </c>
      <c r="AN25" s="118"/>
      <c r="AO25" s="118"/>
      <c r="AP25" s="118"/>
      <c r="AQ25" s="118"/>
      <c r="AR25" s="449" t="s">
        <v>97</v>
      </c>
      <c r="AS25" s="411"/>
    </row>
    <row r="26" ht="11.25" customHeight="1">
      <c r="A26" s="118"/>
      <c r="B26" s="210" t="str">
        <f>UPPER('Brackets To Edit'!B16)</f>
        <v>MASSACHUSETTS</v>
      </c>
      <c r="C26" s="118"/>
      <c r="D26" s="451">
        <f>'Brackets To Edit'!D16</f>
        <v>4</v>
      </c>
      <c r="E26" s="452"/>
      <c r="F26" s="118"/>
      <c r="J26" s="453"/>
      <c r="K26" s="460"/>
      <c r="L26" s="210" t="str">
        <f>UPPER(IF(AND(I23=0,I29=0),"",IF(I23&gt;I29,G23,G29)))</f>
        <v>MASSACHUSETTS</v>
      </c>
      <c r="M26" s="118"/>
      <c r="N26" s="451">
        <f>'Brackets To Edit'!N16</f>
        <v>10</v>
      </c>
      <c r="O26" s="467"/>
      <c r="P26" s="118"/>
      <c r="Q26" s="118"/>
      <c r="R26" s="118"/>
      <c r="S26" s="118"/>
      <c r="T26" s="118"/>
      <c r="U26" s="454"/>
      <c r="W26" s="721"/>
      <c r="Y26" s="118"/>
      <c r="Z26" s="454"/>
      <c r="AA26" s="118"/>
      <c r="AB26" s="118"/>
      <c r="AC26" s="158"/>
      <c r="AD26" s="118"/>
      <c r="AE26" s="485"/>
      <c r="AF26" s="210" t="str">
        <f>UPPER(IF(AND(AM23=0,AM29=0),"",IF(AM23&gt;AM29,AK23,AK29)))</f>
        <v>NEW JERSEY</v>
      </c>
      <c r="AG26" s="118"/>
      <c r="AH26" s="451">
        <f>'Brackets To Edit'!N60</f>
        <v>2</v>
      </c>
      <c r="AI26" s="452"/>
      <c r="AJ26" s="454"/>
      <c r="AN26" s="118"/>
      <c r="AO26" s="452"/>
      <c r="AP26" s="210" t="str">
        <f>UPPER('Brackets To Edit'!B60)</f>
        <v>MARYLAND</v>
      </c>
      <c r="AQ26" s="118"/>
      <c r="AR26" s="451">
        <f>'Brackets To Edit'!D60</f>
        <v>6</v>
      </c>
      <c r="AS26" s="411"/>
    </row>
    <row r="27" ht="11.25" customHeight="1">
      <c r="A27" s="118"/>
      <c r="B27" s="54"/>
      <c r="C27" s="118"/>
      <c r="D27" s="54"/>
      <c r="E27" s="453"/>
      <c r="F27" s="118"/>
      <c r="G27" s="462" t="str">
        <f>'Brackets To Edit'!G16</f>
        <v>Monday 8/6 - 7:00 PM</v>
      </c>
      <c r="J27" s="118"/>
      <c r="K27" s="454"/>
      <c r="L27" s="54"/>
      <c r="M27" s="118"/>
      <c r="N27" s="54"/>
      <c r="O27" s="118"/>
      <c r="P27" s="118"/>
      <c r="Q27" s="118"/>
      <c r="R27" s="118"/>
      <c r="S27" s="118"/>
      <c r="T27" s="118"/>
      <c r="U27" s="460"/>
      <c r="W27" s="486" t="str">
        <f>UPPER(IF(AND(S22=0,S43=0),"",IF(S22&gt;S43,Q22,Q43)))</f>
        <v>RHODE ISLAND</v>
      </c>
      <c r="Y27" s="118"/>
      <c r="Z27" s="454"/>
      <c r="AA27" s="118"/>
      <c r="AB27" s="118"/>
      <c r="AC27" s="118"/>
      <c r="AD27" s="118"/>
      <c r="AE27" s="457"/>
      <c r="AF27" s="54"/>
      <c r="AG27" s="118"/>
      <c r="AH27" s="54"/>
      <c r="AI27" s="118"/>
      <c r="AJ27" s="454"/>
      <c r="AK27" s="462" t="str">
        <f>'Brackets To Edit'!G60</f>
        <v>Monday 8/6 - 4:00 PM</v>
      </c>
      <c r="AN27" s="118"/>
      <c r="AO27" s="454"/>
      <c r="AP27" s="54"/>
      <c r="AQ27" s="118"/>
      <c r="AR27" s="54"/>
      <c r="AS27" s="411"/>
    </row>
    <row r="28" ht="11.25" customHeight="1">
      <c r="A28" s="118"/>
      <c r="B28" s="456" t="str">
        <f>UPPER('Brackets To Edit'!B14)</f>
        <v>NE #2 ● ESPN+</v>
      </c>
      <c r="E28" s="453"/>
      <c r="F28" s="454"/>
      <c r="J28" s="453"/>
      <c r="K28" s="454"/>
      <c r="L28" s="646" t="s">
        <v>224</v>
      </c>
      <c r="M28" s="118"/>
      <c r="N28" s="158"/>
      <c r="O28" s="118"/>
      <c r="P28" s="118"/>
      <c r="Q28" s="118"/>
      <c r="R28" s="118"/>
      <c r="S28" s="118"/>
      <c r="T28" s="118"/>
      <c r="U28" s="454"/>
      <c r="Y28" s="118"/>
      <c r="Z28" s="454"/>
      <c r="AA28" s="118"/>
      <c r="AB28" s="118"/>
      <c r="AC28" s="118"/>
      <c r="AD28" s="118"/>
      <c r="AE28" s="450"/>
      <c r="AF28" s="648" t="s">
        <v>224</v>
      </c>
      <c r="AG28" s="118"/>
      <c r="AH28" s="158"/>
      <c r="AI28" s="118"/>
      <c r="AJ28" s="454"/>
      <c r="AN28" s="118"/>
      <c r="AO28" s="454"/>
      <c r="AP28" s="456" t="str">
        <f>UPPER('Brackets To Edit'!B58)</f>
        <v>MA #2 ● ESPN+</v>
      </c>
      <c r="AS28" s="411"/>
    </row>
    <row r="29" ht="11.25" customHeight="1">
      <c r="A29" s="118"/>
      <c r="E29" s="453"/>
      <c r="F29" s="460"/>
      <c r="G29" s="210" t="str">
        <f>UPPER(IF(AND(D26=0,D32=0),"",IF(D26&gt;D32,B26,B32)))</f>
        <v>MASSACHUSETTS</v>
      </c>
      <c r="H29" s="118"/>
      <c r="I29" s="451">
        <f>'Brackets To Edit'!I18</f>
        <v>9</v>
      </c>
      <c r="J29" s="467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454"/>
      <c r="W29" s="733"/>
      <c r="Y29" s="118"/>
      <c r="Z29" s="454"/>
      <c r="AA29" s="118"/>
      <c r="AB29" s="118"/>
      <c r="AC29" s="118"/>
      <c r="AD29" s="118"/>
      <c r="AE29" s="118"/>
      <c r="AF29" s="118"/>
      <c r="AG29" s="118"/>
      <c r="AH29" s="118"/>
      <c r="AI29" s="118"/>
      <c r="AJ29" s="460"/>
      <c r="AK29" s="210" t="str">
        <f>UPPER(IF(AND(AR26=0,AR32=0),"",IF(AR26&gt;AR32,AP26,AP32)))</f>
        <v>MARYLAND</v>
      </c>
      <c r="AL29" s="118"/>
      <c r="AM29" s="451">
        <f>'Brackets To Edit'!I62</f>
        <v>2</v>
      </c>
      <c r="AN29" s="452"/>
      <c r="AO29" s="454"/>
      <c r="AS29" s="411"/>
    </row>
    <row r="30" ht="11.25" customHeight="1">
      <c r="A30" s="118"/>
      <c r="B30" s="462" t="str">
        <f>'Brackets To Edit'!B18</f>
        <v>Sunday 8/5 - 7:00 PM</v>
      </c>
      <c r="E30" s="453"/>
      <c r="F30" s="454"/>
      <c r="G30" s="54"/>
      <c r="H30" s="118"/>
      <c r="I30" s="54"/>
      <c r="J30" s="118"/>
      <c r="K30" s="118"/>
      <c r="L30" s="118"/>
      <c r="M30" s="118"/>
      <c r="N30" s="158"/>
      <c r="O30" s="118"/>
      <c r="P30" s="118"/>
      <c r="Q30" s="735" t="s">
        <v>247</v>
      </c>
      <c r="R30" s="736"/>
      <c r="S30" s="737"/>
      <c r="T30" s="118"/>
      <c r="U30" s="454"/>
      <c r="V30" s="118"/>
      <c r="W30" s="118"/>
      <c r="X30" s="118"/>
      <c r="Y30" s="118"/>
      <c r="Z30" s="454"/>
      <c r="AA30" s="735" t="s">
        <v>249</v>
      </c>
      <c r="AB30" s="736"/>
      <c r="AC30" s="737"/>
      <c r="AD30" s="118"/>
      <c r="AE30" s="450"/>
      <c r="AF30" s="85"/>
      <c r="AG30" s="450"/>
      <c r="AH30" s="158"/>
      <c r="AI30" s="118"/>
      <c r="AJ30" s="118"/>
      <c r="AK30" s="54"/>
      <c r="AL30" s="118"/>
      <c r="AM30" s="54"/>
      <c r="AN30" s="118"/>
      <c r="AO30" s="454"/>
      <c r="AP30" s="462" t="str">
        <f>'Brackets To Edit'!B62</f>
        <v>Sunday 8/5 - 4:00 PM</v>
      </c>
      <c r="AS30" s="411"/>
    </row>
    <row r="31" ht="11.25" customHeight="1">
      <c r="A31" s="118"/>
      <c r="E31" s="453"/>
      <c r="F31" s="454"/>
      <c r="G31" s="646" t="s">
        <v>222</v>
      </c>
      <c r="H31" s="118"/>
      <c r="I31" s="158"/>
      <c r="J31" s="118"/>
      <c r="K31" s="118"/>
      <c r="L31" s="118"/>
      <c r="M31" s="118"/>
      <c r="N31" s="158"/>
      <c r="O31" s="118"/>
      <c r="P31" s="118"/>
      <c r="Q31" s="738"/>
      <c r="S31" s="739"/>
      <c r="T31" s="118"/>
      <c r="U31" s="454"/>
      <c r="V31" s="118"/>
      <c r="W31" s="118"/>
      <c r="X31" s="118"/>
      <c r="Y31" s="453"/>
      <c r="Z31" s="118"/>
      <c r="AA31" s="738"/>
      <c r="AC31" s="739"/>
      <c r="AD31" s="118"/>
      <c r="AE31" s="457"/>
      <c r="AF31" s="85"/>
      <c r="AG31" s="85"/>
      <c r="AH31" s="158"/>
      <c r="AI31" s="118"/>
      <c r="AJ31" s="118"/>
      <c r="AK31" s="648" t="s">
        <v>222</v>
      </c>
      <c r="AL31" s="118"/>
      <c r="AM31" s="410"/>
      <c r="AN31" s="118"/>
      <c r="AO31" s="454"/>
      <c r="AS31" s="411"/>
    </row>
    <row r="32" ht="11.25" customHeight="1">
      <c r="A32" s="118"/>
      <c r="B32" s="210" t="str">
        <f>UPPER('Brackets To Edit'!B20)</f>
        <v>NEW HAMPSHIRE</v>
      </c>
      <c r="C32" s="118"/>
      <c r="D32" s="451">
        <f>'Brackets To Edit'!D20</f>
        <v>2</v>
      </c>
      <c r="E32" s="467"/>
      <c r="F32" s="118"/>
      <c r="G32" s="118"/>
      <c r="H32" s="118"/>
      <c r="I32" s="158"/>
      <c r="J32" s="118"/>
      <c r="K32" s="118"/>
      <c r="L32" s="118"/>
      <c r="M32" s="118"/>
      <c r="N32" s="158"/>
      <c r="O32" s="118"/>
      <c r="P32" s="118"/>
      <c r="Q32" s="738"/>
      <c r="S32" s="739"/>
      <c r="T32" s="118"/>
      <c r="U32" s="454"/>
      <c r="V32" s="118"/>
      <c r="W32" s="118"/>
      <c r="X32" s="118"/>
      <c r="Y32" s="118"/>
      <c r="Z32" s="454"/>
      <c r="AA32" s="738"/>
      <c r="AC32" s="739"/>
      <c r="AD32" s="118"/>
      <c r="AE32" s="450"/>
      <c r="AF32" s="85"/>
      <c r="AG32" s="450"/>
      <c r="AH32" s="158"/>
      <c r="AI32" s="118"/>
      <c r="AJ32" s="118"/>
      <c r="AK32" s="118"/>
      <c r="AL32" s="118"/>
      <c r="AM32" s="410"/>
      <c r="AN32" s="118"/>
      <c r="AO32" s="460"/>
      <c r="AP32" s="210" t="str">
        <f>UPPER('Brackets To Edit'!B64)</f>
        <v>DELAWARE</v>
      </c>
      <c r="AQ32" s="118"/>
      <c r="AR32" s="451">
        <f>'Brackets To Edit'!D64</f>
        <v>0</v>
      </c>
      <c r="AS32" s="411"/>
    </row>
    <row r="33" ht="11.25" customHeight="1">
      <c r="A33" s="118"/>
      <c r="B33" s="54"/>
      <c r="C33" s="118"/>
      <c r="D33" s="54"/>
      <c r="E33" s="118"/>
      <c r="F33" s="118"/>
      <c r="G33" s="118"/>
      <c r="H33" s="118"/>
      <c r="I33" s="158"/>
      <c r="J33" s="118"/>
      <c r="K33" s="118"/>
      <c r="L33" s="118"/>
      <c r="M33" s="118"/>
      <c r="N33" s="449"/>
      <c r="O33" s="118"/>
      <c r="P33" s="118"/>
      <c r="Q33" s="738"/>
      <c r="S33" s="739"/>
      <c r="T33" s="118"/>
      <c r="U33" s="454"/>
      <c r="V33" s="118"/>
      <c r="W33" s="118"/>
      <c r="X33" s="118"/>
      <c r="Y33" s="118"/>
      <c r="Z33" s="454"/>
      <c r="AA33" s="738"/>
      <c r="AC33" s="739"/>
      <c r="AD33" s="118"/>
      <c r="AE33" s="450"/>
      <c r="AF33" s="118"/>
      <c r="AG33" s="118"/>
      <c r="AH33" s="449"/>
      <c r="AI33" s="118"/>
      <c r="AJ33" s="118"/>
      <c r="AK33" s="118"/>
      <c r="AL33" s="118"/>
      <c r="AM33" s="410"/>
      <c r="AN33" s="118"/>
      <c r="AO33" s="118"/>
      <c r="AP33" s="54"/>
      <c r="AQ33" s="118"/>
      <c r="AR33" s="54"/>
      <c r="AS33" s="411"/>
    </row>
    <row r="34" ht="11.25" customHeight="1">
      <c r="A34" s="118"/>
      <c r="B34" s="118"/>
      <c r="C34" s="118"/>
      <c r="D34" s="118"/>
      <c r="E34" s="118"/>
      <c r="F34" s="118"/>
      <c r="G34" s="118"/>
      <c r="H34" s="118"/>
      <c r="I34" s="158"/>
      <c r="J34" s="118"/>
      <c r="K34" s="118"/>
      <c r="L34" s="741"/>
      <c r="M34" s="118"/>
      <c r="N34" s="449"/>
      <c r="O34" s="118"/>
      <c r="P34" s="118"/>
      <c r="Q34" s="742" t="str">
        <f>UPPER('Brackets To Edit'!Q18)</f>
        <v>NE #10 ● ESPN</v>
      </c>
      <c r="S34" s="739"/>
      <c r="T34" s="118"/>
      <c r="U34" s="454"/>
      <c r="V34" s="118"/>
      <c r="W34" s="503"/>
      <c r="X34" s="118"/>
      <c r="Y34" s="118"/>
      <c r="Z34" s="454"/>
      <c r="AA34" s="746" t="str">
        <f>UPPER('Brackets To Edit'!Q62)</f>
        <v>MA #10 ● ESPN</v>
      </c>
      <c r="AC34" s="739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411"/>
    </row>
    <row r="35" ht="11.2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738"/>
      <c r="S35" s="739"/>
      <c r="T35" s="118"/>
      <c r="U35" s="454"/>
      <c r="V35" s="118"/>
      <c r="W35" s="503"/>
      <c r="X35" s="118"/>
      <c r="Y35" s="118"/>
      <c r="Z35" s="454"/>
      <c r="AA35" s="738"/>
      <c r="AC35" s="739"/>
      <c r="AD35" s="118"/>
      <c r="AE35" s="450"/>
      <c r="AF35" s="118"/>
      <c r="AG35" s="118"/>
      <c r="AH35" s="449"/>
      <c r="AI35" s="118"/>
      <c r="AJ35" s="118"/>
      <c r="AK35" s="118"/>
      <c r="AL35" s="118"/>
      <c r="AM35" s="410"/>
      <c r="AN35" s="118"/>
      <c r="AO35" s="118"/>
      <c r="AP35" s="118"/>
      <c r="AQ35" s="118"/>
      <c r="AR35" s="118"/>
      <c r="AS35" s="411"/>
    </row>
    <row r="36" ht="11.2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449"/>
      <c r="O36" s="118"/>
      <c r="P36" s="118"/>
      <c r="Q36" s="751" t="str">
        <f>'Brackets To Edit'!Q20</f>
        <v>Sunday 8/12 - 10:00 AM</v>
      </c>
      <c r="S36" s="739"/>
      <c r="T36" s="118"/>
      <c r="U36" s="454"/>
      <c r="V36" s="118"/>
      <c r="W36" s="503"/>
      <c r="X36" s="118"/>
      <c r="Y36" s="118"/>
      <c r="Z36" s="454"/>
      <c r="AA36" s="751" t="str">
        <f>'Brackets To Edit'!Q64</f>
        <v>Sunday 8/12 - 1:00 PM</v>
      </c>
      <c r="AC36" s="739"/>
      <c r="AD36" s="118"/>
      <c r="AE36" s="450"/>
      <c r="AF36" s="118"/>
      <c r="AG36" s="118"/>
      <c r="AH36" s="449"/>
      <c r="AI36" s="118"/>
      <c r="AJ36" s="118"/>
      <c r="AK36" s="118"/>
      <c r="AL36" s="118"/>
      <c r="AM36" s="410"/>
      <c r="AN36" s="118"/>
      <c r="AO36" s="118"/>
      <c r="AP36" s="118"/>
      <c r="AQ36" s="118"/>
      <c r="AR36" s="118"/>
      <c r="AS36" s="411"/>
    </row>
    <row r="37" ht="11.2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449"/>
      <c r="O37" s="118"/>
      <c r="P37" s="118"/>
      <c r="Q37" s="752"/>
      <c r="R37" s="753"/>
      <c r="S37" s="601"/>
      <c r="T37" s="118"/>
      <c r="U37" s="454"/>
      <c r="V37" s="427"/>
      <c r="Y37" s="118"/>
      <c r="Z37" s="454"/>
      <c r="AA37" s="752"/>
      <c r="AB37" s="753"/>
      <c r="AC37" s="601"/>
      <c r="AD37" s="118"/>
      <c r="AE37" s="450"/>
      <c r="AF37" s="118"/>
      <c r="AG37" s="118"/>
      <c r="AH37" s="449"/>
      <c r="AI37" s="118"/>
      <c r="AJ37" s="118"/>
      <c r="AK37" s="118"/>
      <c r="AL37" s="118"/>
      <c r="AM37" s="410"/>
      <c r="AN37" s="118"/>
      <c r="AO37" s="118"/>
      <c r="AP37" s="118"/>
      <c r="AQ37" s="118"/>
      <c r="AR37" s="118"/>
      <c r="AS37" s="411"/>
    </row>
    <row r="38" ht="11.2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449" t="s">
        <v>97</v>
      </c>
      <c r="O38" s="118"/>
      <c r="P38" s="118"/>
      <c r="Q38" s="118"/>
      <c r="R38" s="118"/>
      <c r="S38" s="118"/>
      <c r="T38" s="118"/>
      <c r="U38" s="454"/>
      <c r="V38" s="427"/>
      <c r="W38" s="708" t="s">
        <v>231</v>
      </c>
      <c r="X38" s="427"/>
      <c r="Y38" s="118"/>
      <c r="Z38" s="454"/>
      <c r="AA38" s="118"/>
      <c r="AB38" s="118"/>
      <c r="AC38" s="118"/>
      <c r="AD38" s="118"/>
      <c r="AE38" s="450"/>
      <c r="AF38" s="118"/>
      <c r="AG38" s="118"/>
      <c r="AH38" s="449" t="s">
        <v>97</v>
      </c>
      <c r="AI38" s="118"/>
      <c r="AJ38" s="118"/>
      <c r="AK38" s="118"/>
      <c r="AL38" s="118"/>
      <c r="AM38" s="410"/>
      <c r="AN38" s="118"/>
      <c r="AO38" s="118"/>
      <c r="AP38" s="118"/>
      <c r="AQ38" s="118"/>
      <c r="AR38" s="158"/>
      <c r="AS38" s="411"/>
    </row>
    <row r="39" ht="11.25" customHeight="1">
      <c r="A39" s="118"/>
      <c r="B39" s="118"/>
      <c r="C39" s="118"/>
      <c r="D39" s="118"/>
      <c r="E39" s="118"/>
      <c r="F39" s="118"/>
      <c r="G39" s="118"/>
      <c r="H39" s="118"/>
      <c r="I39" s="158"/>
      <c r="J39" s="118"/>
      <c r="K39" s="118"/>
      <c r="L39" s="210" t="str">
        <f>UPPER(IF(AND(N12=0,N26=0),"",IF(N12&gt;N26,L26,L12)))</f>
        <v>RHODE ISLAND</v>
      </c>
      <c r="M39" s="118"/>
      <c r="N39" s="451">
        <f>'Brackets To Edit'!N23</f>
        <v>6</v>
      </c>
      <c r="O39" s="452"/>
      <c r="P39" s="118"/>
      <c r="Q39" s="118"/>
      <c r="R39" s="118"/>
      <c r="S39" s="118"/>
      <c r="T39" s="118"/>
      <c r="U39" s="454"/>
      <c r="Y39" s="118"/>
      <c r="Z39" s="454"/>
      <c r="AA39" s="118"/>
      <c r="AB39" s="118"/>
      <c r="AC39" s="118"/>
      <c r="AD39" s="118"/>
      <c r="AE39" s="516"/>
      <c r="AF39" s="517" t="str">
        <f>UPPER(IF(AND(AH12=0,AH26=0),"",IF(AH12&gt;AH26,AF26,AF12)))</f>
        <v>NEW JERSEY</v>
      </c>
      <c r="AG39" s="118"/>
      <c r="AH39" s="451">
        <f>'Brackets To Edit'!N67</f>
        <v>1</v>
      </c>
      <c r="AI39" s="118"/>
      <c r="AJ39" s="118"/>
      <c r="AK39" s="118"/>
      <c r="AL39" s="118"/>
      <c r="AM39" s="410"/>
      <c r="AN39" s="118"/>
      <c r="AO39" s="118"/>
      <c r="AP39" s="118"/>
      <c r="AQ39" s="118"/>
      <c r="AR39" s="118"/>
    </row>
    <row r="40" ht="11.25" customHeight="1">
      <c r="A40" s="118"/>
      <c r="B40" s="118"/>
      <c r="C40" s="118"/>
      <c r="D40" s="449" t="s">
        <v>97</v>
      </c>
      <c r="E40" s="118"/>
      <c r="F40" s="118"/>
      <c r="G40" s="118"/>
      <c r="H40" s="118"/>
      <c r="I40" s="158"/>
      <c r="J40" s="118"/>
      <c r="K40" s="118"/>
      <c r="L40" s="54"/>
      <c r="M40" s="118"/>
      <c r="N40" s="54"/>
      <c r="O40" s="453"/>
      <c r="P40" s="118"/>
      <c r="Q40" s="118"/>
      <c r="R40" s="118"/>
      <c r="S40" s="118"/>
      <c r="T40" s="118"/>
      <c r="U40" s="454"/>
      <c r="Y40" s="118"/>
      <c r="Z40" s="454"/>
      <c r="AA40" s="118"/>
      <c r="AB40" s="118"/>
      <c r="AC40" s="118"/>
      <c r="AD40" s="118"/>
      <c r="AE40" s="463"/>
      <c r="AF40" s="54"/>
      <c r="AG40" s="118"/>
      <c r="AH40" s="54"/>
      <c r="AI40" s="118"/>
      <c r="AJ40" s="118"/>
      <c r="AK40" s="118"/>
      <c r="AL40" s="118"/>
      <c r="AM40" s="410"/>
      <c r="AN40" s="118"/>
      <c r="AO40" s="118"/>
      <c r="AP40" s="118"/>
      <c r="AQ40" s="118"/>
      <c r="AR40" s="449" t="s">
        <v>97</v>
      </c>
      <c r="AS40" s="411"/>
    </row>
    <row r="41" ht="11.25" customHeight="1">
      <c r="A41" s="758" t="s">
        <v>200</v>
      </c>
      <c r="B41" s="210" t="str">
        <f>UPPER(IF(AND(D12=0,D18=0),"",IF(D12&gt;D18,B18,B12)))</f>
        <v>CONNECTICUT</v>
      </c>
      <c r="C41" s="118"/>
      <c r="D41" s="451">
        <f>'Brackets To Edit'!D26</f>
        <v>7</v>
      </c>
      <c r="E41" s="452"/>
      <c r="F41" s="118"/>
      <c r="G41" s="118"/>
      <c r="H41" s="118"/>
      <c r="I41" s="158"/>
      <c r="J41" s="118"/>
      <c r="K41" s="118"/>
      <c r="L41" s="646" t="s">
        <v>194</v>
      </c>
      <c r="M41" s="118"/>
      <c r="N41" s="158"/>
      <c r="O41" s="453"/>
      <c r="P41" s="118"/>
      <c r="Q41" s="118"/>
      <c r="R41" s="118"/>
      <c r="S41" s="118"/>
      <c r="T41" s="118"/>
      <c r="U41" s="454"/>
      <c r="W41" s="427"/>
      <c r="Y41" s="118"/>
      <c r="Z41" s="454"/>
      <c r="AA41" s="118"/>
      <c r="AB41" s="118"/>
      <c r="AC41" s="118"/>
      <c r="AD41" s="118"/>
      <c r="AE41" s="463"/>
      <c r="AF41" s="648" t="s">
        <v>194</v>
      </c>
      <c r="AG41" s="118"/>
      <c r="AH41" s="158"/>
      <c r="AI41" s="118"/>
      <c r="AJ41" s="118"/>
      <c r="AK41" s="118"/>
      <c r="AL41" s="118"/>
      <c r="AM41" s="410"/>
      <c r="AN41" s="118"/>
      <c r="AO41" s="452"/>
      <c r="AP41" s="210" t="str">
        <f>UPPER(IF(AND(AR12=0,AR18=0),"",IF(AR12&gt;AR18,AP18,AP12)))</f>
        <v>WASHINGTON, DC</v>
      </c>
      <c r="AQ41" s="118"/>
      <c r="AR41" s="451">
        <f>'Brackets To Edit'!D70</f>
        <v>6</v>
      </c>
      <c r="AS41" s="762" t="s">
        <v>200</v>
      </c>
    </row>
    <row r="42" ht="11.25" customHeight="1">
      <c r="B42" s="54"/>
      <c r="C42" s="118"/>
      <c r="D42" s="54"/>
      <c r="E42" s="453"/>
      <c r="F42" s="118"/>
      <c r="G42" s="118"/>
      <c r="H42" s="118"/>
      <c r="I42" s="158"/>
      <c r="J42" s="118"/>
      <c r="K42" s="526"/>
      <c r="L42" s="118"/>
      <c r="M42" s="118"/>
      <c r="N42" s="118"/>
      <c r="O42" s="453"/>
      <c r="P42" s="118"/>
      <c r="Q42" s="118"/>
      <c r="R42" s="118"/>
      <c r="S42" s="118"/>
      <c r="T42" s="118"/>
      <c r="U42" s="454"/>
      <c r="W42" s="486" t="str">
        <f>UPPER(IF(AND(AC22=0,AC43=0),"",IF(AC22&gt;AC43,AA22,AA43)))</f>
        <v>NEW YORK</v>
      </c>
      <c r="Y42" s="118"/>
      <c r="Z42" s="454"/>
      <c r="AA42" s="118"/>
      <c r="AB42" s="118"/>
      <c r="AC42" s="118"/>
      <c r="AD42" s="118"/>
      <c r="AE42" s="454"/>
      <c r="AF42" s="118"/>
      <c r="AG42" s="118"/>
      <c r="AH42" s="118"/>
      <c r="AI42" s="118"/>
      <c r="AJ42" s="118"/>
      <c r="AK42" s="118"/>
      <c r="AL42" s="118"/>
      <c r="AM42" s="410"/>
      <c r="AN42" s="118"/>
      <c r="AO42" s="454"/>
      <c r="AP42" s="54"/>
      <c r="AQ42" s="118"/>
      <c r="AR42" s="54"/>
    </row>
    <row r="43" ht="11.25" customHeight="1">
      <c r="A43" s="118"/>
      <c r="B43" s="456" t="str">
        <f>UPPER('Brackets To Edit'!B24)</f>
        <v>NE #5 ● ESPN+</v>
      </c>
      <c r="E43" s="453"/>
      <c r="F43" s="454"/>
      <c r="G43" s="530"/>
      <c r="H43" s="118"/>
      <c r="I43" s="449" t="s">
        <v>97</v>
      </c>
      <c r="J43" s="118"/>
      <c r="K43" s="118"/>
      <c r="L43" s="118"/>
      <c r="M43" s="118"/>
      <c r="N43" s="118"/>
      <c r="O43" s="453"/>
      <c r="P43" s="460"/>
      <c r="Q43" s="210" t="str">
        <f>UPPER(IF(AND(N39=0,N51=0),"",IF(N39&gt;N51,L39,L51)))</f>
        <v>RHODE ISLAND</v>
      </c>
      <c r="R43" s="118"/>
      <c r="S43" s="451">
        <f>'Brackets To Edit'!S27</f>
        <v>3</v>
      </c>
      <c r="T43" s="467"/>
      <c r="U43" s="454"/>
      <c r="Y43" s="533"/>
      <c r="Z43" s="460"/>
      <c r="AA43" s="210" t="str">
        <f>UPPER(IF(AND(AH39=0,AH51=0),"",IF(AH39&gt;AH51,AA22,AF51)))</f>
        <v>MARYLAND</v>
      </c>
      <c r="AB43" s="118"/>
      <c r="AC43" s="451">
        <f>'Brackets To Edit'!S71</f>
        <v>0</v>
      </c>
      <c r="AD43" s="452"/>
      <c r="AE43" s="454"/>
      <c r="AF43" s="118"/>
      <c r="AG43" s="118"/>
      <c r="AH43" s="118"/>
      <c r="AI43" s="118"/>
      <c r="AJ43" s="118"/>
      <c r="AK43" s="118"/>
      <c r="AL43" s="118"/>
      <c r="AM43" s="449" t="s">
        <v>97</v>
      </c>
      <c r="AN43" s="118"/>
      <c r="AO43" s="454"/>
      <c r="AP43" s="456" t="str">
        <f>UPPER('Brackets To Edit'!B68)</f>
        <v>MA #5 ● ESPN+</v>
      </c>
    </row>
    <row r="44" ht="11.25" customHeight="1">
      <c r="A44" s="118"/>
      <c r="E44" s="453"/>
      <c r="F44" s="460"/>
      <c r="G44" s="210" t="str">
        <f>UPPER(IF(AND(D41=0,D47=0),"",IF(D41&gt;D47,B41,B47)))</f>
        <v>CONNECTICUT</v>
      </c>
      <c r="H44" s="118"/>
      <c r="I44" s="451">
        <f>'Brackets To Edit'!I28</f>
        <v>3</v>
      </c>
      <c r="J44" s="452"/>
      <c r="K44" s="118"/>
      <c r="L44" s="456" t="str">
        <f>UPPER('Brackets To Edit'!L27)</f>
        <v>NE #9 ● ESPN</v>
      </c>
      <c r="O44" s="453"/>
      <c r="P44" s="118"/>
      <c r="Q44" s="54"/>
      <c r="R44" s="118"/>
      <c r="S44" s="54"/>
      <c r="T44" s="118"/>
      <c r="U44" s="118"/>
      <c r="W44" s="764"/>
      <c r="Y44" s="118"/>
      <c r="Z44" s="118"/>
      <c r="AA44" s="54"/>
      <c r="AB44" s="118"/>
      <c r="AC44" s="54"/>
      <c r="AD44" s="118"/>
      <c r="AE44" s="465"/>
      <c r="AF44" s="469" t="str">
        <f>UPPER('Brackets To Edit'!L71)</f>
        <v>MA #9 ● ESPN</v>
      </c>
      <c r="AI44" s="118"/>
      <c r="AJ44" s="452"/>
      <c r="AK44" s="210" t="str">
        <f>UPPER(IF(AND(AR41=0,AR47=0),"",IF(AR41&gt;AR47,AP41,AP47)))</f>
        <v>MARYLAND</v>
      </c>
      <c r="AL44" s="118"/>
      <c r="AM44" s="451">
        <f>'Brackets To Edit'!I72</f>
        <v>6</v>
      </c>
      <c r="AN44" s="452"/>
      <c r="AO44" s="454"/>
    </row>
    <row r="45" ht="11.25" customHeight="1">
      <c r="A45" s="118"/>
      <c r="B45" s="462" t="str">
        <f>'Brackets To Edit'!B28</f>
        <v>Tuesday 8/7 - 1:00 PM</v>
      </c>
      <c r="E45" s="453"/>
      <c r="F45" s="454"/>
      <c r="G45" s="54"/>
      <c r="H45" s="118"/>
      <c r="I45" s="54"/>
      <c r="J45" s="453"/>
      <c r="K45" s="118"/>
      <c r="O45" s="453"/>
      <c r="P45" s="118"/>
      <c r="Q45" s="646" t="s">
        <v>229</v>
      </c>
      <c r="R45" s="118"/>
      <c r="S45" s="158"/>
      <c r="T45" s="118"/>
      <c r="U45" s="118"/>
      <c r="V45" s="118"/>
      <c r="W45" s="118"/>
      <c r="X45" s="118"/>
      <c r="Y45" s="118"/>
      <c r="Z45" s="118"/>
      <c r="AA45" s="648" t="s">
        <v>229</v>
      </c>
      <c r="AB45" s="118"/>
      <c r="AC45" s="158"/>
      <c r="AD45" s="118"/>
      <c r="AE45" s="463"/>
      <c r="AI45" s="118"/>
      <c r="AJ45" s="454"/>
      <c r="AK45" s="54"/>
      <c r="AL45" s="118"/>
      <c r="AM45" s="54"/>
      <c r="AN45" s="118"/>
      <c r="AO45" s="454"/>
      <c r="AP45" s="462" t="str">
        <f>'Brackets To Edit'!B72</f>
        <v>Tuesday 8/7 - 10:00 AM</v>
      </c>
    </row>
    <row r="46" ht="11.25" customHeight="1">
      <c r="A46" s="536"/>
      <c r="E46" s="453"/>
      <c r="F46" s="454"/>
      <c r="G46" s="646" t="s">
        <v>225</v>
      </c>
      <c r="H46" s="118"/>
      <c r="I46" s="158"/>
      <c r="J46" s="453"/>
      <c r="K46" s="118"/>
      <c r="L46" s="462" t="str">
        <f>'Brackets To Edit'!L29</f>
        <v>Friday 8/10 - 1:00 PM</v>
      </c>
      <c r="O46" s="453"/>
      <c r="U46" s="118"/>
      <c r="V46" s="118"/>
      <c r="W46" s="118"/>
      <c r="X46" s="118"/>
      <c r="Y46" s="118"/>
      <c r="AE46" s="463"/>
      <c r="AF46" s="462" t="str">
        <f>'Brackets To Edit'!L73</f>
        <v>Friday 8/10 - 7:00 PM</v>
      </c>
      <c r="AI46" s="118"/>
      <c r="AJ46" s="454"/>
      <c r="AK46" s="648" t="s">
        <v>225</v>
      </c>
      <c r="AL46" s="118"/>
      <c r="AM46" s="118"/>
      <c r="AN46" s="118"/>
      <c r="AO46" s="454"/>
      <c r="AS46" s="537"/>
    </row>
    <row r="47" ht="11.25" customHeight="1">
      <c r="A47" s="758" t="s">
        <v>204</v>
      </c>
      <c r="B47" s="210" t="str">
        <f>UPPER(IF(AND(I23=0,I29=0),"",IF(I23&gt;I29,G29,G23)))</f>
        <v>MAINE</v>
      </c>
      <c r="C47" s="118"/>
      <c r="D47" s="451">
        <f>'Brackets To Edit'!D30</f>
        <v>1</v>
      </c>
      <c r="E47" s="467"/>
      <c r="F47" s="118"/>
      <c r="G47" s="118"/>
      <c r="H47" s="118"/>
      <c r="I47" s="118"/>
      <c r="J47" s="453"/>
      <c r="K47" s="454"/>
      <c r="O47" s="453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AE47" s="465"/>
      <c r="AI47" s="118"/>
      <c r="AJ47" s="454"/>
      <c r="AK47" s="118"/>
      <c r="AL47" s="118"/>
      <c r="AM47" s="118"/>
      <c r="AN47" s="118"/>
      <c r="AO47" s="460"/>
      <c r="AP47" s="210" t="str">
        <f>UPPER(IF(AND(AM23=0,AM29=0),"",IF(AM23&gt;AM29,AK29,AK23)))</f>
        <v>MARYLAND</v>
      </c>
      <c r="AQ47" s="118"/>
      <c r="AR47" s="451">
        <f>'Brackets To Edit'!D74</f>
        <v>18</v>
      </c>
      <c r="AS47" s="762" t="s">
        <v>204</v>
      </c>
    </row>
    <row r="48" ht="11.25" customHeight="1">
      <c r="B48" s="54"/>
      <c r="C48" s="118"/>
      <c r="D48" s="54"/>
      <c r="E48" s="118"/>
      <c r="F48" s="118"/>
      <c r="G48" s="118"/>
      <c r="H48" s="118"/>
      <c r="I48" s="118"/>
      <c r="J48" s="118"/>
      <c r="K48" s="454"/>
      <c r="L48" s="118"/>
      <c r="M48" s="118"/>
      <c r="N48" s="118"/>
      <c r="O48" s="453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463"/>
      <c r="AF48" s="118"/>
      <c r="AG48" s="118"/>
      <c r="AH48" s="118"/>
      <c r="AI48" s="118"/>
      <c r="AJ48" s="454"/>
      <c r="AK48" s="118"/>
      <c r="AL48" s="118"/>
      <c r="AM48" s="410"/>
      <c r="AN48" s="118"/>
      <c r="AO48" s="118"/>
      <c r="AP48" s="54"/>
      <c r="AQ48" s="118"/>
      <c r="AR48" s="54"/>
    </row>
    <row r="49" ht="11.25" customHeight="1">
      <c r="A49" s="118"/>
      <c r="B49" s="118"/>
      <c r="C49" s="118"/>
      <c r="D49" s="118"/>
      <c r="E49" s="118"/>
      <c r="F49" s="118"/>
      <c r="G49" s="541"/>
      <c r="H49" s="118"/>
      <c r="I49" s="158"/>
      <c r="J49" s="118"/>
      <c r="K49" s="454"/>
      <c r="L49" s="118"/>
      <c r="M49" s="118"/>
      <c r="N49" s="158"/>
      <c r="O49" s="453"/>
      <c r="P49" s="118"/>
      <c r="Q49" s="118"/>
      <c r="R49" s="118"/>
      <c r="S49" s="15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463"/>
      <c r="AF49" s="85"/>
      <c r="AG49" s="85"/>
      <c r="AH49" s="158"/>
      <c r="AI49" s="118"/>
      <c r="AJ49" s="454"/>
      <c r="AK49" s="543"/>
      <c r="AL49" s="118"/>
      <c r="AM49" s="410"/>
      <c r="AN49" s="118"/>
      <c r="AO49" s="118"/>
      <c r="AP49" s="118"/>
      <c r="AQ49" s="118"/>
      <c r="AR49" s="118"/>
    </row>
    <row r="50" ht="11.25" customHeight="1">
      <c r="A50" s="118"/>
      <c r="B50" s="118"/>
      <c r="C50" s="118"/>
      <c r="D50" s="118"/>
      <c r="E50" s="118"/>
      <c r="F50" s="118"/>
      <c r="G50" s="456" t="str">
        <f>UPPER('Brackets To Edit'!G32)</f>
        <v>NE #8 ● ESPN</v>
      </c>
      <c r="J50" s="453"/>
      <c r="K50" s="454"/>
      <c r="L50" s="118"/>
      <c r="M50" s="118"/>
      <c r="N50" s="158"/>
      <c r="O50" s="453"/>
      <c r="P50" s="118"/>
      <c r="Q50" s="118"/>
      <c r="R50" s="118"/>
      <c r="S50" s="15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465"/>
      <c r="AF50" s="85"/>
      <c r="AG50" s="450"/>
      <c r="AH50" s="158"/>
      <c r="AI50" s="118"/>
      <c r="AJ50" s="454"/>
      <c r="AK50" s="469" t="str">
        <f>UPPER('Brackets To Edit'!G76)</f>
        <v>MA #8 ● ESPN</v>
      </c>
      <c r="AN50" s="118"/>
      <c r="AO50" s="118"/>
      <c r="AP50" s="118"/>
      <c r="AQ50" s="118"/>
      <c r="AR50" s="158"/>
      <c r="AS50" s="537"/>
    </row>
    <row r="51" ht="11.25" customHeight="1">
      <c r="A51" s="118"/>
      <c r="B51" s="118"/>
      <c r="C51" s="118"/>
      <c r="D51" s="118"/>
      <c r="E51" s="118"/>
      <c r="F51" s="118"/>
      <c r="J51" s="453"/>
      <c r="K51" s="460"/>
      <c r="L51" s="210" t="str">
        <f>UPPER(IF(AND(I44=0,I58=0),"",IF(I44&gt;I58,G44,G58)))</f>
        <v>NEW HAMPSHIRE</v>
      </c>
      <c r="M51" s="118"/>
      <c r="N51" s="451">
        <f>'Brackets To Edit'!N33</f>
        <v>5</v>
      </c>
      <c r="O51" s="467"/>
      <c r="P51" s="118"/>
      <c r="Q51" s="118"/>
      <c r="R51" s="118"/>
      <c r="S51" s="15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485"/>
      <c r="AF51" s="210" t="str">
        <f>UPPER(IF(AND(AM44=0,AM58=0),"",IF(AM44&gt;AM58,AK44,AK58)))</f>
        <v>MARYLAND</v>
      </c>
      <c r="AG51" s="118"/>
      <c r="AH51" s="451">
        <f>'Brackets To Edit'!N77</f>
        <v>11</v>
      </c>
      <c r="AI51" s="452"/>
      <c r="AJ51" s="454"/>
      <c r="AN51" s="118"/>
      <c r="AO51" s="118"/>
      <c r="AP51" s="118"/>
      <c r="AQ51" s="118"/>
      <c r="AR51" s="158"/>
      <c r="AS51" s="537"/>
    </row>
    <row r="52" ht="11.25" customHeight="1">
      <c r="A52" s="118"/>
      <c r="B52" s="118"/>
      <c r="C52" s="118"/>
      <c r="D52" s="118"/>
      <c r="E52" s="118"/>
      <c r="F52" s="118"/>
      <c r="G52" s="462" t="str">
        <f>'Brackets To Edit'!G34</f>
        <v>Thursday 8/9 - 1:00 PM</v>
      </c>
      <c r="J52" s="453"/>
      <c r="K52" s="454"/>
      <c r="L52" s="54"/>
      <c r="M52" s="118"/>
      <c r="N52" s="54"/>
      <c r="O52" s="118"/>
      <c r="P52" s="118"/>
      <c r="Q52" s="118"/>
      <c r="R52" s="118"/>
      <c r="S52" s="15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450"/>
      <c r="AF52" s="54"/>
      <c r="AG52" s="118"/>
      <c r="AH52" s="54"/>
      <c r="AI52" s="118"/>
      <c r="AJ52" s="454"/>
      <c r="AK52" s="462" t="str">
        <f>'Brackets To Edit'!G78</f>
        <v>Thursday 8/9 - 7:00 PM</v>
      </c>
      <c r="AN52" s="118"/>
      <c r="AO52" s="118"/>
      <c r="AP52" s="118"/>
      <c r="AQ52" s="118"/>
      <c r="AR52" s="158"/>
      <c r="AS52" s="537"/>
    </row>
    <row r="53" ht="11.25" customHeight="1">
      <c r="A53" s="118"/>
      <c r="B53" s="118"/>
      <c r="C53" s="118"/>
      <c r="D53" s="118"/>
      <c r="E53" s="118"/>
      <c r="F53" s="118"/>
      <c r="J53" s="453"/>
      <c r="K53" s="454"/>
      <c r="L53" s="646" t="s">
        <v>227</v>
      </c>
      <c r="M53" s="118"/>
      <c r="N53" s="158"/>
      <c r="O53" s="118"/>
      <c r="P53" s="118"/>
      <c r="Q53" s="118"/>
      <c r="R53" s="118"/>
      <c r="S53" s="15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457"/>
      <c r="AF53" s="648" t="s">
        <v>227</v>
      </c>
      <c r="AG53" s="118"/>
      <c r="AH53" s="158"/>
      <c r="AI53" s="118"/>
      <c r="AJ53" s="454"/>
      <c r="AN53" s="118"/>
      <c r="AO53" s="118"/>
      <c r="AP53" s="118"/>
      <c r="AQ53" s="118"/>
      <c r="AR53" s="118"/>
    </row>
    <row r="54" ht="11.25" customHeight="1">
      <c r="A54" s="536"/>
      <c r="B54" s="480"/>
      <c r="C54" s="118"/>
      <c r="D54" s="449" t="s">
        <v>97</v>
      </c>
      <c r="E54" s="118"/>
      <c r="F54" s="118"/>
      <c r="G54" s="118"/>
      <c r="H54" s="118"/>
      <c r="I54" s="118"/>
      <c r="J54" s="453"/>
      <c r="K54" s="118"/>
      <c r="L54" s="118"/>
      <c r="M54" s="118"/>
      <c r="N54" s="118"/>
      <c r="O54" s="118"/>
      <c r="P54" s="118"/>
      <c r="Q54" s="118"/>
      <c r="R54" s="118"/>
      <c r="S54" s="15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450"/>
      <c r="AF54" s="85"/>
      <c r="AG54" s="450"/>
      <c r="AH54" s="158"/>
      <c r="AI54" s="118"/>
      <c r="AJ54" s="454"/>
      <c r="AK54" s="118"/>
      <c r="AL54" s="118"/>
      <c r="AM54" s="410"/>
      <c r="AN54" s="118"/>
      <c r="AO54" s="118"/>
      <c r="AP54" s="480"/>
      <c r="AQ54" s="118"/>
      <c r="AR54" s="449" t="s">
        <v>97</v>
      </c>
      <c r="AS54" s="537"/>
    </row>
    <row r="55" ht="11.25" customHeight="1">
      <c r="A55" s="758" t="s">
        <v>213</v>
      </c>
      <c r="B55" s="210" t="str">
        <f>UPPER(IF(AND(D26=0,D32=0),"",IF(D26&gt;D32,B32,B26)))</f>
        <v>NEW HAMPSHIRE</v>
      </c>
      <c r="C55" s="118"/>
      <c r="D55" s="451">
        <f>'Brackets To Edit'!D36</f>
        <v>13</v>
      </c>
      <c r="E55" s="452"/>
      <c r="F55" s="118"/>
      <c r="G55" s="530"/>
      <c r="H55" s="118"/>
      <c r="I55" s="158"/>
      <c r="J55" s="453"/>
      <c r="K55" s="454"/>
      <c r="L55" s="118"/>
      <c r="M55" s="118"/>
      <c r="N55" s="158"/>
      <c r="O55" s="118"/>
      <c r="P55" s="118"/>
      <c r="Q55" s="118"/>
      <c r="R55" s="118"/>
      <c r="S55" s="158"/>
      <c r="T55" s="118"/>
      <c r="U55" s="118"/>
      <c r="V55" s="118"/>
      <c r="W55" s="118"/>
      <c r="X55" s="118"/>
      <c r="Y55" s="118"/>
      <c r="Z55" s="118"/>
      <c r="AA55" s="118"/>
      <c r="AB55" s="118"/>
      <c r="AC55" s="158"/>
      <c r="AD55" s="118"/>
      <c r="AE55" s="450"/>
      <c r="AF55" s="85"/>
      <c r="AG55" s="450"/>
      <c r="AH55" s="158"/>
      <c r="AI55" s="118"/>
      <c r="AJ55" s="454"/>
      <c r="AK55" s="118"/>
      <c r="AL55" s="118"/>
      <c r="AM55" s="410"/>
      <c r="AN55" s="118"/>
      <c r="AO55" s="452"/>
      <c r="AP55" s="210" t="str">
        <f>UPPER(IF(AND(AR26=0,AR32=0),"",IF(AR26&gt;AR32,AP32,AP26)))</f>
        <v>DELAWARE</v>
      </c>
      <c r="AQ55" s="118"/>
      <c r="AR55" s="451">
        <f>'Brackets To Edit'!D80</f>
        <v>1</v>
      </c>
      <c r="AS55" s="762" t="s">
        <v>213</v>
      </c>
    </row>
    <row r="56" ht="11.25" customHeight="1">
      <c r="B56" s="54"/>
      <c r="C56" s="118"/>
      <c r="D56" s="54"/>
      <c r="E56" s="453"/>
      <c r="F56" s="118"/>
      <c r="G56" s="118"/>
      <c r="H56" s="118"/>
      <c r="I56" s="118"/>
      <c r="J56" s="453"/>
      <c r="K56" s="454"/>
      <c r="L56" s="118"/>
      <c r="M56" s="118"/>
      <c r="N56" s="158"/>
      <c r="O56" s="118"/>
      <c r="P56" s="118"/>
      <c r="Q56" s="118"/>
      <c r="R56" s="118"/>
      <c r="S56" s="158"/>
      <c r="T56" s="118"/>
      <c r="U56" s="118"/>
      <c r="V56" s="118"/>
      <c r="W56" s="118"/>
      <c r="X56" s="118"/>
      <c r="Y56" s="118"/>
      <c r="Z56" s="118"/>
      <c r="AA56" s="118"/>
      <c r="AB56" s="118"/>
      <c r="AC56" s="158"/>
      <c r="AD56" s="118"/>
      <c r="AE56" s="457"/>
      <c r="AF56" s="118"/>
      <c r="AG56" s="118"/>
      <c r="AH56" s="118"/>
      <c r="AI56" s="118"/>
      <c r="AJ56" s="454"/>
      <c r="AK56" s="118"/>
      <c r="AL56" s="118"/>
      <c r="AM56" s="118"/>
      <c r="AN56" s="118"/>
      <c r="AO56" s="454"/>
      <c r="AP56" s="54"/>
      <c r="AQ56" s="118"/>
      <c r="AR56" s="54"/>
    </row>
    <row r="57" ht="11.25" customHeight="1">
      <c r="A57" s="536"/>
      <c r="B57" s="456" t="str">
        <f>UPPER('Brackets To Edit'!B34)</f>
        <v>NE #6 ● ESPN+</v>
      </c>
      <c r="E57" s="453"/>
      <c r="F57" s="118"/>
      <c r="G57" s="118"/>
      <c r="H57" s="118"/>
      <c r="I57" s="118"/>
      <c r="J57" s="453"/>
      <c r="K57" s="118"/>
      <c r="L57" s="118"/>
      <c r="M57" s="118"/>
      <c r="N57" s="158"/>
      <c r="O57" s="118"/>
      <c r="P57" s="118"/>
      <c r="Q57" s="118"/>
      <c r="R57" s="118"/>
      <c r="S57" s="158"/>
      <c r="T57" s="118"/>
      <c r="U57" s="118"/>
      <c r="V57" s="118"/>
      <c r="W57" s="118"/>
      <c r="X57" s="118"/>
      <c r="Y57" s="118"/>
      <c r="Z57" s="118"/>
      <c r="AA57" s="118"/>
      <c r="AB57" s="118"/>
      <c r="AC57" s="158"/>
      <c r="AD57" s="118"/>
      <c r="AE57" s="450"/>
      <c r="AF57" s="118"/>
      <c r="AG57" s="118"/>
      <c r="AH57" s="118"/>
      <c r="AI57" s="118"/>
      <c r="AJ57" s="454"/>
      <c r="AK57" s="118"/>
      <c r="AL57" s="118"/>
      <c r="AM57" s="118"/>
      <c r="AN57" s="118"/>
      <c r="AO57" s="454"/>
      <c r="AP57" s="456" t="str">
        <f>UPPER('Brackets To Edit'!B78)</f>
        <v>MA #6 ● ESPN+</v>
      </c>
      <c r="AS57" s="537"/>
    </row>
    <row r="58" ht="11.25" customHeight="1">
      <c r="A58" s="118"/>
      <c r="E58" s="453"/>
      <c r="F58" s="460"/>
      <c r="G58" s="210" t="str">
        <f>UPPER(IF(AND(D55=0,D61=0),"",IF(D55&gt;D61,B55,B61)))</f>
        <v>NEW HAMPSHIRE</v>
      </c>
      <c r="H58" s="118"/>
      <c r="I58" s="451">
        <f>'Brackets To Edit'!I38</f>
        <v>9</v>
      </c>
      <c r="J58" s="467"/>
      <c r="K58" s="118"/>
      <c r="L58" s="118"/>
      <c r="M58" s="118"/>
      <c r="N58" s="158"/>
      <c r="O58" s="118"/>
      <c r="P58" s="118"/>
      <c r="Q58" s="118"/>
      <c r="R58" s="118"/>
      <c r="S58" s="158"/>
      <c r="T58" s="118"/>
      <c r="U58" s="118"/>
      <c r="V58" s="118"/>
      <c r="W58" s="118"/>
      <c r="X58" s="118"/>
      <c r="Y58" s="118"/>
      <c r="Z58" s="118"/>
      <c r="AA58" s="118"/>
      <c r="AB58" s="118"/>
      <c r="AC58" s="158"/>
      <c r="AD58" s="118"/>
      <c r="AE58" s="450"/>
      <c r="AF58" s="118"/>
      <c r="AG58" s="118"/>
      <c r="AH58" s="118"/>
      <c r="AI58" s="118"/>
      <c r="AJ58" s="460"/>
      <c r="AK58" s="210" t="str">
        <f>UPPER(IF(AND(AR55=0,AR61=0),"",IF(AR55&gt;AR61,AP55,AP61)))</f>
        <v>PENNSYLVANIA</v>
      </c>
      <c r="AL58" s="118"/>
      <c r="AM58" s="451">
        <f>'Brackets To Edit'!I82</f>
        <v>0</v>
      </c>
      <c r="AN58" s="452"/>
      <c r="AO58" s="454"/>
    </row>
    <row r="59" ht="11.25" customHeight="1">
      <c r="A59" s="118"/>
      <c r="B59" s="462" t="str">
        <f>'Brackets To Edit'!B38</f>
        <v>Tuesday 8/7 - 9:00 PM</v>
      </c>
      <c r="E59" s="453"/>
      <c r="F59" s="454"/>
      <c r="G59" s="54"/>
      <c r="H59" s="118"/>
      <c r="I59" s="54"/>
      <c r="J59" s="118"/>
      <c r="K59" s="118"/>
      <c r="L59" s="118"/>
      <c r="M59" s="118"/>
      <c r="N59" s="158"/>
      <c r="O59" s="118"/>
      <c r="P59" s="118"/>
      <c r="Q59" s="118"/>
      <c r="R59" s="118"/>
      <c r="S59" s="158"/>
      <c r="T59" s="118"/>
      <c r="U59" s="118"/>
      <c r="V59" s="118"/>
      <c r="W59" s="118"/>
      <c r="X59" s="118"/>
      <c r="Y59" s="118"/>
      <c r="Z59" s="118"/>
      <c r="AA59" s="118"/>
      <c r="AB59" s="118"/>
      <c r="AC59" s="158"/>
      <c r="AD59" s="118"/>
      <c r="AE59" s="457"/>
      <c r="AF59" s="118"/>
      <c r="AG59" s="118"/>
      <c r="AH59" s="118"/>
      <c r="AI59" s="118"/>
      <c r="AJ59" s="118"/>
      <c r="AK59" s="54"/>
      <c r="AL59" s="118"/>
      <c r="AM59" s="54"/>
      <c r="AN59" s="118"/>
      <c r="AO59" s="454"/>
      <c r="AP59" s="462" t="str">
        <f>'Brackets To Edit'!B82</f>
        <v>Tuesday 8/7 - 7:00 PM</v>
      </c>
    </row>
    <row r="60" ht="11.25" customHeight="1">
      <c r="A60" s="118"/>
      <c r="E60" s="453"/>
      <c r="F60" s="454"/>
      <c r="G60" s="646" t="s">
        <v>226</v>
      </c>
      <c r="H60" s="118"/>
      <c r="I60" s="158"/>
      <c r="J60" s="118"/>
      <c r="K60" s="118"/>
      <c r="L60" s="118"/>
      <c r="M60" s="118"/>
      <c r="N60" s="158"/>
      <c r="O60" s="118"/>
      <c r="P60" s="118"/>
      <c r="Q60" s="118"/>
      <c r="R60" s="118"/>
      <c r="S60" s="158"/>
      <c r="T60" s="118"/>
      <c r="U60" s="118"/>
      <c r="V60" s="118"/>
      <c r="W60" s="118"/>
      <c r="X60" s="118"/>
      <c r="Y60" s="118"/>
      <c r="Z60" s="118"/>
      <c r="AA60" s="118"/>
      <c r="AB60" s="118"/>
      <c r="AC60" s="158"/>
      <c r="AD60" s="118"/>
      <c r="AE60" s="450"/>
      <c r="AF60" s="85"/>
      <c r="AG60" s="450"/>
      <c r="AH60" s="158"/>
      <c r="AI60" s="118"/>
      <c r="AJ60" s="118"/>
      <c r="AK60" s="648" t="s">
        <v>226</v>
      </c>
      <c r="AL60" s="118"/>
      <c r="AM60" s="410"/>
      <c r="AN60" s="118"/>
      <c r="AO60" s="454"/>
      <c r="AS60" s="411"/>
    </row>
    <row r="61" ht="11.25" customHeight="1">
      <c r="A61" s="758" t="s">
        <v>215</v>
      </c>
      <c r="B61" s="210" t="str">
        <f>UPPER(IF(AND(I9=0,I15=0),"",IF(I9&gt;I15,G15,G9)))</f>
        <v>VERMONT</v>
      </c>
      <c r="C61" s="118"/>
      <c r="D61" s="451">
        <f>'Brackets To Edit'!D40</f>
        <v>0</v>
      </c>
      <c r="E61" s="467"/>
      <c r="F61" s="118"/>
      <c r="G61" s="118"/>
      <c r="H61" s="118"/>
      <c r="I61" s="158"/>
      <c r="J61" s="118"/>
      <c r="K61" s="118"/>
      <c r="L61" s="118"/>
      <c r="M61" s="118"/>
      <c r="N61" s="158"/>
      <c r="O61" s="118"/>
      <c r="P61" s="118"/>
      <c r="Q61" s="118"/>
      <c r="R61" s="118"/>
      <c r="S61" s="158"/>
      <c r="T61" s="118"/>
      <c r="U61" s="118"/>
      <c r="V61" s="118"/>
      <c r="W61" s="118"/>
      <c r="X61" s="118"/>
      <c r="Y61" s="118"/>
      <c r="Z61" s="118"/>
      <c r="AA61" s="118"/>
      <c r="AB61" s="118"/>
      <c r="AC61" s="158"/>
      <c r="AD61" s="118"/>
      <c r="AE61" s="457"/>
      <c r="AF61" s="85"/>
      <c r="AG61" s="85"/>
      <c r="AH61" s="158"/>
      <c r="AI61" s="118"/>
      <c r="AJ61" s="118"/>
      <c r="AK61" s="118"/>
      <c r="AL61" s="118"/>
      <c r="AM61" s="410"/>
      <c r="AN61" s="118"/>
      <c r="AO61" s="460"/>
      <c r="AP61" s="210" t="str">
        <f>UPPER(IF(AND(AM9=0,AM15=0),"",IF(AM9&gt;AM15,AK15,AK9)))</f>
        <v>PENNSYLVANIA</v>
      </c>
      <c r="AQ61" s="118"/>
      <c r="AR61" s="451">
        <f>'Brackets To Edit'!D84</f>
        <v>6</v>
      </c>
      <c r="AS61" s="762" t="s">
        <v>215</v>
      </c>
    </row>
    <row r="62" ht="11.25" customHeight="1">
      <c r="B62" s="54"/>
      <c r="C62" s="118"/>
      <c r="D62" s="54"/>
      <c r="E62" s="118"/>
      <c r="F62" s="118"/>
      <c r="G62" s="118"/>
      <c r="H62" s="118"/>
      <c r="I62" s="158"/>
      <c r="J62" s="118"/>
      <c r="K62" s="118"/>
      <c r="L62" s="118"/>
      <c r="M62" s="118"/>
      <c r="N62" s="158"/>
      <c r="O62" s="118"/>
      <c r="P62" s="118"/>
      <c r="Q62" s="118"/>
      <c r="R62" s="118"/>
      <c r="S62" s="158"/>
      <c r="T62" s="118"/>
      <c r="U62" s="118"/>
      <c r="V62" s="118"/>
      <c r="W62" s="118"/>
      <c r="X62" s="118"/>
      <c r="Y62" s="118"/>
      <c r="Z62" s="118"/>
      <c r="AA62" s="118"/>
      <c r="AB62" s="118"/>
      <c r="AC62" s="158"/>
      <c r="AD62" s="118"/>
      <c r="AE62" s="450"/>
      <c r="AF62" s="85"/>
      <c r="AG62" s="450"/>
      <c r="AH62" s="158"/>
      <c r="AI62" s="118"/>
      <c r="AJ62" s="118"/>
      <c r="AK62" s="118"/>
      <c r="AL62" s="118"/>
      <c r="AM62" s="410"/>
      <c r="AN62" s="118"/>
      <c r="AO62" s="118"/>
      <c r="AP62" s="54"/>
      <c r="AQ62" s="118"/>
      <c r="AR62" s="54"/>
    </row>
    <row r="63" ht="11.25" customHeight="1">
      <c r="A63" s="118"/>
      <c r="B63" s="118"/>
      <c r="C63" s="118"/>
      <c r="D63" s="118"/>
      <c r="E63" s="118"/>
      <c r="F63" s="118"/>
      <c r="G63" s="118"/>
      <c r="H63" s="118"/>
      <c r="I63" s="158"/>
      <c r="J63" s="118"/>
      <c r="K63" s="118"/>
      <c r="L63" s="118"/>
      <c r="M63" s="118"/>
      <c r="N63" s="158"/>
      <c r="O63" s="118"/>
      <c r="P63" s="118"/>
      <c r="Q63" s="118"/>
      <c r="R63" s="118"/>
      <c r="S63" s="158"/>
      <c r="T63" s="118"/>
      <c r="U63" s="118"/>
      <c r="V63" s="118"/>
      <c r="W63" s="118"/>
      <c r="X63" s="118"/>
      <c r="Y63" s="118"/>
      <c r="Z63" s="118"/>
      <c r="AA63" s="118"/>
      <c r="AB63" s="118"/>
      <c r="AC63" s="15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</row>
    <row r="64" ht="11.2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58"/>
      <c r="AD64" s="118"/>
      <c r="AE64" s="450"/>
      <c r="AF64" s="85"/>
      <c r="AG64" s="450"/>
      <c r="AH64" s="158"/>
      <c r="AI64" s="118"/>
      <c r="AJ64" s="118"/>
      <c r="AK64" s="118"/>
      <c r="AL64" s="118"/>
      <c r="AM64" s="410"/>
      <c r="AN64" s="118"/>
      <c r="AO64" s="118"/>
      <c r="AP64" s="118"/>
      <c r="AQ64" s="118"/>
      <c r="AR64" s="118"/>
    </row>
    <row r="65" ht="15.0" customHeight="1">
      <c r="A65" s="118"/>
      <c r="B65" s="118"/>
      <c r="C65" s="118"/>
      <c r="D65" s="158"/>
      <c r="E65" s="118"/>
      <c r="F65" s="118"/>
      <c r="G65" s="118"/>
      <c r="H65" s="118"/>
      <c r="I65" s="158"/>
      <c r="J65" s="118"/>
      <c r="K65" s="118"/>
      <c r="L65" s="118"/>
      <c r="M65" s="118"/>
      <c r="N65" s="158"/>
      <c r="O65" s="118"/>
      <c r="P65" s="118"/>
      <c r="Q65" s="118"/>
      <c r="R65" s="118"/>
      <c r="S65" s="158"/>
      <c r="T65" s="118"/>
      <c r="U65" s="118"/>
      <c r="V65" s="118"/>
      <c r="W65" s="118"/>
      <c r="X65" s="118"/>
      <c r="Y65" s="118"/>
      <c r="Z65" s="118"/>
      <c r="AA65" s="118"/>
      <c r="AB65" s="118"/>
      <c r="AC65" s="158"/>
      <c r="AD65" s="118"/>
      <c r="AE65" s="450"/>
      <c r="AF65" s="85"/>
      <c r="AG65" s="450"/>
      <c r="AH65" s="158"/>
      <c r="AI65" s="118"/>
      <c r="AJ65" s="118"/>
      <c r="AK65" s="118"/>
      <c r="AL65" s="118"/>
      <c r="AM65" s="410"/>
      <c r="AN65" s="118"/>
      <c r="AO65" s="118"/>
      <c r="AP65" s="118"/>
      <c r="AQ65" s="118"/>
      <c r="AR65" s="158"/>
      <c r="AS65" s="411"/>
    </row>
    <row r="66" ht="6.0" customHeight="1">
      <c r="A66" s="412"/>
      <c r="B66" s="118"/>
      <c r="AS66" s="416"/>
    </row>
    <row r="67" ht="4.5" customHeight="1">
      <c r="A67" s="412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567"/>
      <c r="AF67" s="86"/>
      <c r="AG67" s="567"/>
      <c r="AH67" s="86"/>
      <c r="AI67" s="86"/>
      <c r="AJ67" s="86"/>
      <c r="AK67" s="86"/>
      <c r="AL67" s="86"/>
      <c r="AM67" s="86"/>
      <c r="AN67" s="86"/>
      <c r="AO67" s="86"/>
      <c r="AP67" s="86"/>
      <c r="AQ67" s="412"/>
      <c r="AR67" s="412"/>
      <c r="AS67" s="416"/>
    </row>
    <row r="68" ht="33.75" customHeight="1">
      <c r="A68" s="417"/>
      <c r="B68" s="568" t="s">
        <v>250</v>
      </c>
      <c r="C68" s="419"/>
      <c r="D68" s="419"/>
      <c r="E68" s="419"/>
      <c r="F68" s="419"/>
      <c r="G68" s="419"/>
      <c r="H68" s="419"/>
      <c r="I68" s="419"/>
      <c r="J68" s="419"/>
      <c r="K68" s="419"/>
      <c r="L68" s="419"/>
      <c r="M68" s="419"/>
      <c r="N68" s="419"/>
      <c r="O68" s="419"/>
      <c r="P68" s="419"/>
      <c r="Q68" s="419"/>
      <c r="R68" s="419"/>
      <c r="S68" s="419"/>
      <c r="T68" s="419"/>
      <c r="U68" s="419"/>
      <c r="V68" s="419"/>
      <c r="W68" s="419"/>
      <c r="X68" s="419"/>
      <c r="Y68" s="419"/>
      <c r="Z68" s="419"/>
      <c r="AA68" s="419"/>
      <c r="AB68" s="419"/>
      <c r="AC68" s="419"/>
      <c r="AD68" s="419"/>
      <c r="AE68" s="419"/>
      <c r="AF68" s="419"/>
      <c r="AG68" s="419"/>
      <c r="AH68" s="419"/>
      <c r="AI68" s="419"/>
      <c r="AJ68" s="419"/>
      <c r="AK68" s="419"/>
      <c r="AL68" s="419"/>
      <c r="AM68" s="419"/>
      <c r="AN68" s="419"/>
      <c r="AO68" s="419"/>
      <c r="AP68" s="419"/>
      <c r="AQ68" s="419"/>
      <c r="AR68" s="420"/>
      <c r="AS68" s="421"/>
    </row>
    <row r="69" ht="6.0" customHeight="1">
      <c r="A69" s="412"/>
      <c r="B69" s="118"/>
      <c r="AS69" s="416"/>
    </row>
    <row r="70" ht="33.75" customHeight="1">
      <c r="A70" s="417"/>
      <c r="B70" s="620" t="s">
        <v>259</v>
      </c>
      <c r="C70" s="419"/>
      <c r="D70" s="419"/>
      <c r="E70" s="419"/>
      <c r="F70" s="419"/>
      <c r="G70" s="419"/>
      <c r="H70" s="419"/>
      <c r="I70" s="419"/>
      <c r="J70" s="419"/>
      <c r="K70" s="419"/>
      <c r="L70" s="419"/>
      <c r="M70" s="419"/>
      <c r="N70" s="419"/>
      <c r="O70" s="419"/>
      <c r="P70" s="419"/>
      <c r="Q70" s="419"/>
      <c r="R70" s="419"/>
      <c r="S70" s="419"/>
      <c r="T70" s="419"/>
      <c r="U70" s="419"/>
      <c r="V70" s="419"/>
      <c r="W70" s="419"/>
      <c r="X70" s="419"/>
      <c r="Y70" s="419"/>
      <c r="Z70" s="419"/>
      <c r="AA70" s="419"/>
      <c r="AB70" s="419"/>
      <c r="AC70" s="419"/>
      <c r="AD70" s="419"/>
      <c r="AE70" s="419"/>
      <c r="AF70" s="419"/>
      <c r="AG70" s="419"/>
      <c r="AH70" s="419"/>
      <c r="AI70" s="419"/>
      <c r="AJ70" s="419"/>
      <c r="AK70" s="419"/>
      <c r="AL70" s="419"/>
      <c r="AM70" s="419"/>
      <c r="AN70" s="419"/>
      <c r="AO70" s="419"/>
      <c r="AP70" s="419"/>
      <c r="AQ70" s="419"/>
      <c r="AR70" s="420"/>
      <c r="AS70" s="421"/>
    </row>
    <row r="71" ht="4.5" customHeight="1">
      <c r="A71" s="412"/>
      <c r="B71" s="412"/>
      <c r="C71" s="412"/>
      <c r="D71" s="412"/>
      <c r="E71" s="412"/>
      <c r="F71" s="412"/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  <c r="X71" s="412"/>
      <c r="Y71" s="412"/>
      <c r="Z71" s="412"/>
      <c r="AA71" s="412"/>
      <c r="AB71" s="412"/>
      <c r="AC71" s="412"/>
      <c r="AD71" s="412"/>
      <c r="AE71" s="569"/>
      <c r="AF71" s="412"/>
      <c r="AG71" s="412"/>
      <c r="AH71" s="412"/>
      <c r="AI71" s="412"/>
      <c r="AJ71" s="412"/>
      <c r="AK71" s="412"/>
      <c r="AL71" s="412"/>
      <c r="AM71" s="412"/>
      <c r="AN71" s="412"/>
      <c r="AO71" s="412"/>
      <c r="AP71" s="412"/>
      <c r="AQ71" s="412"/>
      <c r="AR71" s="412"/>
      <c r="AS71" s="416"/>
    </row>
    <row r="72" ht="6.0" customHeight="1">
      <c r="A72" s="412"/>
      <c r="B72" s="413"/>
      <c r="C72" s="414"/>
      <c r="D72" s="414"/>
      <c r="E72" s="414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  <c r="AA72" s="414"/>
      <c r="AB72" s="414"/>
      <c r="AC72" s="414"/>
      <c r="AD72" s="414"/>
      <c r="AE72" s="414"/>
      <c r="AF72" s="414"/>
      <c r="AG72" s="414"/>
      <c r="AH72" s="414"/>
      <c r="AI72" s="414"/>
      <c r="AJ72" s="414"/>
      <c r="AK72" s="414"/>
      <c r="AL72" s="414"/>
      <c r="AM72" s="414"/>
      <c r="AN72" s="414"/>
      <c r="AO72" s="414"/>
      <c r="AP72" s="414"/>
      <c r="AQ72" s="414"/>
      <c r="AR72" s="415"/>
      <c r="AS72" s="416"/>
    </row>
    <row r="73">
      <c r="A73" s="412"/>
      <c r="B73" s="412"/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  <c r="X73" s="412"/>
      <c r="Y73" s="412"/>
      <c r="Z73" s="412"/>
      <c r="AA73" s="412"/>
      <c r="AB73" s="412"/>
      <c r="AC73" s="412"/>
      <c r="AD73" s="412"/>
      <c r="AE73" s="569"/>
      <c r="AF73" s="785" t="s">
        <v>260</v>
      </c>
      <c r="AS73" s="416"/>
    </row>
  </sheetData>
  <mergeCells count="151">
    <mergeCell ref="AK11:AM12"/>
    <mergeCell ref="AF12:AF13"/>
    <mergeCell ref="AH12:AH13"/>
    <mergeCell ref="AP12:AP13"/>
    <mergeCell ref="AR12:AR13"/>
    <mergeCell ref="AK13:AM14"/>
    <mergeCell ref="AP14:AR15"/>
    <mergeCell ref="AK15:AK16"/>
    <mergeCell ref="AM15:AM16"/>
    <mergeCell ref="AP16:AR17"/>
    <mergeCell ref="AF17:AH18"/>
    <mergeCell ref="AP18:AP19"/>
    <mergeCell ref="AR18:AR19"/>
    <mergeCell ref="AF19:AH20"/>
    <mergeCell ref="G13:I14"/>
    <mergeCell ref="G15:G16"/>
    <mergeCell ref="I15:I16"/>
    <mergeCell ref="G23:G24"/>
    <mergeCell ref="I23:I24"/>
    <mergeCell ref="G25:I26"/>
    <mergeCell ref="G27:I28"/>
    <mergeCell ref="N39:N40"/>
    <mergeCell ref="Q43:Q44"/>
    <mergeCell ref="S43:S44"/>
    <mergeCell ref="G29:G30"/>
    <mergeCell ref="I29:I30"/>
    <mergeCell ref="L39:L40"/>
    <mergeCell ref="A41:A42"/>
    <mergeCell ref="B41:B42"/>
    <mergeCell ref="D41:D42"/>
    <mergeCell ref="B43:D44"/>
    <mergeCell ref="G44:G45"/>
    <mergeCell ref="L44:N45"/>
    <mergeCell ref="B45:D46"/>
    <mergeCell ref="L46:N47"/>
    <mergeCell ref="A47:A48"/>
    <mergeCell ref="B47:B48"/>
    <mergeCell ref="D47:D48"/>
    <mergeCell ref="D55:D56"/>
    <mergeCell ref="B57:D58"/>
    <mergeCell ref="G58:G59"/>
    <mergeCell ref="I58:I59"/>
    <mergeCell ref="B59:D60"/>
    <mergeCell ref="A61:A62"/>
    <mergeCell ref="B61:B62"/>
    <mergeCell ref="D61:D62"/>
    <mergeCell ref="I44:I45"/>
    <mergeCell ref="G50:I51"/>
    <mergeCell ref="L51:L52"/>
    <mergeCell ref="N51:N52"/>
    <mergeCell ref="G52:I53"/>
    <mergeCell ref="A55:A56"/>
    <mergeCell ref="B55:B56"/>
    <mergeCell ref="AK23:AK24"/>
    <mergeCell ref="AM23:AM24"/>
    <mergeCell ref="AK25:AM26"/>
    <mergeCell ref="AH26:AH27"/>
    <mergeCell ref="AP26:AP27"/>
    <mergeCell ref="AR26:AR27"/>
    <mergeCell ref="AP28:AR29"/>
    <mergeCell ref="AK44:AK45"/>
    <mergeCell ref="AM44:AM45"/>
    <mergeCell ref="AK50:AM51"/>
    <mergeCell ref="AK52:AM53"/>
    <mergeCell ref="AK58:AK59"/>
    <mergeCell ref="AM58:AM59"/>
    <mergeCell ref="AK27:AM28"/>
    <mergeCell ref="AK29:AK30"/>
    <mergeCell ref="AM29:AM30"/>
    <mergeCell ref="AP41:AP42"/>
    <mergeCell ref="AR41:AR42"/>
    <mergeCell ref="AS41:AS42"/>
    <mergeCell ref="AP43:AR44"/>
    <mergeCell ref="AP57:AR58"/>
    <mergeCell ref="AP59:AR60"/>
    <mergeCell ref="AP61:AP62"/>
    <mergeCell ref="AR61:AR62"/>
    <mergeCell ref="AS61:AS62"/>
    <mergeCell ref="AP45:AR46"/>
    <mergeCell ref="AP47:AP48"/>
    <mergeCell ref="AR47:AR48"/>
    <mergeCell ref="AS47:AS48"/>
    <mergeCell ref="AP55:AP56"/>
    <mergeCell ref="AR55:AR56"/>
    <mergeCell ref="AS55:AS56"/>
    <mergeCell ref="W23:W25"/>
    <mergeCell ref="W27:W28"/>
    <mergeCell ref="V38:V44"/>
    <mergeCell ref="W38:W40"/>
    <mergeCell ref="X38:X44"/>
    <mergeCell ref="W42:W43"/>
    <mergeCell ref="AF39:AF40"/>
    <mergeCell ref="AH39:AH40"/>
    <mergeCell ref="AA43:AA44"/>
    <mergeCell ref="AC43:AC44"/>
    <mergeCell ref="AF44:AH45"/>
    <mergeCell ref="AF46:AH47"/>
    <mergeCell ref="AF51:AF52"/>
    <mergeCell ref="AH51:AH52"/>
    <mergeCell ref="V21:X21"/>
    <mergeCell ref="V22:X22"/>
    <mergeCell ref="AA22:AA23"/>
    <mergeCell ref="AC22:AC23"/>
    <mergeCell ref="V23:V29"/>
    <mergeCell ref="X23:X29"/>
    <mergeCell ref="AF26:AF27"/>
    <mergeCell ref="B2:AR2"/>
    <mergeCell ref="B4:AR4"/>
    <mergeCell ref="B6:U6"/>
    <mergeCell ref="Y6:AR6"/>
    <mergeCell ref="G9:G10"/>
    <mergeCell ref="AK9:AK10"/>
    <mergeCell ref="AM9:AM10"/>
    <mergeCell ref="B18:B19"/>
    <mergeCell ref="D18:D19"/>
    <mergeCell ref="B26:B27"/>
    <mergeCell ref="D26:D27"/>
    <mergeCell ref="B28:D29"/>
    <mergeCell ref="B30:D31"/>
    <mergeCell ref="B32:B33"/>
    <mergeCell ref="D32:D33"/>
    <mergeCell ref="I9:I10"/>
    <mergeCell ref="G11:I12"/>
    <mergeCell ref="B12:B13"/>
    <mergeCell ref="D12:D13"/>
    <mergeCell ref="L12:L13"/>
    <mergeCell ref="B14:D15"/>
    <mergeCell ref="B16:D17"/>
    <mergeCell ref="AP30:AR31"/>
    <mergeCell ref="AP32:AP33"/>
    <mergeCell ref="AR32:AR33"/>
    <mergeCell ref="Q30:S33"/>
    <mergeCell ref="Q34:S35"/>
    <mergeCell ref="Q36:S37"/>
    <mergeCell ref="N12:N13"/>
    <mergeCell ref="L17:N18"/>
    <mergeCell ref="L19:N20"/>
    <mergeCell ref="Q22:Q23"/>
    <mergeCell ref="S22:S23"/>
    <mergeCell ref="L26:L27"/>
    <mergeCell ref="N26:N27"/>
    <mergeCell ref="B70:AR70"/>
    <mergeCell ref="B72:AR72"/>
    <mergeCell ref="AF73:AR73"/>
    <mergeCell ref="AA30:AC33"/>
    <mergeCell ref="AA34:AC35"/>
    <mergeCell ref="AA36:AC37"/>
    <mergeCell ref="V37:X37"/>
    <mergeCell ref="B66:AR66"/>
    <mergeCell ref="B68:AR68"/>
    <mergeCell ref="B69:AR69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9.0"/>
    <col customWidth="1" min="3" max="3" width="37.63"/>
    <col customWidth="1" min="4" max="4" width="12.13"/>
    <col customWidth="1" min="5" max="5" width="81.38"/>
    <col customWidth="1" min="6" max="6" width="19.0"/>
    <col customWidth="1" min="7" max="7" width="37.63"/>
    <col customWidth="1" min="8" max="8" width="12.63"/>
    <col customWidth="1" min="9" max="9" width="3.88"/>
  </cols>
  <sheetData>
    <row r="1" ht="2.25" customHeight="1">
      <c r="A1" s="580"/>
      <c r="B1" s="581"/>
      <c r="C1" s="582"/>
      <c r="D1" s="583"/>
      <c r="E1" s="584"/>
      <c r="F1" s="581"/>
      <c r="G1" s="582"/>
      <c r="H1" s="582"/>
      <c r="I1" s="411"/>
    </row>
    <row r="2" ht="6.0" customHeight="1">
      <c r="A2" s="580"/>
      <c r="B2" s="585"/>
      <c r="C2" s="414"/>
      <c r="D2" s="414"/>
      <c r="E2" s="414"/>
      <c r="F2" s="414"/>
      <c r="G2" s="414"/>
      <c r="H2" s="415"/>
      <c r="I2" s="411"/>
    </row>
    <row r="3" ht="4.5" customHeight="1">
      <c r="A3" s="580"/>
      <c r="B3" s="581"/>
      <c r="C3" s="581"/>
      <c r="D3" s="581"/>
      <c r="E3" s="581"/>
      <c r="F3" s="581"/>
      <c r="G3" s="581"/>
      <c r="H3" s="581"/>
      <c r="I3" s="411"/>
    </row>
    <row r="4" ht="33.75" customHeight="1">
      <c r="A4" s="580"/>
      <c r="B4" s="586" t="s">
        <v>252</v>
      </c>
      <c r="I4" s="411"/>
    </row>
    <row r="5" ht="4.5" customHeight="1">
      <c r="A5" s="580"/>
      <c r="B5" s="581"/>
      <c r="C5" s="582"/>
      <c r="D5" s="583"/>
      <c r="E5" s="584"/>
      <c r="F5" s="581"/>
      <c r="G5" s="582"/>
      <c r="H5" s="582"/>
      <c r="I5" s="411"/>
    </row>
    <row r="6" ht="33.75" customHeight="1">
      <c r="A6" s="587"/>
      <c r="B6" s="422" t="s">
        <v>257</v>
      </c>
      <c r="D6" s="39"/>
      <c r="E6" s="587"/>
      <c r="F6" s="426" t="s">
        <v>258</v>
      </c>
      <c r="I6" s="588"/>
    </row>
    <row r="7" ht="6.0" customHeight="1">
      <c r="A7" s="580"/>
      <c r="B7" s="589"/>
      <c r="E7" s="590"/>
      <c r="F7" s="589"/>
      <c r="I7" s="411"/>
    </row>
    <row r="8" ht="4.5" customHeight="1">
      <c r="A8" s="580"/>
      <c r="B8" s="581"/>
      <c r="C8" s="582"/>
      <c r="D8" s="591"/>
      <c r="E8" s="584"/>
      <c r="F8" s="581"/>
      <c r="G8" s="582"/>
      <c r="H8" s="592"/>
      <c r="I8" s="411"/>
    </row>
    <row r="9" ht="24.0" customHeight="1">
      <c r="A9" s="580"/>
      <c r="B9" s="593" t="str">
        <f>'Brackets To Edit'!B4</f>
        <v>NE #1 ● ESPN+</v>
      </c>
      <c r="C9" s="594" t="str">
        <f>'Brackets To Edit'!B8</f>
        <v>Sunday 8/5 - 1:00 PM</v>
      </c>
      <c r="D9" s="595" t="s">
        <v>97</v>
      </c>
      <c r="E9" s="584"/>
      <c r="F9" s="596" t="str">
        <f>'Brackets To Edit'!B48</f>
        <v>MA #1 ● ESPN+</v>
      </c>
      <c r="G9" s="597" t="str">
        <f>'Brackets To Edit'!B52</f>
        <v>Sunday 8/5 - 10:00 AM</v>
      </c>
      <c r="H9" s="598" t="s">
        <v>97</v>
      </c>
      <c r="I9" s="599"/>
    </row>
    <row r="10" ht="24.0" customHeight="1">
      <c r="A10" s="580"/>
      <c r="B10" s="600"/>
      <c r="C10" s="601"/>
      <c r="D10" s="602">
        <f>'Brackets To Edit'!D6</f>
        <v>0</v>
      </c>
      <c r="E10" s="584"/>
      <c r="F10" s="603"/>
      <c r="G10" s="601"/>
      <c r="H10" s="604">
        <f>'Brackets To Edit'!D50</f>
        <v>10</v>
      </c>
      <c r="I10" s="605"/>
    </row>
    <row r="11" ht="24.0" customHeight="1">
      <c r="A11" s="580"/>
      <c r="B11" s="606"/>
      <c r="C11" s="607"/>
      <c r="D11" s="608">
        <f>'Brackets To Edit'!D10</f>
        <v>10</v>
      </c>
      <c r="E11" s="584"/>
      <c r="F11" s="609"/>
      <c r="G11" s="610"/>
      <c r="H11" s="611">
        <f>'Brackets To Edit'!D54</f>
        <v>2</v>
      </c>
      <c r="I11" s="605"/>
    </row>
    <row r="12" ht="6.0" customHeight="1">
      <c r="A12" s="580"/>
      <c r="B12" s="581"/>
      <c r="C12" s="582"/>
      <c r="D12" s="591"/>
      <c r="E12" s="584"/>
      <c r="F12" s="581"/>
      <c r="G12" s="582"/>
      <c r="H12" s="592"/>
      <c r="I12" s="605"/>
    </row>
    <row r="13" ht="24.0" customHeight="1">
      <c r="A13" s="580"/>
      <c r="B13" s="593" t="str">
        <f>'Brackets To Edit'!B14</f>
        <v>NE #2 ● ESPN+</v>
      </c>
      <c r="C13" s="594" t="str">
        <f>'Brackets To Edit'!B18</f>
        <v>Sunday 8/5 - 7:00 PM</v>
      </c>
      <c r="D13" s="595" t="s">
        <v>97</v>
      </c>
      <c r="E13" s="584"/>
      <c r="F13" s="596" t="str">
        <f>'Brackets To Edit'!B58</f>
        <v>MA #2 ● ESPN+</v>
      </c>
      <c r="G13" s="597" t="str">
        <f>'Brackets To Edit'!B62</f>
        <v>Sunday 8/5 - 4:00 PM</v>
      </c>
      <c r="H13" s="598" t="s">
        <v>97</v>
      </c>
      <c r="I13" s="599"/>
    </row>
    <row r="14" ht="24.0" customHeight="1">
      <c r="A14" s="580"/>
      <c r="B14" s="600"/>
      <c r="C14" s="601"/>
      <c r="D14" s="612">
        <f>'Brackets To Edit'!D16</f>
        <v>4</v>
      </c>
      <c r="E14" s="584"/>
      <c r="F14" s="603"/>
      <c r="G14" s="601"/>
      <c r="H14" s="604">
        <f>'Brackets To Edit'!D60</f>
        <v>6</v>
      </c>
      <c r="I14" s="605"/>
    </row>
    <row r="15" ht="24.0" customHeight="1">
      <c r="A15" s="580"/>
      <c r="B15" s="606"/>
      <c r="C15" s="607"/>
      <c r="D15" s="613">
        <f>'Brackets To Edit'!D20</f>
        <v>2</v>
      </c>
      <c r="E15" s="584"/>
      <c r="F15" s="609"/>
      <c r="G15" s="610"/>
      <c r="H15" s="611">
        <f>'Brackets To Edit'!D64</f>
        <v>0</v>
      </c>
      <c r="I15" s="605"/>
    </row>
    <row r="16" ht="6.0" customHeight="1">
      <c r="A16" s="580"/>
      <c r="B16" s="581"/>
      <c r="C16" s="582"/>
      <c r="D16" s="591"/>
      <c r="E16" s="584"/>
      <c r="F16" s="581"/>
      <c r="G16" s="582"/>
      <c r="H16" s="592"/>
      <c r="I16" s="605"/>
    </row>
    <row r="17" ht="24.0" customHeight="1">
      <c r="A17" s="580"/>
      <c r="B17" s="593" t="str">
        <f>'Brackets To Edit'!G3</f>
        <v>NE #3 ● ESPN+</v>
      </c>
      <c r="C17" s="594" t="str">
        <f>'Brackets To Edit'!G6</f>
        <v>Monday 8/6 - 1:00 PM</v>
      </c>
      <c r="D17" s="595" t="s">
        <v>97</v>
      </c>
      <c r="E17" s="584"/>
      <c r="F17" s="596" t="str">
        <f>'Brackets To Edit'!G46</f>
        <v>MA #3 ● ESPN+</v>
      </c>
      <c r="G17" s="597" t="str">
        <f>'Brackets To Edit'!G50</f>
        <v>Monday 8/6 - 10:00 AM</v>
      </c>
      <c r="H17" s="598" t="s">
        <v>97</v>
      </c>
      <c r="I17" s="599"/>
    </row>
    <row r="18" ht="24.0" customHeight="1">
      <c r="A18" s="580"/>
      <c r="B18" s="600"/>
      <c r="C18" s="601"/>
      <c r="D18" s="612">
        <f>'Brackets To Edit'!I4</f>
        <v>0</v>
      </c>
      <c r="E18" s="584"/>
      <c r="F18" s="603"/>
      <c r="G18" s="601"/>
      <c r="H18" s="604">
        <f>'Brackets To Edit'!I48</f>
        <v>0</v>
      </c>
      <c r="I18" s="605"/>
    </row>
    <row r="19" ht="24.0" customHeight="1">
      <c r="A19" s="614" t="s">
        <v>221</v>
      </c>
      <c r="B19" s="606"/>
      <c r="C19" s="607"/>
      <c r="D19" s="613">
        <f>'Brackets To Edit'!I8</f>
        <v>10</v>
      </c>
      <c r="E19" s="615" t="s">
        <v>221</v>
      </c>
      <c r="F19" s="609"/>
      <c r="G19" s="610"/>
      <c r="H19" s="611">
        <f>'Brackets To Edit'!I52</f>
        <v>7</v>
      </c>
      <c r="I19" s="605"/>
    </row>
    <row r="20" ht="6.0" customHeight="1">
      <c r="A20" s="616"/>
      <c r="B20" s="581"/>
      <c r="C20" s="582"/>
      <c r="D20" s="591"/>
      <c r="E20" s="617"/>
      <c r="F20" s="581"/>
      <c r="G20" s="582"/>
      <c r="H20" s="592"/>
      <c r="I20" s="605"/>
    </row>
    <row r="21" ht="24.0" customHeight="1">
      <c r="A21" s="616"/>
      <c r="B21" s="593" t="str">
        <f>'Brackets To Edit'!G12</f>
        <v>NE #4 ● ESPN+</v>
      </c>
      <c r="C21" s="594" t="str">
        <f>'Brackets To Edit'!G16</f>
        <v>Monday 8/6 - 7:00 PM</v>
      </c>
      <c r="D21" s="595" t="s">
        <v>97</v>
      </c>
      <c r="E21" s="617"/>
      <c r="F21" s="596" t="str">
        <f>'Brackets To Edit'!G56</f>
        <v>MA #4 ● ESPN+</v>
      </c>
      <c r="G21" s="597" t="str">
        <f>'Brackets To Edit'!G60</f>
        <v>Monday 8/6 - 4:00 PM</v>
      </c>
      <c r="H21" s="598" t="s">
        <v>97</v>
      </c>
      <c r="I21" s="599"/>
    </row>
    <row r="22" ht="24.0" customHeight="1">
      <c r="A22" s="616"/>
      <c r="B22" s="600"/>
      <c r="C22" s="601"/>
      <c r="D22" s="612">
        <f>'Brackets To Edit'!I14</f>
        <v>4</v>
      </c>
      <c r="E22" s="617"/>
      <c r="F22" s="603"/>
      <c r="G22" s="601"/>
      <c r="H22" s="604">
        <f>'Brackets To Edit'!I58</f>
        <v>6</v>
      </c>
      <c r="I22" s="605"/>
    </row>
    <row r="23" ht="24.0" customHeight="1">
      <c r="A23" s="614" t="s">
        <v>222</v>
      </c>
      <c r="B23" s="606"/>
      <c r="C23" s="607"/>
      <c r="D23" s="613">
        <f>'Brackets To Edit'!I18</f>
        <v>9</v>
      </c>
      <c r="E23" s="615" t="s">
        <v>222</v>
      </c>
      <c r="F23" s="609"/>
      <c r="G23" s="610"/>
      <c r="H23" s="611">
        <f>'Brackets To Edit'!I62</f>
        <v>2</v>
      </c>
      <c r="I23" s="605"/>
    </row>
    <row r="24" ht="6.0" customHeight="1">
      <c r="A24" s="616"/>
      <c r="B24" s="581"/>
      <c r="C24" s="582"/>
      <c r="D24" s="591"/>
      <c r="E24" s="617"/>
      <c r="F24" s="581"/>
      <c r="G24" s="582"/>
      <c r="H24" s="592"/>
      <c r="I24" s="605"/>
    </row>
    <row r="25" ht="24.0" customHeight="1">
      <c r="A25" s="616"/>
      <c r="B25" s="593" t="str">
        <f>'Brackets To Edit'!B24</f>
        <v>NE #5 ● ESPN+</v>
      </c>
      <c r="C25" s="594" t="str">
        <f>'Brackets To Edit'!B28</f>
        <v>Tuesday 8/7 - 1:00 PM</v>
      </c>
      <c r="D25" s="595" t="s">
        <v>97</v>
      </c>
      <c r="E25" s="617"/>
      <c r="F25" s="596" t="str">
        <f>'Brackets To Edit'!B68</f>
        <v>MA #5 ● ESPN+</v>
      </c>
      <c r="G25" s="597" t="str">
        <f>'Brackets To Edit'!B72</f>
        <v>Tuesday 8/7 - 10:00 AM</v>
      </c>
      <c r="H25" s="598" t="s">
        <v>97</v>
      </c>
      <c r="I25" s="599"/>
    </row>
    <row r="26" ht="24.0" customHeight="1">
      <c r="A26" s="619" t="s">
        <v>200</v>
      </c>
      <c r="B26" s="600"/>
      <c r="C26" s="601"/>
      <c r="D26" s="612">
        <f>'Brackets To Edit'!D26</f>
        <v>7</v>
      </c>
      <c r="E26" s="619" t="s">
        <v>200</v>
      </c>
      <c r="F26" s="603"/>
      <c r="G26" s="601"/>
      <c r="H26" s="604">
        <f>'Brackets To Edit'!D70</f>
        <v>6</v>
      </c>
      <c r="I26" s="605"/>
    </row>
    <row r="27" ht="24.0" customHeight="1">
      <c r="A27" s="619" t="s">
        <v>204</v>
      </c>
      <c r="B27" s="606"/>
      <c r="C27" s="607"/>
      <c r="D27" s="613">
        <f>'Brackets To Edit'!D30</f>
        <v>1</v>
      </c>
      <c r="E27" s="619" t="s">
        <v>204</v>
      </c>
      <c r="F27" s="609"/>
      <c r="G27" s="610"/>
      <c r="H27" s="611">
        <f>'Brackets To Edit'!D74</f>
        <v>18</v>
      </c>
      <c r="I27" s="605"/>
    </row>
    <row r="28" ht="6.0" customHeight="1">
      <c r="A28" s="616"/>
      <c r="B28" s="581"/>
      <c r="C28" s="582"/>
      <c r="D28" s="591"/>
      <c r="E28" s="617"/>
      <c r="F28" s="581"/>
      <c r="G28" s="582"/>
      <c r="H28" s="592"/>
      <c r="I28" s="605"/>
    </row>
    <row r="29" ht="24.0" customHeight="1">
      <c r="A29" s="616"/>
      <c r="B29" s="593" t="str">
        <f>'Brackets To Edit'!B34</f>
        <v>NE #6 ● ESPN+</v>
      </c>
      <c r="C29" s="594" t="str">
        <f>'Brackets To Edit'!B38</f>
        <v>Tuesday 8/7 - 9:00 PM</v>
      </c>
      <c r="D29" s="595" t="s">
        <v>97</v>
      </c>
      <c r="E29" s="617"/>
      <c r="F29" s="596" t="str">
        <f>'Brackets To Edit'!B78</f>
        <v>MA #6 ● ESPN+</v>
      </c>
      <c r="G29" s="597" t="str">
        <f>'Brackets To Edit'!B82</f>
        <v>Tuesday 8/7 - 7:00 PM</v>
      </c>
      <c r="H29" s="598" t="s">
        <v>97</v>
      </c>
      <c r="I29" s="599"/>
    </row>
    <row r="30" ht="24.0" customHeight="1">
      <c r="A30" s="619" t="s">
        <v>213</v>
      </c>
      <c r="B30" s="600"/>
      <c r="C30" s="601"/>
      <c r="D30" s="612">
        <f>'Brackets To Edit'!D36</f>
        <v>13</v>
      </c>
      <c r="E30" s="619" t="s">
        <v>213</v>
      </c>
      <c r="F30" s="603"/>
      <c r="G30" s="601"/>
      <c r="H30" s="604">
        <f>'Brackets To Edit'!D80</f>
        <v>1</v>
      </c>
      <c r="I30" s="605"/>
    </row>
    <row r="31" ht="24.0" customHeight="1">
      <c r="A31" s="619" t="s">
        <v>215</v>
      </c>
      <c r="B31" s="606"/>
      <c r="C31" s="607"/>
      <c r="D31" s="613">
        <f>'Brackets To Edit'!D40</f>
        <v>0</v>
      </c>
      <c r="E31" s="619" t="s">
        <v>215</v>
      </c>
      <c r="F31" s="609"/>
      <c r="G31" s="610"/>
      <c r="H31" s="611">
        <f>'Brackets To Edit'!D84</f>
        <v>6</v>
      </c>
      <c r="I31" s="605"/>
    </row>
    <row r="32" ht="6.0" customHeight="1">
      <c r="A32" s="616"/>
      <c r="B32" s="581"/>
      <c r="C32" s="582"/>
      <c r="D32" s="591"/>
      <c r="E32" s="617"/>
      <c r="F32" s="581"/>
      <c r="G32" s="582"/>
      <c r="H32" s="592"/>
      <c r="I32" s="605"/>
    </row>
    <row r="33" ht="24.0" customHeight="1">
      <c r="A33" s="616"/>
      <c r="B33" s="593" t="str">
        <f>'Brackets To Edit'!L10</f>
        <v>NE #7 ● ESPN+</v>
      </c>
      <c r="C33" s="594" t="str">
        <f>'Brackets To Edit'!L12</f>
        <v>Wednesday 8/8 - 4:00 PM</v>
      </c>
      <c r="D33" s="595" t="s">
        <v>97</v>
      </c>
      <c r="E33" s="617"/>
      <c r="F33" s="596" t="str">
        <f>'Brackets To Edit'!L54</f>
        <v>MA #7 ● ESPN+</v>
      </c>
      <c r="G33" s="597" t="str">
        <f>'Brackets To Edit'!L56</f>
        <v>Wednesday 8/8 - 1:00 PM</v>
      </c>
      <c r="H33" s="598" t="s">
        <v>97</v>
      </c>
      <c r="I33" s="599"/>
    </row>
    <row r="34" ht="24.0" customHeight="1">
      <c r="A34" s="614" t="s">
        <v>223</v>
      </c>
      <c r="B34" s="600"/>
      <c r="C34" s="601"/>
      <c r="D34" s="612">
        <f>'Brackets To Edit'!N6</f>
        <v>1</v>
      </c>
      <c r="E34" s="615" t="s">
        <v>223</v>
      </c>
      <c r="F34" s="603"/>
      <c r="G34" s="601"/>
      <c r="H34" s="604">
        <f>'Brackets To Edit'!N50</f>
        <v>5</v>
      </c>
      <c r="I34" s="605"/>
    </row>
    <row r="35" ht="24.0" customHeight="1">
      <c r="A35" s="614" t="s">
        <v>224</v>
      </c>
      <c r="B35" s="606"/>
      <c r="C35" s="607"/>
      <c r="D35" s="613">
        <f>'Brackets To Edit'!N16</f>
        <v>10</v>
      </c>
      <c r="E35" s="615" t="s">
        <v>224</v>
      </c>
      <c r="F35" s="609"/>
      <c r="G35" s="610"/>
      <c r="H35" s="611">
        <f>'Brackets To Edit'!N60</f>
        <v>2</v>
      </c>
      <c r="I35" s="605"/>
    </row>
    <row r="36" ht="6.0" customHeight="1">
      <c r="A36" s="616"/>
      <c r="B36" s="581"/>
      <c r="C36" s="582"/>
      <c r="D36" s="591"/>
      <c r="E36" s="617"/>
      <c r="F36" s="581"/>
      <c r="G36" s="582"/>
      <c r="H36" s="592"/>
      <c r="I36" s="605"/>
    </row>
    <row r="37" ht="24.0" customHeight="1">
      <c r="A37" s="616"/>
      <c r="B37" s="593" t="str">
        <f>'Brackets To Edit'!G32</f>
        <v>NE #8 ● ESPN</v>
      </c>
      <c r="C37" s="594" t="str">
        <f>'Brackets To Edit'!G34</f>
        <v>Thursday 8/9 - 1:00 PM</v>
      </c>
      <c r="D37" s="595" t="s">
        <v>97</v>
      </c>
      <c r="E37" s="617"/>
      <c r="F37" s="596" t="str">
        <f>'Brackets To Edit'!G76</f>
        <v>MA #8 ● ESPN</v>
      </c>
      <c r="G37" s="597" t="str">
        <f>'Brackets To Edit'!G78</f>
        <v>Thursday 8/9 - 7:00 PM</v>
      </c>
      <c r="H37" s="598" t="s">
        <v>97</v>
      </c>
      <c r="I37" s="599"/>
    </row>
    <row r="38" ht="24.0" customHeight="1">
      <c r="A38" s="614" t="s">
        <v>225</v>
      </c>
      <c r="B38" s="600"/>
      <c r="C38" s="601"/>
      <c r="D38" s="612">
        <f>'Brackets To Edit'!I28</f>
        <v>3</v>
      </c>
      <c r="E38" s="615" t="s">
        <v>225</v>
      </c>
      <c r="F38" s="603"/>
      <c r="G38" s="601"/>
      <c r="H38" s="604">
        <f>'Brackets To Edit'!I72</f>
        <v>6</v>
      </c>
      <c r="I38" s="605"/>
    </row>
    <row r="39" ht="24.0" customHeight="1">
      <c r="A39" s="614" t="s">
        <v>226</v>
      </c>
      <c r="B39" s="606"/>
      <c r="C39" s="607"/>
      <c r="D39" s="613">
        <f>'Brackets To Edit'!I38</f>
        <v>9</v>
      </c>
      <c r="E39" s="615" t="s">
        <v>226</v>
      </c>
      <c r="F39" s="609"/>
      <c r="G39" s="610"/>
      <c r="H39" s="611">
        <f>'Brackets To Edit'!I82</f>
        <v>0</v>
      </c>
      <c r="I39" s="605"/>
    </row>
    <row r="40" ht="6.0" customHeight="1">
      <c r="A40" s="616"/>
      <c r="B40" s="581"/>
      <c r="C40" s="582"/>
      <c r="D40" s="591"/>
      <c r="E40" s="617"/>
      <c r="F40" s="581"/>
      <c r="G40" s="582"/>
      <c r="H40" s="592"/>
      <c r="I40" s="605"/>
    </row>
    <row r="41" ht="24.0" customHeight="1">
      <c r="A41" s="616"/>
      <c r="B41" s="593" t="str">
        <f>'Brackets To Edit'!L27</f>
        <v>NE #9 ● ESPN</v>
      </c>
      <c r="C41" s="594" t="str">
        <f>'Brackets To Edit'!L29</f>
        <v>Friday 8/10 - 1:00 PM</v>
      </c>
      <c r="D41" s="595" t="s">
        <v>97</v>
      </c>
      <c r="E41" s="617"/>
      <c r="F41" s="596" t="str">
        <f>'Brackets To Edit'!L71</f>
        <v>MA #9 ● ESPN</v>
      </c>
      <c r="G41" s="597" t="str">
        <f>'Brackets To Edit'!L73</f>
        <v>Friday 8/10 - 7:00 PM</v>
      </c>
      <c r="H41" s="598" t="s">
        <v>97</v>
      </c>
      <c r="I41" s="599"/>
    </row>
    <row r="42" ht="24.0" customHeight="1">
      <c r="A42" s="619" t="s">
        <v>194</v>
      </c>
      <c r="B42" s="600"/>
      <c r="C42" s="601"/>
      <c r="D42" s="612">
        <f>'Brackets To Edit'!N23</f>
        <v>6</v>
      </c>
      <c r="E42" s="619" t="s">
        <v>194</v>
      </c>
      <c r="F42" s="603"/>
      <c r="G42" s="601"/>
      <c r="H42" s="604">
        <f>'Brackets To Edit'!N67</f>
        <v>1</v>
      </c>
      <c r="I42" s="605"/>
    </row>
    <row r="43" ht="24.0" customHeight="1">
      <c r="A43" s="614" t="s">
        <v>227</v>
      </c>
      <c r="B43" s="606"/>
      <c r="C43" s="607"/>
      <c r="D43" s="613">
        <f>'Brackets To Edit'!N33</f>
        <v>5</v>
      </c>
      <c r="E43" s="615" t="s">
        <v>227</v>
      </c>
      <c r="F43" s="609"/>
      <c r="G43" s="610"/>
      <c r="H43" s="611">
        <f>'Brackets To Edit'!N77</f>
        <v>11</v>
      </c>
      <c r="I43" s="605"/>
    </row>
    <row r="44" ht="6.0" customHeight="1">
      <c r="A44" s="616"/>
      <c r="B44" s="581"/>
      <c r="C44" s="582"/>
      <c r="D44" s="591"/>
      <c r="E44" s="617"/>
      <c r="F44" s="581"/>
      <c r="G44" s="582"/>
      <c r="H44" s="592"/>
      <c r="I44" s="605"/>
    </row>
    <row r="45" ht="24.0" customHeight="1">
      <c r="A45" s="616"/>
      <c r="B45" s="623" t="s">
        <v>261</v>
      </c>
      <c r="C45" s="594" t="str">
        <f>'Brackets To Edit'!Q20</f>
        <v>Sunday 8/12 - 10:00 AM</v>
      </c>
      <c r="D45" s="595" t="s">
        <v>97</v>
      </c>
      <c r="E45" s="617"/>
      <c r="F45" s="624" t="s">
        <v>261</v>
      </c>
      <c r="G45" s="597" t="str">
        <f>'Brackets To Edit'!Q64</f>
        <v>Sunday 8/12 - 1:00 PM</v>
      </c>
      <c r="H45" s="598" t="s">
        <v>97</v>
      </c>
      <c r="I45" s="599"/>
    </row>
    <row r="46" ht="24.0" customHeight="1">
      <c r="A46" s="614" t="s">
        <v>228</v>
      </c>
      <c r="B46" s="600"/>
      <c r="C46" s="601"/>
      <c r="D46" s="612">
        <f>'Brackets To Edit'!S11</f>
        <v>2</v>
      </c>
      <c r="E46" s="615" t="s">
        <v>228</v>
      </c>
      <c r="F46" s="603"/>
      <c r="G46" s="601"/>
      <c r="H46" s="604">
        <f>'Brackets To Edit'!S55</f>
        <v>4</v>
      </c>
      <c r="I46" s="605"/>
    </row>
    <row r="47" ht="24.0" customHeight="1">
      <c r="A47" s="614" t="s">
        <v>229</v>
      </c>
      <c r="B47" s="606"/>
      <c r="C47" s="607"/>
      <c r="D47" s="613">
        <f>'Brackets To Edit'!S27</f>
        <v>3</v>
      </c>
      <c r="E47" s="615" t="s">
        <v>229</v>
      </c>
      <c r="F47" s="609"/>
      <c r="G47" s="610"/>
      <c r="H47" s="611">
        <f>'Brackets To Edit'!S71</f>
        <v>0</v>
      </c>
      <c r="I47" s="605"/>
    </row>
    <row r="48" ht="3.75" customHeight="1">
      <c r="A48" s="580"/>
      <c r="B48" s="581"/>
      <c r="C48" s="582"/>
      <c r="D48" s="591"/>
      <c r="E48" s="584"/>
      <c r="F48" s="581"/>
      <c r="G48" s="582"/>
      <c r="H48" s="592"/>
      <c r="I48" s="605"/>
    </row>
    <row r="49" ht="6.0" customHeight="1">
      <c r="A49" s="580"/>
      <c r="B49" s="585"/>
      <c r="C49" s="414"/>
      <c r="D49" s="414"/>
      <c r="E49" s="414"/>
      <c r="F49" s="414"/>
      <c r="G49" s="414"/>
      <c r="H49" s="415"/>
      <c r="I49" s="411"/>
    </row>
    <row r="50" ht="4.5" customHeight="1">
      <c r="A50" s="580"/>
      <c r="B50" s="581"/>
      <c r="I50" s="411"/>
    </row>
    <row r="51" ht="28.5" customHeight="1">
      <c r="A51" s="580"/>
      <c r="B51" s="625" t="s">
        <v>250</v>
      </c>
      <c r="I51" s="411"/>
    </row>
    <row r="52" ht="6.0" customHeight="1">
      <c r="A52" s="580"/>
      <c r="B52" s="626"/>
      <c r="I52" s="411"/>
    </row>
    <row r="53" ht="28.5" customHeight="1">
      <c r="A53" s="580"/>
      <c r="B53" s="625" t="s">
        <v>254</v>
      </c>
      <c r="I53" s="411"/>
    </row>
    <row r="54" ht="4.5" customHeight="1">
      <c r="A54" s="580"/>
      <c r="B54" s="581"/>
      <c r="I54" s="411"/>
    </row>
    <row r="55" ht="6.0" customHeight="1">
      <c r="A55" s="580"/>
      <c r="B55" s="585"/>
      <c r="C55" s="414"/>
      <c r="D55" s="414"/>
      <c r="E55" s="414"/>
      <c r="F55" s="414"/>
      <c r="G55" s="414"/>
      <c r="H55" s="415"/>
      <c r="I55" s="411"/>
    </row>
    <row r="56">
      <c r="A56" s="580"/>
      <c r="B56" s="581"/>
      <c r="C56" s="582"/>
      <c r="D56" s="591"/>
      <c r="E56" s="584"/>
      <c r="F56" s="627" t="s">
        <v>256</v>
      </c>
      <c r="I56" s="411"/>
    </row>
  </sheetData>
  <mergeCells count="54">
    <mergeCell ref="B2:H2"/>
    <mergeCell ref="B4:H4"/>
    <mergeCell ref="B6:D6"/>
    <mergeCell ref="F6:H6"/>
    <mergeCell ref="B7:D7"/>
    <mergeCell ref="F7:H7"/>
    <mergeCell ref="F10:G10"/>
    <mergeCell ref="F11:G11"/>
    <mergeCell ref="B10:C10"/>
    <mergeCell ref="B11:C11"/>
    <mergeCell ref="B14:C14"/>
    <mergeCell ref="F14:G14"/>
    <mergeCell ref="B15:C15"/>
    <mergeCell ref="F15:G15"/>
    <mergeCell ref="F18:G18"/>
    <mergeCell ref="B18:C18"/>
    <mergeCell ref="B19:C19"/>
    <mergeCell ref="B22:C22"/>
    <mergeCell ref="B23:C23"/>
    <mergeCell ref="B26:C26"/>
    <mergeCell ref="B27:C27"/>
    <mergeCell ref="B30:C30"/>
    <mergeCell ref="F34:G34"/>
    <mergeCell ref="F35:G35"/>
    <mergeCell ref="F38:G38"/>
    <mergeCell ref="F39:G39"/>
    <mergeCell ref="F42:G42"/>
    <mergeCell ref="F43:G43"/>
    <mergeCell ref="F46:G46"/>
    <mergeCell ref="F47:G47"/>
    <mergeCell ref="F19:G19"/>
    <mergeCell ref="F22:G22"/>
    <mergeCell ref="F23:G23"/>
    <mergeCell ref="F26:G26"/>
    <mergeCell ref="F27:G27"/>
    <mergeCell ref="F30:G30"/>
    <mergeCell ref="F31:G31"/>
    <mergeCell ref="B31:C31"/>
    <mergeCell ref="B34:C34"/>
    <mergeCell ref="B35:C35"/>
    <mergeCell ref="B38:C38"/>
    <mergeCell ref="B39:C39"/>
    <mergeCell ref="B42:C42"/>
    <mergeCell ref="B43:C43"/>
    <mergeCell ref="B54:H54"/>
    <mergeCell ref="B55:H55"/>
    <mergeCell ref="F56:H56"/>
    <mergeCell ref="B46:C46"/>
    <mergeCell ref="B47:C47"/>
    <mergeCell ref="B49:H49"/>
    <mergeCell ref="B50:H50"/>
    <mergeCell ref="B51:H51"/>
    <mergeCell ref="B52:H52"/>
    <mergeCell ref="B53:H53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5" width="3.88"/>
  </cols>
  <sheetData>
    <row r="1" ht="10.5" customHeight="1">
      <c r="A1" s="411"/>
      <c r="B1" s="411"/>
      <c r="C1" s="411"/>
      <c r="D1" s="599"/>
      <c r="E1" s="411"/>
      <c r="F1" s="411"/>
      <c r="G1" s="411"/>
      <c r="H1" s="411"/>
      <c r="I1" s="599"/>
      <c r="J1" s="411"/>
      <c r="K1" s="411"/>
      <c r="L1" s="411"/>
      <c r="M1" s="411"/>
      <c r="N1" s="599"/>
      <c r="O1" s="411"/>
      <c r="P1" s="411"/>
      <c r="Q1" s="411"/>
      <c r="R1" s="411"/>
      <c r="S1" s="599"/>
      <c r="T1" s="411"/>
      <c r="U1" s="411"/>
      <c r="V1" s="411"/>
      <c r="W1" s="411"/>
      <c r="X1" s="411"/>
      <c r="Y1" s="411"/>
      <c r="Z1" s="411"/>
      <c r="AA1" s="411"/>
      <c r="AB1" s="411"/>
      <c r="AC1" s="599"/>
      <c r="AD1" s="411"/>
      <c r="AE1" s="630"/>
      <c r="AF1" s="631"/>
      <c r="AG1" s="630"/>
      <c r="AH1" s="599"/>
      <c r="AI1" s="411"/>
      <c r="AJ1" s="411"/>
      <c r="AK1" s="411"/>
      <c r="AL1" s="411"/>
      <c r="AM1" s="632"/>
      <c r="AN1" s="411"/>
      <c r="AO1" s="411"/>
      <c r="AP1" s="411"/>
      <c r="AQ1" s="411"/>
      <c r="AR1" s="599"/>
      <c r="AS1" s="411"/>
    </row>
    <row r="2" ht="6.0" customHeight="1">
      <c r="A2" s="416"/>
      <c r="B2" s="633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5"/>
      <c r="AS2" s="416"/>
    </row>
    <row r="3" ht="4.5" customHeight="1">
      <c r="A3" s="411"/>
      <c r="B3" s="411"/>
      <c r="C3" s="411"/>
      <c r="D3" s="599"/>
      <c r="E3" s="411"/>
      <c r="F3" s="411"/>
      <c r="G3" s="411"/>
      <c r="H3" s="411"/>
      <c r="I3" s="599"/>
      <c r="J3" s="411"/>
      <c r="K3" s="411"/>
      <c r="L3" s="411"/>
      <c r="M3" s="411"/>
      <c r="N3" s="599"/>
      <c r="O3" s="411"/>
      <c r="P3" s="411"/>
      <c r="Q3" s="411"/>
      <c r="R3" s="411"/>
      <c r="S3" s="599"/>
      <c r="T3" s="411"/>
      <c r="U3" s="411"/>
      <c r="V3" s="411"/>
      <c r="W3" s="411"/>
      <c r="X3" s="411"/>
      <c r="Y3" s="411"/>
      <c r="Z3" s="411"/>
      <c r="AA3" s="411"/>
      <c r="AB3" s="411"/>
      <c r="AC3" s="599"/>
      <c r="AD3" s="411"/>
      <c r="AE3" s="630"/>
      <c r="AF3" s="631"/>
      <c r="AG3" s="630"/>
      <c r="AH3" s="599"/>
      <c r="AI3" s="411"/>
      <c r="AJ3" s="411"/>
      <c r="AK3" s="411"/>
      <c r="AL3" s="411"/>
      <c r="AM3" s="632"/>
      <c r="AN3" s="411"/>
      <c r="AO3" s="411"/>
      <c r="AP3" s="411"/>
      <c r="AQ3" s="411"/>
      <c r="AR3" s="599"/>
      <c r="AS3" s="411"/>
    </row>
    <row r="4" ht="33.75" customHeight="1">
      <c r="A4" s="421"/>
      <c r="B4" s="634" t="s">
        <v>252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20"/>
      <c r="AS4" s="421"/>
    </row>
    <row r="5" ht="7.5" customHeight="1">
      <c r="A5" s="411"/>
      <c r="B5" s="411"/>
      <c r="C5" s="411"/>
      <c r="D5" s="599"/>
      <c r="E5" s="411"/>
      <c r="F5" s="411"/>
      <c r="G5" s="411"/>
      <c r="H5" s="411"/>
      <c r="I5" s="599"/>
      <c r="J5" s="411"/>
      <c r="K5" s="411"/>
      <c r="L5" s="411"/>
      <c r="M5" s="411"/>
      <c r="N5" s="599"/>
      <c r="O5" s="411"/>
      <c r="P5" s="411"/>
      <c r="Q5" s="411"/>
      <c r="R5" s="411"/>
      <c r="S5" s="599"/>
      <c r="T5" s="411"/>
      <c r="U5" s="411"/>
      <c r="V5" s="411"/>
      <c r="W5" s="411"/>
      <c r="X5" s="411"/>
      <c r="Y5" s="411"/>
      <c r="Z5" s="411"/>
      <c r="AA5" s="411"/>
      <c r="AB5" s="411"/>
      <c r="AC5" s="599"/>
      <c r="AD5" s="411"/>
      <c r="AE5" s="630"/>
      <c r="AF5" s="631"/>
      <c r="AG5" s="630"/>
      <c r="AH5" s="599"/>
      <c r="AI5" s="411"/>
      <c r="AJ5" s="411"/>
      <c r="AK5" s="411"/>
      <c r="AL5" s="411"/>
      <c r="AM5" s="632"/>
      <c r="AN5" s="411"/>
      <c r="AO5" s="411"/>
      <c r="AP5" s="411"/>
      <c r="AQ5" s="411"/>
      <c r="AR5" s="599"/>
      <c r="AS5" s="411"/>
    </row>
    <row r="6" ht="33.75" customHeight="1">
      <c r="A6" s="421"/>
      <c r="B6" s="635" t="s">
        <v>55</v>
      </c>
      <c r="V6" s="636"/>
      <c r="W6" s="637"/>
      <c r="X6" s="638"/>
      <c r="Y6" s="639" t="s">
        <v>167</v>
      </c>
      <c r="AS6" s="421"/>
    </row>
    <row r="7" ht="6.0" customHeight="1">
      <c r="A7" s="416"/>
      <c r="B7" s="640"/>
      <c r="U7" s="499"/>
      <c r="V7" s="411"/>
      <c r="W7" s="411"/>
      <c r="X7" s="411"/>
      <c r="Y7" s="641"/>
      <c r="AR7" s="501"/>
      <c r="AS7" s="416"/>
    </row>
    <row r="8" ht="15.0" customHeight="1">
      <c r="A8" s="431"/>
      <c r="B8" s="642" t="str">
        <f>'Team Lists Records'!A9</f>
        <v>CONNECTICUT</v>
      </c>
      <c r="G8" s="643" t="str">
        <f>'Team Lists Records LIVE'!B5</f>
        <v>MAINE</v>
      </c>
      <c r="L8" s="643" t="str">
        <f>'Team Lists Records LIVE'!B6</f>
        <v>MASSACHUSETTS</v>
      </c>
      <c r="Q8" s="643" t="str">
        <f>'Team Lists Records LIVE'!B7</f>
        <v>NEW HAMPSHIRE</v>
      </c>
      <c r="U8" s="499"/>
      <c r="V8" s="643"/>
      <c r="W8" s="431"/>
      <c r="X8" s="643"/>
      <c r="Y8" s="644" t="str">
        <f>'Team Lists Records LIVE'!B13</f>
        <v>DELAWARE</v>
      </c>
      <c r="AD8" s="643" t="str">
        <f>'Team Lists Records LIVE'!B14</f>
        <v>MARYLAND</v>
      </c>
      <c r="AI8" s="643" t="str">
        <f>'Team Lists Records LIVE'!B15</f>
        <v>NEW JERSEY</v>
      </c>
      <c r="AN8" s="643" t="str">
        <f>'Team Lists Records LIVE'!B16</f>
        <v>NEW YORK</v>
      </c>
      <c r="AR8" s="501"/>
      <c r="AS8" s="431"/>
    </row>
    <row r="9" ht="15.0" customHeight="1">
      <c r="A9" s="435"/>
      <c r="B9" s="645" t="str">
        <f>'Team Lists Records LIVE'!D4</f>
        <v>Fairfield American Little League</v>
      </c>
      <c r="G9" s="647" t="str">
        <f>'Team Lists Records LIVE'!D5</f>
        <v>Saco/Maremont Little League</v>
      </c>
      <c r="L9" s="647" t="str">
        <f>'Team Lists Records LIVE'!D6</f>
        <v>Pittsfield American Little League</v>
      </c>
      <c r="Q9" s="647" t="str">
        <f>'Team Lists Records LIVE'!D7</f>
        <v>Goffstown Junior Baseball Little League</v>
      </c>
      <c r="U9" s="499"/>
      <c r="V9" s="647"/>
      <c r="W9" s="435"/>
      <c r="X9" s="647"/>
      <c r="Y9" s="649" t="str">
        <f>'Team Lists Records LIVE'!D13</f>
        <v>Milton Little League</v>
      </c>
      <c r="AD9" s="647" t="str">
        <f>'Team Lists Records LIVE'!D14</f>
        <v>Berlin Little League</v>
      </c>
      <c r="AI9" s="647" t="str">
        <f>'Team Lists Records LIVE'!D15</f>
        <v>Middletown Little League</v>
      </c>
      <c r="AN9" s="647" t="str">
        <f>'Team Lists Records LIVE'!D16</f>
        <v>Mid Island Little League</v>
      </c>
      <c r="AR9" s="501"/>
      <c r="AS9" s="435"/>
    </row>
    <row r="10" ht="15.0" customHeight="1">
      <c r="A10" s="439"/>
      <c r="B10" s="650" t="str">
        <f>'Team Lists Records LIVE'!C4</f>
        <v>Fairfield, CT</v>
      </c>
      <c r="G10" s="651" t="str">
        <f>'Team Lists Records LIVE'!C5</f>
        <v>Saco, ME</v>
      </c>
      <c r="L10" s="651" t="str">
        <f>'Team Lists Records LIVE'!C6</f>
        <v>Pittsfield, MA</v>
      </c>
      <c r="Q10" s="651" t="str">
        <f>'Team Lists Records LIVE'!C7</f>
        <v>Goffstown, NH</v>
      </c>
      <c r="U10" s="499"/>
      <c r="V10" s="651"/>
      <c r="W10" s="439"/>
      <c r="X10" s="651"/>
      <c r="Y10" s="652" t="str">
        <f>'Team Lists Records LIVE'!C13</f>
        <v>Milton, DE</v>
      </c>
      <c r="AD10" s="651" t="str">
        <f>'Team Lists Records LIVE'!C14</f>
        <v>Berlin, MD</v>
      </c>
      <c r="AI10" s="651" t="str">
        <f>'Team Lists Records LIVE'!C15</f>
        <v>Middletown, NJ</v>
      </c>
      <c r="AN10" s="651" t="str">
        <f>'Team Lists Records LIVE'!C16</f>
        <v>Staten Island, NY</v>
      </c>
      <c r="AR10" s="501"/>
      <c r="AS10" s="439"/>
    </row>
    <row r="11" ht="22.5" customHeight="1">
      <c r="A11" s="444"/>
      <c r="B11" s="653"/>
      <c r="C11" s="654"/>
      <c r="D11" s="654"/>
      <c r="E11" s="654"/>
      <c r="F11" s="654"/>
      <c r="G11" s="654" t="str">
        <f>'Team Lists Records LIVE'!B8</f>
        <v>RHODE ISLAND</v>
      </c>
      <c r="L11" s="654" t="str">
        <f>'Team Lists Records LIVE'!B9</f>
        <v>VERMONT</v>
      </c>
      <c r="Q11" s="654"/>
      <c r="R11" s="654"/>
      <c r="S11" s="654"/>
      <c r="T11" s="654"/>
      <c r="U11" s="655"/>
      <c r="V11" s="654"/>
      <c r="W11" s="444"/>
      <c r="X11" s="654"/>
      <c r="Y11" s="656"/>
      <c r="Z11" s="654"/>
      <c r="AA11" s="654"/>
      <c r="AB11" s="654"/>
      <c r="AC11" s="654"/>
      <c r="AD11" s="654" t="str">
        <f>'Team Lists Records LIVE'!B17</f>
        <v>PENNSYLVANIA</v>
      </c>
      <c r="AI11" s="654" t="str">
        <f>'Team Lists Records LIVE'!B18</f>
        <v>WASHINGTON, DC</v>
      </c>
      <c r="AN11" s="654"/>
      <c r="AO11" s="654"/>
      <c r="AP11" s="654"/>
      <c r="AQ11" s="654"/>
      <c r="AR11" s="662"/>
      <c r="AS11" s="444"/>
    </row>
    <row r="12" ht="15.0" customHeight="1">
      <c r="A12" s="435"/>
      <c r="B12" s="645"/>
      <c r="C12" s="647"/>
      <c r="D12" s="647"/>
      <c r="E12" s="647"/>
      <c r="F12" s="647"/>
      <c r="G12" s="647" t="str">
        <f>'Team Lists Records LIVE'!D8</f>
        <v>Coventry Little League</v>
      </c>
      <c r="L12" s="647" t="str">
        <f>'Team Lists Records LIVE'!D9</f>
        <v>South Burlington Little League</v>
      </c>
      <c r="Q12" s="647"/>
      <c r="R12" s="647"/>
      <c r="S12" s="647"/>
      <c r="T12" s="647"/>
      <c r="U12" s="665"/>
      <c r="V12" s="647"/>
      <c r="W12" s="435"/>
      <c r="X12" s="647"/>
      <c r="Y12" s="649"/>
      <c r="Z12" s="647"/>
      <c r="AA12" s="647"/>
      <c r="AB12" s="647"/>
      <c r="AC12" s="647"/>
      <c r="AD12" s="647" t="str">
        <f>'Team Lists Records LIVE'!D17</f>
        <v>Keystone Little League</v>
      </c>
      <c r="AI12" s="647" t="str">
        <f>'Team Lists Records LIVE'!D18</f>
        <v>Mamie Johnson Little League</v>
      </c>
      <c r="AN12" s="647"/>
      <c r="AO12" s="647"/>
      <c r="AP12" s="647"/>
      <c r="AQ12" s="647"/>
      <c r="AR12" s="671"/>
      <c r="AS12" s="435"/>
    </row>
    <row r="13" ht="15.0" customHeight="1">
      <c r="A13" s="439"/>
      <c r="B13" s="672"/>
      <c r="C13" s="674"/>
      <c r="D13" s="674"/>
      <c r="E13" s="674"/>
      <c r="F13" s="674"/>
      <c r="G13" s="674" t="str">
        <f>'Team Lists Records LIVE'!C8</f>
        <v>Coventry, RI</v>
      </c>
      <c r="H13" s="510"/>
      <c r="I13" s="510"/>
      <c r="J13" s="510"/>
      <c r="K13" s="510"/>
      <c r="L13" s="674" t="str">
        <f>'Team Lists Records LIVE'!C9</f>
        <v>South Burlington, VT</v>
      </c>
      <c r="M13" s="510"/>
      <c r="N13" s="510"/>
      <c r="O13" s="510"/>
      <c r="P13" s="510"/>
      <c r="Q13" s="674"/>
      <c r="R13" s="674"/>
      <c r="S13" s="674"/>
      <c r="T13" s="674"/>
      <c r="U13" s="677"/>
      <c r="V13" s="651"/>
      <c r="W13" s="439"/>
      <c r="X13" s="651"/>
      <c r="Y13" s="679"/>
      <c r="Z13" s="681"/>
      <c r="AA13" s="681"/>
      <c r="AB13" s="681"/>
      <c r="AC13" s="681"/>
      <c r="AD13" s="681" t="str">
        <f>'Team Lists Records LIVE'!C17</f>
        <v>Clinton County, PA</v>
      </c>
      <c r="AE13" s="513"/>
      <c r="AF13" s="513"/>
      <c r="AG13" s="513"/>
      <c r="AH13" s="513"/>
      <c r="AI13" s="681" t="str">
        <f>'Team Lists Records LIVE'!C18</f>
        <v>Washington, DC</v>
      </c>
      <c r="AJ13" s="513"/>
      <c r="AK13" s="513"/>
      <c r="AL13" s="513"/>
      <c r="AM13" s="513"/>
      <c r="AN13" s="681"/>
      <c r="AO13" s="681"/>
      <c r="AP13" s="681"/>
      <c r="AQ13" s="681"/>
      <c r="AR13" s="685"/>
      <c r="AS13" s="439"/>
    </row>
    <row r="14" ht="36.0" customHeight="1">
      <c r="A14" s="448"/>
      <c r="B14" s="687"/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448"/>
      <c r="X14" s="688"/>
      <c r="Y14" s="688"/>
      <c r="Z14" s="688"/>
      <c r="AA14" s="688"/>
      <c r="AB14" s="688"/>
      <c r="AC14" s="688"/>
      <c r="AD14" s="688"/>
      <c r="AE14" s="688"/>
      <c r="AF14" s="688"/>
      <c r="AG14" s="688"/>
      <c r="AH14" s="688"/>
      <c r="AI14" s="688"/>
      <c r="AJ14" s="688"/>
      <c r="AK14" s="688"/>
      <c r="AL14" s="688"/>
      <c r="AM14" s="688"/>
      <c r="AN14" s="688"/>
      <c r="AO14" s="688"/>
      <c r="AP14" s="688"/>
      <c r="AQ14" s="688"/>
      <c r="AR14" s="688"/>
      <c r="AS14" s="448"/>
    </row>
    <row r="15" ht="11.25" customHeight="1">
      <c r="A15" s="411"/>
      <c r="B15" s="411"/>
      <c r="C15" s="411"/>
      <c r="D15" s="599"/>
      <c r="E15" s="411"/>
      <c r="F15" s="411"/>
      <c r="H15" s="411"/>
      <c r="I15" s="692"/>
      <c r="J15" s="411"/>
      <c r="K15" s="411"/>
      <c r="L15" s="411"/>
      <c r="M15" s="411"/>
      <c r="N15" s="599"/>
      <c r="O15" s="411"/>
      <c r="P15" s="411"/>
      <c r="Q15" s="411"/>
      <c r="R15" s="411"/>
      <c r="S15" s="599"/>
      <c r="T15" s="411"/>
      <c r="U15" s="411"/>
      <c r="V15" s="411"/>
      <c r="W15" s="411"/>
      <c r="X15" s="411"/>
      <c r="Y15" s="411"/>
      <c r="Z15" s="411"/>
      <c r="AA15" s="411"/>
      <c r="AB15" s="411"/>
      <c r="AC15" s="599"/>
      <c r="AD15" s="411"/>
      <c r="AE15" s="694"/>
      <c r="AF15" s="696"/>
      <c r="AG15" s="694"/>
      <c r="AH15" s="599"/>
      <c r="AI15" s="411"/>
      <c r="AJ15" s="411"/>
      <c r="AK15" s="697"/>
      <c r="AL15" s="411"/>
      <c r="AM15" s="692"/>
      <c r="AN15" s="411"/>
      <c r="AO15" s="411"/>
      <c r="AP15" s="411"/>
      <c r="AQ15" s="411"/>
      <c r="AR15" s="599"/>
      <c r="AS15" s="411"/>
    </row>
    <row r="16" ht="11.25" customHeight="1">
      <c r="A16" s="411"/>
      <c r="B16" s="411"/>
      <c r="C16" s="411"/>
      <c r="D16" s="599"/>
      <c r="E16" s="411"/>
      <c r="F16" s="411"/>
      <c r="H16" s="411"/>
      <c r="I16" s="692" t="s">
        <v>97</v>
      </c>
      <c r="J16" s="411"/>
      <c r="K16" s="411"/>
      <c r="L16" s="411"/>
      <c r="M16" s="411"/>
      <c r="N16" s="599"/>
      <c r="O16" s="411"/>
      <c r="P16" s="411"/>
      <c r="Q16" s="411"/>
      <c r="R16" s="411"/>
      <c r="S16" s="599"/>
      <c r="T16" s="411"/>
      <c r="U16" s="411"/>
      <c r="V16" s="411"/>
      <c r="W16" s="411"/>
      <c r="X16" s="411"/>
      <c r="Y16" s="411"/>
      <c r="Z16" s="411"/>
      <c r="AA16" s="411"/>
      <c r="AB16" s="411"/>
      <c r="AC16" s="599"/>
      <c r="AD16" s="411"/>
      <c r="AE16" s="694"/>
      <c r="AF16" s="696"/>
      <c r="AG16" s="694"/>
      <c r="AH16" s="599"/>
      <c r="AI16" s="411"/>
      <c r="AJ16" s="411"/>
      <c r="AL16" s="411"/>
      <c r="AM16" s="692" t="s">
        <v>97</v>
      </c>
      <c r="AN16" s="411"/>
      <c r="AO16" s="411"/>
      <c r="AP16" s="411"/>
      <c r="AQ16" s="411"/>
      <c r="AR16" s="599"/>
      <c r="AS16" s="411"/>
    </row>
    <row r="17" ht="11.25" customHeight="1">
      <c r="A17" s="411"/>
      <c r="B17" s="411"/>
      <c r="C17" s="411"/>
      <c r="D17" s="599"/>
      <c r="E17" s="411"/>
      <c r="F17" s="411"/>
      <c r="G17" s="703" t="str">
        <f>UPPER('Brackets To Edit'!G4)</f>
        <v>VERMONT</v>
      </c>
      <c r="H17" s="411"/>
      <c r="I17" s="704">
        <f>'Brackets To Edit'!I4</f>
        <v>0</v>
      </c>
      <c r="J17" s="706"/>
      <c r="K17" s="411"/>
      <c r="L17" s="411"/>
      <c r="M17" s="411"/>
      <c r="N17" s="599"/>
      <c r="O17" s="411"/>
      <c r="P17" s="411"/>
      <c r="Q17" s="411"/>
      <c r="R17" s="411"/>
      <c r="S17" s="599"/>
      <c r="T17" s="411"/>
      <c r="U17" s="411"/>
      <c r="V17" s="411"/>
      <c r="W17" s="411"/>
      <c r="X17" s="411"/>
      <c r="Y17" s="411"/>
      <c r="Z17" s="411"/>
      <c r="AA17" s="411"/>
      <c r="AB17" s="411"/>
      <c r="AC17" s="599"/>
      <c r="AD17" s="411"/>
      <c r="AE17" s="694"/>
      <c r="AF17" s="696"/>
      <c r="AG17" s="694"/>
      <c r="AH17" s="599"/>
      <c r="AI17" s="411"/>
      <c r="AJ17" s="706"/>
      <c r="AK17" s="703" t="str">
        <f>UPPER('Brackets To Edit'!G48)</f>
        <v>PENNSYLVANIA</v>
      </c>
      <c r="AL17" s="411"/>
      <c r="AM17" s="704">
        <f>'Brackets To Edit'!I48</f>
        <v>0</v>
      </c>
      <c r="AN17" s="411"/>
      <c r="AO17" s="411"/>
      <c r="AP17" s="411"/>
      <c r="AQ17" s="411"/>
      <c r="AR17" s="599"/>
      <c r="AS17" s="411"/>
    </row>
    <row r="18" ht="11.25" customHeight="1">
      <c r="A18" s="411"/>
      <c r="B18" s="411"/>
      <c r="C18" s="411"/>
      <c r="D18" s="599"/>
      <c r="E18" s="411"/>
      <c r="F18" s="411"/>
      <c r="G18" s="54"/>
      <c r="H18" s="411"/>
      <c r="I18" s="54"/>
      <c r="J18" s="709"/>
      <c r="K18" s="411"/>
      <c r="L18" s="411"/>
      <c r="M18" s="411"/>
      <c r="N18" s="599"/>
      <c r="O18" s="411"/>
      <c r="P18" s="411"/>
      <c r="Q18" s="411"/>
      <c r="R18" s="411"/>
      <c r="S18" s="599"/>
      <c r="T18" s="411"/>
      <c r="U18" s="411"/>
      <c r="V18" s="411"/>
      <c r="W18" s="411"/>
      <c r="X18" s="411"/>
      <c r="Y18" s="411"/>
      <c r="Z18" s="411"/>
      <c r="AA18" s="411"/>
      <c r="AB18" s="411"/>
      <c r="AC18" s="599"/>
      <c r="AD18" s="411"/>
      <c r="AE18" s="694"/>
      <c r="AF18" s="696"/>
      <c r="AG18" s="694"/>
      <c r="AH18" s="599"/>
      <c r="AI18" s="411"/>
      <c r="AJ18" s="711"/>
      <c r="AK18" s="54"/>
      <c r="AL18" s="411"/>
      <c r="AM18" s="54"/>
      <c r="AN18" s="411"/>
      <c r="AO18" s="411"/>
      <c r="AP18" s="411"/>
      <c r="AQ18" s="411"/>
      <c r="AR18" s="599"/>
      <c r="AS18" s="411"/>
    </row>
    <row r="19" ht="11.25" customHeight="1">
      <c r="A19" s="411"/>
      <c r="B19" s="411"/>
      <c r="C19" s="411"/>
      <c r="D19" s="599"/>
      <c r="E19" s="411"/>
      <c r="F19" s="411"/>
      <c r="J19" s="712"/>
      <c r="K19" s="411"/>
      <c r="L19" s="411"/>
      <c r="M19" s="411"/>
      <c r="N19" s="599"/>
      <c r="O19" s="411"/>
      <c r="P19" s="411"/>
      <c r="Q19" s="411"/>
      <c r="R19" s="411"/>
      <c r="S19" s="599"/>
      <c r="T19" s="411"/>
      <c r="U19" s="411"/>
      <c r="V19" s="411"/>
      <c r="W19" s="411"/>
      <c r="X19" s="411"/>
      <c r="Y19" s="411"/>
      <c r="Z19" s="411"/>
      <c r="AA19" s="411"/>
      <c r="AB19" s="411"/>
      <c r="AC19" s="599"/>
      <c r="AD19" s="411"/>
      <c r="AE19" s="694"/>
      <c r="AF19" s="696"/>
      <c r="AG19" s="694"/>
      <c r="AH19" s="599"/>
      <c r="AI19" s="411"/>
      <c r="AJ19" s="711"/>
      <c r="AL19" s="411"/>
      <c r="AM19" s="692"/>
      <c r="AN19" s="411"/>
      <c r="AO19" s="411"/>
      <c r="AP19" s="411"/>
      <c r="AQ19" s="411"/>
      <c r="AR19" s="599"/>
      <c r="AS19" s="411"/>
    </row>
    <row r="20" ht="11.25" customHeight="1">
      <c r="A20" s="411"/>
      <c r="C20" s="411"/>
      <c r="D20" s="692" t="s">
        <v>97</v>
      </c>
      <c r="E20" s="411"/>
      <c r="F20" s="411"/>
      <c r="G20" s="713" t="str">
        <f>UPPER('Brackets To Edit'!G3)</f>
        <v>NE #3 ● ESPN+</v>
      </c>
      <c r="J20" s="712"/>
      <c r="K20" s="711"/>
      <c r="L20" s="411"/>
      <c r="M20" s="411"/>
      <c r="N20" s="692" t="s">
        <v>97</v>
      </c>
      <c r="O20" s="411"/>
      <c r="P20" s="411"/>
      <c r="Q20" s="411"/>
      <c r="R20" s="411"/>
      <c r="S20" s="599"/>
      <c r="T20" s="411"/>
      <c r="U20" s="411"/>
      <c r="V20" s="411"/>
      <c r="W20" s="411"/>
      <c r="X20" s="411"/>
      <c r="Y20" s="411"/>
      <c r="Z20" s="411"/>
      <c r="AA20" s="411"/>
      <c r="AB20" s="411"/>
      <c r="AC20" s="599"/>
      <c r="AD20" s="411"/>
      <c r="AE20" s="714"/>
      <c r="AF20" s="411"/>
      <c r="AG20" s="411"/>
      <c r="AH20" s="692" t="s">
        <v>97</v>
      </c>
      <c r="AI20" s="411"/>
      <c r="AJ20" s="715"/>
      <c r="AK20" s="713" t="str">
        <f>UPPER('Brackets To Edit'!G46)</f>
        <v>MA #3 ● ESPN+</v>
      </c>
      <c r="AN20" s="411"/>
      <c r="AO20" s="411"/>
      <c r="AQ20" s="411"/>
      <c r="AR20" s="692" t="s">
        <v>97</v>
      </c>
      <c r="AS20" s="411"/>
    </row>
    <row r="21" ht="11.25" customHeight="1">
      <c r="A21" s="411"/>
      <c r="B21" s="716" t="str">
        <f>UPPER('Brackets To Edit'!B6)</f>
        <v>CONNECTICUT</v>
      </c>
      <c r="C21" s="411"/>
      <c r="D21" s="704">
        <f>'Brackets To Edit'!D6</f>
        <v>0</v>
      </c>
      <c r="E21" s="706"/>
      <c r="F21" s="411"/>
      <c r="J21" s="709"/>
      <c r="K21" s="719"/>
      <c r="L21" s="703" t="str">
        <f>UPPER(IF(AND(I17=0,I25=0),"",IF(I17&gt;I25,G17,G25)))</f>
        <v>RHODE ISLAND</v>
      </c>
      <c r="M21" s="411"/>
      <c r="N21" s="704">
        <f>'Brackets To Edit'!N6</f>
        <v>1</v>
      </c>
      <c r="O21" s="706"/>
      <c r="P21" s="411"/>
      <c r="Q21" s="411"/>
      <c r="R21" s="411"/>
      <c r="S21" s="599"/>
      <c r="T21" s="411"/>
      <c r="U21" s="411"/>
      <c r="V21" s="411"/>
      <c r="W21" s="411"/>
      <c r="X21" s="411"/>
      <c r="Y21" s="411"/>
      <c r="Z21" s="411"/>
      <c r="AA21" s="411"/>
      <c r="AB21" s="411"/>
      <c r="AC21" s="599"/>
      <c r="AD21" s="411"/>
      <c r="AE21" s="723"/>
      <c r="AF21" s="703" t="str">
        <f>UPPER(IF(AND(AM17=0,AM25=0),"",IF(AM17&gt;AM25,AK17,AK25)))</f>
        <v>NEW YORK</v>
      </c>
      <c r="AG21" s="411"/>
      <c r="AH21" s="704">
        <f>'Brackets To Edit'!N50</f>
        <v>5</v>
      </c>
      <c r="AI21" s="706"/>
      <c r="AJ21" s="715"/>
      <c r="AN21" s="411"/>
      <c r="AO21" s="706"/>
      <c r="AP21" s="703" t="str">
        <f>UPPER('Brackets To Edit'!B50)</f>
        <v>NEW YORK</v>
      </c>
      <c r="AQ21" s="411"/>
      <c r="AR21" s="704">
        <f>'Brackets To Edit'!D50</f>
        <v>10</v>
      </c>
      <c r="AS21" s="411"/>
    </row>
    <row r="22" ht="11.25" customHeight="1">
      <c r="A22" s="411"/>
      <c r="B22" s="54"/>
      <c r="C22" s="411"/>
      <c r="D22" s="54"/>
      <c r="E22" s="709"/>
      <c r="F22" s="411"/>
      <c r="G22" s="724" t="str">
        <f>'Brackets To Edit'!G6</f>
        <v>Monday 8/6 - 1:00 PM</v>
      </c>
      <c r="J22" s="411"/>
      <c r="K22" s="711"/>
      <c r="L22" s="54"/>
      <c r="M22" s="411"/>
      <c r="N22" s="54"/>
      <c r="O22" s="709"/>
      <c r="P22" s="411"/>
      <c r="Q22" s="411"/>
      <c r="R22" s="411"/>
      <c r="S22" s="599"/>
      <c r="T22" s="411"/>
      <c r="U22" s="411"/>
      <c r="V22" s="411"/>
      <c r="W22" s="411"/>
      <c r="X22" s="411"/>
      <c r="Y22" s="411"/>
      <c r="Z22" s="411"/>
      <c r="AA22" s="411"/>
      <c r="AB22" s="411"/>
      <c r="AC22" s="599"/>
      <c r="AD22" s="411"/>
      <c r="AE22" s="726"/>
      <c r="AF22" s="54"/>
      <c r="AG22" s="411"/>
      <c r="AH22" s="54"/>
      <c r="AI22" s="411"/>
      <c r="AJ22" s="715"/>
      <c r="AK22" s="724" t="str">
        <f>'Brackets To Edit'!G50</f>
        <v>Monday 8/6 - 10:00 AM</v>
      </c>
      <c r="AN22" s="411"/>
      <c r="AO22" s="711"/>
      <c r="AP22" s="54"/>
      <c r="AQ22" s="411"/>
      <c r="AR22" s="54"/>
      <c r="AS22" s="411"/>
    </row>
    <row r="23" ht="11.25" customHeight="1">
      <c r="A23" s="411"/>
      <c r="E23" s="712"/>
      <c r="F23" s="411"/>
      <c r="K23" s="711"/>
      <c r="L23" s="727" t="s">
        <v>223</v>
      </c>
      <c r="M23" s="411"/>
      <c r="N23" s="599"/>
      <c r="O23" s="709"/>
      <c r="P23" s="411"/>
      <c r="Q23" s="411"/>
      <c r="R23" s="411"/>
      <c r="S23" s="599"/>
      <c r="T23" s="411"/>
      <c r="U23" s="411"/>
      <c r="V23" s="411"/>
      <c r="W23" s="411"/>
      <c r="X23" s="411"/>
      <c r="Y23" s="411"/>
      <c r="Z23" s="411"/>
      <c r="AA23" s="411"/>
      <c r="AB23" s="411"/>
      <c r="AC23" s="599"/>
      <c r="AD23" s="411"/>
      <c r="AE23" s="728"/>
      <c r="AF23" s="729" t="s">
        <v>223</v>
      </c>
      <c r="AG23" s="411"/>
      <c r="AH23" s="599"/>
      <c r="AI23" s="411"/>
      <c r="AJ23" s="711"/>
      <c r="AN23" s="411"/>
      <c r="AO23" s="715"/>
      <c r="AS23" s="411"/>
    </row>
    <row r="24" ht="11.25" customHeight="1">
      <c r="A24" s="411"/>
      <c r="B24" s="713" t="str">
        <f>UPPER('Brackets To Edit'!B4)</f>
        <v>NE #1 ● ESPN+</v>
      </c>
      <c r="E24" s="712"/>
      <c r="F24" s="711"/>
      <c r="J24" s="712"/>
      <c r="O24" s="712"/>
      <c r="P24" s="411"/>
      <c r="Q24" s="411"/>
      <c r="R24" s="411"/>
      <c r="S24" s="599"/>
      <c r="T24" s="411"/>
      <c r="U24" s="411"/>
      <c r="V24" s="411"/>
      <c r="W24" s="411"/>
      <c r="X24" s="411"/>
      <c r="Y24" s="411"/>
      <c r="Z24" s="411"/>
      <c r="AA24" s="411"/>
      <c r="AB24" s="411"/>
      <c r="AC24" s="599"/>
      <c r="AD24" s="411"/>
      <c r="AE24" s="715"/>
      <c r="AJ24" s="711"/>
      <c r="AK24" s="730"/>
      <c r="AL24" s="730"/>
      <c r="AM24" s="730"/>
      <c r="AN24" s="411"/>
      <c r="AO24" s="715"/>
      <c r="AP24" s="713" t="str">
        <f>UPPER('Brackets To Edit'!B48)</f>
        <v>MA #1 ● ESPN+</v>
      </c>
      <c r="AS24" s="411"/>
    </row>
    <row r="25" ht="11.25" customHeight="1">
      <c r="A25" s="411"/>
      <c r="E25" s="709"/>
      <c r="F25" s="719"/>
      <c r="G25" s="703" t="str">
        <f>UPPER(IF(AND(D21=0,D29=0),"",IF(D21&gt;D29,B21,B29)))</f>
        <v>RHODE ISLAND</v>
      </c>
      <c r="H25" s="411"/>
      <c r="I25" s="704">
        <f>'Brackets To Edit'!I8</f>
        <v>10</v>
      </c>
      <c r="J25" s="731"/>
      <c r="O25" s="712"/>
      <c r="P25" s="411"/>
      <c r="Q25" s="411"/>
      <c r="R25" s="411"/>
      <c r="S25" s="599"/>
      <c r="T25" s="411"/>
      <c r="U25" s="411"/>
      <c r="V25" s="411"/>
      <c r="W25" s="732"/>
      <c r="X25" s="411"/>
      <c r="Y25" s="411"/>
      <c r="Z25" s="411"/>
      <c r="AA25" s="411"/>
      <c r="AB25" s="411"/>
      <c r="AC25" s="599"/>
      <c r="AD25" s="411"/>
      <c r="AE25" s="715"/>
      <c r="AJ25" s="719"/>
      <c r="AK25" s="703" t="str">
        <f>UPPER(IF(AND(AR21=0,AR29=0),"",IF(AR21&gt;AR29,AP21,AP29)))</f>
        <v>NEW YORK</v>
      </c>
      <c r="AL25" s="411"/>
      <c r="AM25" s="704">
        <f>'Brackets To Edit'!I52</f>
        <v>7</v>
      </c>
      <c r="AN25" s="706"/>
      <c r="AO25" s="711"/>
      <c r="AS25" s="411"/>
    </row>
    <row r="26" ht="11.25" customHeight="1">
      <c r="A26" s="411"/>
      <c r="B26" s="724" t="str">
        <f>'Brackets To Edit'!B8</f>
        <v>Sunday 8/5 - 1:00 PM</v>
      </c>
      <c r="E26" s="709"/>
      <c r="F26" s="711"/>
      <c r="G26" s="54"/>
      <c r="H26" s="411"/>
      <c r="I26" s="54"/>
      <c r="J26" s="411"/>
      <c r="K26" s="411"/>
      <c r="L26" s="411"/>
      <c r="M26" s="411"/>
      <c r="N26" s="599"/>
      <c r="O26" s="709"/>
      <c r="P26" s="411"/>
      <c r="Q26" s="411"/>
      <c r="R26" s="411"/>
      <c r="S26" s="599"/>
      <c r="T26" s="411"/>
      <c r="U26" s="411"/>
      <c r="V26" s="411"/>
      <c r="W26" s="732"/>
      <c r="X26" s="411"/>
      <c r="Y26" s="411"/>
      <c r="Z26" s="411"/>
      <c r="AA26" s="411"/>
      <c r="AB26" s="411"/>
      <c r="AC26" s="599"/>
      <c r="AD26" s="411"/>
      <c r="AE26" s="726"/>
      <c r="AF26" s="411"/>
      <c r="AG26" s="411"/>
      <c r="AH26" s="599"/>
      <c r="AI26" s="411"/>
      <c r="AJ26" s="411"/>
      <c r="AK26" s="54"/>
      <c r="AL26" s="411"/>
      <c r="AM26" s="54"/>
      <c r="AN26" s="411"/>
      <c r="AO26" s="711"/>
      <c r="AP26" s="724" t="str">
        <f>'Brackets To Edit'!B52</f>
        <v>Sunday 8/5 - 10:00 AM</v>
      </c>
      <c r="AS26" s="411"/>
    </row>
    <row r="27" ht="11.25" customHeight="1">
      <c r="A27" s="411"/>
      <c r="E27" s="712"/>
      <c r="G27" s="727" t="s">
        <v>221</v>
      </c>
      <c r="H27" s="411"/>
      <c r="I27" s="599"/>
      <c r="J27" s="411"/>
      <c r="K27" s="411"/>
      <c r="L27" s="713" t="str">
        <f>UPPER('Brackets To Edit'!L10)</f>
        <v>NE #7 ● ESPN+</v>
      </c>
      <c r="O27" s="709"/>
      <c r="U27" s="411"/>
      <c r="V27" s="411"/>
      <c r="X27" s="411"/>
      <c r="Y27" s="411"/>
      <c r="AE27" s="726"/>
      <c r="AF27" s="734" t="str">
        <f>UPPER('Brackets To Edit'!L54)</f>
        <v>MA #7 ● ESPN+</v>
      </c>
      <c r="AI27" s="411"/>
      <c r="AJ27" s="411"/>
      <c r="AK27" s="729" t="s">
        <v>221</v>
      </c>
      <c r="AL27" s="411"/>
      <c r="AM27" s="632"/>
      <c r="AN27" s="411"/>
      <c r="AO27" s="715"/>
      <c r="AS27" s="411"/>
    </row>
    <row r="28" ht="11.25" customHeight="1">
      <c r="A28" s="411"/>
      <c r="E28" s="712"/>
      <c r="G28" s="411"/>
      <c r="H28" s="411"/>
      <c r="I28" s="599"/>
      <c r="J28" s="411"/>
      <c r="K28" s="411"/>
      <c r="O28" s="709"/>
      <c r="U28" s="411"/>
      <c r="V28" s="411"/>
      <c r="X28" s="411"/>
      <c r="Y28" s="411"/>
      <c r="AE28" s="728"/>
      <c r="AI28" s="411"/>
      <c r="AJ28" s="411"/>
      <c r="AK28" s="411"/>
      <c r="AL28" s="411"/>
      <c r="AM28" s="632"/>
      <c r="AN28" s="411"/>
      <c r="AO28" s="715"/>
      <c r="AS28" s="411"/>
    </row>
    <row r="29" ht="11.25" customHeight="1">
      <c r="A29" s="411"/>
      <c r="B29" s="703" t="str">
        <f>UPPER('Brackets To Edit'!B10)</f>
        <v>RHODE ISLAND</v>
      </c>
      <c r="C29" s="411"/>
      <c r="D29" s="704">
        <f>'Brackets To Edit'!D10</f>
        <v>10</v>
      </c>
      <c r="E29" s="731"/>
      <c r="F29" s="711"/>
      <c r="H29" s="411"/>
      <c r="I29" s="599"/>
      <c r="J29" s="411"/>
      <c r="K29" s="411"/>
      <c r="L29" s="724" t="str">
        <f>'Brackets To Edit'!L12</f>
        <v>Wednesday 8/8 - 4:00 PM</v>
      </c>
      <c r="O29" s="709"/>
      <c r="P29" s="411"/>
      <c r="Q29" s="411"/>
      <c r="R29" s="411"/>
      <c r="S29" s="692" t="s">
        <v>97</v>
      </c>
      <c r="T29" s="411"/>
      <c r="U29" s="411"/>
      <c r="V29" s="411"/>
      <c r="X29" s="411"/>
      <c r="Y29" s="411"/>
      <c r="Z29" s="411"/>
      <c r="AA29" s="411"/>
      <c r="AB29" s="411"/>
      <c r="AC29" s="692" t="s">
        <v>97</v>
      </c>
      <c r="AD29" s="411"/>
      <c r="AE29" s="726"/>
      <c r="AF29" s="724" t="str">
        <f>'Brackets To Edit'!L56</f>
        <v>Wednesday 8/8 - 1:00 PM</v>
      </c>
      <c r="AI29" s="411"/>
      <c r="AJ29" s="411"/>
      <c r="AK29" s="411"/>
      <c r="AL29" s="411"/>
      <c r="AM29" s="632"/>
      <c r="AN29" s="411"/>
      <c r="AO29" s="719"/>
      <c r="AP29" s="703" t="str">
        <f>UPPER('Brackets To Edit'!B54)</f>
        <v>WASHINGTON, DC</v>
      </c>
      <c r="AQ29" s="411"/>
      <c r="AR29" s="704">
        <f>'Brackets To Edit'!D54</f>
        <v>2</v>
      </c>
      <c r="AS29" s="411"/>
    </row>
    <row r="30" ht="11.25" customHeight="1">
      <c r="A30" s="411"/>
      <c r="B30" s="54"/>
      <c r="C30" s="411"/>
      <c r="D30" s="54"/>
      <c r="E30" s="411"/>
      <c r="F30" s="411"/>
      <c r="H30" s="411"/>
      <c r="I30" s="692" t="s">
        <v>97</v>
      </c>
      <c r="J30" s="411"/>
      <c r="K30" s="411"/>
      <c r="O30" s="709"/>
      <c r="P30" s="706"/>
      <c r="Q30" s="703" t="str">
        <f>UPPER(IF(AND(N21=0,N35=0),"",IF(N21&gt;N35,L21,L35)))</f>
        <v>MASSACHUSETTS</v>
      </c>
      <c r="R30" s="411"/>
      <c r="S30" s="704">
        <f>'Brackets To Edit'!S11</f>
        <v>2</v>
      </c>
      <c r="T30" s="706"/>
      <c r="U30" s="411"/>
      <c r="Y30" s="411"/>
      <c r="Z30" s="706"/>
      <c r="AA30" s="703" t="str">
        <f>UPPER(IF(AND(AH21=0,AH35=0),"",IF(AH21&gt;AH35,AF21,AF35)))</f>
        <v>NEW YORK</v>
      </c>
      <c r="AB30" s="411"/>
      <c r="AC30" s="704">
        <f>'Brackets To Edit'!S55</f>
        <v>4</v>
      </c>
      <c r="AD30" s="706"/>
      <c r="AE30" s="726"/>
      <c r="AI30" s="411"/>
      <c r="AJ30" s="411"/>
      <c r="AL30" s="411"/>
      <c r="AM30" s="692" t="s">
        <v>97</v>
      </c>
      <c r="AN30" s="411"/>
      <c r="AO30" s="411"/>
      <c r="AP30" s="54"/>
      <c r="AQ30" s="411"/>
      <c r="AR30" s="54"/>
      <c r="AS30" s="411"/>
    </row>
    <row r="31" ht="11.25" customHeight="1">
      <c r="A31" s="411"/>
      <c r="B31" s="411"/>
      <c r="C31" s="411"/>
      <c r="D31" s="599"/>
      <c r="E31" s="411"/>
      <c r="F31" s="411"/>
      <c r="G31" s="703" t="str">
        <f>UPPER('Brackets To Edit'!G14)</f>
        <v>MAINE</v>
      </c>
      <c r="H31" s="411"/>
      <c r="I31" s="704">
        <f>'Brackets To Edit'!I14</f>
        <v>4</v>
      </c>
      <c r="J31" s="706"/>
      <c r="K31" s="411"/>
      <c r="O31" s="709"/>
      <c r="P31" s="411"/>
      <c r="Q31" s="54"/>
      <c r="R31" s="411"/>
      <c r="S31" s="54"/>
      <c r="T31" s="411"/>
      <c r="U31" s="711"/>
      <c r="V31" s="740"/>
      <c r="W31" s="472"/>
      <c r="X31" s="473"/>
      <c r="Y31" s="411"/>
      <c r="Z31" s="711"/>
      <c r="AA31" s="54"/>
      <c r="AB31" s="411"/>
      <c r="AC31" s="54"/>
      <c r="AD31" s="411"/>
      <c r="AE31" s="726"/>
      <c r="AI31" s="411"/>
      <c r="AJ31" s="706"/>
      <c r="AK31" s="703" t="str">
        <f>UPPER('Brackets To Edit'!G58)</f>
        <v>NEW JERSEY</v>
      </c>
      <c r="AL31" s="411"/>
      <c r="AM31" s="704">
        <f>'Brackets To Edit'!I58</f>
        <v>6</v>
      </c>
      <c r="AN31" s="411"/>
      <c r="AO31" s="411"/>
      <c r="AP31" s="411"/>
      <c r="AQ31" s="411"/>
      <c r="AR31" s="599"/>
      <c r="AS31" s="411"/>
    </row>
    <row r="32" ht="11.25" customHeight="1">
      <c r="A32" s="411"/>
      <c r="B32" s="411"/>
      <c r="C32" s="411"/>
      <c r="D32" s="599"/>
      <c r="E32" s="411"/>
      <c r="F32" s="411"/>
      <c r="G32" s="54"/>
      <c r="H32" s="411"/>
      <c r="I32" s="54"/>
      <c r="J32" s="709"/>
      <c r="K32" s="411"/>
      <c r="O32" s="709"/>
      <c r="P32" s="411"/>
      <c r="Q32" s="727" t="s">
        <v>228</v>
      </c>
      <c r="R32" s="411"/>
      <c r="S32" s="743"/>
      <c r="T32" s="411"/>
      <c r="U32" s="711"/>
      <c r="V32" s="744"/>
      <c r="W32" s="745" t="s">
        <v>230</v>
      </c>
      <c r="X32" s="747"/>
      <c r="Y32" s="411"/>
      <c r="Z32" s="711"/>
      <c r="AA32" s="729" t="s">
        <v>228</v>
      </c>
      <c r="AB32" s="411"/>
      <c r="AC32" s="599"/>
      <c r="AD32" s="411"/>
      <c r="AE32" s="726"/>
      <c r="AI32" s="411"/>
      <c r="AJ32" s="711"/>
      <c r="AK32" s="54"/>
      <c r="AL32" s="411"/>
      <c r="AM32" s="54"/>
      <c r="AN32" s="411"/>
      <c r="AO32" s="411"/>
      <c r="AP32" s="411"/>
      <c r="AQ32" s="411"/>
      <c r="AR32" s="599"/>
      <c r="AS32" s="411"/>
    </row>
    <row r="33" ht="11.25" customHeight="1">
      <c r="A33" s="411"/>
      <c r="B33" s="697"/>
      <c r="C33" s="411"/>
      <c r="D33" s="599"/>
      <c r="E33" s="411"/>
      <c r="F33" s="411"/>
      <c r="H33" s="411"/>
      <c r="I33" s="743"/>
      <c r="J33" s="709"/>
      <c r="K33" s="411"/>
      <c r="L33" s="411"/>
      <c r="M33" s="411"/>
      <c r="N33" s="599"/>
      <c r="O33" s="709"/>
      <c r="P33" s="411"/>
      <c r="Q33" s="411"/>
      <c r="R33" s="411"/>
      <c r="S33" s="599"/>
      <c r="T33" s="411"/>
      <c r="U33" s="711"/>
      <c r="V33" s="482"/>
      <c r="X33" s="483"/>
      <c r="Y33" s="411"/>
      <c r="Z33" s="711"/>
      <c r="AA33" s="411"/>
      <c r="AB33" s="411"/>
      <c r="AC33" s="599"/>
      <c r="AD33" s="411"/>
      <c r="AE33" s="728"/>
      <c r="AF33" s="696"/>
      <c r="AG33" s="696"/>
      <c r="AH33" s="599"/>
      <c r="AI33" s="411"/>
      <c r="AJ33" s="711"/>
      <c r="AK33" s="750"/>
      <c r="AL33" s="411"/>
      <c r="AM33" s="743"/>
      <c r="AN33" s="411"/>
      <c r="AO33" s="411"/>
      <c r="AP33" s="697"/>
      <c r="AQ33" s="411"/>
      <c r="AR33" s="599"/>
      <c r="AS33" s="411"/>
    </row>
    <row r="34" ht="11.25" customHeight="1">
      <c r="A34" s="411"/>
      <c r="C34" s="411"/>
      <c r="D34" s="692" t="s">
        <v>97</v>
      </c>
      <c r="E34" s="411"/>
      <c r="F34" s="411"/>
      <c r="G34" s="713" t="str">
        <f>UPPER('Brackets To Edit'!G12)</f>
        <v>NE #4 ● ESPN+</v>
      </c>
      <c r="J34" s="712"/>
      <c r="K34" s="411"/>
      <c r="L34" s="411"/>
      <c r="M34" s="411"/>
      <c r="N34" s="599"/>
      <c r="O34" s="709"/>
      <c r="P34" s="411"/>
      <c r="T34" s="411"/>
      <c r="U34" s="711"/>
      <c r="V34" s="482"/>
      <c r="X34" s="483"/>
      <c r="Y34" s="411"/>
      <c r="Z34" s="711"/>
      <c r="AB34" s="411"/>
      <c r="AC34" s="599"/>
      <c r="AD34" s="411"/>
      <c r="AE34" s="728"/>
      <c r="AF34" s="696"/>
      <c r="AG34" s="696"/>
      <c r="AH34" s="599"/>
      <c r="AI34" s="411"/>
      <c r="AJ34" s="715"/>
      <c r="AK34" s="713" t="str">
        <f>UPPER('Brackets To Edit'!G56)</f>
        <v>MA #4 ● ESPN+</v>
      </c>
      <c r="AN34" s="411"/>
      <c r="AO34" s="411"/>
      <c r="AQ34" s="411"/>
      <c r="AR34" s="692" t="s">
        <v>97</v>
      </c>
      <c r="AS34" s="411"/>
    </row>
    <row r="35" ht="11.25" customHeight="1">
      <c r="A35" s="411"/>
      <c r="B35" s="703" t="str">
        <f>UPPER('Brackets To Edit'!B16)</f>
        <v>MASSACHUSETTS</v>
      </c>
      <c r="C35" s="411"/>
      <c r="D35" s="704">
        <f>'Brackets To Edit'!D16</f>
        <v>4</v>
      </c>
      <c r="E35" s="706"/>
      <c r="F35" s="411"/>
      <c r="J35" s="712"/>
      <c r="K35" s="719"/>
      <c r="L35" s="703" t="str">
        <f>UPPER(IF(AND(I31=0,I39=0),"",IF(I31&gt;I39,G31,G39)))</f>
        <v>MASSACHUSETTS</v>
      </c>
      <c r="M35" s="411"/>
      <c r="N35" s="704">
        <f>'Brackets To Edit'!N16</f>
        <v>10</v>
      </c>
      <c r="O35" s="731"/>
      <c r="P35" s="411"/>
      <c r="T35" s="411"/>
      <c r="U35" s="711"/>
      <c r="V35" s="482"/>
      <c r="W35" s="755"/>
      <c r="X35" s="483"/>
      <c r="Y35" s="411"/>
      <c r="Z35" s="711"/>
      <c r="AA35" s="411"/>
      <c r="AB35" s="411"/>
      <c r="AC35" s="599"/>
      <c r="AD35" s="411"/>
      <c r="AE35" s="756"/>
      <c r="AF35" s="703" t="str">
        <f>UPPER(IF(AND(AM31=0,AM39=0),"",IF(AM31&gt;AM39,AK31,AK39)))</f>
        <v>NEW JERSEY</v>
      </c>
      <c r="AG35" s="411"/>
      <c r="AH35" s="704">
        <f>'Brackets To Edit'!N60</f>
        <v>2</v>
      </c>
      <c r="AI35" s="706"/>
      <c r="AJ35" s="715"/>
      <c r="AN35" s="411"/>
      <c r="AO35" s="706"/>
      <c r="AP35" s="703" t="str">
        <f>UPPER('Brackets To Edit'!B60)</f>
        <v>MARYLAND</v>
      </c>
      <c r="AQ35" s="411"/>
      <c r="AR35" s="704">
        <f>'Brackets To Edit'!D60</f>
        <v>6</v>
      </c>
      <c r="AS35" s="411"/>
    </row>
    <row r="36" ht="11.25" customHeight="1">
      <c r="A36" s="411"/>
      <c r="B36" s="54"/>
      <c r="C36" s="411"/>
      <c r="D36" s="54"/>
      <c r="E36" s="709"/>
      <c r="F36" s="411"/>
      <c r="G36" s="724" t="str">
        <f>'Brackets To Edit'!G16</f>
        <v>Monday 8/6 - 7:00 PM</v>
      </c>
      <c r="J36" s="712"/>
      <c r="K36" s="711"/>
      <c r="L36" s="54"/>
      <c r="M36" s="411"/>
      <c r="N36" s="54"/>
      <c r="O36" s="411"/>
      <c r="P36" s="411"/>
      <c r="T36" s="411"/>
      <c r="U36" s="719"/>
      <c r="V36" s="482"/>
      <c r="W36" s="750" t="str">
        <f>UPPER(IF(AND(S30=0,S54=0),"",IF(S30&gt;S54,Q30,Q54)))</f>
        <v>RHODE ISLAND</v>
      </c>
      <c r="X36" s="483"/>
      <c r="Y36" s="411"/>
      <c r="Z36" s="711"/>
      <c r="AD36" s="411"/>
      <c r="AE36" s="714"/>
      <c r="AF36" s="54"/>
      <c r="AG36" s="411"/>
      <c r="AH36" s="54"/>
      <c r="AI36" s="411"/>
      <c r="AJ36" s="715"/>
      <c r="AK36" s="724" t="str">
        <f>'Brackets To Edit'!G60</f>
        <v>Monday 8/6 - 4:00 PM</v>
      </c>
      <c r="AN36" s="411"/>
      <c r="AO36" s="711"/>
      <c r="AP36" s="54"/>
      <c r="AQ36" s="411"/>
      <c r="AR36" s="54"/>
      <c r="AS36" s="411"/>
    </row>
    <row r="37" ht="11.25" customHeight="1">
      <c r="A37" s="411"/>
      <c r="E37" s="712"/>
      <c r="F37" s="411"/>
      <c r="J37" s="411"/>
      <c r="K37" s="711"/>
      <c r="L37" s="727" t="s">
        <v>224</v>
      </c>
      <c r="M37" s="411"/>
      <c r="N37" s="599"/>
      <c r="O37" s="411"/>
      <c r="P37" s="411"/>
      <c r="T37" s="411"/>
      <c r="U37" s="711"/>
      <c r="V37" s="482"/>
      <c r="X37" s="483"/>
      <c r="Y37" s="411"/>
      <c r="Z37" s="711"/>
      <c r="AD37" s="411"/>
      <c r="AE37" s="694"/>
      <c r="AF37" s="729" t="s">
        <v>224</v>
      </c>
      <c r="AG37" s="411"/>
      <c r="AH37" s="599"/>
      <c r="AI37" s="411"/>
      <c r="AJ37" s="711"/>
      <c r="AN37" s="411"/>
      <c r="AO37" s="715"/>
      <c r="AS37" s="411"/>
    </row>
    <row r="38" ht="11.25" customHeight="1">
      <c r="A38" s="411"/>
      <c r="B38" s="713" t="str">
        <f>UPPER('Brackets To Edit'!B14)</f>
        <v>NE #2 ● ESPN+</v>
      </c>
      <c r="E38" s="712"/>
      <c r="F38" s="711"/>
      <c r="G38" s="730"/>
      <c r="H38" s="730"/>
      <c r="I38" s="730"/>
      <c r="J38" s="709"/>
      <c r="P38" s="411"/>
      <c r="T38" s="411"/>
      <c r="U38" s="711"/>
      <c r="V38" s="489"/>
      <c r="W38" s="759"/>
      <c r="X38" s="491"/>
      <c r="Y38" s="411"/>
      <c r="Z38" s="711"/>
      <c r="AD38" s="411"/>
      <c r="AJ38" s="711"/>
      <c r="AK38" s="730"/>
      <c r="AL38" s="730"/>
      <c r="AM38" s="730"/>
      <c r="AN38" s="411"/>
      <c r="AO38" s="715"/>
      <c r="AP38" s="713" t="str">
        <f>UPPER('Brackets To Edit'!B58)</f>
        <v>MA #2 ● ESPN+</v>
      </c>
      <c r="AS38" s="411"/>
    </row>
    <row r="39" ht="11.25" customHeight="1">
      <c r="A39" s="411"/>
      <c r="E39" s="709"/>
      <c r="F39" s="719"/>
      <c r="G39" s="703" t="str">
        <f>UPPER(IF(AND(D35=0,D43=0),"",IF(D35&gt;D43,B35,B43)))</f>
        <v>MASSACHUSETTS</v>
      </c>
      <c r="H39" s="411"/>
      <c r="I39" s="704">
        <f>'Brackets To Edit'!I18</f>
        <v>9</v>
      </c>
      <c r="J39" s="731"/>
      <c r="P39" s="411"/>
      <c r="Q39" s="760" t="s">
        <v>247</v>
      </c>
      <c r="T39" s="411"/>
      <c r="U39" s="711"/>
      <c r="V39" s="411"/>
      <c r="W39" s="411"/>
      <c r="X39" s="411"/>
      <c r="Y39" s="411"/>
      <c r="Z39" s="711"/>
      <c r="AA39" s="761" t="s">
        <v>249</v>
      </c>
      <c r="AD39" s="411"/>
      <c r="AJ39" s="719"/>
      <c r="AK39" s="703" t="str">
        <f>UPPER(IF(AND(AR35=0,AR43=0),"",IF(AR35&gt;AR43,AP35,AP43)))</f>
        <v>MARYLAND</v>
      </c>
      <c r="AL39" s="411"/>
      <c r="AM39" s="704">
        <f>'Brackets To Edit'!I62</f>
        <v>2</v>
      </c>
      <c r="AN39" s="706"/>
      <c r="AO39" s="711"/>
      <c r="AS39" s="411"/>
    </row>
    <row r="40" ht="11.25" customHeight="1">
      <c r="A40" s="411"/>
      <c r="B40" s="724" t="str">
        <f>'Brackets To Edit'!B18</f>
        <v>Sunday 8/5 - 7:00 PM</v>
      </c>
      <c r="E40" s="709"/>
      <c r="F40" s="711"/>
      <c r="G40" s="54"/>
      <c r="H40" s="411"/>
      <c r="I40" s="54"/>
      <c r="J40" s="411"/>
      <c r="K40" s="411"/>
      <c r="L40" s="411"/>
      <c r="M40" s="411"/>
      <c r="N40" s="599"/>
      <c r="O40" s="411"/>
      <c r="P40" s="411"/>
      <c r="T40" s="411"/>
      <c r="U40" s="711"/>
      <c r="V40" s="411"/>
      <c r="W40" s="411"/>
      <c r="X40" s="411"/>
      <c r="Y40" s="709"/>
      <c r="Z40" s="411"/>
      <c r="AD40" s="411"/>
      <c r="AE40" s="694"/>
      <c r="AF40" s="696"/>
      <c r="AG40" s="694"/>
      <c r="AH40" s="599"/>
      <c r="AI40" s="411"/>
      <c r="AJ40" s="411"/>
      <c r="AK40" s="54"/>
      <c r="AL40" s="411"/>
      <c r="AM40" s="54"/>
      <c r="AN40" s="411"/>
      <c r="AO40" s="711"/>
      <c r="AP40" s="724" t="str">
        <f>'Brackets To Edit'!B62</f>
        <v>Sunday 8/5 - 4:00 PM</v>
      </c>
      <c r="AS40" s="411"/>
    </row>
    <row r="41" ht="11.25" customHeight="1">
      <c r="A41" s="411"/>
      <c r="E41" s="712"/>
      <c r="F41" s="711"/>
      <c r="G41" s="727" t="s">
        <v>222</v>
      </c>
      <c r="H41" s="411"/>
      <c r="I41" s="599"/>
      <c r="J41" s="411"/>
      <c r="K41" s="411"/>
      <c r="L41" s="411"/>
      <c r="M41" s="411"/>
      <c r="N41" s="599"/>
      <c r="O41" s="411"/>
      <c r="P41" s="411"/>
      <c r="T41" s="411"/>
      <c r="U41" s="711"/>
      <c r="V41" s="411"/>
      <c r="W41" s="411"/>
      <c r="X41" s="411"/>
      <c r="Y41" s="411"/>
      <c r="Z41" s="711"/>
      <c r="AD41" s="411"/>
      <c r="AE41" s="714"/>
      <c r="AF41" s="696"/>
      <c r="AG41" s="696"/>
      <c r="AH41" s="599"/>
      <c r="AI41" s="411"/>
      <c r="AJ41" s="411"/>
      <c r="AK41" s="729" t="s">
        <v>222</v>
      </c>
      <c r="AL41" s="411"/>
      <c r="AM41" s="632"/>
      <c r="AN41" s="411"/>
      <c r="AO41" s="715"/>
      <c r="AS41" s="411"/>
    </row>
    <row r="42" ht="11.25" customHeight="1">
      <c r="A42" s="411"/>
      <c r="E42" s="712"/>
      <c r="F42" s="411"/>
      <c r="G42" s="411"/>
      <c r="H42" s="411"/>
      <c r="I42" s="599"/>
      <c r="J42" s="411"/>
      <c r="K42" s="411"/>
      <c r="L42" s="411"/>
      <c r="M42" s="411"/>
      <c r="N42" s="599"/>
      <c r="O42" s="411"/>
      <c r="P42" s="411"/>
      <c r="T42" s="411"/>
      <c r="U42" s="711"/>
      <c r="V42" s="411"/>
      <c r="W42" s="411"/>
      <c r="X42" s="411"/>
      <c r="Y42" s="411"/>
      <c r="Z42" s="711"/>
      <c r="AD42" s="411"/>
      <c r="AE42" s="694"/>
      <c r="AF42" s="696"/>
      <c r="AG42" s="694"/>
      <c r="AH42" s="599"/>
      <c r="AI42" s="411"/>
      <c r="AJ42" s="411"/>
      <c r="AK42" s="411"/>
      <c r="AL42" s="411"/>
      <c r="AM42" s="632"/>
      <c r="AN42" s="411"/>
      <c r="AO42" s="715"/>
      <c r="AS42" s="411"/>
    </row>
    <row r="43" ht="11.25" customHeight="1">
      <c r="A43" s="411"/>
      <c r="B43" s="703" t="str">
        <f>UPPER('Brackets To Edit'!B20)</f>
        <v>NEW HAMPSHIRE</v>
      </c>
      <c r="C43" s="411"/>
      <c r="D43" s="704">
        <f>'Brackets To Edit'!D20</f>
        <v>2</v>
      </c>
      <c r="E43" s="731"/>
      <c r="F43" s="411"/>
      <c r="G43" s="411"/>
      <c r="H43" s="411"/>
      <c r="I43" s="599"/>
      <c r="J43" s="411"/>
      <c r="K43" s="411"/>
      <c r="L43" s="411"/>
      <c r="M43" s="411"/>
      <c r="N43" s="692"/>
      <c r="O43" s="411"/>
      <c r="P43" s="411"/>
      <c r="Q43" s="713" t="str">
        <f>UPPER('Brackets To Edit'!Q18)</f>
        <v>NE #10 ● ESPN</v>
      </c>
      <c r="T43" s="411"/>
      <c r="U43" s="711"/>
      <c r="V43" s="411"/>
      <c r="W43" s="763"/>
      <c r="Z43" s="711"/>
      <c r="AA43" s="734" t="str">
        <f>UPPER('Brackets To Edit'!Q62)</f>
        <v>MA #10 ● ESPN</v>
      </c>
      <c r="AD43" s="411"/>
      <c r="AE43" s="694"/>
      <c r="AF43" s="411"/>
      <c r="AG43" s="411"/>
      <c r="AH43" s="692"/>
      <c r="AI43" s="411"/>
      <c r="AJ43" s="411"/>
      <c r="AK43" s="411"/>
      <c r="AL43" s="411"/>
      <c r="AM43" s="632"/>
      <c r="AN43" s="411"/>
      <c r="AO43" s="719"/>
      <c r="AP43" s="703" t="str">
        <f>UPPER('Brackets To Edit'!B64)</f>
        <v>DELAWARE</v>
      </c>
      <c r="AQ43" s="411"/>
      <c r="AR43" s="704">
        <f>'Brackets To Edit'!D64</f>
        <v>0</v>
      </c>
      <c r="AS43" s="411"/>
    </row>
    <row r="44" ht="11.25" customHeight="1">
      <c r="A44" s="411"/>
      <c r="B44" s="54"/>
      <c r="C44" s="411"/>
      <c r="D44" s="54"/>
      <c r="E44" s="411"/>
      <c r="F44" s="411"/>
      <c r="G44" s="411"/>
      <c r="H44" s="411"/>
      <c r="I44" s="599"/>
      <c r="J44" s="411"/>
      <c r="K44" s="411"/>
      <c r="L44" s="411"/>
      <c r="M44" s="411"/>
      <c r="N44" s="692"/>
      <c r="O44" s="411"/>
      <c r="P44" s="411"/>
      <c r="T44" s="411"/>
      <c r="U44" s="711"/>
      <c r="V44" s="411"/>
      <c r="W44" s="763"/>
      <c r="Z44" s="711"/>
      <c r="AD44" s="411"/>
      <c r="AE44" s="694"/>
      <c r="AF44" s="411"/>
      <c r="AG44" s="411"/>
      <c r="AH44" s="692"/>
      <c r="AI44" s="411"/>
      <c r="AJ44" s="411"/>
      <c r="AK44" s="411"/>
      <c r="AL44" s="411"/>
      <c r="AM44" s="632"/>
      <c r="AN44" s="411"/>
      <c r="AO44" s="411"/>
      <c r="AP44" s="54"/>
      <c r="AQ44" s="411"/>
      <c r="AR44" s="54"/>
      <c r="AS44" s="411"/>
    </row>
    <row r="45" ht="11.25" customHeight="1">
      <c r="A45" s="411"/>
      <c r="B45" s="750"/>
      <c r="C45" s="411"/>
      <c r="D45" s="743"/>
      <c r="E45" s="411"/>
      <c r="F45" s="411"/>
      <c r="G45" s="411"/>
      <c r="H45" s="411"/>
      <c r="I45" s="599"/>
      <c r="J45" s="411"/>
      <c r="K45" s="411"/>
      <c r="L45" s="411"/>
      <c r="M45" s="411"/>
      <c r="N45" s="692"/>
      <c r="O45" s="411"/>
      <c r="P45" s="411"/>
      <c r="Q45" s="724" t="str">
        <f>'Brackets To Edit'!Q20</f>
        <v>Sunday 8/12 - 10:00 AM</v>
      </c>
      <c r="T45" s="411"/>
      <c r="U45" s="711"/>
      <c r="V45" s="411"/>
      <c r="W45" s="763"/>
      <c r="Z45" s="711"/>
      <c r="AA45" s="724" t="str">
        <f>'Brackets To Edit'!Q64</f>
        <v>Sunday 8/12 - 1:00 PM</v>
      </c>
      <c r="AD45" s="411"/>
      <c r="AE45" s="694"/>
      <c r="AF45" s="411"/>
      <c r="AG45" s="411"/>
      <c r="AH45" s="692"/>
      <c r="AI45" s="411"/>
      <c r="AJ45" s="411"/>
      <c r="AK45" s="411"/>
      <c r="AL45" s="411"/>
      <c r="AM45" s="632"/>
      <c r="AN45" s="411"/>
      <c r="AO45" s="411"/>
      <c r="AP45" s="411"/>
      <c r="AQ45" s="411"/>
      <c r="AR45" s="599"/>
      <c r="AS45" s="411"/>
    </row>
    <row r="46" ht="11.25" customHeight="1">
      <c r="A46" s="411"/>
      <c r="B46" s="750"/>
      <c r="C46" s="411"/>
      <c r="D46" s="743"/>
      <c r="E46" s="411"/>
      <c r="F46" s="411"/>
      <c r="G46" s="411"/>
      <c r="H46" s="411"/>
      <c r="I46" s="599"/>
      <c r="J46" s="411"/>
      <c r="K46" s="411"/>
      <c r="L46" s="411"/>
      <c r="M46" s="411"/>
      <c r="N46" s="692"/>
      <c r="O46" s="411"/>
      <c r="P46" s="411"/>
      <c r="T46" s="411"/>
      <c r="U46" s="711"/>
      <c r="V46" s="411"/>
      <c r="W46" s="763"/>
      <c r="Z46" s="711"/>
      <c r="AD46" s="411"/>
      <c r="AE46" s="694"/>
      <c r="AF46" s="411"/>
      <c r="AG46" s="411"/>
      <c r="AH46" s="692"/>
      <c r="AI46" s="411"/>
      <c r="AJ46" s="411"/>
      <c r="AK46" s="411"/>
      <c r="AL46" s="411"/>
      <c r="AM46" s="632"/>
      <c r="AN46" s="411"/>
      <c r="AO46" s="411"/>
      <c r="AP46" s="411"/>
      <c r="AQ46" s="411"/>
      <c r="AR46" s="599"/>
      <c r="AS46" s="411"/>
    </row>
    <row r="47" ht="11.25" customHeight="1">
      <c r="A47" s="411"/>
      <c r="B47" s="750"/>
      <c r="C47" s="411"/>
      <c r="D47" s="743"/>
      <c r="E47" s="411"/>
      <c r="F47" s="411"/>
      <c r="G47" s="411"/>
      <c r="H47" s="411"/>
      <c r="I47" s="599"/>
      <c r="J47" s="411"/>
      <c r="K47" s="411"/>
      <c r="L47" s="411"/>
      <c r="M47" s="411"/>
      <c r="N47" s="692"/>
      <c r="O47" s="411"/>
      <c r="P47" s="411"/>
      <c r="T47" s="411"/>
      <c r="U47" s="711"/>
      <c r="V47" s="740"/>
      <c r="W47" s="472"/>
      <c r="X47" s="473"/>
      <c r="Z47" s="711"/>
      <c r="AD47" s="411"/>
      <c r="AE47" s="694"/>
      <c r="AF47" s="411"/>
      <c r="AG47" s="411"/>
      <c r="AH47" s="692"/>
      <c r="AI47" s="411"/>
      <c r="AJ47" s="411"/>
      <c r="AK47" s="411"/>
      <c r="AL47" s="411"/>
      <c r="AM47" s="632"/>
      <c r="AN47" s="411"/>
      <c r="AO47" s="411"/>
      <c r="AP47" s="411"/>
      <c r="AQ47" s="411"/>
      <c r="AR47" s="599"/>
      <c r="AS47" s="411"/>
    </row>
    <row r="48" ht="11.25" customHeight="1">
      <c r="F48" s="411"/>
      <c r="G48" s="411"/>
      <c r="H48" s="411"/>
      <c r="I48" s="599"/>
      <c r="J48" s="411"/>
      <c r="K48" s="411"/>
      <c r="L48" s="411"/>
      <c r="M48" s="411"/>
      <c r="N48" s="692" t="s">
        <v>97</v>
      </c>
      <c r="O48" s="411"/>
      <c r="P48" s="411"/>
      <c r="T48" s="411"/>
      <c r="U48" s="711"/>
      <c r="V48" s="744"/>
      <c r="W48" s="765" t="s">
        <v>231</v>
      </c>
      <c r="X48" s="766"/>
      <c r="Z48" s="711"/>
      <c r="AD48" s="411"/>
      <c r="AE48" s="694"/>
      <c r="AF48" s="411"/>
      <c r="AG48" s="411"/>
      <c r="AH48" s="692" t="s">
        <v>97</v>
      </c>
      <c r="AI48" s="411"/>
      <c r="AJ48" s="411"/>
      <c r="AK48" s="411"/>
      <c r="AL48" s="411"/>
      <c r="AM48" s="632"/>
      <c r="AN48" s="411"/>
      <c r="AO48" s="411"/>
      <c r="AP48" s="411"/>
      <c r="AQ48" s="411"/>
      <c r="AR48" s="599"/>
      <c r="AS48" s="411"/>
    </row>
    <row r="49" ht="11.25" customHeight="1">
      <c r="A49" s="411"/>
      <c r="C49" s="411"/>
      <c r="D49" s="692" t="s">
        <v>97</v>
      </c>
      <c r="E49" s="411"/>
      <c r="F49" s="411"/>
      <c r="G49" s="411"/>
      <c r="H49" s="411"/>
      <c r="I49" s="599"/>
      <c r="J49" s="411"/>
      <c r="K49" s="411"/>
      <c r="L49" s="703" t="str">
        <f>UPPER(IF(AND(N21=0,N35=0),"",IF(N21&gt;N35,L35,L21)))</f>
        <v>RHODE ISLAND</v>
      </c>
      <c r="M49" s="411"/>
      <c r="N49" s="704">
        <f>'Brackets To Edit'!N23</f>
        <v>6</v>
      </c>
      <c r="O49" s="706"/>
      <c r="P49" s="411"/>
      <c r="T49" s="411"/>
      <c r="U49" s="711"/>
      <c r="V49" s="482"/>
      <c r="X49" s="483"/>
      <c r="Z49" s="711"/>
      <c r="AD49" s="411"/>
      <c r="AE49" s="767"/>
      <c r="AF49" s="768" t="str">
        <f>UPPER(IF(AND(AH21=0,AH35=0),"",IF(AH21&gt;AH35,AF35,AF21)))</f>
        <v>NEW JERSEY</v>
      </c>
      <c r="AG49" s="411"/>
      <c r="AH49" s="704">
        <f>'Brackets To Edit'!N67</f>
        <v>1</v>
      </c>
      <c r="AI49" s="411"/>
      <c r="AJ49" s="411"/>
      <c r="AK49" s="411"/>
      <c r="AL49" s="411"/>
      <c r="AM49" s="632"/>
      <c r="AN49" s="411"/>
      <c r="AO49" s="411"/>
      <c r="AQ49" s="411"/>
      <c r="AR49" s="692" t="s">
        <v>97</v>
      </c>
      <c r="AS49" s="411"/>
    </row>
    <row r="50" ht="11.25" customHeight="1">
      <c r="A50" s="769" t="s">
        <v>200</v>
      </c>
      <c r="B50" s="703" t="str">
        <f>UPPER(IF(AND(D21=0,D29=0),"",IF(D21&gt;D29,B29,B21)))</f>
        <v>CONNECTICUT</v>
      </c>
      <c r="C50" s="411"/>
      <c r="D50" s="704">
        <f>'Brackets To Edit'!D26</f>
        <v>7</v>
      </c>
      <c r="E50" s="706"/>
      <c r="F50" s="411"/>
      <c r="G50" s="411"/>
      <c r="H50" s="411"/>
      <c r="I50" s="599"/>
      <c r="J50" s="411"/>
      <c r="K50" s="411"/>
      <c r="L50" s="54"/>
      <c r="M50" s="411"/>
      <c r="N50" s="54"/>
      <c r="O50" s="709"/>
      <c r="P50" s="411"/>
      <c r="T50" s="411"/>
      <c r="U50" s="711"/>
      <c r="V50" s="482"/>
      <c r="X50" s="483"/>
      <c r="Z50" s="711"/>
      <c r="AD50" s="411"/>
      <c r="AE50" s="726"/>
      <c r="AF50" s="54"/>
      <c r="AG50" s="411"/>
      <c r="AH50" s="54"/>
      <c r="AI50" s="411"/>
      <c r="AJ50" s="411"/>
      <c r="AK50" s="411"/>
      <c r="AL50" s="411"/>
      <c r="AM50" s="632"/>
      <c r="AN50" s="411"/>
      <c r="AO50" s="706"/>
      <c r="AP50" s="703" t="str">
        <f>UPPER(IF(AND(AR21=0,AR29=0),"",IF(AR21&gt;AR29,AP29,AP21)))</f>
        <v>WASHINGTON, DC</v>
      </c>
      <c r="AQ50" s="411"/>
      <c r="AR50" s="704">
        <f>'Brackets To Edit'!D70</f>
        <v>6</v>
      </c>
      <c r="AS50" s="525" t="s">
        <v>200</v>
      </c>
    </row>
    <row r="51" ht="11.25" customHeight="1">
      <c r="B51" s="54"/>
      <c r="C51" s="411"/>
      <c r="D51" s="54"/>
      <c r="E51" s="709"/>
      <c r="F51" s="411"/>
      <c r="G51" s="411"/>
      <c r="H51" s="411"/>
      <c r="I51" s="599"/>
      <c r="J51" s="411"/>
      <c r="K51" s="411"/>
      <c r="L51" s="770" t="s">
        <v>194</v>
      </c>
      <c r="M51" s="411"/>
      <c r="N51" s="599"/>
      <c r="O51" s="709"/>
      <c r="P51" s="411"/>
      <c r="T51" s="411"/>
      <c r="U51" s="711"/>
      <c r="V51" s="482"/>
      <c r="W51" s="771"/>
      <c r="X51" s="483"/>
      <c r="Z51" s="711"/>
      <c r="AD51" s="411"/>
      <c r="AE51" s="726"/>
      <c r="AF51" s="772" t="s">
        <v>194</v>
      </c>
      <c r="AG51" s="411"/>
      <c r="AH51" s="599"/>
      <c r="AI51" s="411"/>
      <c r="AJ51" s="411"/>
      <c r="AK51" s="411"/>
      <c r="AL51" s="411"/>
      <c r="AM51" s="632"/>
      <c r="AN51" s="411"/>
      <c r="AO51" s="711"/>
      <c r="AP51" s="54"/>
      <c r="AQ51" s="411"/>
      <c r="AR51" s="54"/>
    </row>
    <row r="52" ht="11.25" customHeight="1">
      <c r="A52" s="411"/>
      <c r="E52" s="709"/>
      <c r="F52" s="411"/>
      <c r="G52" s="411"/>
      <c r="H52" s="411"/>
      <c r="I52" s="599"/>
      <c r="J52" s="411"/>
      <c r="K52" s="773"/>
      <c r="O52" s="712"/>
      <c r="P52" s="411"/>
      <c r="T52" s="411"/>
      <c r="U52" s="711"/>
      <c r="V52" s="482"/>
      <c r="W52" s="750" t="str">
        <f>UPPER(IF(AND(AC30=0,AC54=0),"",IF(AC30&gt;AC54,AA30,AA54)))</f>
        <v>NEW YORK</v>
      </c>
      <c r="X52" s="483"/>
      <c r="Y52" s="774"/>
      <c r="Z52" s="711"/>
      <c r="AD52" s="411"/>
      <c r="AE52" s="715"/>
      <c r="AI52" s="411"/>
      <c r="AJ52" s="411"/>
      <c r="AK52" s="411"/>
      <c r="AL52" s="411"/>
      <c r="AM52" s="632"/>
      <c r="AN52" s="411"/>
      <c r="AO52" s="711"/>
      <c r="AQ52" s="411"/>
      <c r="AR52" s="599"/>
      <c r="AS52" s="411"/>
    </row>
    <row r="53" ht="11.25" customHeight="1">
      <c r="B53" s="713" t="str">
        <f>UPPER('Brackets To Edit'!B24)</f>
        <v>NE #5 ● ESPN+</v>
      </c>
      <c r="E53" s="712"/>
      <c r="F53" s="711"/>
      <c r="G53" s="775"/>
      <c r="H53" s="411"/>
      <c r="I53" s="692" t="s">
        <v>97</v>
      </c>
      <c r="J53" s="411"/>
      <c r="K53" s="411"/>
      <c r="O53" s="712"/>
      <c r="P53" s="411"/>
      <c r="T53" s="411"/>
      <c r="U53" s="711"/>
      <c r="V53" s="482"/>
      <c r="X53" s="483"/>
      <c r="Y53" s="411"/>
      <c r="Z53" s="711"/>
      <c r="AD53" s="411"/>
      <c r="AE53" s="715"/>
      <c r="AI53" s="411"/>
      <c r="AJ53" s="411"/>
      <c r="AK53" s="411"/>
      <c r="AL53" s="411"/>
      <c r="AM53" s="692" t="s">
        <v>97</v>
      </c>
      <c r="AN53" s="411"/>
      <c r="AO53" s="715"/>
      <c r="AP53" s="713" t="str">
        <f>UPPER('Brackets To Edit'!B68)</f>
        <v>MA #5 ● ESPN+</v>
      </c>
    </row>
    <row r="54" ht="11.25" customHeight="1">
      <c r="E54" s="712"/>
      <c r="F54" s="719"/>
      <c r="G54" s="703" t="str">
        <f>UPPER(IF(AND(D50=0,D58=0),"",IF(D50&gt;D58,B50,B58)))</f>
        <v>CONNECTICUT</v>
      </c>
      <c r="H54" s="411"/>
      <c r="I54" s="704">
        <f>'Brackets To Edit'!I28</f>
        <v>3</v>
      </c>
      <c r="J54" s="706"/>
      <c r="K54" s="411"/>
      <c r="L54" s="713" t="str">
        <f>UPPER('Brackets To Edit'!L27)</f>
        <v>NE #9 ● ESPN</v>
      </c>
      <c r="O54" s="709"/>
      <c r="P54" s="719"/>
      <c r="Q54" s="703" t="str">
        <f>UPPER(IF(AND(N49=0,N61=0),"",IF(N49&gt;N61,L49,L61)))</f>
        <v>RHODE ISLAND</v>
      </c>
      <c r="R54" s="411"/>
      <c r="S54" s="704">
        <f>'Brackets To Edit'!S27</f>
        <v>3</v>
      </c>
      <c r="T54" s="731"/>
      <c r="U54" s="711"/>
      <c r="V54" s="489"/>
      <c r="W54" s="776"/>
      <c r="X54" s="491"/>
      <c r="Y54" s="411"/>
      <c r="Z54" s="719"/>
      <c r="AA54" s="703" t="str">
        <f>UPPER(IF(AND(AH49=0,AH61=0),"",IF(AH49&gt;AH61,AA30,AF61)))</f>
        <v>MARYLAND</v>
      </c>
      <c r="AB54" s="411"/>
      <c r="AC54" s="704">
        <f>'Brackets To Edit'!S71</f>
        <v>0</v>
      </c>
      <c r="AD54" s="706"/>
      <c r="AE54" s="728"/>
      <c r="AF54" s="734" t="str">
        <f>UPPER('Brackets To Edit'!L71)</f>
        <v>MA #9 ● ESPN</v>
      </c>
      <c r="AI54" s="411"/>
      <c r="AJ54" s="706"/>
      <c r="AK54" s="703" t="str">
        <f>UPPER(IF(AND(AR50=0,AR58=0),"",IF(AR50&gt;AR58,AP50,AP58)))</f>
        <v>MARYLAND</v>
      </c>
      <c r="AL54" s="411"/>
      <c r="AM54" s="704">
        <f>'Brackets To Edit'!I72</f>
        <v>6</v>
      </c>
      <c r="AN54" s="706"/>
      <c r="AO54" s="715"/>
    </row>
    <row r="55" ht="11.25" customHeight="1">
      <c r="B55" s="724" t="str">
        <f>'Brackets To Edit'!B28</f>
        <v>Tuesday 8/7 - 1:00 PM</v>
      </c>
      <c r="E55" s="712"/>
      <c r="F55" s="711"/>
      <c r="G55" s="54"/>
      <c r="H55" s="411"/>
      <c r="I55" s="54"/>
      <c r="J55" s="709"/>
      <c r="K55" s="411"/>
      <c r="O55" s="709"/>
      <c r="P55" s="411"/>
      <c r="Q55" s="54"/>
      <c r="R55" s="411"/>
      <c r="S55" s="54"/>
      <c r="T55" s="411"/>
      <c r="U55" s="411"/>
      <c r="Y55" s="411"/>
      <c r="Z55" s="411"/>
      <c r="AA55" s="54"/>
      <c r="AB55" s="411"/>
      <c r="AC55" s="54"/>
      <c r="AD55" s="411"/>
      <c r="AE55" s="726"/>
      <c r="AI55" s="411"/>
      <c r="AJ55" s="711"/>
      <c r="AK55" s="54"/>
      <c r="AL55" s="411"/>
      <c r="AM55" s="54"/>
      <c r="AN55" s="411"/>
      <c r="AO55" s="715"/>
      <c r="AP55" s="724" t="str">
        <f>'Brackets To Edit'!B72</f>
        <v>Tuesday 8/7 - 10:00 AM</v>
      </c>
    </row>
    <row r="56" ht="11.25" customHeight="1">
      <c r="A56" s="778"/>
      <c r="E56" s="709"/>
      <c r="F56" s="711"/>
      <c r="G56" s="727" t="s">
        <v>225</v>
      </c>
      <c r="H56" s="411"/>
      <c r="I56" s="599"/>
      <c r="J56" s="709"/>
      <c r="K56" s="411"/>
      <c r="L56" s="724" t="str">
        <f>'Brackets To Edit'!L29</f>
        <v>Friday 8/10 - 1:00 PM</v>
      </c>
      <c r="O56" s="709"/>
      <c r="P56" s="411"/>
      <c r="Q56" s="727" t="s">
        <v>229</v>
      </c>
      <c r="R56" s="411"/>
      <c r="S56" s="599"/>
      <c r="T56" s="411"/>
      <c r="U56" s="411"/>
      <c r="Y56" s="411"/>
      <c r="Z56" s="411"/>
      <c r="AA56" s="729" t="s">
        <v>229</v>
      </c>
      <c r="AB56" s="411"/>
      <c r="AC56" s="599"/>
      <c r="AD56" s="411"/>
      <c r="AE56" s="726"/>
      <c r="AF56" s="724" t="str">
        <f>'Brackets To Edit'!L73</f>
        <v>Friday 8/10 - 7:00 PM</v>
      </c>
      <c r="AI56" s="411"/>
      <c r="AJ56" s="715"/>
      <c r="AK56" s="729" t="s">
        <v>225</v>
      </c>
      <c r="AO56" s="711"/>
      <c r="AS56" s="537"/>
    </row>
    <row r="57" ht="11.25" customHeight="1">
      <c r="A57" s="778"/>
      <c r="B57" s="779"/>
      <c r="C57" s="779"/>
      <c r="D57" s="779"/>
      <c r="E57" s="709"/>
      <c r="J57" s="712"/>
      <c r="K57" s="711"/>
      <c r="O57" s="709"/>
      <c r="U57" s="411"/>
      <c r="V57" s="411"/>
      <c r="W57" s="411"/>
      <c r="X57" s="411"/>
      <c r="Y57" s="411"/>
      <c r="AE57" s="728"/>
      <c r="AI57" s="411"/>
      <c r="AJ57" s="715"/>
      <c r="AO57" s="711"/>
      <c r="AP57" s="730"/>
      <c r="AQ57" s="730"/>
      <c r="AR57" s="730"/>
      <c r="AS57" s="537"/>
    </row>
    <row r="58" ht="11.25" customHeight="1">
      <c r="A58" s="769" t="s">
        <v>204</v>
      </c>
      <c r="B58" s="703" t="str">
        <f>UPPER(IF(AND(I31=0,I39=0),"",IF(I31&gt;I39,G39,G31)))</f>
        <v>MAINE</v>
      </c>
      <c r="C58" s="411"/>
      <c r="D58" s="704">
        <f>'Brackets To Edit'!D30</f>
        <v>1</v>
      </c>
      <c r="E58" s="731"/>
      <c r="K58" s="711"/>
      <c r="O58" s="709"/>
      <c r="U58" s="411"/>
      <c r="V58" s="411"/>
      <c r="W58" s="411"/>
      <c r="X58" s="411"/>
      <c r="Y58" s="411"/>
      <c r="AE58" s="726"/>
      <c r="AI58" s="411"/>
      <c r="AJ58" s="711"/>
      <c r="AL58" s="411"/>
      <c r="AM58" s="632"/>
      <c r="AN58" s="411"/>
      <c r="AO58" s="719"/>
      <c r="AP58" s="703" t="str">
        <f>UPPER(IF(AND(AM31=0,AM39=0),"",IF(AM31&gt;AM39,AK39,AK31)))</f>
        <v>MARYLAND</v>
      </c>
      <c r="AQ58" s="411"/>
      <c r="AR58" s="704">
        <f>'Brackets To Edit'!D74</f>
        <v>18</v>
      </c>
      <c r="AS58" s="525" t="s">
        <v>204</v>
      </c>
    </row>
    <row r="59" ht="11.25" customHeight="1">
      <c r="B59" s="54"/>
      <c r="C59" s="411"/>
      <c r="D59" s="54"/>
      <c r="E59" s="411"/>
      <c r="F59" s="411"/>
      <c r="G59" s="780"/>
      <c r="H59" s="411"/>
      <c r="I59" s="599"/>
      <c r="J59" s="411"/>
      <c r="K59" s="711"/>
      <c r="L59" s="411"/>
      <c r="M59" s="411"/>
      <c r="N59" s="599"/>
      <c r="O59" s="709"/>
      <c r="P59" s="411"/>
      <c r="Q59" s="411"/>
      <c r="R59" s="411"/>
      <c r="S59" s="599"/>
      <c r="T59" s="411"/>
      <c r="U59" s="411"/>
      <c r="V59" s="411"/>
      <c r="X59" s="411"/>
      <c r="Y59" s="411"/>
      <c r="Z59" s="411"/>
      <c r="AA59" s="411"/>
      <c r="AB59" s="411"/>
      <c r="AC59" s="411"/>
      <c r="AD59" s="411"/>
      <c r="AE59" s="726"/>
      <c r="AF59" s="696"/>
      <c r="AG59" s="696"/>
      <c r="AH59" s="599"/>
      <c r="AI59" s="411"/>
      <c r="AJ59" s="711"/>
      <c r="AK59" s="781"/>
      <c r="AL59" s="411"/>
      <c r="AM59" s="632"/>
      <c r="AN59" s="411"/>
      <c r="AO59" s="411"/>
      <c r="AP59" s="54"/>
      <c r="AQ59" s="411"/>
      <c r="AR59" s="54"/>
    </row>
    <row r="60" ht="11.25" customHeight="1">
      <c r="A60" s="778"/>
      <c r="B60" s="411"/>
      <c r="C60" s="411"/>
      <c r="D60" s="599"/>
      <c r="E60" s="411"/>
      <c r="F60" s="411"/>
      <c r="G60" s="713" t="str">
        <f>UPPER('Brackets To Edit'!G32)</f>
        <v>NE #8 ● ESPN</v>
      </c>
      <c r="J60" s="709"/>
      <c r="K60" s="711"/>
      <c r="L60" s="411"/>
      <c r="M60" s="411"/>
      <c r="N60" s="599"/>
      <c r="O60" s="709"/>
      <c r="P60" s="411"/>
      <c r="Q60" s="411"/>
      <c r="R60" s="411"/>
      <c r="S60" s="599"/>
      <c r="T60" s="411"/>
      <c r="U60" s="411"/>
      <c r="V60" s="411"/>
      <c r="X60" s="411"/>
      <c r="Y60" s="411"/>
      <c r="Z60" s="411"/>
      <c r="AA60" s="411"/>
      <c r="AB60" s="411"/>
      <c r="AC60" s="411"/>
      <c r="AD60" s="411"/>
      <c r="AE60" s="728"/>
      <c r="AF60" s="696"/>
      <c r="AG60" s="694"/>
      <c r="AH60" s="599"/>
      <c r="AI60" s="411"/>
      <c r="AJ60" s="711"/>
      <c r="AK60" s="734" t="str">
        <f>UPPER('Brackets To Edit'!G76)</f>
        <v>MA #8 ● ESPN</v>
      </c>
      <c r="AN60" s="411"/>
      <c r="AO60" s="411"/>
      <c r="AP60" s="411"/>
      <c r="AQ60" s="411"/>
      <c r="AR60" s="599"/>
      <c r="AS60" s="537"/>
    </row>
    <row r="61" ht="11.25" customHeight="1">
      <c r="A61" s="778"/>
      <c r="B61" s="411"/>
      <c r="C61" s="411"/>
      <c r="D61" s="599"/>
      <c r="E61" s="411"/>
      <c r="F61" s="411"/>
      <c r="J61" s="709"/>
      <c r="K61" s="719"/>
      <c r="L61" s="703" t="str">
        <f>UPPER(IF(AND(I54=0,I68=0),"",IF(I54&gt;I68,G54,G68)))</f>
        <v>NEW HAMPSHIRE</v>
      </c>
      <c r="M61" s="411"/>
      <c r="N61" s="704">
        <f>'Brackets To Edit'!N33</f>
        <v>5</v>
      </c>
      <c r="O61" s="731"/>
      <c r="P61" s="411"/>
      <c r="Q61" s="411"/>
      <c r="R61" s="411"/>
      <c r="S61" s="599"/>
      <c r="T61" s="411"/>
      <c r="U61" s="411"/>
      <c r="V61" s="411"/>
      <c r="X61" s="411"/>
      <c r="Y61" s="411"/>
      <c r="Z61" s="411"/>
      <c r="AA61" s="411"/>
      <c r="AB61" s="411"/>
      <c r="AC61" s="411"/>
      <c r="AD61" s="411"/>
      <c r="AE61" s="756"/>
      <c r="AF61" s="703" t="str">
        <f>UPPER(IF(AND(AM54=0,AM68=0),"",IF(AM54&gt;AM68,AK54,AK68)))</f>
        <v>MARYLAND</v>
      </c>
      <c r="AG61" s="411"/>
      <c r="AH61" s="704">
        <f>'Brackets To Edit'!N77</f>
        <v>11</v>
      </c>
      <c r="AI61" s="706"/>
      <c r="AJ61" s="711"/>
      <c r="AN61" s="411"/>
      <c r="AO61" s="411"/>
      <c r="AP61" s="411"/>
      <c r="AQ61" s="411"/>
      <c r="AR61" s="599"/>
      <c r="AS61" s="537"/>
    </row>
    <row r="62" ht="11.25" customHeight="1">
      <c r="A62" s="778"/>
      <c r="C62" s="411"/>
      <c r="D62" s="599"/>
      <c r="E62" s="411"/>
      <c r="F62" s="411"/>
      <c r="G62" s="724" t="str">
        <f>'Brackets To Edit'!G34</f>
        <v>Thursday 8/9 - 1:00 PM</v>
      </c>
      <c r="J62" s="709"/>
      <c r="K62" s="711"/>
      <c r="L62" s="54"/>
      <c r="M62" s="411"/>
      <c r="N62" s="54"/>
      <c r="O62" s="411"/>
      <c r="P62" s="411"/>
      <c r="Q62" s="411"/>
      <c r="R62" s="411"/>
      <c r="S62" s="599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694"/>
      <c r="AF62" s="54"/>
      <c r="AG62" s="411"/>
      <c r="AH62" s="54"/>
      <c r="AI62" s="411"/>
      <c r="AJ62" s="711"/>
      <c r="AK62" s="724" t="str">
        <f>'Brackets To Edit'!G78</f>
        <v>Thursday 8/9 - 7:00 PM</v>
      </c>
      <c r="AN62" s="411"/>
      <c r="AO62" s="411"/>
      <c r="AQ62" s="411"/>
      <c r="AR62" s="599"/>
      <c r="AS62" s="537"/>
    </row>
    <row r="63" ht="11.25" customHeight="1">
      <c r="A63" s="778"/>
      <c r="B63" s="697"/>
      <c r="C63" s="411"/>
      <c r="D63" s="692" t="s">
        <v>97</v>
      </c>
      <c r="E63" s="411"/>
      <c r="F63" s="411"/>
      <c r="J63" s="709"/>
      <c r="K63" s="711"/>
      <c r="L63" s="727" t="s">
        <v>227</v>
      </c>
      <c r="M63" s="411"/>
      <c r="N63" s="599"/>
      <c r="O63" s="411"/>
      <c r="P63" s="411"/>
      <c r="Q63" s="411"/>
      <c r="R63" s="411"/>
      <c r="S63" s="599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714"/>
      <c r="AF63" s="729" t="s">
        <v>227</v>
      </c>
      <c r="AG63" s="411"/>
      <c r="AH63" s="599"/>
      <c r="AI63" s="411"/>
      <c r="AJ63" s="711"/>
      <c r="AN63" s="411"/>
      <c r="AO63" s="411"/>
      <c r="AP63" s="697"/>
      <c r="AQ63" s="411"/>
      <c r="AR63" s="692" t="s">
        <v>97</v>
      </c>
      <c r="AS63" s="537"/>
    </row>
    <row r="64" ht="11.25" customHeight="1">
      <c r="A64" s="769" t="s">
        <v>213</v>
      </c>
      <c r="B64" s="703" t="str">
        <f>UPPER(IF(AND(D35=0,D43=0),"",IF(D35&gt;D43,B43,B35)))</f>
        <v>NEW HAMPSHIRE</v>
      </c>
      <c r="C64" s="411"/>
      <c r="D64" s="704">
        <f>'Brackets To Edit'!D36</f>
        <v>13</v>
      </c>
      <c r="E64" s="706"/>
      <c r="F64" s="411"/>
      <c r="J64" s="709"/>
      <c r="P64" s="411"/>
      <c r="Q64" s="411"/>
      <c r="R64" s="411"/>
      <c r="S64" s="599"/>
      <c r="T64" s="411"/>
      <c r="U64" s="411"/>
      <c r="V64" s="411"/>
      <c r="W64" s="411"/>
      <c r="X64" s="411"/>
      <c r="Y64" s="411"/>
      <c r="Z64" s="411"/>
      <c r="AA64" s="411"/>
      <c r="AB64" s="411"/>
      <c r="AC64" s="599"/>
      <c r="AD64" s="411"/>
      <c r="AE64" s="694"/>
      <c r="AF64" s="696"/>
      <c r="AG64" s="694"/>
      <c r="AH64" s="599"/>
      <c r="AI64" s="411"/>
      <c r="AJ64" s="711"/>
      <c r="AK64" s="411"/>
      <c r="AL64" s="411"/>
      <c r="AM64" s="632"/>
      <c r="AN64" s="411"/>
      <c r="AO64" s="706"/>
      <c r="AP64" s="703" t="str">
        <f>UPPER(IF(AND(AR35=0,AR43=0),"",IF(AR35&gt;AR43,AP43,AP35)))</f>
        <v>DELAWARE</v>
      </c>
      <c r="AQ64" s="411"/>
      <c r="AR64" s="704">
        <f>'Brackets To Edit'!D80</f>
        <v>1</v>
      </c>
      <c r="AS64" s="525" t="s">
        <v>213</v>
      </c>
    </row>
    <row r="65" ht="11.25" customHeight="1">
      <c r="B65" s="54"/>
      <c r="C65" s="411"/>
      <c r="D65" s="54"/>
      <c r="E65" s="411"/>
      <c r="F65" s="711"/>
      <c r="G65" s="775"/>
      <c r="H65" s="411"/>
      <c r="I65" s="599"/>
      <c r="J65" s="709"/>
      <c r="K65" s="711"/>
      <c r="L65" s="411"/>
      <c r="M65" s="411"/>
      <c r="N65" s="599"/>
      <c r="O65" s="411"/>
      <c r="P65" s="411"/>
      <c r="Q65" s="411"/>
      <c r="R65" s="411"/>
      <c r="S65" s="599"/>
      <c r="T65" s="411"/>
      <c r="U65" s="411"/>
      <c r="V65" s="411"/>
      <c r="W65" s="411"/>
      <c r="X65" s="411"/>
      <c r="Y65" s="411"/>
      <c r="Z65" s="411"/>
      <c r="AA65" s="411"/>
      <c r="AB65" s="411"/>
      <c r="AC65" s="599"/>
      <c r="AD65" s="411"/>
      <c r="AE65" s="694"/>
      <c r="AF65" s="696"/>
      <c r="AG65" s="694"/>
      <c r="AH65" s="599"/>
      <c r="AI65" s="411"/>
      <c r="AJ65" s="711"/>
      <c r="AK65" s="411"/>
      <c r="AL65" s="411"/>
      <c r="AM65" s="632"/>
      <c r="AN65" s="411"/>
      <c r="AO65" s="711"/>
      <c r="AP65" s="54"/>
      <c r="AQ65" s="411"/>
      <c r="AR65" s="54"/>
    </row>
    <row r="66" ht="11.25" customHeight="1">
      <c r="A66" s="778"/>
      <c r="C66" s="730"/>
      <c r="D66" s="730"/>
      <c r="E66" s="709"/>
      <c r="J66" s="712"/>
      <c r="K66" s="711"/>
      <c r="L66" s="411"/>
      <c r="M66" s="411"/>
      <c r="N66" s="599"/>
      <c r="O66" s="411"/>
      <c r="P66" s="411"/>
      <c r="Q66" s="411"/>
      <c r="R66" s="411"/>
      <c r="S66" s="599"/>
      <c r="T66" s="411"/>
      <c r="U66" s="411"/>
      <c r="V66" s="411"/>
      <c r="W66" s="411"/>
      <c r="X66" s="411"/>
      <c r="Y66" s="411"/>
      <c r="Z66" s="411"/>
      <c r="AA66" s="411"/>
      <c r="AB66" s="411"/>
      <c r="AC66" s="599"/>
      <c r="AD66" s="411"/>
      <c r="AE66" s="714"/>
      <c r="AI66" s="411"/>
      <c r="AJ66" s="715"/>
      <c r="AO66" s="711"/>
      <c r="AQ66" s="730"/>
      <c r="AR66" s="730"/>
      <c r="AS66" s="537"/>
    </row>
    <row r="67" ht="11.25" customHeight="1">
      <c r="A67" s="778"/>
      <c r="B67" s="713" t="str">
        <f>UPPER('Brackets To Edit'!B34)</f>
        <v>NE #6 ● ESPN+</v>
      </c>
      <c r="E67" s="709"/>
      <c r="J67" s="712"/>
      <c r="K67" s="411"/>
      <c r="L67" s="411"/>
      <c r="M67" s="411"/>
      <c r="N67" s="599"/>
      <c r="O67" s="411"/>
      <c r="P67" s="411"/>
      <c r="Q67" s="411"/>
      <c r="R67" s="411"/>
      <c r="S67" s="599"/>
      <c r="T67" s="411"/>
      <c r="U67" s="411"/>
      <c r="V67" s="411"/>
      <c r="W67" s="411"/>
      <c r="X67" s="411"/>
      <c r="Y67" s="411"/>
      <c r="Z67" s="411"/>
      <c r="AA67" s="411"/>
      <c r="AB67" s="411"/>
      <c r="AC67" s="599"/>
      <c r="AD67" s="411"/>
      <c r="AE67" s="694"/>
      <c r="AI67" s="411"/>
      <c r="AJ67" s="715"/>
      <c r="AO67" s="711"/>
      <c r="AP67" s="713" t="str">
        <f>UPPER('Brackets To Edit'!B78)</f>
        <v>MA #6 ● ESPN+</v>
      </c>
      <c r="AS67" s="537"/>
    </row>
    <row r="68" ht="11.25" customHeight="1">
      <c r="E68" s="712"/>
      <c r="F68" s="719"/>
      <c r="G68" s="703" t="str">
        <f>UPPER(IF(AND(D64=0,D72=0),"",IF(D64&gt;D72,B64,B72)))</f>
        <v>NEW HAMPSHIRE</v>
      </c>
      <c r="H68" s="411"/>
      <c r="I68" s="704">
        <f>'Brackets To Edit'!I38</f>
        <v>9</v>
      </c>
      <c r="J68" s="731"/>
      <c r="K68" s="411"/>
      <c r="L68" s="411"/>
      <c r="M68" s="411"/>
      <c r="N68" s="599"/>
      <c r="O68" s="411"/>
      <c r="P68" s="411"/>
      <c r="Q68" s="411"/>
      <c r="R68" s="411"/>
      <c r="S68" s="599"/>
      <c r="T68" s="411"/>
      <c r="U68" s="411"/>
      <c r="V68" s="411"/>
      <c r="W68" s="411"/>
      <c r="X68" s="411"/>
      <c r="Y68" s="411"/>
      <c r="Z68" s="411"/>
      <c r="AA68" s="411"/>
      <c r="AB68" s="411"/>
      <c r="AC68" s="599"/>
      <c r="AD68" s="411"/>
      <c r="AE68" s="694"/>
      <c r="AI68" s="411"/>
      <c r="AJ68" s="719"/>
      <c r="AK68" s="703" t="str">
        <f>UPPER(IF(AND(AR64=0,AR72=0),"",IF(AR64&gt;AR72,AP64,AP72)))</f>
        <v>PENNSYLVANIA</v>
      </c>
      <c r="AL68" s="411"/>
      <c r="AM68" s="704">
        <f>'Brackets To Edit'!I82</f>
        <v>0</v>
      </c>
      <c r="AN68" s="706"/>
      <c r="AO68" s="715"/>
    </row>
    <row r="69" ht="11.25" customHeight="1">
      <c r="B69" s="724" t="str">
        <f>'Brackets To Edit'!B38</f>
        <v>Tuesday 8/7 - 9:00 PM</v>
      </c>
      <c r="E69" s="712"/>
      <c r="F69" s="711"/>
      <c r="G69" s="54"/>
      <c r="H69" s="411"/>
      <c r="I69" s="54"/>
      <c r="J69" s="411"/>
      <c r="K69" s="411"/>
      <c r="L69" s="411"/>
      <c r="M69" s="411"/>
      <c r="N69" s="599"/>
      <c r="O69" s="411"/>
      <c r="P69" s="411"/>
      <c r="Q69" s="411"/>
      <c r="R69" s="411"/>
      <c r="S69" s="599"/>
      <c r="T69" s="411"/>
      <c r="U69" s="411"/>
      <c r="V69" s="411"/>
      <c r="W69" s="411"/>
      <c r="X69" s="411"/>
      <c r="Y69" s="411"/>
      <c r="Z69" s="411"/>
      <c r="AA69" s="411"/>
      <c r="AB69" s="411"/>
      <c r="AC69" s="599"/>
      <c r="AD69" s="411"/>
      <c r="AE69" s="714"/>
      <c r="AI69" s="411"/>
      <c r="AJ69" s="411"/>
      <c r="AK69" s="54"/>
      <c r="AL69" s="411"/>
      <c r="AM69" s="54"/>
      <c r="AN69" s="411"/>
      <c r="AO69" s="715"/>
      <c r="AP69" s="724" t="str">
        <f>'Brackets To Edit'!B82</f>
        <v>Tuesday 8/7 - 7:00 PM</v>
      </c>
    </row>
    <row r="70" ht="11.25" customHeight="1">
      <c r="A70" s="411"/>
      <c r="E70" s="709"/>
      <c r="F70" s="711"/>
      <c r="G70" s="727" t="s">
        <v>226</v>
      </c>
      <c r="H70" s="411"/>
      <c r="I70" s="599"/>
      <c r="J70" s="411"/>
      <c r="K70" s="411"/>
      <c r="L70" s="411"/>
      <c r="M70" s="411"/>
      <c r="N70" s="599"/>
      <c r="O70" s="411"/>
      <c r="P70" s="411"/>
      <c r="Q70" s="411"/>
      <c r="R70" s="411"/>
      <c r="S70" s="599"/>
      <c r="T70" s="411"/>
      <c r="U70" s="411"/>
      <c r="V70" s="411"/>
      <c r="W70" s="411"/>
      <c r="X70" s="411"/>
      <c r="Y70" s="411"/>
      <c r="Z70" s="411"/>
      <c r="AA70" s="411"/>
      <c r="AB70" s="411"/>
      <c r="AC70" s="599"/>
      <c r="AD70" s="411"/>
      <c r="AE70" s="694"/>
      <c r="AF70" s="696"/>
      <c r="AG70" s="694"/>
      <c r="AH70" s="599"/>
      <c r="AI70" s="411"/>
      <c r="AJ70" s="411"/>
      <c r="AK70" s="729" t="s">
        <v>226</v>
      </c>
      <c r="AL70" s="411"/>
      <c r="AM70" s="632"/>
      <c r="AN70" s="411"/>
      <c r="AO70" s="711"/>
      <c r="AS70" s="411"/>
    </row>
    <row r="71" ht="11.25" customHeight="1">
      <c r="A71" s="411"/>
      <c r="B71" s="411"/>
      <c r="C71" s="411"/>
      <c r="D71" s="599"/>
      <c r="E71" s="709"/>
      <c r="F71" s="411"/>
      <c r="G71" s="411"/>
      <c r="H71" s="411"/>
      <c r="I71" s="599"/>
      <c r="J71" s="411"/>
      <c r="K71" s="411"/>
      <c r="L71" s="411"/>
      <c r="M71" s="411"/>
      <c r="N71" s="599"/>
      <c r="O71" s="411"/>
      <c r="P71" s="411"/>
      <c r="Q71" s="411"/>
      <c r="R71" s="411"/>
      <c r="S71" s="599"/>
      <c r="T71" s="411"/>
      <c r="U71" s="411"/>
      <c r="V71" s="411"/>
      <c r="W71" s="411"/>
      <c r="X71" s="411"/>
      <c r="Y71" s="411"/>
      <c r="Z71" s="411"/>
      <c r="AA71" s="411"/>
      <c r="AB71" s="411"/>
      <c r="AC71" s="599"/>
      <c r="AD71" s="411"/>
      <c r="AE71" s="714"/>
      <c r="AF71" s="696"/>
      <c r="AG71" s="696"/>
      <c r="AH71" s="599"/>
      <c r="AI71" s="411"/>
      <c r="AJ71" s="411"/>
      <c r="AK71" s="411"/>
      <c r="AL71" s="411"/>
      <c r="AM71" s="632"/>
      <c r="AN71" s="411"/>
      <c r="AO71" s="711"/>
      <c r="AP71" s="411"/>
      <c r="AQ71" s="411"/>
      <c r="AR71" s="599"/>
      <c r="AS71" s="411"/>
    </row>
    <row r="72" ht="11.25" customHeight="1">
      <c r="A72" s="769" t="s">
        <v>215</v>
      </c>
      <c r="B72" s="703" t="str">
        <f>UPPER(IF(AND(I17=0,I25=0),"",IF(I17&gt;I25,G25,G17)))</f>
        <v>VERMONT</v>
      </c>
      <c r="C72" s="411"/>
      <c r="D72" s="704">
        <f>'Brackets To Edit'!D40</f>
        <v>0</v>
      </c>
      <c r="E72" s="731"/>
      <c r="F72" s="411"/>
      <c r="G72" s="411"/>
      <c r="H72" s="411"/>
      <c r="I72" s="599"/>
      <c r="J72" s="411"/>
      <c r="K72" s="411"/>
      <c r="L72" s="411"/>
      <c r="M72" s="411"/>
      <c r="N72" s="599"/>
      <c r="O72" s="411"/>
      <c r="P72" s="411"/>
      <c r="Q72" s="411"/>
      <c r="R72" s="411"/>
      <c r="S72" s="599"/>
      <c r="T72" s="411"/>
      <c r="U72" s="411"/>
      <c r="V72" s="411"/>
      <c r="W72" s="411"/>
      <c r="X72" s="411"/>
      <c r="Y72" s="411"/>
      <c r="Z72" s="411"/>
      <c r="AA72" s="411"/>
      <c r="AB72" s="411"/>
      <c r="AC72" s="599"/>
      <c r="AD72" s="411"/>
      <c r="AE72" s="694"/>
      <c r="AF72" s="696"/>
      <c r="AG72" s="694"/>
      <c r="AH72" s="599"/>
      <c r="AI72" s="411"/>
      <c r="AJ72" s="411"/>
      <c r="AK72" s="411"/>
      <c r="AL72" s="411"/>
      <c r="AM72" s="632"/>
      <c r="AN72" s="411"/>
      <c r="AO72" s="719"/>
      <c r="AP72" s="703" t="str">
        <f>UPPER(IF(AND(AM17=0,AM25=0),"",IF(AM17&gt;AM25,AK25,AK17)))</f>
        <v>PENNSYLVANIA</v>
      </c>
      <c r="AQ72" s="411"/>
      <c r="AR72" s="704">
        <f>'Brackets To Edit'!D84</f>
        <v>6</v>
      </c>
      <c r="AS72" s="525" t="s">
        <v>215</v>
      </c>
    </row>
    <row r="73" ht="11.25" customHeight="1">
      <c r="B73" s="54"/>
      <c r="C73" s="411"/>
      <c r="D73" s="54"/>
      <c r="E73" s="411"/>
      <c r="F73" s="411"/>
      <c r="G73" s="411"/>
      <c r="H73" s="411"/>
      <c r="I73" s="599"/>
      <c r="J73" s="411"/>
      <c r="K73" s="411"/>
      <c r="L73" s="411"/>
      <c r="M73" s="411"/>
      <c r="N73" s="599"/>
      <c r="O73" s="411"/>
      <c r="P73" s="411"/>
      <c r="Q73" s="411"/>
      <c r="R73" s="411"/>
      <c r="S73" s="599"/>
      <c r="T73" s="411"/>
      <c r="U73" s="411"/>
      <c r="V73" s="411"/>
      <c r="W73" s="411"/>
      <c r="X73" s="411"/>
      <c r="Y73" s="411"/>
      <c r="Z73" s="411"/>
      <c r="AA73" s="411"/>
      <c r="AB73" s="411"/>
      <c r="AC73" s="599"/>
      <c r="AD73" s="411"/>
      <c r="AE73" s="694"/>
      <c r="AF73" s="696"/>
      <c r="AG73" s="694"/>
      <c r="AH73" s="599"/>
      <c r="AI73" s="411"/>
      <c r="AJ73" s="411"/>
      <c r="AK73" s="411"/>
      <c r="AL73" s="411"/>
      <c r="AM73" s="632"/>
      <c r="AN73" s="411"/>
      <c r="AO73" s="411"/>
      <c r="AP73" s="54"/>
      <c r="AQ73" s="411"/>
      <c r="AR73" s="54"/>
    </row>
    <row r="74" ht="15.0" customHeight="1">
      <c r="A74" s="411"/>
      <c r="B74" s="411"/>
      <c r="C74" s="411"/>
      <c r="D74" s="599"/>
      <c r="E74" s="411"/>
      <c r="F74" s="411"/>
      <c r="G74" s="411"/>
      <c r="H74" s="411"/>
      <c r="I74" s="599"/>
      <c r="J74" s="411"/>
      <c r="K74" s="411"/>
      <c r="L74" s="411"/>
      <c r="M74" s="411"/>
      <c r="N74" s="599"/>
      <c r="O74" s="411"/>
      <c r="P74" s="411"/>
      <c r="Q74" s="411"/>
      <c r="R74" s="411"/>
      <c r="S74" s="599"/>
      <c r="T74" s="411"/>
      <c r="U74" s="411"/>
      <c r="V74" s="411"/>
      <c r="W74" s="411"/>
      <c r="X74" s="411"/>
      <c r="Y74" s="411"/>
      <c r="Z74" s="411"/>
      <c r="AA74" s="411"/>
      <c r="AB74" s="411"/>
      <c r="AC74" s="599"/>
      <c r="AD74" s="411"/>
      <c r="AE74" s="694"/>
      <c r="AF74" s="696"/>
      <c r="AG74" s="694"/>
      <c r="AH74" s="599"/>
      <c r="AI74" s="411"/>
      <c r="AJ74" s="411"/>
      <c r="AK74" s="411"/>
      <c r="AL74" s="411"/>
      <c r="AM74" s="632"/>
      <c r="AN74" s="411"/>
      <c r="AO74" s="411"/>
      <c r="AP74" s="411"/>
      <c r="AQ74" s="411"/>
      <c r="AR74" s="599"/>
      <c r="AS74" s="411"/>
    </row>
    <row r="75" ht="6.0" customHeight="1">
      <c r="A75" s="416"/>
      <c r="B75" s="633"/>
      <c r="C75" s="414"/>
      <c r="D75" s="414"/>
      <c r="E75" s="414"/>
      <c r="F75" s="414"/>
      <c r="G75" s="414"/>
      <c r="H75" s="414"/>
      <c r="I75" s="414"/>
      <c r="J75" s="414"/>
      <c r="K75" s="414"/>
      <c r="L75" s="414"/>
      <c r="M75" s="414"/>
      <c r="N75" s="414"/>
      <c r="O75" s="414"/>
      <c r="P75" s="414"/>
      <c r="Q75" s="414"/>
      <c r="R75" s="414"/>
      <c r="S75" s="414"/>
      <c r="T75" s="414"/>
      <c r="U75" s="414"/>
      <c r="V75" s="414"/>
      <c r="W75" s="414"/>
      <c r="X75" s="414"/>
      <c r="Y75" s="414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K75" s="414"/>
      <c r="AL75" s="414"/>
      <c r="AM75" s="414"/>
      <c r="AN75" s="414"/>
      <c r="AO75" s="414"/>
      <c r="AP75" s="414"/>
      <c r="AQ75" s="414"/>
      <c r="AR75" s="415"/>
      <c r="AS75" s="416"/>
    </row>
    <row r="76" ht="4.5" customHeight="1">
      <c r="A76" s="416"/>
      <c r="B76" s="787"/>
      <c r="C76" s="787"/>
      <c r="D76" s="787"/>
      <c r="E76" s="787"/>
      <c r="F76" s="787"/>
      <c r="G76" s="787"/>
      <c r="H76" s="787"/>
      <c r="I76" s="787"/>
      <c r="J76" s="787"/>
      <c r="K76" s="787"/>
      <c r="L76" s="787"/>
      <c r="M76" s="787"/>
      <c r="N76" s="787"/>
      <c r="O76" s="787"/>
      <c r="P76" s="787"/>
      <c r="Q76" s="787"/>
      <c r="R76" s="787"/>
      <c r="S76" s="787"/>
      <c r="T76" s="787"/>
      <c r="U76" s="787"/>
      <c r="V76" s="787"/>
      <c r="W76" s="787"/>
      <c r="X76" s="787"/>
      <c r="Y76" s="787"/>
      <c r="Z76" s="787"/>
      <c r="AA76" s="787"/>
      <c r="AB76" s="787"/>
      <c r="AC76" s="787"/>
      <c r="AD76" s="787"/>
      <c r="AE76" s="789"/>
      <c r="AF76" s="787"/>
      <c r="AG76" s="789"/>
      <c r="AH76" s="787"/>
      <c r="AI76" s="787"/>
      <c r="AJ76" s="787"/>
      <c r="AK76" s="787"/>
      <c r="AL76" s="787"/>
      <c r="AM76" s="787"/>
      <c r="AN76" s="787"/>
      <c r="AO76" s="787"/>
      <c r="AP76" s="787"/>
      <c r="AQ76" s="416"/>
      <c r="AR76" s="416"/>
      <c r="AS76" s="416"/>
    </row>
    <row r="77" ht="33.75" customHeight="1">
      <c r="A77" s="421"/>
      <c r="B77" s="791" t="s">
        <v>250</v>
      </c>
      <c r="C77" s="419"/>
      <c r="D77" s="419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19"/>
      <c r="P77" s="419"/>
      <c r="Q77" s="419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  <c r="AD77" s="419"/>
      <c r="AE77" s="419"/>
      <c r="AF77" s="419"/>
      <c r="AG77" s="419"/>
      <c r="AH77" s="419"/>
      <c r="AI77" s="419"/>
      <c r="AJ77" s="419"/>
      <c r="AK77" s="419"/>
      <c r="AL77" s="419"/>
      <c r="AM77" s="419"/>
      <c r="AN77" s="419"/>
      <c r="AO77" s="419"/>
      <c r="AP77" s="419"/>
      <c r="AQ77" s="419"/>
      <c r="AR77" s="420"/>
      <c r="AS77" s="421"/>
    </row>
    <row r="78" ht="6.0" customHeight="1">
      <c r="A78" s="416"/>
      <c r="B78" s="411"/>
      <c r="AS78" s="416"/>
    </row>
    <row r="79" ht="33.75" customHeight="1">
      <c r="A79" s="421"/>
      <c r="B79" s="791" t="s">
        <v>254</v>
      </c>
      <c r="C79" s="419"/>
      <c r="D79" s="419"/>
      <c r="E79" s="419"/>
      <c r="F79" s="419"/>
      <c r="G79" s="419"/>
      <c r="H79" s="419"/>
      <c r="I79" s="419"/>
      <c r="J79" s="419"/>
      <c r="K79" s="419"/>
      <c r="L79" s="419"/>
      <c r="M79" s="419"/>
      <c r="N79" s="419"/>
      <c r="O79" s="419"/>
      <c r="P79" s="419"/>
      <c r="Q79" s="419"/>
      <c r="R79" s="419"/>
      <c r="S79" s="419"/>
      <c r="T79" s="419"/>
      <c r="U79" s="419"/>
      <c r="V79" s="419"/>
      <c r="W79" s="419"/>
      <c r="X79" s="419"/>
      <c r="Y79" s="419"/>
      <c r="Z79" s="419"/>
      <c r="AA79" s="419"/>
      <c r="AB79" s="419"/>
      <c r="AC79" s="419"/>
      <c r="AD79" s="419"/>
      <c r="AE79" s="419"/>
      <c r="AF79" s="419"/>
      <c r="AG79" s="419"/>
      <c r="AH79" s="419"/>
      <c r="AI79" s="419"/>
      <c r="AJ79" s="419"/>
      <c r="AK79" s="419"/>
      <c r="AL79" s="419"/>
      <c r="AM79" s="419"/>
      <c r="AN79" s="419"/>
      <c r="AO79" s="419"/>
      <c r="AP79" s="419"/>
      <c r="AQ79" s="419"/>
      <c r="AR79" s="420"/>
      <c r="AS79" s="421"/>
    </row>
    <row r="80" ht="4.5" customHeight="1">
      <c r="A80" s="416"/>
      <c r="B80" s="416"/>
      <c r="C80" s="416"/>
      <c r="D80" s="416"/>
      <c r="E80" s="416"/>
      <c r="F80" s="416"/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805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  <c r="AQ80" s="416"/>
      <c r="AR80" s="416"/>
      <c r="AS80" s="416"/>
    </row>
    <row r="81" ht="6.0" customHeight="1">
      <c r="A81" s="416"/>
      <c r="B81" s="633"/>
      <c r="C81" s="414"/>
      <c r="D81" s="414"/>
      <c r="E81" s="414"/>
      <c r="F81" s="414"/>
      <c r="G81" s="414"/>
      <c r="H81" s="414"/>
      <c r="I81" s="414"/>
      <c r="J81" s="414"/>
      <c r="K81" s="414"/>
      <c r="L81" s="414"/>
      <c r="M81" s="414"/>
      <c r="N81" s="414"/>
      <c r="O81" s="414"/>
      <c r="P81" s="414"/>
      <c r="Q81" s="414"/>
      <c r="R81" s="414"/>
      <c r="S81" s="414"/>
      <c r="T81" s="414"/>
      <c r="U81" s="414"/>
      <c r="V81" s="414"/>
      <c r="W81" s="414"/>
      <c r="X81" s="414"/>
      <c r="Y81" s="414"/>
      <c r="Z81" s="414"/>
      <c r="AA81" s="414"/>
      <c r="AB81" s="414"/>
      <c r="AC81" s="414"/>
      <c r="AD81" s="414"/>
      <c r="AE81" s="414"/>
      <c r="AF81" s="414"/>
      <c r="AG81" s="414"/>
      <c r="AH81" s="414"/>
      <c r="AI81" s="414"/>
      <c r="AJ81" s="414"/>
      <c r="AK81" s="414"/>
      <c r="AL81" s="414"/>
      <c r="AM81" s="414"/>
      <c r="AN81" s="414"/>
      <c r="AO81" s="414"/>
      <c r="AP81" s="414"/>
      <c r="AQ81" s="414"/>
      <c r="AR81" s="415"/>
      <c r="AS81" s="416"/>
    </row>
    <row r="82">
      <c r="A82" s="416"/>
      <c r="B82" s="416"/>
      <c r="C82" s="416"/>
      <c r="D82" s="416"/>
      <c r="E82" s="416"/>
      <c r="F82" s="416"/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  <c r="AD82" s="416"/>
      <c r="AE82" s="805"/>
      <c r="AF82" s="815" t="s">
        <v>256</v>
      </c>
      <c r="AS82" s="416"/>
    </row>
  </sheetData>
  <mergeCells count="189">
    <mergeCell ref="AD12:AH12"/>
    <mergeCell ref="AI12:AM12"/>
    <mergeCell ref="AD13:AH13"/>
    <mergeCell ref="AI13:AM13"/>
    <mergeCell ref="AK17:AK18"/>
    <mergeCell ref="AM17:AM18"/>
    <mergeCell ref="AK20:AM21"/>
    <mergeCell ref="AF21:AF22"/>
    <mergeCell ref="AH21:AH22"/>
    <mergeCell ref="AM25:AM26"/>
    <mergeCell ref="AF27:AH28"/>
    <mergeCell ref="AF29:AH30"/>
    <mergeCell ref="AP29:AP30"/>
    <mergeCell ref="AR29:AR30"/>
    <mergeCell ref="AK25:AK26"/>
    <mergeCell ref="AK31:AK32"/>
    <mergeCell ref="AM31:AM32"/>
    <mergeCell ref="AF35:AF36"/>
    <mergeCell ref="AH35:AH36"/>
    <mergeCell ref="AP35:AP36"/>
    <mergeCell ref="AR35:AR36"/>
    <mergeCell ref="AK39:AK40"/>
    <mergeCell ref="AF49:AF50"/>
    <mergeCell ref="AH49:AH50"/>
    <mergeCell ref="AF54:AH55"/>
    <mergeCell ref="AK54:AK55"/>
    <mergeCell ref="AF56:AH57"/>
    <mergeCell ref="AF61:AF62"/>
    <mergeCell ref="AH61:AH62"/>
    <mergeCell ref="AK34:AM35"/>
    <mergeCell ref="AK36:AM37"/>
    <mergeCell ref="AP38:AR39"/>
    <mergeCell ref="AM39:AM40"/>
    <mergeCell ref="AP40:AR41"/>
    <mergeCell ref="AP43:AP44"/>
    <mergeCell ref="AR43:AR44"/>
    <mergeCell ref="AP50:AP51"/>
    <mergeCell ref="AR50:AR51"/>
    <mergeCell ref="AS50:AS51"/>
    <mergeCell ref="AP53:AR54"/>
    <mergeCell ref="AM54:AM55"/>
    <mergeCell ref="AP55:AR56"/>
    <mergeCell ref="AP58:AP59"/>
    <mergeCell ref="AP67:AR68"/>
    <mergeCell ref="AK68:AK69"/>
    <mergeCell ref="AM68:AM69"/>
    <mergeCell ref="AP69:AR70"/>
    <mergeCell ref="AP72:AP73"/>
    <mergeCell ref="AR72:AR73"/>
    <mergeCell ref="AS72:AS73"/>
    <mergeCell ref="AR58:AR59"/>
    <mergeCell ref="AS58:AS59"/>
    <mergeCell ref="AK60:AM61"/>
    <mergeCell ref="AK62:AM63"/>
    <mergeCell ref="AP64:AP65"/>
    <mergeCell ref="AR64:AR65"/>
    <mergeCell ref="AS64:AS65"/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G9:K9"/>
    <mergeCell ref="G11:K11"/>
    <mergeCell ref="L11:P11"/>
    <mergeCell ref="G12:K12"/>
    <mergeCell ref="L12:P12"/>
    <mergeCell ref="G13:K13"/>
    <mergeCell ref="L13:P13"/>
    <mergeCell ref="AP21:AP22"/>
    <mergeCell ref="AR21:AR22"/>
    <mergeCell ref="AK22:AM23"/>
    <mergeCell ref="AP24:AR25"/>
    <mergeCell ref="AP26:AR27"/>
    <mergeCell ref="AD8:AH8"/>
    <mergeCell ref="AI8:AM8"/>
    <mergeCell ref="AD9:AH9"/>
    <mergeCell ref="AI9:AM9"/>
    <mergeCell ref="AN9:AR9"/>
    <mergeCell ref="AD11:AH11"/>
    <mergeCell ref="AI11:AM11"/>
    <mergeCell ref="G34:I35"/>
    <mergeCell ref="L35:L36"/>
    <mergeCell ref="D35:D36"/>
    <mergeCell ref="G36:I37"/>
    <mergeCell ref="B38:D39"/>
    <mergeCell ref="G39:G40"/>
    <mergeCell ref="I39:I40"/>
    <mergeCell ref="B40:D41"/>
    <mergeCell ref="D43:D44"/>
    <mergeCell ref="G60:I61"/>
    <mergeCell ref="L61:L62"/>
    <mergeCell ref="N61:N62"/>
    <mergeCell ref="G62:I63"/>
    <mergeCell ref="G68:G69"/>
    <mergeCell ref="I68:I69"/>
    <mergeCell ref="B43:B44"/>
    <mergeCell ref="B50:B51"/>
    <mergeCell ref="D50:D51"/>
    <mergeCell ref="B53:D54"/>
    <mergeCell ref="G54:G55"/>
    <mergeCell ref="I54:I55"/>
    <mergeCell ref="B55:D56"/>
    <mergeCell ref="A50:A51"/>
    <mergeCell ref="A58:A59"/>
    <mergeCell ref="B58:B59"/>
    <mergeCell ref="D58:D59"/>
    <mergeCell ref="A64:A65"/>
    <mergeCell ref="B64:B65"/>
    <mergeCell ref="D64:D65"/>
    <mergeCell ref="B78:AR78"/>
    <mergeCell ref="B79:AR79"/>
    <mergeCell ref="B81:AR81"/>
    <mergeCell ref="AF82:AR82"/>
    <mergeCell ref="B67:D68"/>
    <mergeCell ref="B69:D70"/>
    <mergeCell ref="A72:A73"/>
    <mergeCell ref="B72:B73"/>
    <mergeCell ref="D72:D73"/>
    <mergeCell ref="B75:AR75"/>
    <mergeCell ref="B77:AR77"/>
    <mergeCell ref="G17:G18"/>
    <mergeCell ref="I17:I18"/>
    <mergeCell ref="G20:I21"/>
    <mergeCell ref="B21:B22"/>
    <mergeCell ref="L21:L22"/>
    <mergeCell ref="N21:N22"/>
    <mergeCell ref="G22:I23"/>
    <mergeCell ref="L27:N28"/>
    <mergeCell ref="L29:N30"/>
    <mergeCell ref="Q30:Q31"/>
    <mergeCell ref="S30:S31"/>
    <mergeCell ref="V30:X30"/>
    <mergeCell ref="AA30:AA31"/>
    <mergeCell ref="AC30:AC31"/>
    <mergeCell ref="V31:X31"/>
    <mergeCell ref="D21:D22"/>
    <mergeCell ref="B24:D25"/>
    <mergeCell ref="G25:G26"/>
    <mergeCell ref="I25:I26"/>
    <mergeCell ref="B26:D27"/>
    <mergeCell ref="B29:B30"/>
    <mergeCell ref="D29:D30"/>
    <mergeCell ref="G31:G32"/>
    <mergeCell ref="I31:I32"/>
    <mergeCell ref="V32:V38"/>
    <mergeCell ref="W32:W34"/>
    <mergeCell ref="X32:X38"/>
    <mergeCell ref="B35:B36"/>
    <mergeCell ref="W36:W37"/>
    <mergeCell ref="N35:N36"/>
    <mergeCell ref="Q39:S42"/>
    <mergeCell ref="AA39:AC42"/>
    <mergeCell ref="Q43:S44"/>
    <mergeCell ref="AA43:AC44"/>
    <mergeCell ref="Q45:S46"/>
    <mergeCell ref="AA45:AC46"/>
    <mergeCell ref="L54:N55"/>
    <mergeCell ref="Q54:Q55"/>
    <mergeCell ref="S54:S55"/>
    <mergeCell ref="AA54:AA55"/>
    <mergeCell ref="AC54:AC55"/>
    <mergeCell ref="L56:N57"/>
    <mergeCell ref="V47:X47"/>
    <mergeCell ref="V48:V54"/>
    <mergeCell ref="W48:W50"/>
    <mergeCell ref="X48:X54"/>
    <mergeCell ref="L49:L50"/>
    <mergeCell ref="N49:N50"/>
    <mergeCell ref="W52:W53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5" width="3.88"/>
  </cols>
  <sheetData>
    <row r="1" ht="10.5" customHeight="1">
      <c r="B1" s="411"/>
      <c r="C1" s="411"/>
      <c r="D1" s="599"/>
      <c r="E1" s="411"/>
      <c r="F1" s="411"/>
      <c r="G1" s="411"/>
      <c r="H1" s="411"/>
      <c r="I1" s="599"/>
      <c r="J1" s="411"/>
      <c r="K1" s="411"/>
      <c r="L1" s="411"/>
      <c r="M1" s="411"/>
      <c r="N1" s="599"/>
      <c r="O1" s="411"/>
      <c r="P1" s="411"/>
      <c r="Q1" s="411"/>
      <c r="R1" s="411"/>
      <c r="S1" s="599"/>
      <c r="T1" s="411"/>
      <c r="U1" s="411"/>
      <c r="V1" s="411"/>
      <c r="W1" s="411"/>
      <c r="X1" s="411"/>
      <c r="Y1" s="411"/>
      <c r="Z1" s="411"/>
      <c r="AA1" s="411"/>
      <c r="AB1" s="411"/>
      <c r="AC1" s="599"/>
      <c r="AD1" s="411"/>
      <c r="AE1" s="630"/>
      <c r="AF1" s="631"/>
      <c r="AG1" s="630"/>
      <c r="AH1" s="599"/>
      <c r="AI1" s="411"/>
      <c r="AJ1" s="411"/>
      <c r="AK1" s="411"/>
      <c r="AL1" s="411"/>
      <c r="AM1" s="632"/>
      <c r="AN1" s="411"/>
      <c r="AO1" s="411"/>
      <c r="AP1" s="411"/>
      <c r="AQ1" s="411"/>
      <c r="AR1" s="599"/>
      <c r="AS1" s="411"/>
    </row>
    <row r="2" ht="6.0" customHeight="1">
      <c r="A2" s="416"/>
      <c r="B2" s="633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5"/>
      <c r="AS2" s="416"/>
    </row>
    <row r="3" ht="4.5" customHeight="1">
      <c r="A3" s="411"/>
      <c r="B3" s="411"/>
      <c r="C3" s="411"/>
      <c r="D3" s="599"/>
      <c r="E3" s="411"/>
      <c r="F3" s="411"/>
      <c r="G3" s="411"/>
      <c r="H3" s="411"/>
      <c r="I3" s="599"/>
      <c r="J3" s="411"/>
      <c r="K3" s="411"/>
      <c r="L3" s="411"/>
      <c r="M3" s="411"/>
      <c r="N3" s="599"/>
      <c r="O3" s="411"/>
      <c r="P3" s="411"/>
      <c r="Q3" s="411"/>
      <c r="R3" s="411"/>
      <c r="S3" s="599"/>
      <c r="T3" s="411"/>
      <c r="U3" s="411"/>
      <c r="V3" s="411"/>
      <c r="W3" s="411"/>
      <c r="X3" s="411"/>
      <c r="Y3" s="411"/>
      <c r="Z3" s="411"/>
      <c r="AA3" s="411"/>
      <c r="AB3" s="411"/>
      <c r="AC3" s="599"/>
      <c r="AD3" s="411"/>
      <c r="AE3" s="630"/>
      <c r="AF3" s="631"/>
      <c r="AG3" s="630"/>
      <c r="AH3" s="599"/>
      <c r="AI3" s="411"/>
      <c r="AJ3" s="411"/>
      <c r="AK3" s="411"/>
      <c r="AL3" s="411"/>
      <c r="AM3" s="632"/>
      <c r="AN3" s="411"/>
      <c r="AO3" s="411"/>
      <c r="AP3" s="411"/>
      <c r="AQ3" s="411"/>
      <c r="AR3" s="599"/>
      <c r="AS3" s="411"/>
    </row>
    <row r="4" ht="33.75" customHeight="1">
      <c r="A4" s="421"/>
      <c r="B4" s="634" t="s">
        <v>252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20"/>
      <c r="AS4" s="421"/>
    </row>
    <row r="5" ht="7.5" customHeight="1">
      <c r="A5" s="411"/>
      <c r="B5" s="411"/>
      <c r="C5" s="411"/>
      <c r="D5" s="599"/>
      <c r="E5" s="411"/>
      <c r="F5" s="411"/>
      <c r="G5" s="411"/>
      <c r="H5" s="411"/>
      <c r="I5" s="599"/>
      <c r="J5" s="411"/>
      <c r="K5" s="411"/>
      <c r="L5" s="411"/>
      <c r="M5" s="411"/>
      <c r="N5" s="599"/>
      <c r="O5" s="411"/>
      <c r="P5" s="411"/>
      <c r="Q5" s="411"/>
      <c r="R5" s="411"/>
      <c r="S5" s="599"/>
      <c r="T5" s="411"/>
      <c r="U5" s="411"/>
      <c r="V5" s="411"/>
      <c r="W5" s="411"/>
      <c r="X5" s="411"/>
      <c r="Y5" s="411"/>
      <c r="Z5" s="411"/>
      <c r="AA5" s="411"/>
      <c r="AB5" s="411"/>
      <c r="AC5" s="599"/>
      <c r="AD5" s="411"/>
      <c r="AE5" s="630"/>
      <c r="AF5" s="631"/>
      <c r="AG5" s="630"/>
      <c r="AH5" s="599"/>
      <c r="AI5" s="411"/>
      <c r="AJ5" s="411"/>
      <c r="AK5" s="411"/>
      <c r="AL5" s="411"/>
      <c r="AM5" s="632"/>
      <c r="AN5" s="411"/>
      <c r="AO5" s="411"/>
      <c r="AP5" s="411"/>
      <c r="AQ5" s="411"/>
      <c r="AR5" s="599"/>
      <c r="AS5" s="411"/>
    </row>
    <row r="6" ht="33.75" customHeight="1">
      <c r="A6" s="421"/>
      <c r="B6" s="635" t="s">
        <v>55</v>
      </c>
      <c r="V6" s="636"/>
      <c r="W6" s="637"/>
      <c r="X6" s="638"/>
      <c r="Y6" s="639" t="s">
        <v>167</v>
      </c>
      <c r="AS6" s="421"/>
    </row>
    <row r="7" ht="6.0" customHeight="1">
      <c r="A7" s="416"/>
      <c r="B7" s="705"/>
      <c r="V7" s="411"/>
      <c r="W7" s="411"/>
      <c r="X7" s="411"/>
      <c r="Y7" s="705"/>
      <c r="AS7" s="416"/>
    </row>
    <row r="8" ht="15.0" customHeight="1">
      <c r="A8" s="431"/>
      <c r="B8" s="642" t="str">
        <f>'Team Lists Records'!A9</f>
        <v>CONNECTICUT</v>
      </c>
      <c r="G8" s="643" t="str">
        <f>'Team Lists Records LIVE'!B5</f>
        <v>MAINE</v>
      </c>
      <c r="L8" s="643" t="str">
        <f>'Team Lists Records LIVE'!B6</f>
        <v>MASSACHUSETTS</v>
      </c>
      <c r="Q8" s="643" t="str">
        <f>'Team Lists Records LIVE'!B7</f>
        <v>NEW HAMPSHIRE</v>
      </c>
      <c r="U8" s="499"/>
      <c r="V8" s="643"/>
      <c r="W8" s="431"/>
      <c r="X8" s="643"/>
      <c r="Y8" s="644" t="str">
        <f>'Team Lists Records LIVE'!B13</f>
        <v>DELAWARE</v>
      </c>
      <c r="AD8" s="643" t="str">
        <f>'Team Lists Records LIVE'!B14</f>
        <v>MARYLAND</v>
      </c>
      <c r="AI8" s="643" t="str">
        <f>'Team Lists Records LIVE'!B15</f>
        <v>NEW JERSEY</v>
      </c>
      <c r="AN8" s="643" t="str">
        <f>'Team Lists Records LIVE'!B16</f>
        <v>NEW YORK</v>
      </c>
      <c r="AR8" s="501"/>
      <c r="AS8" s="431"/>
    </row>
    <row r="9" ht="15.0" customHeight="1">
      <c r="A9" s="435"/>
      <c r="B9" s="645" t="str">
        <f>'Team Lists Records LIVE'!D4</f>
        <v>Fairfield American Little League</v>
      </c>
      <c r="G9" s="647" t="str">
        <f>'Team Lists Records LIVE'!D5</f>
        <v>Saco/Maremont Little League</v>
      </c>
      <c r="L9" s="647" t="str">
        <f>'Team Lists Records LIVE'!D6</f>
        <v>Pittsfield American Little League</v>
      </c>
      <c r="Q9" s="647" t="str">
        <f>'Team Lists Records LIVE'!D7</f>
        <v>Goffstown Junior Baseball Little League</v>
      </c>
      <c r="U9" s="499"/>
      <c r="V9" s="647"/>
      <c r="W9" s="435"/>
      <c r="X9" s="647"/>
      <c r="Y9" s="649" t="str">
        <f>'Team Lists Records LIVE'!D13</f>
        <v>Milton Little League</v>
      </c>
      <c r="AD9" s="647" t="str">
        <f>'Team Lists Records LIVE'!D14</f>
        <v>Berlin Little League</v>
      </c>
      <c r="AI9" s="647" t="str">
        <f>'Team Lists Records LIVE'!D15</f>
        <v>Middletown Little League</v>
      </c>
      <c r="AN9" s="647" t="str">
        <f>'Team Lists Records LIVE'!D16</f>
        <v>Mid Island Little League</v>
      </c>
      <c r="AR9" s="501"/>
      <c r="AS9" s="435"/>
    </row>
    <row r="10" ht="15.0" customHeight="1">
      <c r="A10" s="439"/>
      <c r="B10" s="650" t="str">
        <f>'Team Lists Records LIVE'!C4</f>
        <v>Fairfield, CT</v>
      </c>
      <c r="G10" s="651" t="str">
        <f>'Team Lists Records LIVE'!C5</f>
        <v>Saco, ME</v>
      </c>
      <c r="L10" s="651" t="str">
        <f>'Team Lists Records LIVE'!C6</f>
        <v>Pittsfield, MA</v>
      </c>
      <c r="Q10" s="651" t="str">
        <f>'Team Lists Records LIVE'!C7</f>
        <v>Goffstown, NH</v>
      </c>
      <c r="U10" s="499"/>
      <c r="V10" s="651"/>
      <c r="W10" s="439"/>
      <c r="X10" s="651"/>
      <c r="Y10" s="652" t="str">
        <f>'Team Lists Records LIVE'!C13</f>
        <v>Milton, DE</v>
      </c>
      <c r="AD10" s="651" t="str">
        <f>'Team Lists Records LIVE'!C14</f>
        <v>Berlin, MD</v>
      </c>
      <c r="AI10" s="651" t="str">
        <f>'Team Lists Records LIVE'!C15</f>
        <v>Middletown, NJ</v>
      </c>
      <c r="AN10" s="651" t="str">
        <f>'Team Lists Records LIVE'!C16</f>
        <v>Staten Island, NY</v>
      </c>
      <c r="AR10" s="501"/>
      <c r="AS10" s="439"/>
    </row>
    <row r="11" ht="22.5" customHeight="1">
      <c r="A11" s="444"/>
      <c r="B11" s="653"/>
      <c r="C11" s="654"/>
      <c r="D11" s="654"/>
      <c r="E11" s="654"/>
      <c r="F11" s="654"/>
      <c r="G11" s="654" t="str">
        <f>'Team Lists Records LIVE'!B8</f>
        <v>RHODE ISLAND</v>
      </c>
      <c r="L11" s="654" t="str">
        <f>'Team Lists Records LIVE'!B9</f>
        <v>VERMONT</v>
      </c>
      <c r="Q11" s="654"/>
      <c r="R11" s="654"/>
      <c r="S11" s="654"/>
      <c r="T11" s="654"/>
      <c r="U11" s="655"/>
      <c r="V11" s="654"/>
      <c r="W11" s="444"/>
      <c r="X11" s="654"/>
      <c r="Y11" s="656"/>
      <c r="Z11" s="654"/>
      <c r="AA11" s="654"/>
      <c r="AB11" s="654"/>
      <c r="AC11" s="654"/>
      <c r="AD11" s="654" t="str">
        <f>'Team Lists Records LIVE'!B17</f>
        <v>PENNSYLVANIA</v>
      </c>
      <c r="AI11" s="654" t="str">
        <f>'Team Lists Records LIVE'!B18</f>
        <v>WASHINGTON, DC</v>
      </c>
      <c r="AN11" s="654"/>
      <c r="AO11" s="654"/>
      <c r="AP11" s="654"/>
      <c r="AQ11" s="654"/>
      <c r="AR11" s="662"/>
      <c r="AS11" s="444"/>
    </row>
    <row r="12" ht="15.0" customHeight="1">
      <c r="A12" s="435"/>
      <c r="B12" s="645"/>
      <c r="C12" s="647"/>
      <c r="D12" s="647"/>
      <c r="E12" s="647"/>
      <c r="F12" s="647"/>
      <c r="G12" s="647" t="str">
        <f>'Team Lists Records LIVE'!D8</f>
        <v>Coventry Little League</v>
      </c>
      <c r="L12" s="647" t="str">
        <f>'Team Lists Records LIVE'!D9</f>
        <v>South Burlington Little League</v>
      </c>
      <c r="Q12" s="647"/>
      <c r="R12" s="647"/>
      <c r="S12" s="647"/>
      <c r="T12" s="647"/>
      <c r="U12" s="665"/>
      <c r="V12" s="647"/>
      <c r="W12" s="435"/>
      <c r="X12" s="647"/>
      <c r="Y12" s="649"/>
      <c r="Z12" s="647"/>
      <c r="AA12" s="647"/>
      <c r="AB12" s="647"/>
      <c r="AC12" s="647"/>
      <c r="AD12" s="647" t="str">
        <f>'Team Lists Records LIVE'!D17</f>
        <v>Keystone Little League</v>
      </c>
      <c r="AI12" s="647" t="str">
        <f>'Team Lists Records LIVE'!D18</f>
        <v>Mamie Johnson Little League</v>
      </c>
      <c r="AN12" s="647"/>
      <c r="AO12" s="647"/>
      <c r="AP12" s="647"/>
      <c r="AQ12" s="647"/>
      <c r="AR12" s="671"/>
      <c r="AS12" s="435"/>
    </row>
    <row r="13" ht="15.0" customHeight="1">
      <c r="A13" s="439"/>
      <c r="B13" s="672"/>
      <c r="C13" s="674"/>
      <c r="D13" s="674"/>
      <c r="E13" s="674"/>
      <c r="F13" s="674"/>
      <c r="G13" s="674" t="str">
        <f>'Team Lists Records LIVE'!C8</f>
        <v>Coventry, RI</v>
      </c>
      <c r="H13" s="510"/>
      <c r="I13" s="510"/>
      <c r="J13" s="510"/>
      <c r="K13" s="510"/>
      <c r="L13" s="674" t="str">
        <f>'Team Lists Records LIVE'!C9</f>
        <v>South Burlington, VT</v>
      </c>
      <c r="M13" s="510"/>
      <c r="N13" s="510"/>
      <c r="O13" s="510"/>
      <c r="P13" s="510"/>
      <c r="Q13" s="674"/>
      <c r="R13" s="674"/>
      <c r="S13" s="674"/>
      <c r="T13" s="674"/>
      <c r="U13" s="677"/>
      <c r="V13" s="651"/>
      <c r="W13" s="439"/>
      <c r="X13" s="651"/>
      <c r="Y13" s="679"/>
      <c r="Z13" s="681"/>
      <c r="AA13" s="681"/>
      <c r="AB13" s="681"/>
      <c r="AC13" s="681"/>
      <c r="AD13" s="681" t="str">
        <f>'Team Lists Records LIVE'!C17</f>
        <v>Clinton County, PA</v>
      </c>
      <c r="AE13" s="513"/>
      <c r="AF13" s="513"/>
      <c r="AG13" s="513"/>
      <c r="AH13" s="513"/>
      <c r="AI13" s="681" t="str">
        <f>'Team Lists Records LIVE'!C18</f>
        <v>Washington, DC</v>
      </c>
      <c r="AJ13" s="513"/>
      <c r="AK13" s="513"/>
      <c r="AL13" s="513"/>
      <c r="AM13" s="513"/>
      <c r="AN13" s="681"/>
      <c r="AO13" s="681"/>
      <c r="AP13" s="681"/>
      <c r="AQ13" s="681"/>
      <c r="AR13" s="685"/>
      <c r="AS13" s="439"/>
    </row>
    <row r="14" ht="77.25" customHeight="1">
      <c r="A14" s="448"/>
      <c r="B14" s="687"/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448"/>
      <c r="X14" s="688"/>
      <c r="Y14" s="688"/>
      <c r="Z14" s="688"/>
      <c r="AA14" s="688"/>
      <c r="AB14" s="688"/>
      <c r="AC14" s="688"/>
      <c r="AD14" s="688"/>
      <c r="AE14" s="688"/>
      <c r="AF14" s="688"/>
      <c r="AG14" s="688"/>
      <c r="AH14" s="688"/>
      <c r="AI14" s="688"/>
      <c r="AJ14" s="688"/>
      <c r="AK14" s="688"/>
      <c r="AL14" s="688"/>
      <c r="AM14" s="688"/>
      <c r="AN14" s="688"/>
      <c r="AO14" s="688"/>
      <c r="AP14" s="688"/>
      <c r="AQ14" s="688"/>
      <c r="AR14" s="688"/>
      <c r="AS14" s="448"/>
    </row>
    <row r="15" ht="16.5" customHeight="1">
      <c r="A15" s="411"/>
      <c r="B15" s="411"/>
      <c r="C15" s="411"/>
      <c r="D15" s="599"/>
      <c r="E15" s="411"/>
      <c r="F15" s="411"/>
      <c r="G15" s="697" t="str">
        <f>UPPER('Brackets To Edit'!G3)</f>
        <v>NE #3 ● ESPN+</v>
      </c>
      <c r="H15" s="411"/>
      <c r="I15" s="692" t="s">
        <v>97</v>
      </c>
      <c r="J15" s="411"/>
      <c r="K15" s="411"/>
      <c r="L15" s="411"/>
      <c r="M15" s="411"/>
      <c r="N15" s="599"/>
      <c r="O15" s="411"/>
      <c r="P15" s="411"/>
      <c r="T15" s="411"/>
      <c r="U15" s="411"/>
      <c r="V15" s="411"/>
      <c r="W15" s="411"/>
      <c r="X15" s="411"/>
      <c r="Y15" s="411"/>
      <c r="Z15" s="411"/>
      <c r="AD15" s="411"/>
      <c r="AE15" s="694"/>
      <c r="AF15" s="696"/>
      <c r="AG15" s="694"/>
      <c r="AH15" s="599"/>
      <c r="AI15" s="411"/>
      <c r="AJ15" s="411"/>
      <c r="AK15" s="697" t="str">
        <f>UPPER('Brackets To Edit'!G46)</f>
        <v>MA #3 ● ESPN+</v>
      </c>
      <c r="AL15" s="411"/>
      <c r="AM15" s="692" t="s">
        <v>97</v>
      </c>
      <c r="AN15" s="411"/>
      <c r="AO15" s="411"/>
      <c r="AP15" s="411"/>
      <c r="AQ15" s="411"/>
      <c r="AR15" s="599"/>
      <c r="AS15" s="411"/>
    </row>
    <row r="16" ht="11.25" customHeight="1">
      <c r="A16" s="411"/>
      <c r="B16" s="697" t="str">
        <f>UPPER('Brackets To Edit'!B4)</f>
        <v>NE #1 ● ESPN+</v>
      </c>
      <c r="C16" s="411"/>
      <c r="D16" s="599"/>
      <c r="E16" s="411"/>
      <c r="F16" s="411"/>
      <c r="G16" s="703" t="str">
        <f>UPPER('Brackets To Edit'!G4)</f>
        <v>VERMONT</v>
      </c>
      <c r="H16" s="411"/>
      <c r="I16" s="704">
        <f>'Brackets To Edit'!I4</f>
        <v>0</v>
      </c>
      <c r="J16" s="706"/>
      <c r="K16" s="411"/>
      <c r="L16" s="411"/>
      <c r="M16" s="411"/>
      <c r="N16" s="599"/>
      <c r="O16" s="411"/>
      <c r="P16" s="411"/>
      <c r="T16" s="411"/>
      <c r="U16" s="411"/>
      <c r="V16" s="411"/>
      <c r="W16" s="411"/>
      <c r="X16" s="411"/>
      <c r="Y16" s="411"/>
      <c r="Z16" s="411"/>
      <c r="AD16" s="411"/>
      <c r="AE16" s="694"/>
      <c r="AF16" s="696"/>
      <c r="AG16" s="694"/>
      <c r="AH16" s="599"/>
      <c r="AI16" s="411"/>
      <c r="AJ16" s="706"/>
      <c r="AK16" s="703" t="str">
        <f>UPPER('Brackets To Edit'!G48)</f>
        <v>PENNSYLVANIA</v>
      </c>
      <c r="AL16" s="411"/>
      <c r="AM16" s="704">
        <f>'Brackets To Edit'!I48</f>
        <v>0</v>
      </c>
      <c r="AN16" s="411"/>
      <c r="AO16" s="411"/>
      <c r="AP16" s="697" t="str">
        <f>UPPER('Brackets To Edit'!B48)</f>
        <v>MA #1 ● ESPN+</v>
      </c>
      <c r="AQ16" s="411"/>
      <c r="AR16" s="599"/>
      <c r="AS16" s="411"/>
    </row>
    <row r="17" ht="11.25" customHeight="1">
      <c r="A17" s="411"/>
      <c r="C17" s="411"/>
      <c r="D17" s="692" t="s">
        <v>97</v>
      </c>
      <c r="E17" s="411"/>
      <c r="F17" s="411"/>
      <c r="G17" s="54"/>
      <c r="H17" s="411"/>
      <c r="I17" s="54"/>
      <c r="J17" s="411"/>
      <c r="K17" s="711"/>
      <c r="L17" s="411"/>
      <c r="M17" s="411"/>
      <c r="N17" s="692" t="s">
        <v>97</v>
      </c>
      <c r="O17" s="411"/>
      <c r="P17" s="411"/>
      <c r="T17" s="411"/>
      <c r="U17" s="411"/>
      <c r="V17" s="411"/>
      <c r="W17" s="411"/>
      <c r="X17" s="411"/>
      <c r="Y17" s="411"/>
      <c r="Z17" s="411"/>
      <c r="AD17" s="411"/>
      <c r="AE17" s="714"/>
      <c r="AF17" s="411"/>
      <c r="AG17" s="411"/>
      <c r="AH17" s="692" t="s">
        <v>97</v>
      </c>
      <c r="AI17" s="411"/>
      <c r="AJ17" s="711"/>
      <c r="AK17" s="54"/>
      <c r="AL17" s="411"/>
      <c r="AM17" s="54"/>
      <c r="AN17" s="411"/>
      <c r="AO17" s="411"/>
      <c r="AQ17" s="411"/>
      <c r="AR17" s="692" t="s">
        <v>97</v>
      </c>
      <c r="AS17" s="411"/>
    </row>
    <row r="18" ht="11.25" customHeight="1">
      <c r="A18" s="411"/>
      <c r="B18" s="716" t="str">
        <f>UPPER('Brackets To Edit'!B6)</f>
        <v>CONNECTICUT</v>
      </c>
      <c r="C18" s="411"/>
      <c r="D18" s="704">
        <f>'Brackets To Edit'!D6</f>
        <v>0</v>
      </c>
      <c r="E18" s="706"/>
      <c r="F18" s="411"/>
      <c r="G18" s="748" t="str">
        <f>'Brackets To Edit'!G6</f>
        <v>Monday 8/6 - 1:00 PM</v>
      </c>
      <c r="J18" s="411"/>
      <c r="K18" s="719"/>
      <c r="L18" s="703" t="str">
        <f>UPPER(IF(AND(I16=0,I20=0),"",IF(I16&gt;I20,G16,G20)))</f>
        <v>RHODE ISLAND</v>
      </c>
      <c r="M18" s="411"/>
      <c r="N18" s="704">
        <f>'Brackets To Edit'!N6</f>
        <v>1</v>
      </c>
      <c r="O18" s="706"/>
      <c r="P18" s="411"/>
      <c r="T18" s="411"/>
      <c r="U18" s="411"/>
      <c r="V18" s="411"/>
      <c r="W18" s="411"/>
      <c r="X18" s="411"/>
      <c r="Y18" s="411"/>
      <c r="Z18" s="411"/>
      <c r="AD18" s="411"/>
      <c r="AE18" s="723"/>
      <c r="AF18" s="703" t="str">
        <f>UPPER(IF(AND(AM16=0,AM20=0),"",IF(AM16&gt;AM20,AK16,AK20)))</f>
        <v>NEW YORK</v>
      </c>
      <c r="AG18" s="411"/>
      <c r="AH18" s="704">
        <f>'Brackets To Edit'!N50</f>
        <v>5</v>
      </c>
      <c r="AI18" s="706"/>
      <c r="AJ18" s="711"/>
      <c r="AK18" s="748" t="str">
        <f>'Brackets To Edit'!G50</f>
        <v>Monday 8/6 - 10:00 AM</v>
      </c>
      <c r="AN18" s="411"/>
      <c r="AO18" s="706"/>
      <c r="AP18" s="703" t="str">
        <f>UPPER('Brackets To Edit'!B50)</f>
        <v>NEW YORK</v>
      </c>
      <c r="AQ18" s="411"/>
      <c r="AR18" s="704">
        <f>'Brackets To Edit'!D50</f>
        <v>10</v>
      </c>
      <c r="AS18" s="411"/>
    </row>
    <row r="19" ht="11.25" customHeight="1">
      <c r="A19" s="411"/>
      <c r="B19" s="54"/>
      <c r="C19" s="411"/>
      <c r="D19" s="54"/>
      <c r="E19" s="411"/>
      <c r="F19" s="711"/>
      <c r="J19" s="411"/>
      <c r="K19" s="711"/>
      <c r="L19" s="54"/>
      <c r="M19" s="411"/>
      <c r="N19" s="54"/>
      <c r="O19" s="709"/>
      <c r="P19" s="411"/>
      <c r="T19" s="411"/>
      <c r="U19" s="411"/>
      <c r="V19" s="411"/>
      <c r="W19" s="411"/>
      <c r="X19" s="411"/>
      <c r="Y19" s="411"/>
      <c r="Z19" s="411"/>
      <c r="AD19" s="411"/>
      <c r="AE19" s="726"/>
      <c r="AF19" s="54"/>
      <c r="AG19" s="411"/>
      <c r="AH19" s="54"/>
      <c r="AI19" s="411"/>
      <c r="AJ19" s="711"/>
      <c r="AN19" s="411"/>
      <c r="AO19" s="711"/>
      <c r="AP19" s="54"/>
      <c r="AQ19" s="411"/>
      <c r="AR19" s="54"/>
      <c r="AS19" s="411"/>
    </row>
    <row r="20" ht="11.25" customHeight="1">
      <c r="A20" s="411"/>
      <c r="B20" s="748" t="str">
        <f>'Brackets To Edit'!B8</f>
        <v>Sunday 8/5 - 1:00 PM</v>
      </c>
      <c r="E20" s="411"/>
      <c r="F20" s="719"/>
      <c r="G20" s="703" t="str">
        <f>UPPER(IF(AND(D18=0,D22=0),"",IF(D18&gt;D22,B18,B22)))</f>
        <v>RHODE ISLAND</v>
      </c>
      <c r="H20" s="411"/>
      <c r="I20" s="704">
        <f>'Brackets To Edit'!I8</f>
        <v>10</v>
      </c>
      <c r="J20" s="706"/>
      <c r="K20" s="711"/>
      <c r="L20" s="727" t="s">
        <v>223</v>
      </c>
      <c r="M20" s="411"/>
      <c r="N20" s="599"/>
      <c r="O20" s="709"/>
      <c r="P20" s="411"/>
      <c r="T20" s="411"/>
      <c r="U20" s="411"/>
      <c r="V20" s="411"/>
      <c r="W20" s="732"/>
      <c r="X20" s="411"/>
      <c r="Y20" s="411"/>
      <c r="Z20" s="411"/>
      <c r="AD20" s="411"/>
      <c r="AE20" s="728"/>
      <c r="AF20" s="729" t="s">
        <v>223</v>
      </c>
      <c r="AG20" s="411"/>
      <c r="AH20" s="599"/>
      <c r="AI20" s="411"/>
      <c r="AJ20" s="719"/>
      <c r="AK20" s="703" t="str">
        <f>UPPER(IF(AND(AR18=0,AR22=0),"",IF(AR18&gt;AR22,AP18,AP22)))</f>
        <v>NEW YORK</v>
      </c>
      <c r="AL20" s="411"/>
      <c r="AM20" s="704">
        <f>'Brackets To Edit'!I52</f>
        <v>7</v>
      </c>
      <c r="AN20" s="706"/>
      <c r="AO20" s="711"/>
      <c r="AP20" s="748" t="str">
        <f>'Brackets To Edit'!B52</f>
        <v>Sunday 8/5 - 10:00 AM</v>
      </c>
      <c r="AS20" s="411"/>
    </row>
    <row r="21" ht="11.25" customHeight="1">
      <c r="A21" s="411"/>
      <c r="E21" s="411"/>
      <c r="F21" s="711"/>
      <c r="G21" s="54"/>
      <c r="H21" s="411"/>
      <c r="I21" s="54"/>
      <c r="J21" s="411"/>
      <c r="K21" s="411"/>
      <c r="L21" s="411"/>
      <c r="M21" s="411"/>
      <c r="N21" s="599"/>
      <c r="O21" s="709"/>
      <c r="P21" s="411"/>
      <c r="T21" s="411"/>
      <c r="U21" s="411"/>
      <c r="V21" s="411"/>
      <c r="W21" s="732"/>
      <c r="X21" s="411"/>
      <c r="Y21" s="411"/>
      <c r="Z21" s="411"/>
      <c r="AD21" s="411"/>
      <c r="AE21" s="726"/>
      <c r="AF21" s="411"/>
      <c r="AG21" s="411"/>
      <c r="AH21" s="599"/>
      <c r="AI21" s="411"/>
      <c r="AJ21" s="411"/>
      <c r="AK21" s="54"/>
      <c r="AL21" s="411"/>
      <c r="AM21" s="54"/>
      <c r="AN21" s="411"/>
      <c r="AO21" s="711"/>
      <c r="AS21" s="411"/>
    </row>
    <row r="22" ht="11.25" customHeight="1">
      <c r="A22" s="411"/>
      <c r="B22" s="703" t="str">
        <f>UPPER('Brackets To Edit'!B10)</f>
        <v>RHODE ISLAND</v>
      </c>
      <c r="C22" s="411"/>
      <c r="D22" s="704">
        <f>'Brackets To Edit'!D10</f>
        <v>10</v>
      </c>
      <c r="E22" s="706"/>
      <c r="F22" s="711"/>
      <c r="G22" s="727" t="s">
        <v>221</v>
      </c>
      <c r="H22" s="411"/>
      <c r="I22" s="599"/>
      <c r="J22" s="411"/>
      <c r="K22" s="411"/>
      <c r="O22" s="709"/>
      <c r="U22" s="411"/>
      <c r="V22" s="411"/>
      <c r="X22" s="411"/>
      <c r="Y22" s="411"/>
      <c r="AE22" s="726"/>
      <c r="AI22" s="411"/>
      <c r="AJ22" s="411"/>
      <c r="AK22" s="729" t="s">
        <v>221</v>
      </c>
      <c r="AL22" s="411"/>
      <c r="AM22" s="632"/>
      <c r="AN22" s="411"/>
      <c r="AO22" s="719"/>
      <c r="AP22" s="703" t="str">
        <f>UPPER('Brackets To Edit'!B54)</f>
        <v>WASHINGTON, DC</v>
      </c>
      <c r="AQ22" s="411"/>
      <c r="AR22" s="704">
        <f>'Brackets To Edit'!D54</f>
        <v>2</v>
      </c>
      <c r="AS22" s="411"/>
    </row>
    <row r="23" ht="11.25" customHeight="1">
      <c r="A23" s="411"/>
      <c r="B23" s="54"/>
      <c r="C23" s="411"/>
      <c r="D23" s="54"/>
      <c r="E23" s="411"/>
      <c r="F23" s="411"/>
      <c r="G23" s="411"/>
      <c r="H23" s="411"/>
      <c r="I23" s="599"/>
      <c r="J23" s="411"/>
      <c r="K23" s="411"/>
      <c r="O23" s="709"/>
      <c r="U23" s="411"/>
      <c r="V23" s="411"/>
      <c r="X23" s="411"/>
      <c r="Y23" s="411"/>
      <c r="AE23" s="728"/>
      <c r="AI23" s="411"/>
      <c r="AJ23" s="411"/>
      <c r="AK23" s="411"/>
      <c r="AL23" s="411"/>
      <c r="AM23" s="632"/>
      <c r="AN23" s="411"/>
      <c r="AO23" s="411"/>
      <c r="AP23" s="54"/>
      <c r="AQ23" s="411"/>
      <c r="AR23" s="54"/>
      <c r="AS23" s="411"/>
    </row>
    <row r="24" ht="11.25" customHeight="1">
      <c r="A24" s="411"/>
      <c r="B24" s="411"/>
      <c r="C24" s="411"/>
      <c r="D24" s="599"/>
      <c r="E24" s="411"/>
      <c r="F24" s="411"/>
      <c r="H24" s="411"/>
      <c r="I24" s="599"/>
      <c r="J24" s="411"/>
      <c r="K24" s="411"/>
      <c r="L24" s="713" t="str">
        <f>UPPER('Brackets To Edit'!L10)</f>
        <v>NE #7 ● ESPN+</v>
      </c>
      <c r="O24" s="709"/>
      <c r="P24" s="411"/>
      <c r="Q24" s="411"/>
      <c r="R24" s="411"/>
      <c r="S24" s="692" t="s">
        <v>97</v>
      </c>
      <c r="T24" s="411"/>
      <c r="U24" s="411"/>
      <c r="V24" s="411"/>
      <c r="X24" s="411"/>
      <c r="Y24" s="411"/>
      <c r="Z24" s="411"/>
      <c r="AA24" s="411"/>
      <c r="AB24" s="411"/>
      <c r="AC24" s="692" t="s">
        <v>97</v>
      </c>
      <c r="AD24" s="411"/>
      <c r="AE24" s="726"/>
      <c r="AF24" s="734" t="str">
        <f>UPPER('Brackets To Edit'!L54)</f>
        <v>MA #7 ● ESPN+</v>
      </c>
      <c r="AI24" s="411"/>
      <c r="AJ24" s="411"/>
      <c r="AK24" s="411"/>
      <c r="AL24" s="411"/>
      <c r="AM24" s="632"/>
      <c r="AN24" s="411"/>
      <c r="AO24" s="411"/>
      <c r="AP24" s="411"/>
      <c r="AQ24" s="411"/>
      <c r="AR24" s="599"/>
      <c r="AS24" s="411"/>
    </row>
    <row r="25" ht="11.25" customHeight="1">
      <c r="A25" s="411"/>
      <c r="B25" s="411"/>
      <c r="C25" s="411"/>
      <c r="D25" s="599"/>
      <c r="E25" s="411"/>
      <c r="F25" s="411"/>
      <c r="G25" s="697"/>
      <c r="H25" s="411"/>
      <c r="I25" s="599"/>
      <c r="J25" s="411"/>
      <c r="K25" s="411"/>
      <c r="O25" s="709"/>
      <c r="P25" s="706"/>
      <c r="Q25" s="703" t="str">
        <f>UPPER(IF(AND(N18=0,N32=0),"",IF(N18&gt;N32,L18,L32)))</f>
        <v>MASSACHUSETTS</v>
      </c>
      <c r="R25" s="411"/>
      <c r="S25" s="704">
        <f>'Brackets To Edit'!S11</f>
        <v>2</v>
      </c>
      <c r="T25" s="706"/>
      <c r="U25" s="411"/>
      <c r="Y25" s="411"/>
      <c r="Z25" s="706"/>
      <c r="AA25" s="703" t="str">
        <f>UPPER(IF(AND(AH18=0,AH32=0),"",IF(AH18&gt;AH32,AF18,AF32)))</f>
        <v>NEW YORK</v>
      </c>
      <c r="AB25" s="411"/>
      <c r="AC25" s="704">
        <f>'Brackets To Edit'!S55</f>
        <v>4</v>
      </c>
      <c r="AD25" s="706"/>
      <c r="AE25" s="726"/>
      <c r="AI25" s="411"/>
      <c r="AJ25" s="411"/>
      <c r="AK25" s="411"/>
      <c r="AL25" s="411"/>
      <c r="AM25" s="632"/>
      <c r="AN25" s="411"/>
      <c r="AO25" s="411"/>
      <c r="AP25" s="411"/>
      <c r="AQ25" s="411"/>
      <c r="AR25" s="599"/>
      <c r="AS25" s="411"/>
    </row>
    <row r="26" ht="11.25" customHeight="1">
      <c r="A26" s="411"/>
      <c r="B26" s="411"/>
      <c r="C26" s="411"/>
      <c r="D26" s="599"/>
      <c r="E26" s="411"/>
      <c r="F26" s="411"/>
      <c r="G26" s="697"/>
      <c r="H26" s="411"/>
      <c r="I26" s="599"/>
      <c r="J26" s="411"/>
      <c r="K26" s="411"/>
      <c r="L26" s="724" t="str">
        <f>'Brackets To Edit'!L12</f>
        <v>Wednesday 8/8 - 4:00 PM</v>
      </c>
      <c r="O26" s="709"/>
      <c r="P26" s="411"/>
      <c r="Q26" s="54"/>
      <c r="R26" s="411"/>
      <c r="S26" s="54"/>
      <c r="T26" s="411"/>
      <c r="U26" s="711"/>
      <c r="V26" s="740"/>
      <c r="W26" s="472"/>
      <c r="X26" s="473"/>
      <c r="Y26" s="411"/>
      <c r="Z26" s="711"/>
      <c r="AA26" s="54"/>
      <c r="AB26" s="411"/>
      <c r="AC26" s="54"/>
      <c r="AD26" s="411"/>
      <c r="AE26" s="726"/>
      <c r="AF26" s="724" t="str">
        <f>'Brackets To Edit'!L56</f>
        <v>Wednesday 8/8 - 1:00 PM</v>
      </c>
      <c r="AI26" s="411"/>
      <c r="AJ26" s="411"/>
      <c r="AK26" s="411"/>
      <c r="AL26" s="411"/>
      <c r="AM26" s="632"/>
      <c r="AN26" s="411"/>
      <c r="AO26" s="411"/>
      <c r="AP26" s="411"/>
      <c r="AQ26" s="411"/>
      <c r="AR26" s="599"/>
      <c r="AS26" s="411"/>
    </row>
    <row r="27" ht="11.25" customHeight="1">
      <c r="A27" s="411"/>
      <c r="B27" s="411"/>
      <c r="C27" s="411"/>
      <c r="D27" s="599"/>
      <c r="E27" s="411"/>
      <c r="F27" s="411"/>
      <c r="G27" s="697"/>
      <c r="H27" s="411"/>
      <c r="J27" s="411"/>
      <c r="K27" s="411"/>
      <c r="O27" s="709"/>
      <c r="P27" s="411"/>
      <c r="Q27" s="727" t="s">
        <v>228</v>
      </c>
      <c r="R27" s="411"/>
      <c r="S27" s="743"/>
      <c r="T27" s="411"/>
      <c r="U27" s="711"/>
      <c r="V27" s="744"/>
      <c r="W27" s="745" t="s">
        <v>230</v>
      </c>
      <c r="X27" s="747"/>
      <c r="Y27" s="411"/>
      <c r="Z27" s="711"/>
      <c r="AA27" s="729" t="s">
        <v>228</v>
      </c>
      <c r="AB27" s="411"/>
      <c r="AC27" s="599"/>
      <c r="AD27" s="411"/>
      <c r="AE27" s="726"/>
      <c r="AI27" s="411"/>
      <c r="AJ27" s="411"/>
      <c r="AL27" s="411"/>
      <c r="AN27" s="411"/>
      <c r="AO27" s="411"/>
      <c r="AP27" s="411"/>
      <c r="AQ27" s="411"/>
      <c r="AR27" s="599"/>
      <c r="AS27" s="411"/>
    </row>
    <row r="28" ht="11.25" customHeight="1">
      <c r="A28" s="411"/>
      <c r="B28" s="697"/>
      <c r="C28" s="411"/>
      <c r="D28" s="599"/>
      <c r="E28" s="411"/>
      <c r="F28" s="411"/>
      <c r="G28" s="697" t="str">
        <f>UPPER('Brackets To Edit'!G12)</f>
        <v>NE #4 ● ESPN+</v>
      </c>
      <c r="H28" s="411"/>
      <c r="I28" s="743"/>
      <c r="J28" s="411"/>
      <c r="K28" s="411"/>
      <c r="L28" s="411"/>
      <c r="M28" s="411"/>
      <c r="N28" s="599"/>
      <c r="O28" s="709"/>
      <c r="P28" s="411"/>
      <c r="Q28" s="411"/>
      <c r="R28" s="411"/>
      <c r="S28" s="599"/>
      <c r="T28" s="411"/>
      <c r="U28" s="711"/>
      <c r="V28" s="482"/>
      <c r="X28" s="483"/>
      <c r="Y28" s="411"/>
      <c r="Z28" s="711"/>
      <c r="AA28" s="411"/>
      <c r="AB28" s="411"/>
      <c r="AC28" s="599"/>
      <c r="AD28" s="411"/>
      <c r="AE28" s="728"/>
      <c r="AF28" s="696"/>
      <c r="AG28" s="696"/>
      <c r="AH28" s="599"/>
      <c r="AI28" s="411"/>
      <c r="AJ28" s="411"/>
      <c r="AK28" s="750"/>
      <c r="AL28" s="411"/>
      <c r="AM28" s="743"/>
      <c r="AN28" s="411"/>
      <c r="AO28" s="411"/>
      <c r="AP28" s="697"/>
      <c r="AQ28" s="411"/>
      <c r="AR28" s="599"/>
      <c r="AS28" s="411"/>
    </row>
    <row r="29" ht="11.25" customHeight="1">
      <c r="A29" s="411"/>
      <c r="B29" s="697"/>
      <c r="C29" s="411"/>
      <c r="D29" s="599"/>
      <c r="E29" s="411"/>
      <c r="F29" s="411"/>
      <c r="H29" s="411"/>
      <c r="I29" s="692" t="s">
        <v>97</v>
      </c>
      <c r="J29" s="411"/>
      <c r="K29" s="411"/>
      <c r="L29" s="411"/>
      <c r="M29" s="411"/>
      <c r="N29" s="599"/>
      <c r="O29" s="709"/>
      <c r="P29" s="411"/>
      <c r="Q29" s="411"/>
      <c r="R29" s="411"/>
      <c r="S29" s="599"/>
      <c r="T29" s="411"/>
      <c r="U29" s="711"/>
      <c r="V29" s="482"/>
      <c r="X29" s="483"/>
      <c r="Y29" s="411"/>
      <c r="Z29" s="711"/>
      <c r="AB29" s="411"/>
      <c r="AC29" s="599"/>
      <c r="AD29" s="411"/>
      <c r="AE29" s="728"/>
      <c r="AF29" s="696"/>
      <c r="AG29" s="696"/>
      <c r="AH29" s="599"/>
      <c r="AI29" s="411"/>
      <c r="AJ29" s="411"/>
      <c r="AK29" s="697" t="str">
        <f>UPPER('Brackets To Edit'!G56)</f>
        <v>MA #4 ● ESPN+</v>
      </c>
      <c r="AL29" s="411"/>
      <c r="AM29" s="692" t="s">
        <v>97</v>
      </c>
      <c r="AN29" s="411"/>
      <c r="AO29" s="411"/>
      <c r="AP29" s="697"/>
      <c r="AQ29" s="411"/>
      <c r="AR29" s="599"/>
      <c r="AS29" s="411"/>
    </row>
    <row r="30" ht="11.25" customHeight="1">
      <c r="A30" s="411"/>
      <c r="B30" s="697" t="str">
        <f>UPPER('Brackets To Edit'!B14)</f>
        <v>NE #2 ● ESPN+</v>
      </c>
      <c r="C30" s="411"/>
      <c r="D30" s="599"/>
      <c r="E30" s="411"/>
      <c r="F30" s="411"/>
      <c r="G30" s="703" t="str">
        <f>UPPER('Brackets To Edit'!G14)</f>
        <v>MAINE</v>
      </c>
      <c r="H30" s="411"/>
      <c r="I30" s="704">
        <f>'Brackets To Edit'!I14</f>
        <v>4</v>
      </c>
      <c r="J30" s="706"/>
      <c r="K30" s="411"/>
      <c r="L30" s="411"/>
      <c r="M30" s="411"/>
      <c r="N30" s="599"/>
      <c r="O30" s="709"/>
      <c r="P30" s="411"/>
      <c r="Q30" s="411"/>
      <c r="R30" s="411"/>
      <c r="S30" s="599"/>
      <c r="T30" s="411"/>
      <c r="U30" s="711"/>
      <c r="V30" s="482"/>
      <c r="W30" s="755"/>
      <c r="X30" s="483"/>
      <c r="Y30" s="411"/>
      <c r="Z30" s="711"/>
      <c r="AA30" s="411"/>
      <c r="AB30" s="411"/>
      <c r="AC30" s="599"/>
      <c r="AD30" s="411"/>
      <c r="AE30" s="728"/>
      <c r="AF30" s="696"/>
      <c r="AG30" s="696"/>
      <c r="AH30" s="599"/>
      <c r="AI30" s="411"/>
      <c r="AJ30" s="706"/>
      <c r="AK30" s="703" t="str">
        <f>UPPER('Brackets To Edit'!G58)</f>
        <v>NEW JERSEY</v>
      </c>
      <c r="AL30" s="411"/>
      <c r="AM30" s="704">
        <f>'Brackets To Edit'!I58</f>
        <v>6</v>
      </c>
      <c r="AN30" s="411"/>
      <c r="AO30" s="411"/>
      <c r="AP30" s="697" t="str">
        <f>UPPER('Brackets To Edit'!B58)</f>
        <v>MA #2 ● ESPN+</v>
      </c>
      <c r="AQ30" s="411"/>
      <c r="AR30" s="599"/>
      <c r="AS30" s="411"/>
    </row>
    <row r="31" ht="11.25" customHeight="1">
      <c r="A31" s="411"/>
      <c r="C31" s="411"/>
      <c r="D31" s="692" t="s">
        <v>97</v>
      </c>
      <c r="E31" s="411"/>
      <c r="F31" s="411"/>
      <c r="G31" s="54"/>
      <c r="H31" s="411"/>
      <c r="I31" s="54"/>
      <c r="J31" s="411"/>
      <c r="K31" s="711"/>
      <c r="L31" s="411"/>
      <c r="M31" s="411"/>
      <c r="N31" s="599"/>
      <c r="O31" s="709"/>
      <c r="P31" s="411"/>
      <c r="T31" s="411"/>
      <c r="U31" s="719"/>
      <c r="V31" s="482"/>
      <c r="W31" s="750" t="str">
        <f>UPPER(IF(AND(S25=0,S48=0),"",IF(S25&gt;S48,Q25,Q48)))</f>
        <v>RHODE ISLAND</v>
      </c>
      <c r="X31" s="483"/>
      <c r="Y31" s="411"/>
      <c r="Z31" s="711"/>
      <c r="AD31" s="411"/>
      <c r="AE31" s="726"/>
      <c r="AF31" s="696"/>
      <c r="AG31" s="694"/>
      <c r="AH31" s="599"/>
      <c r="AI31" s="411"/>
      <c r="AJ31" s="711"/>
      <c r="AK31" s="54"/>
      <c r="AL31" s="411"/>
      <c r="AM31" s="54"/>
      <c r="AN31" s="411"/>
      <c r="AO31" s="411"/>
      <c r="AQ31" s="411"/>
      <c r="AR31" s="692" t="s">
        <v>97</v>
      </c>
      <c r="AS31" s="411"/>
    </row>
    <row r="32" ht="11.25" customHeight="1">
      <c r="A32" s="411"/>
      <c r="B32" s="703" t="str">
        <f>UPPER('Brackets To Edit'!B16)</f>
        <v>MASSACHUSETTS</v>
      </c>
      <c r="C32" s="411"/>
      <c r="D32" s="704">
        <f>'Brackets To Edit'!D16</f>
        <v>4</v>
      </c>
      <c r="E32" s="706"/>
      <c r="F32" s="411"/>
      <c r="G32" s="748" t="str">
        <f>'Brackets To Edit'!G16</f>
        <v>Monday 8/6 - 7:00 PM</v>
      </c>
      <c r="J32" s="411"/>
      <c r="K32" s="719"/>
      <c r="L32" s="703" t="str">
        <f>UPPER(IF(AND(I30=0,I34=0),"",IF(I30&gt;I34,G30,G34)))</f>
        <v>MASSACHUSETTS</v>
      </c>
      <c r="M32" s="411"/>
      <c r="N32" s="704">
        <f>'Brackets To Edit'!N16</f>
        <v>10</v>
      </c>
      <c r="O32" s="731"/>
      <c r="P32" s="411"/>
      <c r="T32" s="411"/>
      <c r="U32" s="711"/>
      <c r="V32" s="482"/>
      <c r="X32" s="483"/>
      <c r="Y32" s="411"/>
      <c r="Z32" s="711"/>
      <c r="AD32" s="411"/>
      <c r="AE32" s="756"/>
      <c r="AF32" s="703" t="str">
        <f>UPPER(IF(AND(AM30=0,AM34=0),"",IF(AM30&gt;AM34,AK30,AK34)))</f>
        <v>NEW JERSEY</v>
      </c>
      <c r="AG32" s="411"/>
      <c r="AH32" s="704">
        <f>'Brackets To Edit'!N60</f>
        <v>2</v>
      </c>
      <c r="AI32" s="706"/>
      <c r="AJ32" s="711"/>
      <c r="AK32" s="748" t="str">
        <f>'Brackets To Edit'!G60</f>
        <v>Monday 8/6 - 4:00 PM</v>
      </c>
      <c r="AN32" s="411"/>
      <c r="AO32" s="706"/>
      <c r="AP32" s="703" t="str">
        <f>UPPER('Brackets To Edit'!B60)</f>
        <v>MARYLAND</v>
      </c>
      <c r="AQ32" s="411"/>
      <c r="AR32" s="704">
        <f>'Brackets To Edit'!D60</f>
        <v>6</v>
      </c>
      <c r="AS32" s="411"/>
    </row>
    <row r="33" ht="11.25" customHeight="1">
      <c r="A33" s="411"/>
      <c r="B33" s="54"/>
      <c r="C33" s="411"/>
      <c r="D33" s="54"/>
      <c r="E33" s="411"/>
      <c r="F33" s="711"/>
      <c r="J33" s="411"/>
      <c r="K33" s="711"/>
      <c r="L33" s="54"/>
      <c r="M33" s="411"/>
      <c r="N33" s="54"/>
      <c r="O33" s="411"/>
      <c r="P33" s="411"/>
      <c r="T33" s="411"/>
      <c r="U33" s="711"/>
      <c r="V33" s="489"/>
      <c r="W33" s="759"/>
      <c r="X33" s="491"/>
      <c r="Y33" s="411"/>
      <c r="Z33" s="711"/>
      <c r="AD33" s="411"/>
      <c r="AE33" s="714"/>
      <c r="AF33" s="54"/>
      <c r="AG33" s="411"/>
      <c r="AH33" s="54"/>
      <c r="AI33" s="411"/>
      <c r="AJ33" s="711"/>
      <c r="AN33" s="411"/>
      <c r="AO33" s="711"/>
      <c r="AP33" s="54"/>
      <c r="AQ33" s="411"/>
      <c r="AR33" s="54"/>
      <c r="AS33" s="411"/>
    </row>
    <row r="34" ht="11.25" customHeight="1">
      <c r="A34" s="411"/>
      <c r="B34" s="748" t="str">
        <f>'Brackets To Edit'!B18</f>
        <v>Sunday 8/5 - 7:00 PM</v>
      </c>
      <c r="E34" s="411"/>
      <c r="F34" s="719"/>
      <c r="G34" s="703" t="str">
        <f>UPPER(IF(AND(D32=0,D36=0),"",IF(D32&gt;D36,B32,B36)))</f>
        <v>MASSACHUSETTS</v>
      </c>
      <c r="H34" s="411"/>
      <c r="I34" s="704">
        <f>'Brackets To Edit'!I18</f>
        <v>9</v>
      </c>
      <c r="J34" s="706"/>
      <c r="K34" s="711"/>
      <c r="L34" s="727" t="s">
        <v>224</v>
      </c>
      <c r="M34" s="411"/>
      <c r="N34" s="599"/>
      <c r="O34" s="411"/>
      <c r="P34" s="411"/>
      <c r="Q34" s="760" t="s">
        <v>247</v>
      </c>
      <c r="T34" s="411"/>
      <c r="U34" s="711"/>
      <c r="V34" s="411"/>
      <c r="W34" s="411"/>
      <c r="X34" s="411"/>
      <c r="Y34" s="411"/>
      <c r="Z34" s="711"/>
      <c r="AA34" s="761" t="s">
        <v>249</v>
      </c>
      <c r="AD34" s="411"/>
      <c r="AE34" s="694"/>
      <c r="AF34" s="729" t="s">
        <v>224</v>
      </c>
      <c r="AG34" s="411"/>
      <c r="AH34" s="599"/>
      <c r="AI34" s="411"/>
      <c r="AJ34" s="719"/>
      <c r="AK34" s="703" t="str">
        <f>UPPER(IF(AND(AR32=0,AR36=0),"",IF(AR32&gt;AR36,AP32,AP36)))</f>
        <v>MARYLAND</v>
      </c>
      <c r="AL34" s="411"/>
      <c r="AM34" s="704">
        <f>'Brackets To Edit'!I62</f>
        <v>2</v>
      </c>
      <c r="AN34" s="706"/>
      <c r="AO34" s="711"/>
      <c r="AP34" s="748" t="str">
        <f>'Brackets To Edit'!B62</f>
        <v>Sunday 8/5 - 4:00 PM</v>
      </c>
      <c r="AS34" s="411"/>
    </row>
    <row r="35" ht="11.25" customHeight="1">
      <c r="A35" s="411"/>
      <c r="E35" s="411"/>
      <c r="F35" s="711"/>
      <c r="G35" s="54"/>
      <c r="H35" s="411"/>
      <c r="I35" s="54"/>
      <c r="J35" s="411"/>
      <c r="K35" s="411"/>
      <c r="L35" s="411"/>
      <c r="M35" s="411"/>
      <c r="N35" s="599"/>
      <c r="O35" s="411"/>
      <c r="P35" s="411"/>
      <c r="T35" s="411"/>
      <c r="U35" s="711"/>
      <c r="V35" s="411"/>
      <c r="W35" s="411"/>
      <c r="X35" s="411"/>
      <c r="Y35" s="709"/>
      <c r="Z35" s="411"/>
      <c r="AD35" s="411"/>
      <c r="AE35" s="694"/>
      <c r="AF35" s="696"/>
      <c r="AG35" s="694"/>
      <c r="AH35" s="599"/>
      <c r="AI35" s="411"/>
      <c r="AJ35" s="411"/>
      <c r="AK35" s="54"/>
      <c r="AL35" s="411"/>
      <c r="AM35" s="54"/>
      <c r="AN35" s="411"/>
      <c r="AO35" s="711"/>
      <c r="AS35" s="411"/>
    </row>
    <row r="36" ht="11.25" customHeight="1">
      <c r="A36" s="411"/>
      <c r="B36" s="703" t="str">
        <f>UPPER('Brackets To Edit'!B20)</f>
        <v>NEW HAMPSHIRE</v>
      </c>
      <c r="C36" s="411"/>
      <c r="D36" s="704">
        <f>'Brackets To Edit'!D20</f>
        <v>2</v>
      </c>
      <c r="E36" s="706"/>
      <c r="F36" s="711"/>
      <c r="G36" s="727" t="s">
        <v>222</v>
      </c>
      <c r="H36" s="411"/>
      <c r="I36" s="599"/>
      <c r="J36" s="411"/>
      <c r="K36" s="411"/>
      <c r="L36" s="411"/>
      <c r="M36" s="411"/>
      <c r="N36" s="599"/>
      <c r="O36" s="411"/>
      <c r="P36" s="411"/>
      <c r="T36" s="411"/>
      <c r="U36" s="711"/>
      <c r="V36" s="411"/>
      <c r="W36" s="411"/>
      <c r="X36" s="411"/>
      <c r="Y36" s="411"/>
      <c r="Z36" s="711"/>
      <c r="AD36" s="411"/>
      <c r="AE36" s="714"/>
      <c r="AF36" s="696"/>
      <c r="AG36" s="696"/>
      <c r="AH36" s="599"/>
      <c r="AI36" s="411"/>
      <c r="AJ36" s="411"/>
      <c r="AK36" s="729" t="s">
        <v>222</v>
      </c>
      <c r="AL36" s="411"/>
      <c r="AM36" s="632"/>
      <c r="AN36" s="411"/>
      <c r="AO36" s="719"/>
      <c r="AP36" s="703" t="str">
        <f>UPPER('Brackets To Edit'!B64)</f>
        <v>DELAWARE</v>
      </c>
      <c r="AQ36" s="411"/>
      <c r="AR36" s="704">
        <f>'Brackets To Edit'!D64</f>
        <v>0</v>
      </c>
      <c r="AS36" s="411"/>
    </row>
    <row r="37" ht="11.25" customHeight="1">
      <c r="A37" s="411"/>
      <c r="B37" s="54"/>
      <c r="C37" s="411"/>
      <c r="D37" s="54"/>
      <c r="E37" s="411"/>
      <c r="F37" s="411"/>
      <c r="G37" s="411"/>
      <c r="H37" s="411"/>
      <c r="I37" s="599"/>
      <c r="J37" s="411"/>
      <c r="K37" s="411"/>
      <c r="L37" s="411"/>
      <c r="M37" s="411"/>
      <c r="N37" s="599"/>
      <c r="O37" s="411"/>
      <c r="P37" s="411"/>
      <c r="T37" s="411"/>
      <c r="U37" s="711"/>
      <c r="V37" s="411"/>
      <c r="W37" s="411"/>
      <c r="X37" s="411"/>
      <c r="Y37" s="411"/>
      <c r="Z37" s="711"/>
      <c r="AD37" s="411"/>
      <c r="AE37" s="694"/>
      <c r="AF37" s="696"/>
      <c r="AG37" s="694"/>
      <c r="AH37" s="599"/>
      <c r="AI37" s="411"/>
      <c r="AJ37" s="411"/>
      <c r="AK37" s="411"/>
      <c r="AL37" s="411"/>
      <c r="AM37" s="632"/>
      <c r="AN37" s="411"/>
      <c r="AO37" s="411"/>
      <c r="AP37" s="54"/>
      <c r="AQ37" s="411"/>
      <c r="AR37" s="54"/>
      <c r="AS37" s="411"/>
    </row>
    <row r="38">
      <c r="A38" s="411"/>
      <c r="B38" s="411"/>
      <c r="C38" s="411"/>
      <c r="D38" s="599"/>
      <c r="E38" s="411"/>
      <c r="F38" s="411"/>
      <c r="G38" s="411"/>
      <c r="H38" s="411"/>
      <c r="I38" s="599"/>
      <c r="J38" s="411"/>
      <c r="K38" s="411"/>
      <c r="L38" s="411"/>
      <c r="M38" s="411"/>
      <c r="N38" s="692"/>
      <c r="O38" s="411"/>
      <c r="P38" s="411"/>
      <c r="Q38" s="713" t="str">
        <f>UPPER('Brackets To Edit'!Q18)</f>
        <v>NE #10 ● ESPN</v>
      </c>
      <c r="T38" s="411"/>
      <c r="U38" s="711"/>
      <c r="V38" s="411"/>
      <c r="W38" s="763"/>
      <c r="Z38" s="711"/>
      <c r="AA38" s="734" t="str">
        <f>UPPER('Brackets To Edit'!Q62)</f>
        <v>MA #10 ● ESPN</v>
      </c>
      <c r="AD38" s="411"/>
      <c r="AE38" s="694"/>
      <c r="AF38" s="411"/>
      <c r="AG38" s="411"/>
      <c r="AH38" s="692"/>
      <c r="AI38" s="411"/>
      <c r="AJ38" s="411"/>
      <c r="AK38" s="411"/>
      <c r="AL38" s="411"/>
      <c r="AM38" s="632"/>
      <c r="AN38" s="411"/>
      <c r="AO38" s="411"/>
      <c r="AP38" s="411"/>
      <c r="AQ38" s="411"/>
      <c r="AR38" s="599"/>
      <c r="AS38" s="411"/>
    </row>
    <row r="39">
      <c r="A39" s="411"/>
      <c r="B39" s="411"/>
      <c r="C39" s="411"/>
      <c r="D39" s="599"/>
      <c r="E39" s="411"/>
      <c r="F39" s="411"/>
      <c r="G39" s="411"/>
      <c r="H39" s="411"/>
      <c r="I39" s="599"/>
      <c r="J39" s="411"/>
      <c r="K39" s="411"/>
      <c r="L39" s="411"/>
      <c r="M39" s="411"/>
      <c r="N39" s="692"/>
      <c r="O39" s="411"/>
      <c r="P39" s="411"/>
      <c r="T39" s="411"/>
      <c r="U39" s="711"/>
      <c r="V39" s="411"/>
      <c r="W39" s="763"/>
      <c r="Z39" s="711"/>
      <c r="AD39" s="411"/>
      <c r="AE39" s="694"/>
      <c r="AF39" s="411"/>
      <c r="AG39" s="411"/>
      <c r="AH39" s="692"/>
      <c r="AI39" s="411"/>
      <c r="AJ39" s="411"/>
      <c r="AK39" s="411"/>
      <c r="AL39" s="411"/>
      <c r="AM39" s="632"/>
      <c r="AN39" s="411"/>
      <c r="AO39" s="411"/>
      <c r="AP39" s="411"/>
      <c r="AQ39" s="411"/>
      <c r="AR39" s="599"/>
      <c r="AS39" s="411"/>
    </row>
    <row r="40" ht="20.25" customHeight="1">
      <c r="A40" s="411"/>
      <c r="B40" s="411"/>
      <c r="C40" s="411"/>
      <c r="D40" s="599"/>
      <c r="E40" s="411"/>
      <c r="F40" s="411"/>
      <c r="G40" s="411"/>
      <c r="H40" s="411"/>
      <c r="I40" s="599"/>
      <c r="J40" s="411"/>
      <c r="K40" s="411"/>
      <c r="L40" s="411"/>
      <c r="M40" s="411"/>
      <c r="N40" s="692"/>
      <c r="O40" s="411"/>
      <c r="P40" s="411"/>
      <c r="Q40" s="724" t="str">
        <f>'Brackets To Edit'!Q20</f>
        <v>Sunday 8/12 - 10:00 AM</v>
      </c>
      <c r="T40" s="411"/>
      <c r="U40" s="711"/>
      <c r="V40" s="411"/>
      <c r="W40" s="763"/>
      <c r="Z40" s="711"/>
      <c r="AA40" s="724" t="str">
        <f>'Brackets To Edit'!Q64</f>
        <v>Sunday 8/12 - 1:00 PM</v>
      </c>
      <c r="AD40" s="411"/>
      <c r="AE40" s="694"/>
      <c r="AF40" s="411"/>
      <c r="AG40" s="411"/>
      <c r="AH40" s="692"/>
      <c r="AI40" s="411"/>
      <c r="AJ40" s="411"/>
      <c r="AK40" s="411"/>
      <c r="AL40" s="411"/>
      <c r="AM40" s="632"/>
      <c r="AN40" s="411"/>
      <c r="AO40" s="411"/>
      <c r="AP40" s="411"/>
      <c r="AQ40" s="411"/>
      <c r="AR40" s="599"/>
      <c r="AS40" s="411"/>
    </row>
    <row r="41" ht="11.25" customHeight="1">
      <c r="A41" s="411"/>
      <c r="B41" s="411"/>
      <c r="C41" s="411"/>
      <c r="D41" s="599"/>
      <c r="E41" s="411"/>
      <c r="F41" s="411"/>
      <c r="G41" s="411"/>
      <c r="H41" s="411"/>
      <c r="I41" s="599"/>
      <c r="J41" s="411"/>
      <c r="K41" s="411"/>
      <c r="L41" s="411"/>
      <c r="M41" s="411"/>
      <c r="N41" s="692"/>
      <c r="O41" s="411"/>
      <c r="P41" s="411"/>
      <c r="T41" s="411"/>
      <c r="U41" s="711"/>
      <c r="V41" s="740"/>
      <c r="W41" s="472"/>
      <c r="X41" s="473"/>
      <c r="Z41" s="711"/>
      <c r="AD41" s="411"/>
      <c r="AE41" s="694"/>
      <c r="AF41" s="411"/>
      <c r="AG41" s="411"/>
      <c r="AH41" s="692"/>
      <c r="AI41" s="411"/>
      <c r="AJ41" s="411"/>
      <c r="AK41" s="411"/>
      <c r="AL41" s="411"/>
      <c r="AM41" s="632"/>
      <c r="AN41" s="411"/>
      <c r="AO41" s="411"/>
      <c r="AP41" s="411"/>
      <c r="AQ41" s="411"/>
      <c r="AR41" s="599"/>
      <c r="AS41" s="411"/>
    </row>
    <row r="42" ht="11.25" customHeight="1">
      <c r="A42" s="411"/>
      <c r="B42" s="411"/>
      <c r="C42" s="411"/>
      <c r="D42" s="599"/>
      <c r="E42" s="411"/>
      <c r="F42" s="411"/>
      <c r="G42" s="411"/>
      <c r="H42" s="411"/>
      <c r="I42" s="599"/>
      <c r="J42" s="411"/>
      <c r="K42" s="411"/>
      <c r="L42" s="411"/>
      <c r="M42" s="411"/>
      <c r="N42" s="692" t="s">
        <v>97</v>
      </c>
      <c r="O42" s="411"/>
      <c r="P42" s="411"/>
      <c r="T42" s="411"/>
      <c r="U42" s="711"/>
      <c r="V42" s="744"/>
      <c r="W42" s="765" t="s">
        <v>231</v>
      </c>
      <c r="X42" s="766"/>
      <c r="Z42" s="711"/>
      <c r="AD42" s="411"/>
      <c r="AE42" s="694"/>
      <c r="AF42" s="411"/>
      <c r="AG42" s="411"/>
      <c r="AH42" s="692" t="s">
        <v>97</v>
      </c>
      <c r="AI42" s="411"/>
      <c r="AJ42" s="411"/>
      <c r="AK42" s="411"/>
      <c r="AL42" s="411"/>
      <c r="AM42" s="632"/>
      <c r="AN42" s="411"/>
      <c r="AO42" s="411"/>
      <c r="AP42" s="411"/>
      <c r="AQ42" s="411"/>
      <c r="AR42" s="599"/>
      <c r="AS42" s="411"/>
    </row>
    <row r="43" ht="11.25" customHeight="1">
      <c r="A43" s="411"/>
      <c r="B43" s="411"/>
      <c r="C43" s="411"/>
      <c r="D43" s="599"/>
      <c r="E43" s="411"/>
      <c r="F43" s="411"/>
      <c r="G43" s="411"/>
      <c r="H43" s="411"/>
      <c r="I43" s="599"/>
      <c r="J43" s="411"/>
      <c r="K43" s="411"/>
      <c r="L43" s="703" t="str">
        <f>UPPER(IF(AND(N18=0,N32=0),"",IF(N18&gt;N32,L32,L18)))</f>
        <v>RHODE ISLAND</v>
      </c>
      <c r="M43" s="411"/>
      <c r="N43" s="704">
        <f>'Brackets To Edit'!N23</f>
        <v>6</v>
      </c>
      <c r="O43" s="706"/>
      <c r="P43" s="411"/>
      <c r="T43" s="411"/>
      <c r="U43" s="711"/>
      <c r="V43" s="482"/>
      <c r="X43" s="483"/>
      <c r="Z43" s="711"/>
      <c r="AD43" s="411"/>
      <c r="AE43" s="767"/>
      <c r="AF43" s="768" t="str">
        <f>UPPER(IF(AND(AH18=0,AH32=0),"",IF(AH18&gt;AH32,AF32,AF18)))</f>
        <v>NEW JERSEY</v>
      </c>
      <c r="AG43" s="411"/>
      <c r="AH43" s="704">
        <f>'Brackets To Edit'!N67</f>
        <v>1</v>
      </c>
      <c r="AI43" s="411"/>
      <c r="AJ43" s="411"/>
      <c r="AK43" s="411"/>
      <c r="AL43" s="411"/>
      <c r="AM43" s="632"/>
      <c r="AN43" s="411"/>
      <c r="AO43" s="411"/>
      <c r="AP43" s="411"/>
      <c r="AQ43" s="411"/>
      <c r="AR43" s="599"/>
      <c r="AS43" s="411"/>
    </row>
    <row r="44" ht="11.25" customHeight="1">
      <c r="A44" s="411"/>
      <c r="B44" s="697" t="str">
        <f>UPPER('Brackets To Edit'!B24)</f>
        <v>NE #5 ● ESPN+</v>
      </c>
      <c r="C44" s="411"/>
      <c r="D44" s="599"/>
      <c r="E44" s="411"/>
      <c r="F44" s="411"/>
      <c r="G44" s="411"/>
      <c r="H44" s="411"/>
      <c r="I44" s="599"/>
      <c r="J44" s="411"/>
      <c r="K44" s="773"/>
      <c r="L44" s="54"/>
      <c r="M44" s="411"/>
      <c r="N44" s="54"/>
      <c r="O44" s="709"/>
      <c r="P44" s="411"/>
      <c r="T44" s="411"/>
      <c r="U44" s="711"/>
      <c r="V44" s="482"/>
      <c r="W44" s="782"/>
      <c r="X44" s="483"/>
      <c r="Z44" s="711"/>
      <c r="AD44" s="411"/>
      <c r="AE44" s="726"/>
      <c r="AF44" s="54"/>
      <c r="AG44" s="411"/>
      <c r="AH44" s="54"/>
      <c r="AI44" s="411"/>
      <c r="AJ44" s="411"/>
      <c r="AK44" s="411"/>
      <c r="AL44" s="411"/>
      <c r="AM44" s="632"/>
      <c r="AN44" s="411"/>
      <c r="AO44" s="411"/>
      <c r="AP44" s="697" t="str">
        <f>UPPER('Brackets To Edit'!B68)</f>
        <v>MA #5 ● ESPN+</v>
      </c>
      <c r="AQ44" s="411"/>
      <c r="AR44" s="599"/>
      <c r="AS44" s="411"/>
    </row>
    <row r="45" ht="11.25" customHeight="1">
      <c r="A45" s="411"/>
      <c r="C45" s="411"/>
      <c r="D45" s="692" t="s">
        <v>97</v>
      </c>
      <c r="E45" s="411"/>
      <c r="F45" s="411"/>
      <c r="G45" s="411"/>
      <c r="H45" s="411"/>
      <c r="I45" s="599"/>
      <c r="J45" s="411"/>
      <c r="K45" s="411"/>
      <c r="L45" s="770" t="s">
        <v>194</v>
      </c>
      <c r="M45" s="411"/>
      <c r="N45" s="599"/>
      <c r="O45" s="709"/>
      <c r="P45" s="411"/>
      <c r="T45" s="411"/>
      <c r="U45" s="711"/>
      <c r="V45" s="482"/>
      <c r="W45" s="783"/>
      <c r="X45" s="483"/>
      <c r="Y45" s="411"/>
      <c r="Z45" s="711"/>
      <c r="AA45" s="784"/>
      <c r="AD45" s="411"/>
      <c r="AE45" s="726"/>
      <c r="AF45" s="772" t="s">
        <v>194</v>
      </c>
      <c r="AG45" s="411"/>
      <c r="AH45" s="599"/>
      <c r="AI45" s="411"/>
      <c r="AJ45" s="411"/>
      <c r="AK45" s="411"/>
      <c r="AL45" s="411"/>
      <c r="AM45" s="632"/>
      <c r="AN45" s="411"/>
      <c r="AO45" s="411"/>
      <c r="AQ45" s="411"/>
      <c r="AR45" s="692" t="s">
        <v>97</v>
      </c>
      <c r="AS45" s="411"/>
    </row>
    <row r="46" ht="11.25" customHeight="1">
      <c r="A46" s="769" t="s">
        <v>200</v>
      </c>
      <c r="B46" s="703" t="str">
        <f>UPPER(IF(AND(D18=0,D22=0),"",IF(D18&gt;D22,B22,B18)))</f>
        <v>CONNECTICUT</v>
      </c>
      <c r="C46" s="411"/>
      <c r="D46" s="704">
        <f>'Brackets To Edit'!D26</f>
        <v>7</v>
      </c>
      <c r="E46" s="706"/>
      <c r="F46" s="411"/>
      <c r="G46" s="775"/>
      <c r="H46" s="411"/>
      <c r="I46" s="599"/>
      <c r="J46" s="411"/>
      <c r="K46" s="411"/>
      <c r="L46" s="411"/>
      <c r="M46" s="411"/>
      <c r="N46" s="599"/>
      <c r="O46" s="709"/>
      <c r="P46" s="411"/>
      <c r="Q46" s="411"/>
      <c r="R46" s="411"/>
      <c r="S46" s="599"/>
      <c r="T46" s="411"/>
      <c r="U46" s="711"/>
      <c r="V46" s="482"/>
      <c r="W46" s="750" t="str">
        <f>UPPER(IF(AND(AC25=0,AC48=0),"",IF(AC25&gt;AC48,AA25,AA48)))</f>
        <v>NEW YORK</v>
      </c>
      <c r="X46" s="483"/>
      <c r="Y46" s="706"/>
      <c r="Z46" s="711"/>
      <c r="AA46" s="411"/>
      <c r="AB46" s="411"/>
      <c r="AC46" s="599"/>
      <c r="AD46" s="411"/>
      <c r="AE46" s="728"/>
      <c r="AF46" s="411"/>
      <c r="AG46" s="411"/>
      <c r="AH46" s="599"/>
      <c r="AI46" s="411"/>
      <c r="AJ46" s="411"/>
      <c r="AK46" s="411"/>
      <c r="AL46" s="411"/>
      <c r="AM46" s="632"/>
      <c r="AN46" s="411"/>
      <c r="AO46" s="706"/>
      <c r="AP46" s="703" t="str">
        <f>UPPER(IF(AND(AR18=0,AR22=0),"",IF(AR18&gt;AR22,AP22,AP18)))</f>
        <v>WASHINGTON, DC</v>
      </c>
      <c r="AQ46" s="411"/>
      <c r="AR46" s="704">
        <f>'Brackets To Edit'!D70</f>
        <v>6</v>
      </c>
      <c r="AS46" s="525" t="s">
        <v>200</v>
      </c>
    </row>
    <row r="47" ht="11.25" customHeight="1">
      <c r="B47" s="54"/>
      <c r="C47" s="411"/>
      <c r="D47" s="54"/>
      <c r="E47" s="411"/>
      <c r="F47" s="711"/>
      <c r="H47" s="411"/>
      <c r="I47" s="692" t="s">
        <v>97</v>
      </c>
      <c r="J47" s="411"/>
      <c r="K47" s="411"/>
      <c r="L47" s="713" t="str">
        <f>UPPER('Brackets To Edit'!L27)</f>
        <v>NE #9 ● ESPN</v>
      </c>
      <c r="O47" s="709"/>
      <c r="P47" s="411"/>
      <c r="Q47" s="694"/>
      <c r="R47" s="696"/>
      <c r="S47" s="786"/>
      <c r="T47" s="709"/>
      <c r="U47" s="411"/>
      <c r="V47" s="482"/>
      <c r="W47" s="774"/>
      <c r="X47" s="483"/>
      <c r="Y47" s="411"/>
      <c r="Z47" s="711"/>
      <c r="AA47" s="694"/>
      <c r="AB47" s="696"/>
      <c r="AC47" s="786"/>
      <c r="AD47" s="709"/>
      <c r="AE47" s="694"/>
      <c r="AF47" s="734" t="str">
        <f>UPPER('Brackets To Edit'!L71)</f>
        <v>MA #9 ● ESPN</v>
      </c>
      <c r="AI47" s="411"/>
      <c r="AJ47" s="411"/>
      <c r="AK47" s="411"/>
      <c r="AL47" s="411"/>
      <c r="AM47" s="692" t="s">
        <v>97</v>
      </c>
      <c r="AN47" s="411"/>
      <c r="AO47" s="711"/>
      <c r="AP47" s="54"/>
      <c r="AQ47" s="411"/>
      <c r="AR47" s="54"/>
    </row>
    <row r="48" ht="11.25" customHeight="1">
      <c r="A48" s="778"/>
      <c r="B48" s="748" t="str">
        <f>'Brackets To Edit'!B28</f>
        <v>Tuesday 8/7 - 1:00 PM</v>
      </c>
      <c r="E48" s="411"/>
      <c r="F48" s="719"/>
      <c r="G48" s="703" t="str">
        <f>UPPER(IF(AND(D46=0,D50=0),"",IF(D46&gt;D50,B46,B50)))</f>
        <v>CONNECTICUT</v>
      </c>
      <c r="H48" s="411"/>
      <c r="I48" s="704">
        <f>'Brackets To Edit'!I28</f>
        <v>3</v>
      </c>
      <c r="J48" s="706"/>
      <c r="K48" s="411"/>
      <c r="O48" s="411"/>
      <c r="P48" s="719"/>
      <c r="Q48" s="703" t="str">
        <f>UPPER(IF(AND(N43=0,N53=0),"",IF(N43&gt;N53,L43,L53)))</f>
        <v>RHODE ISLAND</v>
      </c>
      <c r="R48" s="411"/>
      <c r="S48" s="704">
        <f>'Brackets To Edit'!S27</f>
        <v>3</v>
      </c>
      <c r="T48" s="731"/>
      <c r="U48" s="411"/>
      <c r="V48" s="489"/>
      <c r="W48" s="776"/>
      <c r="X48" s="491"/>
      <c r="Y48" s="411"/>
      <c r="Z48" s="719"/>
      <c r="AA48" s="703" t="str">
        <f>UPPER(IF(AND(AH43=0,AH53=0),"",IF(AH43&gt;AH53,AA25,AF53)))</f>
        <v>MARYLAND</v>
      </c>
      <c r="AB48" s="411"/>
      <c r="AC48" s="704">
        <f>'Brackets To Edit'!S71</f>
        <v>0</v>
      </c>
      <c r="AD48" s="706"/>
      <c r="AE48" s="726"/>
      <c r="AI48" s="411"/>
      <c r="AJ48" s="706"/>
      <c r="AK48" s="703" t="str">
        <f>UPPER(IF(AND(AR46=0,AR50=0),"",IF(AR46&gt;AR50,AP46,AP50)))</f>
        <v>MARYLAND</v>
      </c>
      <c r="AL48" s="411"/>
      <c r="AM48" s="704">
        <f>'Brackets To Edit'!I72</f>
        <v>6</v>
      </c>
      <c r="AN48" s="706"/>
      <c r="AO48" s="711"/>
      <c r="AP48" s="748" t="str">
        <f>'Brackets To Edit'!B72</f>
        <v>Tuesday 8/7 - 10:00 AM</v>
      </c>
      <c r="AS48" s="537"/>
    </row>
    <row r="49" ht="11.25" customHeight="1">
      <c r="A49" s="778"/>
      <c r="E49" s="411"/>
      <c r="F49" s="711"/>
      <c r="G49" s="54"/>
      <c r="H49" s="411"/>
      <c r="I49" s="54"/>
      <c r="J49" s="411"/>
      <c r="K49" s="711"/>
      <c r="L49" s="724" t="str">
        <f>'Brackets To Edit'!L29</f>
        <v>Friday 8/10 - 1:00 PM</v>
      </c>
      <c r="O49" s="709"/>
      <c r="P49" s="411"/>
      <c r="Q49" s="54"/>
      <c r="R49" s="411"/>
      <c r="S49" s="54"/>
      <c r="T49" s="411"/>
      <c r="U49" s="411"/>
      <c r="V49" s="411"/>
      <c r="W49" s="411"/>
      <c r="X49" s="411"/>
      <c r="Y49" s="411"/>
      <c r="Z49" s="411"/>
      <c r="AA49" s="54"/>
      <c r="AB49" s="411"/>
      <c r="AC49" s="54"/>
      <c r="AD49" s="411"/>
      <c r="AE49" s="728"/>
      <c r="AF49" s="724" t="str">
        <f>'Brackets To Edit'!L73</f>
        <v>Friday 8/10 - 7:00 PM</v>
      </c>
      <c r="AI49" s="411"/>
      <c r="AJ49" s="711"/>
      <c r="AK49" s="54"/>
      <c r="AL49" s="411"/>
      <c r="AM49" s="54"/>
      <c r="AN49" s="411"/>
      <c r="AO49" s="711"/>
      <c r="AS49" s="537"/>
    </row>
    <row r="50" ht="11.25" customHeight="1">
      <c r="A50" s="769" t="s">
        <v>204</v>
      </c>
      <c r="B50" s="703" t="str">
        <f>UPPER(IF(AND(I30=0,I34=0),"",IF(I30&gt;I34,G34,G30)))</f>
        <v>MAINE</v>
      </c>
      <c r="C50" s="411"/>
      <c r="D50" s="704">
        <f>'Brackets To Edit'!D30</f>
        <v>1</v>
      </c>
      <c r="E50" s="706"/>
      <c r="F50" s="711"/>
      <c r="G50" s="727" t="s">
        <v>225</v>
      </c>
      <c r="H50" s="411"/>
      <c r="I50" s="599"/>
      <c r="J50" s="411"/>
      <c r="K50" s="711"/>
      <c r="O50" s="709"/>
      <c r="P50" s="411"/>
      <c r="Q50" s="727" t="s">
        <v>229</v>
      </c>
      <c r="R50" s="411"/>
      <c r="S50" s="599"/>
      <c r="T50" s="411"/>
      <c r="U50" s="411"/>
      <c r="V50" s="411"/>
      <c r="W50" s="411"/>
      <c r="X50" s="411"/>
      <c r="Y50" s="411"/>
      <c r="Z50" s="411"/>
      <c r="AA50" s="729" t="s">
        <v>229</v>
      </c>
      <c r="AB50" s="411"/>
      <c r="AC50" s="599"/>
      <c r="AD50" s="411"/>
      <c r="AE50" s="726"/>
      <c r="AI50" s="411"/>
      <c r="AJ50" s="711"/>
      <c r="AK50" s="729" t="s">
        <v>225</v>
      </c>
      <c r="AL50" s="411"/>
      <c r="AM50" s="632"/>
      <c r="AN50" s="411"/>
      <c r="AO50" s="719"/>
      <c r="AP50" s="703" t="str">
        <f>UPPER(IF(AND(AM30=0,AM34=0),"",IF(AM30&gt;AM34,AK34,AK30)))</f>
        <v>MARYLAND</v>
      </c>
      <c r="AQ50" s="411"/>
      <c r="AR50" s="704">
        <f>'Brackets To Edit'!D74</f>
        <v>18</v>
      </c>
      <c r="AS50" s="525" t="s">
        <v>204</v>
      </c>
    </row>
    <row r="51" ht="11.25" customHeight="1">
      <c r="B51" s="54"/>
      <c r="C51" s="411"/>
      <c r="D51" s="54"/>
      <c r="E51" s="411"/>
      <c r="F51" s="411"/>
      <c r="H51" s="411"/>
      <c r="I51" s="599"/>
      <c r="J51" s="411"/>
      <c r="K51" s="711"/>
      <c r="L51" s="411"/>
      <c r="M51" s="411"/>
      <c r="N51" s="599"/>
      <c r="O51" s="709"/>
      <c r="P51" s="411"/>
      <c r="Q51" s="411"/>
      <c r="R51" s="411"/>
      <c r="S51" s="599"/>
      <c r="T51" s="411"/>
      <c r="U51" s="411"/>
      <c r="V51" s="411"/>
      <c r="X51" s="411"/>
      <c r="Y51" s="411"/>
      <c r="Z51" s="411"/>
      <c r="AA51" s="411"/>
      <c r="AB51" s="411"/>
      <c r="AC51" s="411"/>
      <c r="AD51" s="411"/>
      <c r="AE51" s="726"/>
      <c r="AF51" s="696"/>
      <c r="AG51" s="696"/>
      <c r="AH51" s="599"/>
      <c r="AI51" s="411"/>
      <c r="AJ51" s="711"/>
      <c r="AL51" s="411"/>
      <c r="AM51" s="632"/>
      <c r="AN51" s="411"/>
      <c r="AO51" s="411"/>
      <c r="AP51" s="54"/>
      <c r="AQ51" s="411"/>
      <c r="AR51" s="54"/>
    </row>
    <row r="52" ht="11.25" customHeight="1">
      <c r="A52" s="778"/>
      <c r="B52" s="411"/>
      <c r="C52" s="411"/>
      <c r="D52" s="599"/>
      <c r="E52" s="411"/>
      <c r="F52" s="411"/>
      <c r="G52" s="713" t="str">
        <f>UPPER('Brackets To Edit'!G32)</f>
        <v>NE #8 ● ESPN</v>
      </c>
      <c r="J52" s="411"/>
      <c r="K52" s="711"/>
      <c r="L52" s="411"/>
      <c r="M52" s="411"/>
      <c r="N52" s="599"/>
      <c r="O52" s="709"/>
      <c r="P52" s="411"/>
      <c r="Q52" s="411"/>
      <c r="R52" s="411"/>
      <c r="S52" s="599"/>
      <c r="T52" s="411"/>
      <c r="U52" s="411"/>
      <c r="V52" s="411"/>
      <c r="X52" s="411"/>
      <c r="Y52" s="411"/>
      <c r="Z52" s="411"/>
      <c r="AA52" s="411"/>
      <c r="AB52" s="411"/>
      <c r="AC52" s="411"/>
      <c r="AD52" s="411"/>
      <c r="AE52" s="728"/>
      <c r="AF52" s="696"/>
      <c r="AG52" s="694"/>
      <c r="AH52" s="599"/>
      <c r="AI52" s="411"/>
      <c r="AJ52" s="711"/>
      <c r="AK52" s="734" t="str">
        <f>UPPER('Brackets To Edit'!G76)</f>
        <v>MA #8 ● ESPN</v>
      </c>
      <c r="AN52" s="411"/>
      <c r="AO52" s="411"/>
      <c r="AP52" s="411"/>
      <c r="AQ52" s="411"/>
      <c r="AR52" s="599"/>
      <c r="AS52" s="537"/>
    </row>
    <row r="53" ht="11.25" customHeight="1">
      <c r="A53" s="778"/>
      <c r="B53" s="411"/>
      <c r="C53" s="411"/>
      <c r="D53" s="599"/>
      <c r="E53" s="411"/>
      <c r="F53" s="411"/>
      <c r="J53" s="411"/>
      <c r="K53" s="719"/>
      <c r="L53" s="703" t="str">
        <f>UPPER(IF(AND(I48=0,I58=0),"",IF(I48&gt;I58,G48,G58)))</f>
        <v>NEW HAMPSHIRE</v>
      </c>
      <c r="M53" s="411"/>
      <c r="N53" s="704">
        <f>'Brackets To Edit'!N33</f>
        <v>5</v>
      </c>
      <c r="O53" s="731"/>
      <c r="P53" s="411"/>
      <c r="Q53" s="411"/>
      <c r="R53" s="411"/>
      <c r="S53" s="599"/>
      <c r="T53" s="411"/>
      <c r="U53" s="411"/>
      <c r="V53" s="411"/>
      <c r="X53" s="411"/>
      <c r="Y53" s="411"/>
      <c r="Z53" s="411"/>
      <c r="AA53" s="411"/>
      <c r="AB53" s="411"/>
      <c r="AC53" s="411"/>
      <c r="AD53" s="411"/>
      <c r="AE53" s="756"/>
      <c r="AF53" s="703" t="str">
        <f>UPPER(IF(AND(AM48=0,AM58=0),"",IF(AM48&gt;AM58,AK48,AK58)))</f>
        <v>MARYLAND</v>
      </c>
      <c r="AG53" s="411"/>
      <c r="AH53" s="704">
        <f>'Brackets To Edit'!N77</f>
        <v>11</v>
      </c>
      <c r="AI53" s="706"/>
      <c r="AJ53" s="711"/>
      <c r="AN53" s="411"/>
      <c r="AO53" s="411"/>
      <c r="AP53" s="411"/>
      <c r="AQ53" s="411"/>
      <c r="AR53" s="599"/>
      <c r="AS53" s="537"/>
    </row>
    <row r="54" ht="11.25" customHeight="1">
      <c r="A54" s="778"/>
      <c r="B54" s="697" t="str">
        <f>UPPER('Brackets To Edit'!B34)</f>
        <v>NE #6 ● ESPN+</v>
      </c>
      <c r="C54" s="411"/>
      <c r="D54" s="599"/>
      <c r="E54" s="411"/>
      <c r="F54" s="411"/>
      <c r="G54" s="724" t="str">
        <f>'Brackets To Edit'!G34</f>
        <v>Thursday 8/9 - 1:00 PM</v>
      </c>
      <c r="J54" s="411"/>
      <c r="K54" s="711"/>
      <c r="L54" s="54"/>
      <c r="M54" s="411"/>
      <c r="N54" s="54"/>
      <c r="O54" s="411"/>
      <c r="P54" s="411"/>
      <c r="Q54" s="411"/>
      <c r="R54" s="411"/>
      <c r="S54" s="599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694"/>
      <c r="AF54" s="54"/>
      <c r="AG54" s="411"/>
      <c r="AH54" s="54"/>
      <c r="AI54" s="411"/>
      <c r="AJ54" s="711"/>
      <c r="AK54" s="724" t="str">
        <f>'Brackets To Edit'!G78</f>
        <v>Thursday 8/9 - 7:00 PM</v>
      </c>
      <c r="AN54" s="411"/>
      <c r="AO54" s="411"/>
      <c r="AP54" s="697" t="str">
        <f>UPPER('Brackets To Edit'!B78)</f>
        <v>MA #6 ● ESPN+</v>
      </c>
      <c r="AQ54" s="411"/>
      <c r="AR54" s="599"/>
      <c r="AS54" s="537"/>
    </row>
    <row r="55" ht="11.25" customHeight="1">
      <c r="A55" s="778"/>
      <c r="C55" s="411"/>
      <c r="D55" s="692" t="s">
        <v>97</v>
      </c>
      <c r="E55" s="411"/>
      <c r="F55" s="411"/>
      <c r="J55" s="411"/>
      <c r="K55" s="711"/>
      <c r="L55" s="727" t="s">
        <v>227</v>
      </c>
      <c r="M55" s="411"/>
      <c r="N55" s="599"/>
      <c r="O55" s="411"/>
      <c r="P55" s="411"/>
      <c r="Q55" s="411"/>
      <c r="R55" s="411"/>
      <c r="S55" s="599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714"/>
      <c r="AF55" s="729" t="s">
        <v>227</v>
      </c>
      <c r="AG55" s="411"/>
      <c r="AH55" s="599"/>
      <c r="AI55" s="411"/>
      <c r="AJ55" s="711"/>
      <c r="AN55" s="411"/>
      <c r="AO55" s="411"/>
      <c r="AQ55" s="411"/>
      <c r="AR55" s="692" t="s">
        <v>97</v>
      </c>
      <c r="AS55" s="537"/>
    </row>
    <row r="56" ht="11.25" customHeight="1">
      <c r="A56" s="769" t="s">
        <v>213</v>
      </c>
      <c r="B56" s="703" t="str">
        <f>UPPER(IF(AND(D32=0,D36=0),"",IF(D32&gt;D36,B36,B32)))</f>
        <v>NEW HAMPSHIRE</v>
      </c>
      <c r="C56" s="411"/>
      <c r="D56" s="704">
        <f>'Brackets To Edit'!D36</f>
        <v>13</v>
      </c>
      <c r="E56" s="706"/>
      <c r="F56" s="411"/>
      <c r="G56" s="411"/>
      <c r="H56" s="411"/>
      <c r="I56" s="599"/>
      <c r="J56" s="411"/>
      <c r="K56" s="711"/>
      <c r="L56" s="411"/>
      <c r="M56" s="411"/>
      <c r="N56" s="599"/>
      <c r="O56" s="411"/>
      <c r="P56" s="411"/>
      <c r="Q56" s="411"/>
      <c r="R56" s="411"/>
      <c r="S56" s="599"/>
      <c r="T56" s="411"/>
      <c r="U56" s="411"/>
      <c r="V56" s="411"/>
      <c r="W56" s="411"/>
      <c r="X56" s="411"/>
      <c r="Y56" s="411"/>
      <c r="Z56" s="411"/>
      <c r="AA56" s="411"/>
      <c r="AB56" s="411"/>
      <c r="AC56" s="599"/>
      <c r="AD56" s="411"/>
      <c r="AE56" s="694"/>
      <c r="AF56" s="696"/>
      <c r="AG56" s="694"/>
      <c r="AH56" s="599"/>
      <c r="AI56" s="411"/>
      <c r="AJ56" s="711"/>
      <c r="AK56" s="411"/>
      <c r="AL56" s="411"/>
      <c r="AM56" s="632"/>
      <c r="AN56" s="411"/>
      <c r="AO56" s="706"/>
      <c r="AP56" s="703" t="str">
        <f>UPPER(IF(AND(AR32=0,AR36=0),"",IF(AR32&gt;AR36,AP36,AP32)))</f>
        <v>DELAWARE</v>
      </c>
      <c r="AQ56" s="411"/>
      <c r="AR56" s="704">
        <f>'Brackets To Edit'!D80</f>
        <v>1</v>
      </c>
      <c r="AS56" s="525" t="s">
        <v>213</v>
      </c>
    </row>
    <row r="57" ht="11.25" customHeight="1">
      <c r="B57" s="54"/>
      <c r="C57" s="411"/>
      <c r="D57" s="54"/>
      <c r="E57" s="411"/>
      <c r="F57" s="711"/>
      <c r="G57" s="775"/>
      <c r="H57" s="411"/>
      <c r="I57" s="599"/>
      <c r="J57" s="411"/>
      <c r="K57" s="711"/>
      <c r="L57" s="411"/>
      <c r="M57" s="411"/>
      <c r="N57" s="599"/>
      <c r="O57" s="411"/>
      <c r="P57" s="411"/>
      <c r="Q57" s="411"/>
      <c r="R57" s="411"/>
      <c r="S57" s="599"/>
      <c r="T57" s="411"/>
      <c r="U57" s="411"/>
      <c r="V57" s="411"/>
      <c r="W57" s="411"/>
      <c r="X57" s="411"/>
      <c r="Y57" s="411"/>
      <c r="Z57" s="411"/>
      <c r="AA57" s="411"/>
      <c r="AB57" s="411"/>
      <c r="AC57" s="599"/>
      <c r="AD57" s="411"/>
      <c r="AE57" s="694"/>
      <c r="AF57" s="696"/>
      <c r="AG57" s="694"/>
      <c r="AH57" s="599"/>
      <c r="AI57" s="411"/>
      <c r="AJ57" s="711"/>
      <c r="AK57" s="411"/>
      <c r="AL57" s="411"/>
      <c r="AM57" s="632"/>
      <c r="AN57" s="411"/>
      <c r="AO57" s="711"/>
      <c r="AP57" s="54"/>
      <c r="AQ57" s="411"/>
      <c r="AR57" s="54"/>
    </row>
    <row r="58" ht="11.25" customHeight="1">
      <c r="A58" s="778"/>
      <c r="B58" s="748" t="str">
        <f>'Brackets To Edit'!B38</f>
        <v>Tuesday 8/7 - 9:00 PM</v>
      </c>
      <c r="E58" s="411"/>
      <c r="F58" s="719"/>
      <c r="G58" s="703" t="str">
        <f>UPPER(IF(AND(D56=0,D60=0),"",IF(D56&gt;D60,B56,B60)))</f>
        <v>NEW HAMPSHIRE</v>
      </c>
      <c r="H58" s="411"/>
      <c r="I58" s="704">
        <f>'Brackets To Edit'!I38</f>
        <v>9</v>
      </c>
      <c r="J58" s="706"/>
      <c r="K58" s="711"/>
      <c r="L58" s="411"/>
      <c r="M58" s="411"/>
      <c r="N58" s="599"/>
      <c r="O58" s="411"/>
      <c r="P58" s="411"/>
      <c r="Q58" s="411"/>
      <c r="R58" s="411"/>
      <c r="S58" s="599"/>
      <c r="T58" s="411"/>
      <c r="U58" s="411"/>
      <c r="V58" s="411"/>
      <c r="W58" s="411"/>
      <c r="X58" s="411"/>
      <c r="Y58" s="411"/>
      <c r="Z58" s="411"/>
      <c r="AA58" s="411"/>
      <c r="AB58" s="411"/>
      <c r="AC58" s="599"/>
      <c r="AD58" s="411"/>
      <c r="AE58" s="714"/>
      <c r="AF58" s="696"/>
      <c r="AG58" s="696"/>
      <c r="AH58" s="599"/>
      <c r="AI58" s="411"/>
      <c r="AJ58" s="719"/>
      <c r="AK58" s="703" t="str">
        <f>UPPER(IF(AND(AR56=0,AR60=0),"",IF(AR56&gt;AR60,AP56,AP60)))</f>
        <v>PENNSYLVANIA</v>
      </c>
      <c r="AL58" s="411"/>
      <c r="AM58" s="704">
        <f>'Brackets To Edit'!I82</f>
        <v>0</v>
      </c>
      <c r="AN58" s="706"/>
      <c r="AO58" s="711"/>
      <c r="AP58" s="748" t="str">
        <f>'Brackets To Edit'!B82</f>
        <v>Tuesday 8/7 - 7:00 PM</v>
      </c>
      <c r="AS58" s="537"/>
    </row>
    <row r="59" ht="11.25" customHeight="1">
      <c r="A59" s="778"/>
      <c r="E59" s="411"/>
      <c r="F59" s="711"/>
      <c r="G59" s="54"/>
      <c r="H59" s="411"/>
      <c r="I59" s="54"/>
      <c r="J59" s="411"/>
      <c r="K59" s="411"/>
      <c r="L59" s="411"/>
      <c r="M59" s="411"/>
      <c r="N59" s="599"/>
      <c r="O59" s="411"/>
      <c r="P59" s="411"/>
      <c r="Q59" s="411"/>
      <c r="R59" s="411"/>
      <c r="S59" s="599"/>
      <c r="T59" s="411"/>
      <c r="U59" s="411"/>
      <c r="V59" s="411"/>
      <c r="W59" s="411"/>
      <c r="X59" s="411"/>
      <c r="Y59" s="411"/>
      <c r="Z59" s="411"/>
      <c r="AA59" s="411"/>
      <c r="AB59" s="411"/>
      <c r="AC59" s="599"/>
      <c r="AD59" s="411"/>
      <c r="AE59" s="694"/>
      <c r="AF59" s="696"/>
      <c r="AG59" s="694"/>
      <c r="AH59" s="599"/>
      <c r="AI59" s="411"/>
      <c r="AJ59" s="411"/>
      <c r="AK59" s="54"/>
      <c r="AL59" s="411"/>
      <c r="AM59" s="54"/>
      <c r="AN59" s="411"/>
      <c r="AO59" s="711"/>
      <c r="AS59" s="537"/>
    </row>
    <row r="60" ht="11.25" customHeight="1">
      <c r="A60" s="769" t="s">
        <v>215</v>
      </c>
      <c r="B60" s="703" t="str">
        <f>UPPER(IF(AND(I16=0,I20=0),"",IF(I16&gt;I20,G20,G16)))</f>
        <v>VERMONT</v>
      </c>
      <c r="C60" s="411"/>
      <c r="D60" s="704">
        <f>'Brackets To Edit'!D40</f>
        <v>0</v>
      </c>
      <c r="E60" s="706"/>
      <c r="F60" s="711"/>
      <c r="G60" s="727" t="s">
        <v>226</v>
      </c>
      <c r="H60" s="411"/>
      <c r="I60" s="599"/>
      <c r="J60" s="411"/>
      <c r="K60" s="411"/>
      <c r="L60" s="411"/>
      <c r="M60" s="411"/>
      <c r="N60" s="599"/>
      <c r="O60" s="411"/>
      <c r="P60" s="411"/>
      <c r="Q60" s="411"/>
      <c r="R60" s="411"/>
      <c r="S60" s="599"/>
      <c r="T60" s="411"/>
      <c r="U60" s="411"/>
      <c r="V60" s="411"/>
      <c r="W60" s="411"/>
      <c r="X60" s="411"/>
      <c r="Y60" s="411"/>
      <c r="Z60" s="411"/>
      <c r="AA60" s="411"/>
      <c r="AB60" s="411"/>
      <c r="AC60" s="599"/>
      <c r="AD60" s="411"/>
      <c r="AE60" s="694"/>
      <c r="AF60" s="696"/>
      <c r="AG60" s="694"/>
      <c r="AH60" s="599"/>
      <c r="AI60" s="411"/>
      <c r="AJ60" s="411"/>
      <c r="AK60" s="729" t="s">
        <v>226</v>
      </c>
      <c r="AL60" s="411"/>
      <c r="AM60" s="632"/>
      <c r="AN60" s="411"/>
      <c r="AO60" s="719"/>
      <c r="AP60" s="703" t="str">
        <f>UPPER(IF(AND(AM16=0,AM20=0),"",IF(AM16&gt;AM20,AK20,AK16)))</f>
        <v>PENNSYLVANIA</v>
      </c>
      <c r="AQ60" s="411"/>
      <c r="AR60" s="704">
        <f>'Brackets To Edit'!D84</f>
        <v>6</v>
      </c>
      <c r="AS60" s="525" t="s">
        <v>215</v>
      </c>
    </row>
    <row r="61" ht="11.25" customHeight="1">
      <c r="B61" s="54"/>
      <c r="C61" s="411"/>
      <c r="D61" s="54"/>
      <c r="E61" s="411"/>
      <c r="F61" s="411"/>
      <c r="G61" s="411"/>
      <c r="H61" s="411"/>
      <c r="I61" s="599"/>
      <c r="J61" s="411"/>
      <c r="K61" s="411"/>
      <c r="L61" s="411"/>
      <c r="M61" s="411"/>
      <c r="N61" s="599"/>
      <c r="O61" s="411"/>
      <c r="P61" s="411"/>
      <c r="Q61" s="411"/>
      <c r="R61" s="411"/>
      <c r="S61" s="599"/>
      <c r="T61" s="411"/>
      <c r="U61" s="411"/>
      <c r="V61" s="411"/>
      <c r="W61" s="411"/>
      <c r="X61" s="411"/>
      <c r="Y61" s="411"/>
      <c r="Z61" s="411"/>
      <c r="AA61" s="411"/>
      <c r="AB61" s="411"/>
      <c r="AC61" s="599"/>
      <c r="AD61" s="411"/>
      <c r="AE61" s="714"/>
      <c r="AF61" s="696"/>
      <c r="AG61" s="696"/>
      <c r="AH61" s="599"/>
      <c r="AI61" s="411"/>
      <c r="AJ61" s="411"/>
      <c r="AL61" s="411"/>
      <c r="AM61" s="632"/>
      <c r="AN61" s="411"/>
      <c r="AO61" s="411"/>
      <c r="AP61" s="54"/>
      <c r="AQ61" s="411"/>
      <c r="AR61" s="54"/>
    </row>
    <row r="62" ht="16.5" customHeight="1">
      <c r="A62" s="411"/>
      <c r="B62" s="411"/>
      <c r="C62" s="411"/>
      <c r="D62" s="599"/>
      <c r="E62" s="411"/>
      <c r="F62" s="411"/>
      <c r="G62" s="411"/>
      <c r="H62" s="411"/>
      <c r="I62" s="599"/>
      <c r="J62" s="411"/>
      <c r="K62" s="411"/>
      <c r="L62" s="411"/>
      <c r="M62" s="411"/>
      <c r="N62" s="599"/>
      <c r="O62" s="411"/>
      <c r="P62" s="411"/>
      <c r="Q62" s="411"/>
      <c r="R62" s="411"/>
      <c r="S62" s="599"/>
      <c r="T62" s="411"/>
      <c r="U62" s="411"/>
      <c r="V62" s="411"/>
      <c r="W62" s="411"/>
      <c r="X62" s="411"/>
      <c r="Y62" s="411"/>
      <c r="Z62" s="411"/>
      <c r="AA62" s="411"/>
      <c r="AB62" s="411"/>
      <c r="AC62" s="599"/>
      <c r="AD62" s="411"/>
      <c r="AE62" s="694"/>
      <c r="AF62" s="696"/>
      <c r="AG62" s="694"/>
      <c r="AH62" s="599"/>
      <c r="AI62" s="411"/>
      <c r="AJ62" s="411"/>
      <c r="AK62" s="411"/>
      <c r="AL62" s="411"/>
      <c r="AM62" s="632"/>
      <c r="AN62" s="411"/>
      <c r="AO62" s="411"/>
      <c r="AP62" s="411"/>
      <c r="AQ62" s="411"/>
      <c r="AR62" s="599"/>
      <c r="AS62" s="411"/>
    </row>
    <row r="63" ht="16.5" customHeight="1">
      <c r="A63" s="411"/>
      <c r="B63" s="411"/>
      <c r="C63" s="411"/>
      <c r="D63" s="599"/>
      <c r="E63" s="411"/>
      <c r="F63" s="411"/>
      <c r="G63" s="411"/>
      <c r="H63" s="411"/>
      <c r="I63" s="599"/>
      <c r="J63" s="411"/>
      <c r="K63" s="411"/>
      <c r="L63" s="411"/>
      <c r="M63" s="411"/>
      <c r="N63" s="599"/>
      <c r="O63" s="411"/>
      <c r="P63" s="411"/>
      <c r="Q63" s="411"/>
      <c r="R63" s="411"/>
      <c r="S63" s="599"/>
      <c r="T63" s="411"/>
      <c r="U63" s="411"/>
      <c r="V63" s="411"/>
      <c r="W63" s="411"/>
      <c r="X63" s="411"/>
      <c r="Y63" s="411"/>
      <c r="Z63" s="411"/>
      <c r="AA63" s="411"/>
      <c r="AB63" s="411"/>
      <c r="AC63" s="599"/>
      <c r="AD63" s="411"/>
      <c r="AE63" s="714"/>
      <c r="AF63" s="696"/>
      <c r="AG63" s="696"/>
      <c r="AH63" s="599"/>
      <c r="AI63" s="411"/>
      <c r="AJ63" s="411"/>
      <c r="AK63" s="411"/>
      <c r="AL63" s="411"/>
      <c r="AM63" s="632"/>
      <c r="AN63" s="411"/>
      <c r="AO63" s="411"/>
      <c r="AP63" s="411"/>
      <c r="AQ63" s="411"/>
      <c r="AR63" s="599"/>
      <c r="AS63" s="411"/>
    </row>
    <row r="64" ht="16.5" customHeight="1">
      <c r="A64" s="411"/>
      <c r="B64" s="411"/>
      <c r="C64" s="411"/>
      <c r="D64" s="599"/>
      <c r="E64" s="411"/>
      <c r="F64" s="411"/>
      <c r="G64" s="411"/>
      <c r="H64" s="411"/>
      <c r="I64" s="599"/>
      <c r="J64" s="411"/>
      <c r="K64" s="411"/>
      <c r="L64" s="411"/>
      <c r="M64" s="411"/>
      <c r="N64" s="599"/>
      <c r="O64" s="411"/>
      <c r="P64" s="411"/>
      <c r="Q64" s="411"/>
      <c r="R64" s="411"/>
      <c r="S64" s="599"/>
      <c r="T64" s="411"/>
      <c r="U64" s="411"/>
      <c r="V64" s="411"/>
      <c r="W64" s="411"/>
      <c r="X64" s="411"/>
      <c r="Y64" s="411"/>
      <c r="Z64" s="411"/>
      <c r="AA64" s="411"/>
      <c r="AB64" s="411"/>
      <c r="AC64" s="599"/>
      <c r="AD64" s="411"/>
      <c r="AE64" s="694"/>
      <c r="AF64" s="696"/>
      <c r="AG64" s="694"/>
      <c r="AH64" s="599"/>
      <c r="AI64" s="411"/>
      <c r="AJ64" s="411"/>
      <c r="AK64" s="411"/>
      <c r="AL64" s="411"/>
      <c r="AM64" s="632"/>
      <c r="AN64" s="411"/>
      <c r="AO64" s="411"/>
      <c r="AP64" s="411"/>
      <c r="AQ64" s="411"/>
      <c r="AR64" s="599"/>
      <c r="AS64" s="411"/>
    </row>
    <row r="65" ht="33.75" customHeight="1">
      <c r="A65" s="411"/>
      <c r="B65" s="411"/>
      <c r="C65" s="411"/>
      <c r="D65" s="599"/>
      <c r="E65" s="411"/>
      <c r="F65" s="411"/>
      <c r="G65" s="411"/>
      <c r="H65" s="411"/>
      <c r="I65" s="599"/>
      <c r="J65" s="411"/>
      <c r="K65" s="411"/>
      <c r="L65" s="411"/>
      <c r="M65" s="411"/>
      <c r="N65" s="599"/>
      <c r="O65" s="411"/>
      <c r="P65" s="411"/>
      <c r="Q65" s="411"/>
      <c r="R65" s="411"/>
      <c r="S65" s="599"/>
      <c r="T65" s="411"/>
      <c r="U65" s="411"/>
      <c r="V65" s="411"/>
      <c r="W65" s="411"/>
      <c r="X65" s="411"/>
      <c r="Y65" s="411"/>
      <c r="Z65" s="411"/>
      <c r="AA65" s="411"/>
      <c r="AB65" s="411"/>
      <c r="AC65" s="599"/>
      <c r="AD65" s="411"/>
      <c r="AE65" s="694"/>
      <c r="AF65" s="696"/>
      <c r="AG65" s="694"/>
      <c r="AH65" s="599"/>
      <c r="AI65" s="411"/>
      <c r="AJ65" s="411"/>
      <c r="AK65" s="411"/>
      <c r="AL65" s="411"/>
      <c r="AM65" s="632"/>
      <c r="AN65" s="411"/>
      <c r="AO65" s="411"/>
      <c r="AP65" s="411"/>
      <c r="AQ65" s="411"/>
      <c r="AR65" s="599"/>
      <c r="AS65" s="411"/>
    </row>
    <row r="66" ht="6.0" customHeight="1">
      <c r="A66" s="416"/>
      <c r="B66" s="705"/>
      <c r="AS66" s="416"/>
    </row>
    <row r="67" ht="4.5" customHeight="1">
      <c r="A67" s="416"/>
      <c r="B67" s="787"/>
      <c r="C67" s="787"/>
      <c r="D67" s="787"/>
      <c r="E67" s="787"/>
      <c r="F67" s="787"/>
      <c r="G67" s="787"/>
      <c r="H67" s="787"/>
      <c r="I67" s="787"/>
      <c r="J67" s="787"/>
      <c r="K67" s="787"/>
      <c r="L67" s="787"/>
      <c r="M67" s="787"/>
      <c r="N67" s="787"/>
      <c r="O67" s="787"/>
      <c r="P67" s="787"/>
      <c r="Q67" s="787"/>
      <c r="R67" s="787"/>
      <c r="S67" s="787"/>
      <c r="T67" s="787"/>
      <c r="U67" s="787"/>
      <c r="V67" s="787"/>
      <c r="W67" s="787"/>
      <c r="X67" s="787"/>
      <c r="Y67" s="787"/>
      <c r="Z67" s="787"/>
      <c r="AA67" s="787"/>
      <c r="AB67" s="787"/>
      <c r="AC67" s="787"/>
      <c r="AD67" s="787"/>
      <c r="AE67" s="789"/>
      <c r="AF67" s="787"/>
      <c r="AG67" s="789"/>
      <c r="AH67" s="787"/>
      <c r="AI67" s="787"/>
      <c r="AJ67" s="787"/>
      <c r="AK67" s="787"/>
      <c r="AL67" s="787"/>
      <c r="AM67" s="787"/>
      <c r="AN67" s="787"/>
      <c r="AO67" s="787"/>
      <c r="AP67" s="787"/>
      <c r="AQ67" s="416"/>
      <c r="AR67" s="416"/>
      <c r="AS67" s="416"/>
    </row>
    <row r="68" ht="33.75" customHeight="1">
      <c r="A68" s="421"/>
      <c r="B68" s="791" t="s">
        <v>250</v>
      </c>
      <c r="C68" s="419"/>
      <c r="D68" s="419"/>
      <c r="E68" s="419"/>
      <c r="F68" s="419"/>
      <c r="G68" s="419"/>
      <c r="H68" s="419"/>
      <c r="I68" s="419"/>
      <c r="J68" s="419"/>
      <c r="K68" s="419"/>
      <c r="L68" s="419"/>
      <c r="M68" s="419"/>
      <c r="N68" s="419"/>
      <c r="O68" s="419"/>
      <c r="P68" s="419"/>
      <c r="Q68" s="419"/>
      <c r="R68" s="419"/>
      <c r="S68" s="419"/>
      <c r="T68" s="419"/>
      <c r="U68" s="419"/>
      <c r="V68" s="419"/>
      <c r="W68" s="419"/>
      <c r="X68" s="419"/>
      <c r="Y68" s="419"/>
      <c r="Z68" s="419"/>
      <c r="AA68" s="419"/>
      <c r="AB68" s="419"/>
      <c r="AC68" s="419"/>
      <c r="AD68" s="419"/>
      <c r="AE68" s="419"/>
      <c r="AF68" s="419"/>
      <c r="AG68" s="419"/>
      <c r="AH68" s="419"/>
      <c r="AI68" s="419"/>
      <c r="AJ68" s="419"/>
      <c r="AK68" s="419"/>
      <c r="AL68" s="419"/>
      <c r="AM68" s="419"/>
      <c r="AN68" s="419"/>
      <c r="AO68" s="419"/>
      <c r="AP68" s="419"/>
      <c r="AQ68" s="419"/>
      <c r="AR68" s="420"/>
      <c r="AS68" s="421"/>
    </row>
    <row r="69" ht="6.0" customHeight="1">
      <c r="A69" s="416"/>
      <c r="B69" s="411"/>
      <c r="AS69" s="416"/>
    </row>
    <row r="70" ht="33.75" customHeight="1">
      <c r="A70" s="421"/>
      <c r="B70" s="791" t="s">
        <v>254</v>
      </c>
      <c r="C70" s="419"/>
      <c r="D70" s="419"/>
      <c r="E70" s="419"/>
      <c r="F70" s="419"/>
      <c r="G70" s="419"/>
      <c r="H70" s="419"/>
      <c r="I70" s="419"/>
      <c r="J70" s="419"/>
      <c r="K70" s="419"/>
      <c r="L70" s="419"/>
      <c r="M70" s="419"/>
      <c r="N70" s="419"/>
      <c r="O70" s="419"/>
      <c r="P70" s="419"/>
      <c r="Q70" s="419"/>
      <c r="R70" s="419"/>
      <c r="S70" s="419"/>
      <c r="T70" s="419"/>
      <c r="U70" s="419"/>
      <c r="V70" s="419"/>
      <c r="W70" s="419"/>
      <c r="X70" s="419"/>
      <c r="Y70" s="419"/>
      <c r="Z70" s="419"/>
      <c r="AA70" s="419"/>
      <c r="AB70" s="419"/>
      <c r="AC70" s="419"/>
      <c r="AD70" s="419"/>
      <c r="AE70" s="419"/>
      <c r="AF70" s="419"/>
      <c r="AG70" s="419"/>
      <c r="AH70" s="419"/>
      <c r="AI70" s="419"/>
      <c r="AJ70" s="419"/>
      <c r="AK70" s="419"/>
      <c r="AL70" s="419"/>
      <c r="AM70" s="419"/>
      <c r="AN70" s="419"/>
      <c r="AO70" s="419"/>
      <c r="AP70" s="419"/>
      <c r="AQ70" s="419"/>
      <c r="AR70" s="420"/>
      <c r="AS70" s="421"/>
    </row>
    <row r="71" ht="4.5" customHeight="1">
      <c r="A71" s="416"/>
      <c r="B71" s="416"/>
      <c r="C71" s="416"/>
      <c r="D71" s="416"/>
      <c r="E71" s="416"/>
      <c r="F71" s="416"/>
      <c r="G71" s="416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  <c r="AD71" s="416"/>
      <c r="AE71" s="805"/>
      <c r="AF71" s="416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AQ71" s="416"/>
      <c r="AR71" s="416"/>
      <c r="AS71" s="416"/>
    </row>
    <row r="72" ht="6.0" customHeight="1">
      <c r="A72" s="416"/>
      <c r="B72" s="633"/>
      <c r="C72" s="414"/>
      <c r="D72" s="414"/>
      <c r="E72" s="414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  <c r="AA72" s="414"/>
      <c r="AB72" s="414"/>
      <c r="AC72" s="414"/>
      <c r="AD72" s="414"/>
      <c r="AE72" s="414"/>
      <c r="AF72" s="414"/>
      <c r="AG72" s="414"/>
      <c r="AH72" s="414"/>
      <c r="AI72" s="414"/>
      <c r="AJ72" s="414"/>
      <c r="AK72" s="414"/>
      <c r="AL72" s="414"/>
      <c r="AM72" s="414"/>
      <c r="AN72" s="414"/>
      <c r="AO72" s="414"/>
      <c r="AP72" s="414"/>
      <c r="AQ72" s="414"/>
      <c r="AR72" s="415"/>
      <c r="AS72" s="416"/>
    </row>
    <row r="73">
      <c r="A73" s="416"/>
      <c r="B73" s="416"/>
      <c r="C73" s="416"/>
      <c r="D73" s="416"/>
      <c r="E73" s="416"/>
      <c r="F73" s="416"/>
      <c r="G73" s="416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805"/>
      <c r="AF73" s="815" t="s">
        <v>256</v>
      </c>
      <c r="AS73" s="416"/>
    </row>
  </sheetData>
  <mergeCells count="191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G9:K9"/>
    <mergeCell ref="G11:K11"/>
    <mergeCell ref="L11:P11"/>
    <mergeCell ref="G12:K12"/>
    <mergeCell ref="L12:P12"/>
    <mergeCell ref="G13:K13"/>
    <mergeCell ref="L13:P13"/>
    <mergeCell ref="B16:B17"/>
    <mergeCell ref="G16:G17"/>
    <mergeCell ref="I16:I17"/>
    <mergeCell ref="B18:B19"/>
    <mergeCell ref="G18:I19"/>
    <mergeCell ref="L18:L19"/>
    <mergeCell ref="N18:N19"/>
    <mergeCell ref="I30:I31"/>
    <mergeCell ref="AK30:AK31"/>
    <mergeCell ref="AM30:AM31"/>
    <mergeCell ref="AP30:AP31"/>
    <mergeCell ref="G32:I33"/>
    <mergeCell ref="L32:L33"/>
    <mergeCell ref="AF32:AF33"/>
    <mergeCell ref="AH32:AH33"/>
    <mergeCell ref="AK32:AM33"/>
    <mergeCell ref="AP32:AP33"/>
    <mergeCell ref="AR32:AR33"/>
    <mergeCell ref="V26:X26"/>
    <mergeCell ref="V27:V33"/>
    <mergeCell ref="W27:W29"/>
    <mergeCell ref="X27:X33"/>
    <mergeCell ref="G28:G29"/>
    <mergeCell ref="G30:G31"/>
    <mergeCell ref="W31:W32"/>
    <mergeCell ref="N32:N33"/>
    <mergeCell ref="AA34:AC37"/>
    <mergeCell ref="AK34:AK35"/>
    <mergeCell ref="AM34:AM35"/>
    <mergeCell ref="AP34:AR35"/>
    <mergeCell ref="AP36:AP37"/>
    <mergeCell ref="AR36:AR37"/>
    <mergeCell ref="L43:L44"/>
    <mergeCell ref="N43:N44"/>
    <mergeCell ref="AF43:AF44"/>
    <mergeCell ref="AH43:AH44"/>
    <mergeCell ref="B44:B45"/>
    <mergeCell ref="AP44:AP45"/>
    <mergeCell ref="AA45:AC45"/>
    <mergeCell ref="Q48:Q49"/>
    <mergeCell ref="S48:S49"/>
    <mergeCell ref="AA48:AA49"/>
    <mergeCell ref="AC48:AC49"/>
    <mergeCell ref="AM48:AM49"/>
    <mergeCell ref="AP48:AR49"/>
    <mergeCell ref="L49:N50"/>
    <mergeCell ref="G50:G51"/>
    <mergeCell ref="G52:I53"/>
    <mergeCell ref="L53:L54"/>
    <mergeCell ref="N53:N54"/>
    <mergeCell ref="AK58:AK59"/>
    <mergeCell ref="AM58:AM59"/>
    <mergeCell ref="AP58:AR59"/>
    <mergeCell ref="AD8:AH8"/>
    <mergeCell ref="AI8:AM8"/>
    <mergeCell ref="AD9:AH9"/>
    <mergeCell ref="AI9:AM9"/>
    <mergeCell ref="AN9:AR9"/>
    <mergeCell ref="AD11:AH11"/>
    <mergeCell ref="AI11:AM11"/>
    <mergeCell ref="AD12:AH12"/>
    <mergeCell ref="AI12:AM12"/>
    <mergeCell ref="AD13:AH13"/>
    <mergeCell ref="AI13:AM13"/>
    <mergeCell ref="AK16:AK17"/>
    <mergeCell ref="AM16:AM17"/>
    <mergeCell ref="AP16:AP17"/>
    <mergeCell ref="AP18:AP19"/>
    <mergeCell ref="AP22:AP23"/>
    <mergeCell ref="AR22:AR23"/>
    <mergeCell ref="AF18:AF19"/>
    <mergeCell ref="AH18:AH19"/>
    <mergeCell ref="AK18:AM19"/>
    <mergeCell ref="AR18:AR19"/>
    <mergeCell ref="AK20:AK21"/>
    <mergeCell ref="AM20:AM21"/>
    <mergeCell ref="AP20:AR21"/>
    <mergeCell ref="D18:D19"/>
    <mergeCell ref="B20:D21"/>
    <mergeCell ref="G20:G21"/>
    <mergeCell ref="I20:I21"/>
    <mergeCell ref="B22:B23"/>
    <mergeCell ref="D22:D23"/>
    <mergeCell ref="AF24:AH25"/>
    <mergeCell ref="V25:X25"/>
    <mergeCell ref="L24:N25"/>
    <mergeCell ref="Q25:Q26"/>
    <mergeCell ref="S25:S26"/>
    <mergeCell ref="AA25:AA26"/>
    <mergeCell ref="AC25:AC26"/>
    <mergeCell ref="L26:N27"/>
    <mergeCell ref="AF26:AH27"/>
    <mergeCell ref="AP46:AP47"/>
    <mergeCell ref="AF47:AH48"/>
    <mergeCell ref="A46:A47"/>
    <mergeCell ref="B46:B47"/>
    <mergeCell ref="D46:D47"/>
    <mergeCell ref="G46:G47"/>
    <mergeCell ref="AR46:AR47"/>
    <mergeCell ref="AS46:AS47"/>
    <mergeCell ref="L47:N48"/>
    <mergeCell ref="W42:W44"/>
    <mergeCell ref="X42:X48"/>
    <mergeCell ref="W46:W47"/>
    <mergeCell ref="Q34:S37"/>
    <mergeCell ref="Q38:S39"/>
    <mergeCell ref="AA38:AC39"/>
    <mergeCell ref="Q40:S41"/>
    <mergeCell ref="AA40:AC41"/>
    <mergeCell ref="V41:X41"/>
    <mergeCell ref="V42:V48"/>
    <mergeCell ref="B30:B31"/>
    <mergeCell ref="B32:B33"/>
    <mergeCell ref="D32:D33"/>
    <mergeCell ref="B34:D35"/>
    <mergeCell ref="G34:G35"/>
    <mergeCell ref="I34:I35"/>
    <mergeCell ref="B36:B37"/>
    <mergeCell ref="D36:D37"/>
    <mergeCell ref="B48:D49"/>
    <mergeCell ref="G48:G49"/>
    <mergeCell ref="I48:I49"/>
    <mergeCell ref="A50:A51"/>
    <mergeCell ref="B50:B51"/>
    <mergeCell ref="D50:D51"/>
    <mergeCell ref="A56:A57"/>
    <mergeCell ref="A60:A61"/>
    <mergeCell ref="B60:B61"/>
    <mergeCell ref="D60:D61"/>
    <mergeCell ref="B54:B55"/>
    <mergeCell ref="G54:I55"/>
    <mergeCell ref="B56:B57"/>
    <mergeCell ref="D56:D57"/>
    <mergeCell ref="B58:D59"/>
    <mergeCell ref="G58:G59"/>
    <mergeCell ref="I58:I59"/>
    <mergeCell ref="AK48:AK49"/>
    <mergeCell ref="AF49:AH50"/>
    <mergeCell ref="AK50:AK51"/>
    <mergeCell ref="AP50:AP51"/>
    <mergeCell ref="AR50:AR51"/>
    <mergeCell ref="AS50:AS51"/>
    <mergeCell ref="AK52:AM53"/>
    <mergeCell ref="AP56:AP57"/>
    <mergeCell ref="AP60:AP61"/>
    <mergeCell ref="AR60:AR61"/>
    <mergeCell ref="AS60:AS61"/>
    <mergeCell ref="B66:AR66"/>
    <mergeCell ref="B68:AR68"/>
    <mergeCell ref="B69:AR69"/>
    <mergeCell ref="B70:AR70"/>
    <mergeCell ref="B72:AR72"/>
    <mergeCell ref="AF73:AR73"/>
    <mergeCell ref="AF53:AF54"/>
    <mergeCell ref="AH53:AH54"/>
    <mergeCell ref="AK54:AM55"/>
    <mergeCell ref="AP54:AP55"/>
    <mergeCell ref="AR56:AR57"/>
    <mergeCell ref="AS56:AS57"/>
    <mergeCell ref="AK60:AK61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6.5"/>
    <col customWidth="1" min="3" max="3" width="55.13"/>
    <col customWidth="1" min="4" max="4" width="12.13"/>
    <col customWidth="1" min="5" max="5" width="33.88"/>
    <col customWidth="1" min="6" max="6" width="26.5"/>
    <col customWidth="1" min="7" max="7" width="55.13"/>
    <col customWidth="1" min="8" max="8" width="12.63"/>
    <col customWidth="1" min="9" max="9" width="3.88"/>
  </cols>
  <sheetData>
    <row r="1" ht="10.5" customHeight="1">
      <c r="A1" s="657"/>
      <c r="B1" s="658"/>
      <c r="C1" s="659"/>
      <c r="D1" s="660"/>
      <c r="E1" s="661"/>
      <c r="F1" s="658"/>
      <c r="G1" s="659"/>
      <c r="H1" s="659"/>
      <c r="I1" s="411"/>
    </row>
    <row r="2" ht="6.0" customHeight="1">
      <c r="A2" s="657"/>
      <c r="B2" s="663"/>
      <c r="C2" s="414"/>
      <c r="D2" s="414"/>
      <c r="E2" s="414"/>
      <c r="F2" s="414"/>
      <c r="G2" s="414"/>
      <c r="H2" s="415"/>
      <c r="I2" s="411"/>
    </row>
    <row r="3" ht="33.75" customHeight="1">
      <c r="A3" s="657"/>
      <c r="B3" s="664" t="s">
        <v>252</v>
      </c>
      <c r="I3" s="411"/>
    </row>
    <row r="4" ht="4.5" customHeight="1">
      <c r="A4" s="657"/>
      <c r="B4" s="658"/>
      <c r="C4" s="659"/>
      <c r="D4" s="660"/>
      <c r="E4" s="661"/>
      <c r="F4" s="658"/>
      <c r="G4" s="659"/>
      <c r="H4" s="659"/>
      <c r="I4" s="411"/>
    </row>
    <row r="5" ht="33.75" customHeight="1">
      <c r="A5" s="666"/>
      <c r="B5" s="667" t="s">
        <v>55</v>
      </c>
      <c r="E5" s="666"/>
      <c r="F5" s="668" t="s">
        <v>167</v>
      </c>
      <c r="I5" s="588"/>
    </row>
    <row r="6" ht="6.0" customHeight="1">
      <c r="A6" s="657"/>
      <c r="B6" s="669"/>
      <c r="E6" s="670"/>
      <c r="F6" s="669"/>
      <c r="I6" s="411"/>
    </row>
    <row r="7" ht="9.0" customHeight="1">
      <c r="A7" s="657"/>
      <c r="B7" s="658"/>
      <c r="C7" s="659"/>
      <c r="D7" s="660"/>
      <c r="E7" s="661"/>
      <c r="F7" s="658"/>
      <c r="G7" s="659"/>
      <c r="H7" s="659"/>
      <c r="I7" s="411"/>
    </row>
    <row r="8" ht="6.75" customHeight="1">
      <c r="A8" s="657"/>
      <c r="B8" s="658"/>
      <c r="C8" s="659"/>
      <c r="D8" s="673"/>
      <c r="E8" s="661"/>
      <c r="F8" s="658"/>
      <c r="G8" s="659"/>
      <c r="H8" s="675"/>
      <c r="I8" s="411"/>
    </row>
    <row r="9" ht="24.0" customHeight="1">
      <c r="A9" s="657"/>
      <c r="B9" s="676" t="str">
        <f>'Brackets To Edit'!B4</f>
        <v>NE #1 ● ESPN+</v>
      </c>
      <c r="C9" s="678" t="str">
        <f>'Brackets To Edit'!B8</f>
        <v>Sunday 8/5 - 1:00 PM</v>
      </c>
      <c r="D9" s="680" t="s">
        <v>97</v>
      </c>
      <c r="E9" s="661"/>
      <c r="F9" s="682" t="str">
        <f>'Brackets To Edit'!B48</f>
        <v>MA #1 ● ESPN+</v>
      </c>
      <c r="G9" s="683" t="str">
        <f>'Brackets To Edit'!B52</f>
        <v>Sunday 8/5 - 10:00 AM</v>
      </c>
      <c r="H9" s="684" t="s">
        <v>97</v>
      </c>
      <c r="I9" s="599"/>
    </row>
    <row r="10" ht="24.0" customHeight="1">
      <c r="A10" s="657"/>
      <c r="B10" s="686" t="str">
        <f>'Brackets To Edit'!B6</f>
        <v>Connecticut</v>
      </c>
      <c r="C10" s="601"/>
      <c r="D10" s="689">
        <f>'Brackets To Edit'!D6</f>
        <v>0</v>
      </c>
      <c r="E10" s="661"/>
      <c r="F10" s="690" t="str">
        <f>'Brackets To Edit'!B50</f>
        <v>New York</v>
      </c>
      <c r="G10" s="601"/>
      <c r="H10" s="691">
        <f>'Brackets To Edit'!D50</f>
        <v>10</v>
      </c>
      <c r="I10" s="605"/>
    </row>
    <row r="11" ht="24.0" customHeight="1">
      <c r="A11" s="657"/>
      <c r="B11" s="693" t="str">
        <f>'Brackets To Edit'!B10</f>
        <v>Rhode Island</v>
      </c>
      <c r="C11" s="695"/>
      <c r="D11" s="698">
        <f>'Brackets To Edit'!D10</f>
        <v>10</v>
      </c>
      <c r="E11" s="661"/>
      <c r="F11" s="699" t="str">
        <f>'Brackets To Edit'!B54</f>
        <v>Washington, DC</v>
      </c>
      <c r="G11" s="700"/>
      <c r="H11" s="701">
        <f>'Brackets To Edit'!D54</f>
        <v>2</v>
      </c>
      <c r="I11" s="605"/>
    </row>
    <row r="12" ht="6.0" customHeight="1">
      <c r="A12" s="657"/>
      <c r="B12" s="658"/>
      <c r="C12" s="659"/>
      <c r="D12" s="673"/>
      <c r="E12" s="661"/>
      <c r="F12" s="658"/>
      <c r="G12" s="659"/>
      <c r="H12" s="675"/>
      <c r="I12" s="605"/>
    </row>
    <row r="13" ht="24.0" customHeight="1">
      <c r="A13" s="657"/>
      <c r="B13" s="676" t="str">
        <f>'Brackets To Edit'!B14</f>
        <v>NE #2 ● ESPN+</v>
      </c>
      <c r="C13" s="702" t="str">
        <f>'Brackets To Edit'!B18</f>
        <v>Sunday 8/5 - 7:00 PM</v>
      </c>
      <c r="D13" s="680" t="s">
        <v>97</v>
      </c>
      <c r="E13" s="661"/>
      <c r="F13" s="682" t="str">
        <f>'Brackets To Edit'!B58</f>
        <v>MA #2 ● ESPN+</v>
      </c>
      <c r="G13" s="683" t="str">
        <f>'Brackets To Edit'!B62</f>
        <v>Sunday 8/5 - 4:00 PM</v>
      </c>
      <c r="H13" s="684" t="s">
        <v>97</v>
      </c>
      <c r="I13" s="599"/>
    </row>
    <row r="14" ht="24.0" customHeight="1">
      <c r="A14" s="657"/>
      <c r="B14" s="686" t="str">
        <f>'Brackets To Edit'!B16</f>
        <v>Massachusetts</v>
      </c>
      <c r="C14" s="601"/>
      <c r="D14" s="707">
        <f>'Brackets To Edit'!D16</f>
        <v>4</v>
      </c>
      <c r="E14" s="661"/>
      <c r="F14" s="690" t="str">
        <f>'Brackets To Edit'!B60</f>
        <v>Maryland</v>
      </c>
      <c r="G14" s="601"/>
      <c r="H14" s="691">
        <f>'Brackets To Edit'!D60</f>
        <v>6</v>
      </c>
      <c r="I14" s="605"/>
    </row>
    <row r="15" ht="24.0" customHeight="1">
      <c r="A15" s="657"/>
      <c r="B15" s="693" t="str">
        <f>'Brackets To Edit'!B20</f>
        <v>New Hampshire</v>
      </c>
      <c r="C15" s="695"/>
      <c r="D15" s="710">
        <f>'Brackets To Edit'!D20</f>
        <v>2</v>
      </c>
      <c r="E15" s="661"/>
      <c r="F15" s="699" t="str">
        <f>'Brackets To Edit'!B64</f>
        <v>Delaware</v>
      </c>
      <c r="G15" s="700"/>
      <c r="H15" s="701">
        <f>'Brackets To Edit'!D64</f>
        <v>0</v>
      </c>
      <c r="I15" s="605"/>
    </row>
    <row r="16" ht="6.0" customHeight="1">
      <c r="A16" s="657"/>
      <c r="B16" s="658"/>
      <c r="C16" s="659"/>
      <c r="D16" s="673"/>
      <c r="E16" s="661"/>
      <c r="F16" s="658"/>
      <c r="G16" s="659"/>
      <c r="H16" s="675"/>
      <c r="I16" s="605"/>
    </row>
    <row r="17" ht="24.0" customHeight="1">
      <c r="A17" s="657"/>
      <c r="B17" s="676" t="str">
        <f>'Brackets To Edit'!G3</f>
        <v>NE #3 ● ESPN+</v>
      </c>
      <c r="C17" s="702" t="str">
        <f>'Brackets To Edit'!G6</f>
        <v>Monday 8/6 - 1:00 PM</v>
      </c>
      <c r="D17" s="680" t="s">
        <v>97</v>
      </c>
      <c r="E17" s="661"/>
      <c r="F17" s="682" t="str">
        <f>'Brackets To Edit'!G46</f>
        <v>MA #3 ● ESPN+</v>
      </c>
      <c r="G17" s="683" t="str">
        <f>'Brackets To Edit'!G50</f>
        <v>Monday 8/6 - 10:00 AM</v>
      </c>
      <c r="H17" s="684" t="s">
        <v>97</v>
      </c>
      <c r="I17" s="599"/>
    </row>
    <row r="18" ht="24.0" customHeight="1">
      <c r="A18" s="657"/>
      <c r="B18" s="686" t="str">
        <f>'Brackets To Edit'!G4</f>
        <v>Vermont</v>
      </c>
      <c r="C18" s="601"/>
      <c r="D18" s="707">
        <f>'Brackets To Edit'!I4</f>
        <v>0</v>
      </c>
      <c r="E18" s="661"/>
      <c r="F18" s="690" t="str">
        <f>'Brackets To Edit'!G48</f>
        <v>Pennsylvania</v>
      </c>
      <c r="G18" s="601"/>
      <c r="H18" s="691">
        <f>'Brackets To Edit'!I48</f>
        <v>0</v>
      </c>
      <c r="I18" s="605"/>
    </row>
    <row r="19" ht="24.0" customHeight="1">
      <c r="A19" s="717" t="s">
        <v>221</v>
      </c>
      <c r="B19" s="693"/>
      <c r="C19" s="695"/>
      <c r="D19" s="710">
        <f>'Brackets To Edit'!I8</f>
        <v>10</v>
      </c>
      <c r="E19" s="718" t="s">
        <v>221</v>
      </c>
      <c r="F19" s="699"/>
      <c r="G19" s="700"/>
      <c r="H19" s="701">
        <f>'Brackets To Edit'!I52</f>
        <v>7</v>
      </c>
      <c r="I19" s="605"/>
    </row>
    <row r="20" ht="6.0" customHeight="1">
      <c r="A20" s="720"/>
      <c r="B20" s="658"/>
      <c r="C20" s="659"/>
      <c r="D20" s="673"/>
      <c r="E20" s="722"/>
      <c r="F20" s="658"/>
      <c r="G20" s="659"/>
      <c r="H20" s="675"/>
      <c r="I20" s="605"/>
    </row>
    <row r="21" ht="24.0" customHeight="1">
      <c r="A21" s="720"/>
      <c r="B21" s="676" t="str">
        <f>'Brackets To Edit'!G12</f>
        <v>NE #4 ● ESPN+</v>
      </c>
      <c r="C21" s="702" t="str">
        <f>'Brackets To Edit'!G16</f>
        <v>Monday 8/6 - 7:00 PM</v>
      </c>
      <c r="D21" s="680" t="s">
        <v>97</v>
      </c>
      <c r="E21" s="722"/>
      <c r="F21" s="682" t="str">
        <f>'Brackets To Edit'!G56</f>
        <v>MA #4 ● ESPN+</v>
      </c>
      <c r="G21" s="683" t="str">
        <f>'Brackets To Edit'!G60</f>
        <v>Monday 8/6 - 4:00 PM</v>
      </c>
      <c r="H21" s="684" t="s">
        <v>97</v>
      </c>
      <c r="I21" s="599"/>
    </row>
    <row r="22" ht="24.0" customHeight="1">
      <c r="A22" s="720"/>
      <c r="B22" s="686" t="str">
        <f>'Brackets To Edit'!G14</f>
        <v>Maine</v>
      </c>
      <c r="C22" s="601"/>
      <c r="D22" s="707">
        <f>'Brackets To Edit'!I14</f>
        <v>4</v>
      </c>
      <c r="E22" s="722"/>
      <c r="F22" s="690" t="str">
        <f>'Brackets To Edit'!G58</f>
        <v>New Jersey</v>
      </c>
      <c r="G22" s="601"/>
      <c r="H22" s="691">
        <f>'Brackets To Edit'!I58</f>
        <v>6</v>
      </c>
      <c r="I22" s="605"/>
    </row>
    <row r="23" ht="24.0" customHeight="1">
      <c r="A23" s="717" t="s">
        <v>222</v>
      </c>
      <c r="B23" s="693"/>
      <c r="C23" s="695"/>
      <c r="D23" s="710">
        <f>'Brackets To Edit'!I18</f>
        <v>9</v>
      </c>
      <c r="E23" s="718" t="s">
        <v>222</v>
      </c>
      <c r="F23" s="699"/>
      <c r="G23" s="700"/>
      <c r="H23" s="701">
        <f>'Brackets To Edit'!I62</f>
        <v>2</v>
      </c>
      <c r="I23" s="605"/>
    </row>
    <row r="24" ht="6.0" customHeight="1">
      <c r="A24" s="720"/>
      <c r="B24" s="658"/>
      <c r="C24" s="659"/>
      <c r="D24" s="673"/>
      <c r="E24" s="722"/>
      <c r="F24" s="658"/>
      <c r="G24" s="659"/>
      <c r="H24" s="675"/>
      <c r="I24" s="605"/>
    </row>
    <row r="25" ht="24.0" customHeight="1">
      <c r="A25" s="720"/>
      <c r="B25" s="676" t="str">
        <f>'Brackets To Edit'!B24</f>
        <v>NE #5 ● ESPN+</v>
      </c>
      <c r="C25" s="702" t="str">
        <f>'Brackets To Edit'!B28</f>
        <v>Tuesday 8/7 - 1:00 PM</v>
      </c>
      <c r="D25" s="680" t="s">
        <v>97</v>
      </c>
      <c r="E25" s="722"/>
      <c r="F25" s="682" t="str">
        <f>'Brackets To Edit'!B68</f>
        <v>MA #5 ● ESPN+</v>
      </c>
      <c r="G25" s="683" t="str">
        <f>'Brackets To Edit'!B72</f>
        <v>Tuesday 8/7 - 10:00 AM</v>
      </c>
      <c r="H25" s="684" t="s">
        <v>97</v>
      </c>
      <c r="I25" s="599"/>
    </row>
    <row r="26" ht="24.0" customHeight="1">
      <c r="A26" s="725" t="s">
        <v>200</v>
      </c>
      <c r="B26" s="686"/>
      <c r="C26" s="601"/>
      <c r="D26" s="707">
        <f>'Brackets To Edit'!D26</f>
        <v>7</v>
      </c>
      <c r="E26" s="725" t="s">
        <v>200</v>
      </c>
      <c r="F26" s="690"/>
      <c r="G26" s="601"/>
      <c r="H26" s="691">
        <f>'Brackets To Edit'!D70</f>
        <v>6</v>
      </c>
      <c r="I26" s="605"/>
    </row>
    <row r="27" ht="24.0" customHeight="1">
      <c r="A27" s="725" t="s">
        <v>204</v>
      </c>
      <c r="B27" s="693"/>
      <c r="C27" s="695"/>
      <c r="D27" s="710">
        <f>'Brackets To Edit'!D30</f>
        <v>1</v>
      </c>
      <c r="E27" s="725" t="s">
        <v>204</v>
      </c>
      <c r="F27" s="699"/>
      <c r="G27" s="700"/>
      <c r="H27" s="701">
        <f>'Brackets To Edit'!D74</f>
        <v>18</v>
      </c>
      <c r="I27" s="605"/>
    </row>
    <row r="28" ht="6.0" customHeight="1">
      <c r="A28" s="720"/>
      <c r="B28" s="658"/>
      <c r="C28" s="659"/>
      <c r="D28" s="673"/>
      <c r="E28" s="722"/>
      <c r="F28" s="658"/>
      <c r="G28" s="659"/>
      <c r="H28" s="675"/>
      <c r="I28" s="605"/>
    </row>
    <row r="29" ht="24.0" customHeight="1">
      <c r="A29" s="720"/>
      <c r="B29" s="676" t="str">
        <f>'Brackets To Edit'!B34</f>
        <v>NE #6 ● ESPN+</v>
      </c>
      <c r="C29" s="702" t="str">
        <f>'Brackets To Edit'!B38</f>
        <v>Tuesday 8/7 - 9:00 PM</v>
      </c>
      <c r="D29" s="680" t="s">
        <v>97</v>
      </c>
      <c r="E29" s="722"/>
      <c r="F29" s="682" t="str">
        <f>'Brackets To Edit'!B78</f>
        <v>MA #6 ● ESPN+</v>
      </c>
      <c r="G29" s="683" t="str">
        <f>'Brackets To Edit'!B82</f>
        <v>Tuesday 8/7 - 7:00 PM</v>
      </c>
      <c r="H29" s="684" t="s">
        <v>97</v>
      </c>
      <c r="I29" s="599"/>
    </row>
    <row r="30" ht="24.0" customHeight="1">
      <c r="A30" s="725" t="s">
        <v>213</v>
      </c>
      <c r="B30" s="686"/>
      <c r="C30" s="601"/>
      <c r="D30" s="707">
        <f>'Brackets To Edit'!D36</f>
        <v>13</v>
      </c>
      <c r="E30" s="725" t="s">
        <v>213</v>
      </c>
      <c r="F30" s="690"/>
      <c r="G30" s="601"/>
      <c r="H30" s="691">
        <f>'Brackets To Edit'!D80</f>
        <v>1</v>
      </c>
      <c r="I30" s="605"/>
    </row>
    <row r="31" ht="24.0" customHeight="1">
      <c r="A31" s="725" t="s">
        <v>215</v>
      </c>
      <c r="B31" s="693"/>
      <c r="C31" s="695"/>
      <c r="D31" s="710">
        <f>'Brackets To Edit'!D40</f>
        <v>0</v>
      </c>
      <c r="E31" s="725" t="s">
        <v>215</v>
      </c>
      <c r="F31" s="699"/>
      <c r="G31" s="700"/>
      <c r="H31" s="701">
        <f>'Brackets To Edit'!D84</f>
        <v>6</v>
      </c>
      <c r="I31" s="605"/>
    </row>
    <row r="32" ht="6.0" customHeight="1">
      <c r="A32" s="720"/>
      <c r="B32" s="658"/>
      <c r="C32" s="659"/>
      <c r="D32" s="673"/>
      <c r="E32" s="722"/>
      <c r="F32" s="658"/>
      <c r="G32" s="659"/>
      <c r="H32" s="675"/>
      <c r="I32" s="605"/>
    </row>
    <row r="33" ht="24.0" customHeight="1">
      <c r="A33" s="720"/>
      <c r="B33" s="676" t="str">
        <f>'Brackets To Edit'!L10</f>
        <v>NE #7 ● ESPN+</v>
      </c>
      <c r="C33" s="702" t="str">
        <f>'Brackets To Edit'!L12</f>
        <v>Wednesday 8/8 - 4:00 PM</v>
      </c>
      <c r="D33" s="680" t="s">
        <v>97</v>
      </c>
      <c r="E33" s="722"/>
      <c r="F33" s="682" t="str">
        <f>'Brackets To Edit'!L54</f>
        <v>MA #7 ● ESPN+</v>
      </c>
      <c r="G33" s="683" t="str">
        <f>'Brackets To Edit'!L56</f>
        <v>Wednesday 8/8 - 1:00 PM</v>
      </c>
      <c r="H33" s="684" t="s">
        <v>97</v>
      </c>
      <c r="I33" s="599"/>
    </row>
    <row r="34" ht="24.0" customHeight="1">
      <c r="A34" s="717" t="s">
        <v>223</v>
      </c>
      <c r="B34" s="686"/>
      <c r="C34" s="601"/>
      <c r="D34" s="707">
        <f>'Brackets To Edit'!N6</f>
        <v>1</v>
      </c>
      <c r="E34" s="718" t="s">
        <v>223</v>
      </c>
      <c r="F34" s="690"/>
      <c r="G34" s="601"/>
      <c r="H34" s="691">
        <f>'Brackets To Edit'!N50</f>
        <v>5</v>
      </c>
      <c r="I34" s="605"/>
    </row>
    <row r="35" ht="24.0" customHeight="1">
      <c r="A35" s="717" t="s">
        <v>224</v>
      </c>
      <c r="B35" s="693"/>
      <c r="C35" s="695"/>
      <c r="D35" s="710">
        <f>'Brackets To Edit'!N16</f>
        <v>10</v>
      </c>
      <c r="E35" s="718" t="s">
        <v>224</v>
      </c>
      <c r="F35" s="699"/>
      <c r="G35" s="700"/>
      <c r="H35" s="701">
        <f>'Brackets To Edit'!N60</f>
        <v>2</v>
      </c>
      <c r="I35" s="605"/>
    </row>
    <row r="36" ht="6.0" customHeight="1">
      <c r="A36" s="720"/>
      <c r="B36" s="658"/>
      <c r="C36" s="659"/>
      <c r="D36" s="673"/>
      <c r="E36" s="722"/>
      <c r="F36" s="658"/>
      <c r="G36" s="659"/>
      <c r="H36" s="675"/>
      <c r="I36" s="605"/>
    </row>
    <row r="37" ht="24.0" customHeight="1">
      <c r="A37" s="720"/>
      <c r="B37" s="676" t="str">
        <f>'Brackets To Edit'!G32</f>
        <v>NE #8 ● ESPN</v>
      </c>
      <c r="C37" s="702" t="str">
        <f>'Brackets To Edit'!G34</f>
        <v>Thursday 8/9 - 1:00 PM</v>
      </c>
      <c r="D37" s="680" t="s">
        <v>97</v>
      </c>
      <c r="E37" s="722"/>
      <c r="F37" s="682" t="str">
        <f>'Brackets To Edit'!G76</f>
        <v>MA #8 ● ESPN</v>
      </c>
      <c r="G37" s="683" t="str">
        <f>'Brackets To Edit'!G78</f>
        <v>Thursday 8/9 - 7:00 PM</v>
      </c>
      <c r="H37" s="684" t="s">
        <v>97</v>
      </c>
      <c r="I37" s="599"/>
    </row>
    <row r="38" ht="24.0" customHeight="1">
      <c r="A38" s="717" t="s">
        <v>225</v>
      </c>
      <c r="B38" s="686"/>
      <c r="C38" s="601"/>
      <c r="D38" s="707">
        <f>'Brackets To Edit'!I28</f>
        <v>3</v>
      </c>
      <c r="E38" s="718" t="s">
        <v>225</v>
      </c>
      <c r="F38" s="690"/>
      <c r="G38" s="601"/>
      <c r="H38" s="691">
        <f>'Brackets To Edit'!I72</f>
        <v>6</v>
      </c>
      <c r="I38" s="605"/>
    </row>
    <row r="39" ht="24.0" customHeight="1">
      <c r="A39" s="717" t="s">
        <v>226</v>
      </c>
      <c r="B39" s="693"/>
      <c r="C39" s="695"/>
      <c r="D39" s="710">
        <f>'Brackets To Edit'!I38</f>
        <v>9</v>
      </c>
      <c r="E39" s="718" t="s">
        <v>226</v>
      </c>
      <c r="F39" s="699"/>
      <c r="G39" s="700"/>
      <c r="H39" s="701">
        <f>'Brackets To Edit'!I82</f>
        <v>0</v>
      </c>
      <c r="I39" s="605"/>
    </row>
    <row r="40" ht="6.0" customHeight="1">
      <c r="A40" s="720"/>
      <c r="B40" s="658"/>
      <c r="C40" s="659"/>
      <c r="D40" s="673"/>
      <c r="E40" s="722"/>
      <c r="F40" s="658"/>
      <c r="G40" s="659"/>
      <c r="H40" s="675"/>
      <c r="I40" s="605"/>
    </row>
    <row r="41" ht="24.0" customHeight="1">
      <c r="A41" s="720"/>
      <c r="B41" s="676" t="str">
        <f>'Brackets To Edit'!L27</f>
        <v>NE #9 ● ESPN</v>
      </c>
      <c r="C41" s="702" t="str">
        <f>'Brackets To Edit'!L29</f>
        <v>Friday 8/10 - 1:00 PM</v>
      </c>
      <c r="D41" s="680" t="s">
        <v>97</v>
      </c>
      <c r="E41" s="722"/>
      <c r="F41" s="682" t="str">
        <f>'Brackets To Edit'!L71</f>
        <v>MA #9 ● ESPN</v>
      </c>
      <c r="G41" s="683" t="str">
        <f>'Brackets To Edit'!L73</f>
        <v>Friday 8/10 - 7:00 PM</v>
      </c>
      <c r="H41" s="684" t="s">
        <v>97</v>
      </c>
      <c r="I41" s="599"/>
    </row>
    <row r="42" ht="24.0" customHeight="1">
      <c r="A42" s="725" t="s">
        <v>194</v>
      </c>
      <c r="B42" s="686"/>
      <c r="C42" s="601"/>
      <c r="D42" s="707">
        <f>'Brackets To Edit'!N23</f>
        <v>6</v>
      </c>
      <c r="E42" s="725" t="s">
        <v>194</v>
      </c>
      <c r="F42" s="690"/>
      <c r="G42" s="601"/>
      <c r="H42" s="691">
        <f>'Brackets To Edit'!N67</f>
        <v>1</v>
      </c>
      <c r="I42" s="605"/>
    </row>
    <row r="43" ht="24.0" customHeight="1">
      <c r="A43" s="717" t="s">
        <v>227</v>
      </c>
      <c r="B43" s="693"/>
      <c r="C43" s="695"/>
      <c r="D43" s="710">
        <f>'Brackets To Edit'!N33</f>
        <v>5</v>
      </c>
      <c r="E43" s="718" t="s">
        <v>227</v>
      </c>
      <c r="F43" s="699"/>
      <c r="G43" s="700"/>
      <c r="H43" s="701">
        <f>'Brackets To Edit'!N77</f>
        <v>11</v>
      </c>
      <c r="I43" s="605"/>
    </row>
    <row r="44" ht="6.0" customHeight="1">
      <c r="A44" s="720"/>
      <c r="B44" s="658"/>
      <c r="C44" s="659"/>
      <c r="D44" s="673"/>
      <c r="E44" s="722"/>
      <c r="F44" s="658"/>
      <c r="G44" s="659"/>
      <c r="H44" s="675"/>
      <c r="I44" s="605"/>
    </row>
    <row r="45" ht="24.0" customHeight="1">
      <c r="A45" s="720"/>
      <c r="B45" s="676" t="str">
        <f>'Brackets To Edit'!Q18</f>
        <v>NE #10 ● ESPN</v>
      </c>
      <c r="C45" s="702" t="str">
        <f>'Brackets To Edit'!Q20</f>
        <v>Sunday 8/12 - 10:00 AM</v>
      </c>
      <c r="D45" s="680" t="s">
        <v>97</v>
      </c>
      <c r="E45" s="722"/>
      <c r="F45" s="682" t="str">
        <f>'Brackets To Edit'!Q62</f>
        <v>MA #10 ● ESPN</v>
      </c>
      <c r="G45" s="683" t="str">
        <f>'Brackets To Edit'!Q64</f>
        <v>Sunday 8/12 - 1:00 PM</v>
      </c>
      <c r="H45" s="684" t="s">
        <v>97</v>
      </c>
      <c r="I45" s="599"/>
    </row>
    <row r="46" ht="24.0" customHeight="1">
      <c r="A46" s="717" t="s">
        <v>228</v>
      </c>
      <c r="B46" s="686"/>
      <c r="C46" s="601"/>
      <c r="D46" s="707">
        <f>'Brackets To Edit'!S11</f>
        <v>2</v>
      </c>
      <c r="E46" s="718" t="s">
        <v>228</v>
      </c>
      <c r="F46" s="690"/>
      <c r="G46" s="601"/>
      <c r="H46" s="691">
        <f>'Brackets To Edit'!S55</f>
        <v>4</v>
      </c>
      <c r="I46" s="605"/>
    </row>
    <row r="47" ht="24.0" customHeight="1">
      <c r="A47" s="717" t="s">
        <v>229</v>
      </c>
      <c r="B47" s="693"/>
      <c r="C47" s="695"/>
      <c r="D47" s="710">
        <f>'Brackets To Edit'!S27</f>
        <v>3</v>
      </c>
      <c r="E47" s="718" t="s">
        <v>229</v>
      </c>
      <c r="F47" s="699"/>
      <c r="G47" s="700"/>
      <c r="H47" s="701">
        <f>'Brackets To Edit'!S71</f>
        <v>0</v>
      </c>
      <c r="I47" s="605"/>
    </row>
    <row r="48" ht="8.25" customHeight="1">
      <c r="A48" s="657"/>
      <c r="B48" s="658"/>
      <c r="C48" s="659"/>
      <c r="D48" s="673"/>
      <c r="E48" s="661"/>
      <c r="F48" s="658"/>
      <c r="G48" s="659"/>
      <c r="H48" s="675"/>
      <c r="I48" s="605"/>
    </row>
    <row r="49" ht="13.5" customHeight="1">
      <c r="A49" s="657"/>
      <c r="B49" s="658"/>
      <c r="C49" s="659"/>
      <c r="D49" s="673"/>
      <c r="E49" s="661"/>
      <c r="F49" s="658"/>
      <c r="G49" s="659"/>
      <c r="H49" s="675"/>
      <c r="I49" s="411"/>
    </row>
    <row r="50" ht="6.0" customHeight="1">
      <c r="A50" s="657"/>
      <c r="B50" s="663"/>
      <c r="C50" s="414"/>
      <c r="D50" s="414"/>
      <c r="E50" s="414"/>
      <c r="F50" s="414"/>
      <c r="G50" s="414"/>
      <c r="H50" s="415"/>
      <c r="I50" s="411"/>
    </row>
    <row r="51" ht="4.5" customHeight="1">
      <c r="A51" s="657"/>
      <c r="B51" s="658"/>
      <c r="I51" s="411"/>
    </row>
    <row r="52" ht="33.75" customHeight="1">
      <c r="A52" s="657"/>
      <c r="B52" s="749" t="s">
        <v>250</v>
      </c>
      <c r="I52" s="411"/>
    </row>
    <row r="53" ht="6.0" customHeight="1">
      <c r="A53" s="657"/>
      <c r="B53" s="658"/>
      <c r="I53" s="411"/>
    </row>
    <row r="54" ht="33.75" customHeight="1">
      <c r="A54" s="657"/>
      <c r="B54" s="749" t="s">
        <v>254</v>
      </c>
      <c r="I54" s="411"/>
    </row>
    <row r="55" ht="4.5" customHeight="1">
      <c r="A55" s="657"/>
      <c r="B55" s="658"/>
      <c r="I55" s="411"/>
    </row>
    <row r="56" ht="6.0" customHeight="1">
      <c r="A56" s="657"/>
      <c r="B56" s="663"/>
      <c r="C56" s="414"/>
      <c r="D56" s="414"/>
      <c r="E56" s="414"/>
      <c r="F56" s="414"/>
      <c r="G56" s="414"/>
      <c r="H56" s="415"/>
      <c r="I56" s="411"/>
    </row>
    <row r="57">
      <c r="A57" s="657"/>
      <c r="B57" s="658"/>
      <c r="C57" s="659"/>
      <c r="D57" s="673"/>
      <c r="E57" s="661"/>
      <c r="F57" s="658"/>
      <c r="G57" s="659"/>
      <c r="H57" s="675"/>
      <c r="I57" s="411"/>
    </row>
  </sheetData>
  <mergeCells count="53">
    <mergeCell ref="B2:H2"/>
    <mergeCell ref="B3:H3"/>
    <mergeCell ref="B5:D5"/>
    <mergeCell ref="F5:H5"/>
    <mergeCell ref="B6:D6"/>
    <mergeCell ref="F6:H6"/>
    <mergeCell ref="F10:G10"/>
    <mergeCell ref="F11:G11"/>
    <mergeCell ref="B10:C10"/>
    <mergeCell ref="B11:C11"/>
    <mergeCell ref="B14:C14"/>
    <mergeCell ref="F14:G14"/>
    <mergeCell ref="B15:C15"/>
    <mergeCell ref="F15:G15"/>
    <mergeCell ref="F18:G18"/>
    <mergeCell ref="B18:C18"/>
    <mergeCell ref="B19:C19"/>
    <mergeCell ref="B22:C22"/>
    <mergeCell ref="B23:C23"/>
    <mergeCell ref="B26:C26"/>
    <mergeCell ref="B27:C27"/>
    <mergeCell ref="B30:C30"/>
    <mergeCell ref="F34:G34"/>
    <mergeCell ref="F35:G35"/>
    <mergeCell ref="F38:G38"/>
    <mergeCell ref="F39:G39"/>
    <mergeCell ref="F42:G42"/>
    <mergeCell ref="F43:G43"/>
    <mergeCell ref="F46:G46"/>
    <mergeCell ref="F47:G47"/>
    <mergeCell ref="F19:G19"/>
    <mergeCell ref="F22:G22"/>
    <mergeCell ref="F23:G23"/>
    <mergeCell ref="F26:G26"/>
    <mergeCell ref="F27:G27"/>
    <mergeCell ref="F30:G30"/>
    <mergeCell ref="F31:G31"/>
    <mergeCell ref="B31:C31"/>
    <mergeCell ref="B34:C34"/>
    <mergeCell ref="B35:C35"/>
    <mergeCell ref="B38:C38"/>
    <mergeCell ref="B39:C39"/>
    <mergeCell ref="B42:C42"/>
    <mergeCell ref="B43:C43"/>
    <mergeCell ref="B55:H55"/>
    <mergeCell ref="B56:H56"/>
    <mergeCell ref="B46:C46"/>
    <mergeCell ref="B47:C47"/>
    <mergeCell ref="B50:H50"/>
    <mergeCell ref="B51:H51"/>
    <mergeCell ref="B52:H52"/>
    <mergeCell ref="B53:H53"/>
    <mergeCell ref="B54:H54"/>
  </mergeCell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37.5" customHeight="1">
      <c r="A1" s="754" t="s">
        <v>28</v>
      </c>
      <c r="B1" s="1" t="s">
        <v>31</v>
      </c>
      <c r="C1" t="str">
        <f>IMAGE("http://drive.google.com/uc?export=view&amp;id=1SPEUL7G049l0mpcEDQQEuGVJ1eVL33Q1",3)</f>
        <v>#REF!</v>
      </c>
      <c r="D1" t="str">
        <f>IMAGE("http://drive.google.com/uc?export=view&amp;id=1_f6d7vtp223FKTo3wqmbrNAqwMx-Tu8k",3)</f>
        <v>#REF!</v>
      </c>
      <c r="F1" s="757" t="s">
        <v>262</v>
      </c>
      <c r="G1" s="757" t="s">
        <v>263</v>
      </c>
    </row>
    <row r="2" ht="37.5" customHeight="1">
      <c r="A2" s="754" t="s">
        <v>38</v>
      </c>
      <c r="B2" s="1" t="s">
        <v>41</v>
      </c>
      <c r="C2" t="str">
        <f>IMAGE("http://drive.google.com/uc?export=view&amp;id=1Nqg5hZnF56hYQscY3zUJK78sQd6CsdeS",3)</f>
        <v>#REF!</v>
      </c>
      <c r="D2" t="str">
        <f>IMAGE("http://drive.google.com/uc?export=view&amp;id=1AjC8rIY9MR1ngDXxX8uwQkij8x8uzDTs",3)</f>
        <v>#REF!</v>
      </c>
      <c r="E2" s="757" t="s">
        <v>264</v>
      </c>
      <c r="F2" s="757" t="s">
        <v>265</v>
      </c>
      <c r="G2" s="757" t="s">
        <v>266</v>
      </c>
    </row>
    <row r="3" ht="37.5" customHeight="1">
      <c r="A3" s="754" t="s">
        <v>76</v>
      </c>
      <c r="B3" s="1" t="s">
        <v>77</v>
      </c>
      <c r="C3" t="str">
        <f>IMAGE("http://drive.google.com/uc?export=view&amp;id=1EzUHMw3qFxbjVzxNeo3l_UY_FJMka5Q7",3)</f>
        <v>#REF!</v>
      </c>
      <c r="D3" t="str">
        <f>IMAGE("http://drive.google.com/uc?export=view&amp;id=1P0fPLTBA30KfZ91Vu2qeC5ARrsaozjmd",3)</f>
        <v>#REF!</v>
      </c>
      <c r="E3" s="757" t="s">
        <v>267</v>
      </c>
      <c r="F3" s="757" t="s">
        <v>268</v>
      </c>
      <c r="G3" s="757" t="s">
        <v>269</v>
      </c>
    </row>
    <row r="4" ht="37.5" customHeight="1">
      <c r="A4" s="754" t="s">
        <v>37</v>
      </c>
      <c r="B4" s="1" t="s">
        <v>40</v>
      </c>
      <c r="C4" t="str">
        <f>IMAGE("http://drive.google.com/uc?export=view&amp;id=1SlUFX3bCSvDwzElWaY0ZXBbF8UqgGACJ",3)</f>
        <v>#REF!</v>
      </c>
      <c r="D4" t="str">
        <f>IMAGE("http://drive.google.com/uc?export=view&amp;id=1a-tHSKp4vJwMZSq_5Sfiz8QJo22BCbth",3)</f>
        <v>#REF!</v>
      </c>
      <c r="E4" s="757" t="s">
        <v>270</v>
      </c>
      <c r="F4" s="757" t="s">
        <v>271</v>
      </c>
      <c r="G4" s="757" t="s">
        <v>272</v>
      </c>
    </row>
    <row r="5" ht="37.5" customHeight="1">
      <c r="A5" s="754" t="s">
        <v>46</v>
      </c>
      <c r="B5" s="1" t="s">
        <v>49</v>
      </c>
      <c r="C5" t="str">
        <f>IMAGE("http://drive.google.com/uc?export=view&amp;id=1OZURtOPPN9msD8GQkscNvtn5sCFidVbR",3)
</f>
        <v>#REF!</v>
      </c>
      <c r="D5" t="str">
        <f>IMAGE("http://drive.google.com/uc?export=view&amp;id=1nwP_hSmCJJYmfn-R0cAWUCwQURkATneH",3)</f>
        <v>#REF!</v>
      </c>
      <c r="E5" s="757" t="s">
        <v>273</v>
      </c>
      <c r="F5" s="757" t="s">
        <v>274</v>
      </c>
      <c r="G5" s="757" t="s">
        <v>275</v>
      </c>
    </row>
    <row r="6" ht="37.5" customHeight="1">
      <c r="A6" s="1" t="s">
        <v>47</v>
      </c>
      <c r="B6" s="1" t="s">
        <v>50</v>
      </c>
      <c r="C6" t="str">
        <f>IMAGE("http://drive.google.com/uc?export=view&amp;id=1P8Gcd-uH867LWkOgmx4NeqgBfv3Vattc",3)</f>
        <v>#REF!</v>
      </c>
      <c r="D6" t="str">
        <f>IMAGE("http://drive.google.com/uc?export=view&amp;id=1Nu-K8Qbr0vgGhJwbwHJae4o0GcYUNkRo",3)</f>
        <v>#REF!</v>
      </c>
      <c r="E6" s="757" t="s">
        <v>276</v>
      </c>
      <c r="F6" s="757" t="s">
        <v>277</v>
      </c>
      <c r="G6" s="757" t="s">
        <v>278</v>
      </c>
    </row>
    <row r="7" ht="37.5" customHeight="1">
      <c r="A7" s="754" t="s">
        <v>70</v>
      </c>
      <c r="B7" s="1" t="s">
        <v>71</v>
      </c>
      <c r="C7" t="str">
        <f>IMAGE("http://drive.google.com/uc?export=view&amp;id=1pqtavvVL4aEUpTNt5QoFn9HgiXKt48KP",3)</f>
        <v>#REF!</v>
      </c>
      <c r="D7" t="str">
        <f>IMAGE("http://drive.google.com/uc?export=view&amp;id=1elTSuK1LaValEM0xpUIH40UEZrEptn_O",3)</f>
        <v>#REF!</v>
      </c>
      <c r="E7" s="757" t="s">
        <v>279</v>
      </c>
      <c r="F7" s="757" t="s">
        <v>280</v>
      </c>
      <c r="G7" s="757" t="s">
        <v>281</v>
      </c>
    </row>
    <row r="8" ht="37.5" customHeight="1">
      <c r="A8" s="754" t="s">
        <v>18</v>
      </c>
      <c r="B8" s="1" t="s">
        <v>23</v>
      </c>
      <c r="C8" t="str">
        <f>IMAGE("http://drive.google.com/uc?export=view&amp;id=1DOK_ye8AivjpSyIZTEdyioR-HWpVjrmh",3)</f>
        <v>#REF!</v>
      </c>
      <c r="D8" t="str">
        <f>IMAGE("http://drive.google.com/uc?export=view&amp;id=1frCXxfDS49VTLqmFDB527aoc1fajF7Cl",3)</f>
        <v>#REF!</v>
      </c>
      <c r="E8" s="757" t="s">
        <v>282</v>
      </c>
      <c r="F8" s="757" t="s">
        <v>283</v>
      </c>
      <c r="G8" s="757" t="s">
        <v>284</v>
      </c>
    </row>
    <row r="9" ht="37.5" customHeight="1">
      <c r="A9" s="754" t="s">
        <v>56</v>
      </c>
      <c r="B9" s="1" t="s">
        <v>59</v>
      </c>
      <c r="C9" t="str">
        <f>IMAGE("http://drive.google.com/uc?export=view&amp;id=13uBl63veNNQsa3Ke2OZyk5SxM-J8lDF7",3)</f>
        <v>#REF!</v>
      </c>
      <c r="D9" t="str">
        <f>IMAGE("http://drive.google.com/uc?export=view&amp;id=1x_vOpzqJwp3iOT-M6tckPcnwp01owl-R",3)</f>
        <v>#REF!</v>
      </c>
      <c r="E9" s="757" t="s">
        <v>285</v>
      </c>
      <c r="F9" s="757" t="s">
        <v>286</v>
      </c>
      <c r="G9" s="757" t="s">
        <v>287</v>
      </c>
    </row>
    <row r="10" ht="37.5" customHeight="1">
      <c r="A10" s="754" t="s">
        <v>29</v>
      </c>
      <c r="B10" s="1" t="s">
        <v>32</v>
      </c>
      <c r="C10" t="str">
        <f>IMAGE("http://drive.google.com/uc?export=view&amp;id=1XjNT9GyAeKaRbjqNnw_bQBd5AsdB9tPj",3)</f>
        <v>#REF!</v>
      </c>
      <c r="D10" t="str">
        <f>IMAGE("http://drive.google.com/uc?export=view&amp;id=1_mPGIT2WpB3F7qtHffSHVtRUTFRtCHJ2",3)</f>
        <v>#REF!</v>
      </c>
      <c r="E10" s="757" t="s">
        <v>288</v>
      </c>
      <c r="F10" s="757" t="s">
        <v>289</v>
      </c>
      <c r="G10" s="757" t="s">
        <v>290</v>
      </c>
    </row>
    <row r="11" ht="37.5" customHeight="1">
      <c r="A11" s="754" t="s">
        <v>64</v>
      </c>
      <c r="B11" s="1" t="s">
        <v>65</v>
      </c>
      <c r="C11" t="str">
        <f>IMAGE("http://drive.google.com/uc?export=view&amp;id=11cxVMAS5E7wdAcHJYWL6J8-xGc4dyDE8",3)</f>
        <v>#REF!</v>
      </c>
      <c r="D11" t="str">
        <f>IMAGE("http://drive.google.com/uc?export=view&amp;id=12OPbiTuZYfjy9F237arGwJCRjSk56rPy",3)</f>
        <v>#REF!</v>
      </c>
      <c r="E11" s="757" t="s">
        <v>291</v>
      </c>
      <c r="F11" s="757" t="s">
        <v>292</v>
      </c>
      <c r="G11" s="757" t="s">
        <v>293</v>
      </c>
    </row>
    <row r="12" ht="37.5" customHeight="1">
      <c r="A12" s="1" t="s">
        <v>19</v>
      </c>
      <c r="B12" s="1" t="s">
        <v>24</v>
      </c>
      <c r="C12" t="str">
        <f>IMAGE("http://drive.google.com/uc?export=view&amp;id=1sUAEZ9F5FGugk2IBJOvscnm3-EizZvzN",3)</f>
        <v>#REF!</v>
      </c>
      <c r="D12" t="str">
        <f>IMAGE("http://drive.google.com/uc?export=view&amp;id=1hQqYsPelxzSsnKjnN98BDi1zKfiBpzJ-",3)</f>
        <v>#REF!</v>
      </c>
      <c r="E12" s="757" t="s">
        <v>294</v>
      </c>
      <c r="F12" s="757" t="s">
        <v>295</v>
      </c>
      <c r="G12" s="757" t="s">
        <v>296</v>
      </c>
    </row>
    <row r="13" ht="50.25" customHeight="1">
      <c r="A13" s="777" t="s">
        <v>297</v>
      </c>
      <c r="B13" s="777" t="s">
        <v>298</v>
      </c>
      <c r="C13" t="str">
        <f t="shared" ref="C13:C48" si="1">IMAGE("http://drive.google.com/uc?export=view&amp;id=1c5LFCv2Bqwswe2_0-NBsZe990DdNXl_6",3)</f>
        <v>#REF!</v>
      </c>
      <c r="D13" t="str">
        <f t="shared" ref="D13:D48" si="2">IMAGE("http://drive.google.com/uc?export=view&amp;id=1ylv3ZIK9hdCClqJ5616c79rem-dRAPb4",3)</f>
        <v>#REF!</v>
      </c>
      <c r="E13" s="757" t="s">
        <v>299</v>
      </c>
      <c r="F13" s="757" t="s">
        <v>300</v>
      </c>
      <c r="G13" s="757" t="s">
        <v>301</v>
      </c>
    </row>
    <row r="14">
      <c r="A14" s="777" t="s">
        <v>302</v>
      </c>
      <c r="B14" s="777" t="s">
        <v>303</v>
      </c>
      <c r="C14" t="str">
        <f t="shared" si="1"/>
        <v>#REF!</v>
      </c>
      <c r="D14" t="str">
        <f t="shared" si="2"/>
        <v>#REF!</v>
      </c>
    </row>
    <row r="15">
      <c r="A15" s="777" t="s">
        <v>304</v>
      </c>
      <c r="B15" s="777" t="s">
        <v>305</v>
      </c>
      <c r="C15" t="str">
        <f t="shared" si="1"/>
        <v>#REF!</v>
      </c>
      <c r="D15" t="str">
        <f t="shared" si="2"/>
        <v>#REF!</v>
      </c>
    </row>
    <row r="16">
      <c r="A16" s="777" t="s">
        <v>306</v>
      </c>
      <c r="B16" s="777" t="s">
        <v>307</v>
      </c>
      <c r="C16" t="str">
        <f t="shared" si="1"/>
        <v>#REF!</v>
      </c>
      <c r="D16" t="str">
        <f t="shared" si="2"/>
        <v>#REF!</v>
      </c>
    </row>
    <row r="17">
      <c r="A17" s="777" t="s">
        <v>308</v>
      </c>
      <c r="B17" s="777" t="s">
        <v>309</v>
      </c>
      <c r="C17" t="str">
        <f t="shared" si="1"/>
        <v>#REF!</v>
      </c>
      <c r="D17" t="str">
        <f t="shared" si="2"/>
        <v>#REF!</v>
      </c>
    </row>
    <row r="18">
      <c r="A18" s="777" t="s">
        <v>310</v>
      </c>
      <c r="B18" s="777" t="s">
        <v>311</v>
      </c>
      <c r="C18" t="str">
        <f t="shared" si="1"/>
        <v>#REF!</v>
      </c>
      <c r="D18" t="str">
        <f t="shared" si="2"/>
        <v>#REF!</v>
      </c>
    </row>
    <row r="19">
      <c r="A19" s="777" t="s">
        <v>312</v>
      </c>
      <c r="B19" s="777" t="s">
        <v>313</v>
      </c>
      <c r="C19" t="str">
        <f t="shared" si="1"/>
        <v>#REF!</v>
      </c>
      <c r="D19" t="str">
        <f t="shared" si="2"/>
        <v>#REF!</v>
      </c>
    </row>
    <row r="20">
      <c r="A20" s="777" t="s">
        <v>314</v>
      </c>
      <c r="B20" s="777" t="s">
        <v>315</v>
      </c>
      <c r="C20" t="str">
        <f t="shared" si="1"/>
        <v>#REF!</v>
      </c>
      <c r="D20" t="str">
        <f t="shared" si="2"/>
        <v>#REF!</v>
      </c>
    </row>
    <row r="21">
      <c r="A21" s="777" t="s">
        <v>316</v>
      </c>
      <c r="B21" s="777" t="s">
        <v>317</v>
      </c>
      <c r="C21" t="str">
        <f t="shared" si="1"/>
        <v>#REF!</v>
      </c>
      <c r="D21" t="str">
        <f t="shared" si="2"/>
        <v>#REF!</v>
      </c>
    </row>
    <row r="22">
      <c r="A22" s="777" t="s">
        <v>318</v>
      </c>
      <c r="B22" s="777" t="s">
        <v>319</v>
      </c>
      <c r="C22" t="str">
        <f t="shared" si="1"/>
        <v>#REF!</v>
      </c>
      <c r="D22" t="str">
        <f t="shared" si="2"/>
        <v>#REF!</v>
      </c>
    </row>
    <row r="23">
      <c r="A23" s="777" t="s">
        <v>320</v>
      </c>
      <c r="B23" s="777" t="s">
        <v>321</v>
      </c>
      <c r="C23" t="str">
        <f t="shared" si="1"/>
        <v>#REF!</v>
      </c>
      <c r="D23" t="str">
        <f t="shared" si="2"/>
        <v>#REF!</v>
      </c>
    </row>
    <row r="24">
      <c r="A24" s="777" t="s">
        <v>322</v>
      </c>
      <c r="B24" s="777" t="s">
        <v>323</v>
      </c>
      <c r="C24" t="str">
        <f t="shared" si="1"/>
        <v>#REF!</v>
      </c>
      <c r="D24" t="str">
        <f t="shared" si="2"/>
        <v>#REF!</v>
      </c>
    </row>
    <row r="25">
      <c r="A25" s="777" t="s">
        <v>324</v>
      </c>
      <c r="B25" s="777" t="s">
        <v>325</v>
      </c>
      <c r="C25" t="str">
        <f t="shared" si="1"/>
        <v>#REF!</v>
      </c>
      <c r="D25" t="str">
        <f t="shared" si="2"/>
        <v>#REF!</v>
      </c>
    </row>
    <row r="26">
      <c r="A26" s="777" t="s">
        <v>326</v>
      </c>
      <c r="B26" s="777" t="s">
        <v>327</v>
      </c>
      <c r="C26" t="str">
        <f t="shared" si="1"/>
        <v>#REF!</v>
      </c>
      <c r="D26" t="str">
        <f t="shared" si="2"/>
        <v>#REF!</v>
      </c>
    </row>
    <row r="27">
      <c r="A27" s="777" t="s">
        <v>328</v>
      </c>
      <c r="B27" s="777" t="s">
        <v>329</v>
      </c>
      <c r="C27" t="str">
        <f t="shared" si="1"/>
        <v>#REF!</v>
      </c>
      <c r="D27" t="str">
        <f t="shared" si="2"/>
        <v>#REF!</v>
      </c>
    </row>
    <row r="28">
      <c r="A28" s="777" t="s">
        <v>330</v>
      </c>
      <c r="B28" s="777" t="s">
        <v>331</v>
      </c>
      <c r="C28" t="str">
        <f t="shared" si="1"/>
        <v>#REF!</v>
      </c>
      <c r="D28" t="str">
        <f t="shared" si="2"/>
        <v>#REF!</v>
      </c>
    </row>
    <row r="29">
      <c r="A29" s="777" t="s">
        <v>332</v>
      </c>
      <c r="B29" s="777" t="s">
        <v>333</v>
      </c>
      <c r="C29" t="str">
        <f t="shared" si="1"/>
        <v>#REF!</v>
      </c>
      <c r="D29" t="str">
        <f t="shared" si="2"/>
        <v>#REF!</v>
      </c>
    </row>
    <row r="30">
      <c r="A30" s="777" t="s">
        <v>334</v>
      </c>
      <c r="B30" s="777" t="s">
        <v>335</v>
      </c>
      <c r="C30" t="str">
        <f t="shared" si="1"/>
        <v>#REF!</v>
      </c>
      <c r="D30" t="str">
        <f t="shared" si="2"/>
        <v>#REF!</v>
      </c>
    </row>
    <row r="31">
      <c r="A31" s="777" t="s">
        <v>336</v>
      </c>
      <c r="B31" s="777" t="s">
        <v>337</v>
      </c>
      <c r="C31" t="str">
        <f t="shared" si="1"/>
        <v>#REF!</v>
      </c>
      <c r="D31" t="str">
        <f t="shared" si="2"/>
        <v>#REF!</v>
      </c>
    </row>
    <row r="32">
      <c r="A32" s="777" t="s">
        <v>338</v>
      </c>
      <c r="B32" s="777" t="s">
        <v>339</v>
      </c>
      <c r="C32" t="str">
        <f t="shared" si="1"/>
        <v>#REF!</v>
      </c>
      <c r="D32" t="str">
        <f t="shared" si="2"/>
        <v>#REF!</v>
      </c>
    </row>
    <row r="33">
      <c r="A33" s="777" t="s">
        <v>340</v>
      </c>
      <c r="B33" s="777" t="s">
        <v>341</v>
      </c>
      <c r="C33" t="str">
        <f t="shared" si="1"/>
        <v>#REF!</v>
      </c>
      <c r="D33" t="str">
        <f t="shared" si="2"/>
        <v>#REF!</v>
      </c>
    </row>
    <row r="34">
      <c r="A34" s="777" t="s">
        <v>342</v>
      </c>
      <c r="B34" s="777" t="s">
        <v>343</v>
      </c>
      <c r="C34" t="str">
        <f t="shared" si="1"/>
        <v>#REF!</v>
      </c>
      <c r="D34" t="str">
        <f t="shared" si="2"/>
        <v>#REF!</v>
      </c>
    </row>
    <row r="35">
      <c r="A35" s="777" t="s">
        <v>344</v>
      </c>
      <c r="B35" s="777" t="s">
        <v>345</v>
      </c>
      <c r="C35" t="str">
        <f t="shared" si="1"/>
        <v>#REF!</v>
      </c>
      <c r="D35" t="str">
        <f t="shared" si="2"/>
        <v>#REF!</v>
      </c>
    </row>
    <row r="36">
      <c r="A36" s="777" t="s">
        <v>346</v>
      </c>
      <c r="B36" s="777" t="s">
        <v>347</v>
      </c>
      <c r="C36" t="str">
        <f t="shared" si="1"/>
        <v>#REF!</v>
      </c>
      <c r="D36" t="str">
        <f t="shared" si="2"/>
        <v>#REF!</v>
      </c>
    </row>
    <row r="37">
      <c r="A37" s="777" t="s">
        <v>348</v>
      </c>
      <c r="B37" s="777" t="s">
        <v>349</v>
      </c>
      <c r="C37" t="str">
        <f t="shared" si="1"/>
        <v>#REF!</v>
      </c>
      <c r="D37" t="str">
        <f t="shared" si="2"/>
        <v>#REF!</v>
      </c>
    </row>
    <row r="38">
      <c r="A38" s="777" t="s">
        <v>350</v>
      </c>
      <c r="B38" s="777" t="s">
        <v>351</v>
      </c>
      <c r="C38" t="str">
        <f t="shared" si="1"/>
        <v>#REF!</v>
      </c>
      <c r="D38" t="str">
        <f t="shared" si="2"/>
        <v>#REF!</v>
      </c>
    </row>
    <row r="39">
      <c r="A39" s="777" t="s">
        <v>352</v>
      </c>
      <c r="B39" s="777" t="s">
        <v>353</v>
      </c>
      <c r="C39" t="str">
        <f t="shared" si="1"/>
        <v>#REF!</v>
      </c>
      <c r="D39" t="str">
        <f t="shared" si="2"/>
        <v>#REF!</v>
      </c>
    </row>
    <row r="40">
      <c r="A40" s="777" t="s">
        <v>354</v>
      </c>
      <c r="B40" s="777" t="s">
        <v>355</v>
      </c>
      <c r="C40" t="str">
        <f t="shared" si="1"/>
        <v>#REF!</v>
      </c>
      <c r="D40" t="str">
        <f t="shared" si="2"/>
        <v>#REF!</v>
      </c>
    </row>
    <row r="41" ht="1.5" customHeight="1">
      <c r="A41" s="777" t="s">
        <v>356</v>
      </c>
      <c r="B41" s="777" t="s">
        <v>357</v>
      </c>
      <c r="C41" t="str">
        <f t="shared" si="1"/>
        <v>#REF!</v>
      </c>
      <c r="D41" t="str">
        <f t="shared" si="2"/>
        <v>#REF!</v>
      </c>
    </row>
    <row r="42" ht="39.75" customHeight="1">
      <c r="A42" s="777" t="s">
        <v>358</v>
      </c>
      <c r="B42" s="777" t="s">
        <v>359</v>
      </c>
      <c r="C42" t="str">
        <f t="shared" si="1"/>
        <v>#REF!</v>
      </c>
      <c r="D42" t="str">
        <f t="shared" si="2"/>
        <v>#REF!</v>
      </c>
    </row>
    <row r="43">
      <c r="A43" s="777" t="s">
        <v>360</v>
      </c>
      <c r="B43" s="777" t="s">
        <v>361</v>
      </c>
      <c r="C43" t="str">
        <f t="shared" si="1"/>
        <v>#REF!</v>
      </c>
      <c r="D43" t="str">
        <f t="shared" si="2"/>
        <v>#REF!</v>
      </c>
    </row>
    <row r="44">
      <c r="A44" s="777" t="s">
        <v>362</v>
      </c>
      <c r="B44" s="777" t="s">
        <v>363</v>
      </c>
      <c r="C44" t="str">
        <f t="shared" si="1"/>
        <v>#REF!</v>
      </c>
      <c r="D44" t="str">
        <f t="shared" si="2"/>
        <v>#REF!</v>
      </c>
    </row>
    <row r="45">
      <c r="A45" s="777" t="s">
        <v>364</v>
      </c>
      <c r="B45" s="777" t="s">
        <v>365</v>
      </c>
      <c r="C45" t="str">
        <f t="shared" si="1"/>
        <v>#REF!</v>
      </c>
      <c r="D45" t="str">
        <f t="shared" si="2"/>
        <v>#REF!</v>
      </c>
    </row>
    <row r="46">
      <c r="A46" s="777" t="s">
        <v>366</v>
      </c>
      <c r="B46" s="777" t="s">
        <v>367</v>
      </c>
      <c r="C46" t="str">
        <f t="shared" si="1"/>
        <v>#REF!</v>
      </c>
      <c r="D46" t="str">
        <f t="shared" si="2"/>
        <v>#REF!</v>
      </c>
    </row>
    <row r="47">
      <c r="A47" s="777" t="s">
        <v>368</v>
      </c>
      <c r="B47" s="777" t="s">
        <v>369</v>
      </c>
      <c r="C47" t="str">
        <f t="shared" si="1"/>
        <v>#REF!</v>
      </c>
      <c r="D47" t="str">
        <f t="shared" si="2"/>
        <v>#REF!</v>
      </c>
    </row>
    <row r="48">
      <c r="A48" s="777" t="s">
        <v>370</v>
      </c>
      <c r="B48" s="777" t="s">
        <v>371</v>
      </c>
      <c r="C48" t="str">
        <f t="shared" si="1"/>
        <v>#REF!</v>
      </c>
      <c r="D48" t="str">
        <f t="shared" si="2"/>
        <v>#REF!</v>
      </c>
    </row>
    <row r="49">
      <c r="A49" s="1"/>
      <c r="B49" s="1"/>
    </row>
    <row r="50">
      <c r="A50" s="1"/>
      <c r="B50" s="1"/>
    </row>
  </sheetData>
  <hyperlinks>
    <hyperlink r:id="rId1" ref="F1"/>
    <hyperlink r:id="rId2" ref="G1"/>
    <hyperlink r:id="rId3" ref="E2"/>
    <hyperlink r:id="rId4" ref="F2"/>
    <hyperlink r:id="rId5" ref="G2"/>
    <hyperlink r:id="rId6" ref="E3"/>
    <hyperlink r:id="rId7" ref="F3"/>
    <hyperlink r:id="rId8" ref="G3"/>
    <hyperlink r:id="rId9" ref="E4"/>
    <hyperlink r:id="rId10" ref="F4"/>
    <hyperlink r:id="rId11" ref="G4"/>
    <hyperlink r:id="rId12" ref="E5"/>
    <hyperlink r:id="rId13" ref="F5"/>
    <hyperlink r:id="rId14" ref="G5"/>
    <hyperlink r:id="rId15" ref="E6"/>
    <hyperlink r:id="rId16" ref="F6"/>
    <hyperlink r:id="rId17" ref="G6"/>
    <hyperlink r:id="rId18" ref="E7"/>
    <hyperlink r:id="rId19" ref="F7"/>
    <hyperlink r:id="rId20" ref="G7"/>
    <hyperlink r:id="rId21" ref="E8"/>
    <hyperlink r:id="rId22" ref="F8"/>
    <hyperlink r:id="rId23" ref="G8"/>
    <hyperlink r:id="rId24" ref="E9"/>
    <hyperlink r:id="rId25" ref="F9"/>
    <hyperlink r:id="rId26" ref="G9"/>
    <hyperlink r:id="rId27" ref="E10"/>
    <hyperlink r:id="rId28" ref="F10"/>
    <hyperlink r:id="rId29" ref="G10"/>
    <hyperlink r:id="rId30" ref="E11"/>
    <hyperlink r:id="rId31" ref="F11"/>
    <hyperlink r:id="rId32" ref="G11"/>
    <hyperlink r:id="rId33" ref="E12"/>
    <hyperlink r:id="rId34" ref="F12"/>
    <hyperlink r:id="rId35" ref="G12"/>
    <hyperlink r:id="rId36" ref="E13"/>
    <hyperlink r:id="rId37" ref="F13"/>
    <hyperlink r:id="rId38" ref="G13"/>
  </hyperlinks>
  <drawing r:id="rId39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120</v>
      </c>
      <c r="B1" t="str">
        <f>IMAGE("http://drive.google.com/uc?export=view&amp;id=1BC9IW5eIg9-b4Q-MpfnkewsV8KjPRQZ3",3)</f>
        <v>#REF!</v>
      </c>
      <c r="C1" s="757" t="s">
        <v>372</v>
      </c>
    </row>
    <row r="2">
      <c r="A2" s="7" t="s">
        <v>16</v>
      </c>
      <c r="B2" t="str">
        <f>IMAGE("http://drive.google.com/uc?export=view&amp;id=1VZfJ7h4mn7XF1HVuCzvorUNWNI87KY_L",3)</f>
        <v>#REF!</v>
      </c>
      <c r="C2" s="757" t="s">
        <v>373</v>
      </c>
    </row>
    <row r="3">
      <c r="A3" s="7" t="s">
        <v>374</v>
      </c>
      <c r="B3" t="str">
        <f>IMAGE("http://drive.google.com/uc?export=view&amp;id=1UEHeTRYmYCFcD99MKlgc451Po-i5JXZM",3)</f>
        <v>#REF!</v>
      </c>
      <c r="C3" s="757" t="s">
        <v>375</v>
      </c>
    </row>
    <row r="4">
      <c r="A4" s="7" t="s">
        <v>376</v>
      </c>
      <c r="B4" t="str">
        <f>IMAGE("http://drive.google.com/uc?export=view&amp;id=10a6n_Fn7IM2fN588E0UFwqfL8AUG-FV_",3)</f>
        <v>#REF!</v>
      </c>
      <c r="C4" s="757" t="s">
        <v>377</v>
      </c>
    </row>
  </sheetData>
  <hyperlinks>
    <hyperlink r:id="rId1" ref="C1"/>
    <hyperlink r:id="rId2" ref="C2"/>
    <hyperlink r:id="rId3" ref="C3"/>
    <hyperlink r:id="rId4" ref="C4"/>
  </hyperlinks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4" width="5.13"/>
    <col customWidth="1" min="5" max="6" width="2.0"/>
    <col customWidth="1" min="7" max="7" width="16.38"/>
    <col customWidth="1" min="8" max="8" width="0.75"/>
    <col customWidth="1" min="9" max="9" width="5.13"/>
    <col customWidth="1" min="10" max="11" width="2.0"/>
    <col customWidth="1" min="12" max="12" width="16.38"/>
    <col customWidth="1" min="13" max="13" width="0.75"/>
    <col customWidth="1" min="14" max="14" width="5.13"/>
    <col customWidth="1" min="15" max="16" width="2.0"/>
    <col customWidth="1" min="17" max="17" width="15.75"/>
    <col customWidth="1" min="18" max="18" width="0.75"/>
    <col customWidth="1" min="19" max="19" width="5.13"/>
    <col customWidth="1" min="20" max="21" width="2.63"/>
    <col customWidth="1" min="22" max="22" width="16.38"/>
    <col customWidth="1" min="23" max="23" width="4.13"/>
    <col customWidth="1" min="24" max="24" width="16.38"/>
    <col customWidth="1" min="25" max="26" width="2.0"/>
    <col customWidth="1" min="27" max="27" width="16.38"/>
    <col customWidth="1" min="28" max="28" width="0.75"/>
    <col customWidth="1" min="29" max="29" width="5.13"/>
    <col customWidth="1" min="30" max="31" width="2.0"/>
    <col customWidth="1" min="32" max="32" width="16.38"/>
    <col customWidth="1" min="33" max="33" width="0.75"/>
    <col customWidth="1" min="34" max="34" width="5.13"/>
    <col customWidth="1" min="35" max="36" width="2.0"/>
    <col customWidth="1" min="37" max="37" width="16.38"/>
    <col customWidth="1" min="38" max="38" width="0.75"/>
    <col customWidth="1" min="39" max="39" width="5.13"/>
    <col customWidth="1" min="40" max="41" width="2.0"/>
    <col customWidth="1" min="42" max="42" width="16.38"/>
    <col customWidth="1" min="43" max="43" width="0.75"/>
    <col customWidth="1" min="44" max="44" width="5.13"/>
    <col customWidth="1" min="45" max="45" width="3.88"/>
  </cols>
  <sheetData>
    <row r="1" ht="10.5" customHeight="1">
      <c r="A1" s="16"/>
      <c r="B1" s="16"/>
      <c r="C1" s="16"/>
      <c r="D1" s="330"/>
      <c r="E1" s="16"/>
      <c r="F1" s="16"/>
      <c r="G1" s="16"/>
      <c r="H1" s="16"/>
      <c r="I1" s="330"/>
      <c r="J1" s="16"/>
      <c r="K1" s="16"/>
      <c r="L1" s="16"/>
      <c r="M1" s="16"/>
      <c r="N1" s="330"/>
      <c r="O1" s="16"/>
      <c r="P1" s="16"/>
      <c r="Q1" s="16"/>
      <c r="R1" s="16"/>
      <c r="S1" s="330"/>
      <c r="T1" s="16"/>
      <c r="U1" s="16"/>
      <c r="V1" s="16"/>
      <c r="W1" s="16"/>
      <c r="X1" s="16"/>
      <c r="Y1" s="16"/>
      <c r="Z1" s="16"/>
      <c r="AA1" s="16"/>
      <c r="AB1" s="16"/>
      <c r="AC1" s="330"/>
      <c r="AD1" s="16"/>
      <c r="AE1" s="331"/>
      <c r="AF1" s="332"/>
      <c r="AG1" s="331"/>
      <c r="AH1" s="330"/>
      <c r="AI1" s="16"/>
      <c r="AJ1" s="16"/>
      <c r="AK1" s="16"/>
      <c r="AL1" s="16"/>
      <c r="AM1" s="333"/>
      <c r="AN1" s="16"/>
      <c r="AO1" s="16"/>
      <c r="AP1" s="16"/>
      <c r="AQ1" s="16"/>
      <c r="AR1" s="330"/>
      <c r="AS1" s="16"/>
    </row>
    <row r="2" ht="6.0" customHeight="1">
      <c r="A2" s="17"/>
      <c r="B2" s="334"/>
      <c r="AS2" s="17"/>
    </row>
    <row r="3" ht="4.5" customHeight="1">
      <c r="A3" s="16"/>
      <c r="B3" s="16"/>
      <c r="C3" s="16"/>
      <c r="D3" s="330"/>
      <c r="E3" s="16"/>
      <c r="F3" s="16"/>
      <c r="G3" s="16"/>
      <c r="H3" s="16"/>
      <c r="I3" s="330"/>
      <c r="J3" s="16"/>
      <c r="K3" s="16"/>
      <c r="L3" s="16"/>
      <c r="M3" s="16"/>
      <c r="N3" s="330"/>
      <c r="O3" s="16"/>
      <c r="P3" s="16"/>
      <c r="Q3" s="16"/>
      <c r="R3" s="16"/>
      <c r="S3" s="330"/>
      <c r="T3" s="16"/>
      <c r="U3" s="16"/>
      <c r="V3" s="16"/>
      <c r="W3" s="16"/>
      <c r="X3" s="16"/>
      <c r="Y3" s="16"/>
      <c r="Z3" s="16"/>
      <c r="AA3" s="16"/>
      <c r="AB3" s="16"/>
      <c r="AC3" s="330"/>
      <c r="AD3" s="16"/>
      <c r="AE3" s="331"/>
      <c r="AF3" s="332"/>
      <c r="AG3" s="331"/>
      <c r="AH3" s="330"/>
      <c r="AI3" s="16"/>
      <c r="AJ3" s="16"/>
      <c r="AK3" s="16"/>
      <c r="AL3" s="16"/>
      <c r="AM3" s="333"/>
      <c r="AN3" s="16"/>
      <c r="AO3" s="16"/>
      <c r="AP3" s="16"/>
      <c r="AQ3" s="16"/>
      <c r="AR3" s="330"/>
      <c r="AS3" s="16"/>
    </row>
    <row r="4" ht="33.75" customHeight="1">
      <c r="A4" s="22"/>
      <c r="B4" s="335" t="s">
        <v>245</v>
      </c>
      <c r="AS4" s="22"/>
    </row>
    <row r="5" ht="7.5" customHeight="1">
      <c r="A5" s="16"/>
      <c r="B5" s="16"/>
      <c r="C5" s="16"/>
      <c r="D5" s="330"/>
      <c r="E5" s="16"/>
      <c r="F5" s="16"/>
      <c r="G5" s="16"/>
      <c r="H5" s="16"/>
      <c r="I5" s="330"/>
      <c r="J5" s="16"/>
      <c r="K5" s="16"/>
      <c r="L5" s="16"/>
      <c r="M5" s="16"/>
      <c r="N5" s="330"/>
      <c r="O5" s="16"/>
      <c r="P5" s="16"/>
      <c r="Q5" s="16"/>
      <c r="R5" s="16"/>
      <c r="S5" s="330"/>
      <c r="T5" s="16"/>
      <c r="U5" s="16"/>
      <c r="V5" s="16"/>
      <c r="W5" s="16"/>
      <c r="X5" s="16"/>
      <c r="Y5" s="16"/>
      <c r="Z5" s="16"/>
      <c r="AA5" s="16"/>
      <c r="AB5" s="16"/>
      <c r="AC5" s="330"/>
      <c r="AD5" s="16"/>
      <c r="AE5" s="331"/>
      <c r="AF5" s="332"/>
      <c r="AG5" s="331"/>
      <c r="AH5" s="330"/>
      <c r="AI5" s="16"/>
      <c r="AJ5" s="16"/>
      <c r="AK5" s="16"/>
      <c r="AL5" s="16"/>
      <c r="AM5" s="333"/>
      <c r="AN5" s="16"/>
      <c r="AO5" s="16"/>
      <c r="AP5" s="16"/>
      <c r="AQ5" s="16"/>
      <c r="AR5" s="330"/>
      <c r="AS5" s="16"/>
    </row>
    <row r="6" ht="33.75" customHeight="1">
      <c r="A6" s="22"/>
      <c r="B6" s="23" t="s">
        <v>55</v>
      </c>
      <c r="W6" s="22"/>
      <c r="X6" s="788" t="s">
        <v>167</v>
      </c>
      <c r="AS6" s="22"/>
    </row>
    <row r="7" ht="4.5" customHeight="1">
      <c r="A7" s="305"/>
      <c r="B7" s="339"/>
      <c r="C7" s="305"/>
      <c r="D7" s="340"/>
      <c r="E7" s="305"/>
      <c r="F7" s="305"/>
      <c r="G7" s="341"/>
      <c r="H7" s="305"/>
      <c r="I7" s="340"/>
      <c r="J7" s="305"/>
      <c r="K7" s="305"/>
      <c r="L7" s="305"/>
      <c r="M7" s="305"/>
      <c r="N7" s="340"/>
      <c r="O7" s="305"/>
      <c r="P7" s="305"/>
      <c r="Q7" s="305"/>
      <c r="R7" s="305"/>
      <c r="S7" s="340"/>
      <c r="T7" s="305"/>
      <c r="U7" s="305"/>
      <c r="V7" s="305"/>
      <c r="W7" s="305"/>
      <c r="X7" s="16"/>
      <c r="Y7" s="16"/>
      <c r="Z7" s="16"/>
      <c r="AA7" s="16"/>
      <c r="AB7" s="16"/>
      <c r="AC7" s="330"/>
      <c r="AD7" s="16"/>
      <c r="AE7" s="342"/>
      <c r="AF7" s="332"/>
      <c r="AG7" s="332"/>
      <c r="AH7" s="330"/>
      <c r="AI7" s="16"/>
      <c r="AJ7" s="16"/>
      <c r="AK7" s="16"/>
      <c r="AL7" s="16"/>
      <c r="AM7" s="333"/>
      <c r="AN7" s="16"/>
      <c r="AO7" s="16"/>
      <c r="AP7" s="16"/>
      <c r="AQ7" s="16"/>
      <c r="AR7" s="330"/>
      <c r="AS7" s="16"/>
    </row>
    <row r="8" ht="6.0" customHeight="1">
      <c r="A8" s="305"/>
      <c r="B8" s="790"/>
      <c r="C8" s="792"/>
      <c r="D8" s="793"/>
      <c r="E8" s="792"/>
      <c r="F8" s="792"/>
      <c r="G8" s="794"/>
      <c r="H8" s="792"/>
      <c r="I8" s="793"/>
      <c r="J8" s="792"/>
      <c r="K8" s="792"/>
      <c r="L8" s="792"/>
      <c r="M8" s="792"/>
      <c r="N8" s="793"/>
      <c r="O8" s="792"/>
      <c r="P8" s="792"/>
      <c r="Q8" s="792"/>
      <c r="R8" s="792"/>
      <c r="S8" s="793"/>
      <c r="T8" s="792"/>
      <c r="U8" s="792"/>
      <c r="V8" s="792"/>
      <c r="W8" s="792"/>
      <c r="X8" s="334"/>
      <c r="Y8" s="334"/>
      <c r="Z8" s="334"/>
      <c r="AA8" s="334"/>
      <c r="AB8" s="334"/>
      <c r="AC8" s="795"/>
      <c r="AD8" s="334"/>
      <c r="AE8" s="796"/>
      <c r="AF8" s="792"/>
      <c r="AG8" s="792"/>
      <c r="AH8" s="795"/>
      <c r="AI8" s="334"/>
      <c r="AJ8" s="334"/>
      <c r="AK8" s="334"/>
      <c r="AL8" s="334"/>
      <c r="AM8" s="797"/>
      <c r="AN8" s="334"/>
      <c r="AO8" s="334"/>
      <c r="AP8" s="334"/>
      <c r="AQ8" s="334"/>
      <c r="AR8" s="795"/>
      <c r="AS8" s="16"/>
    </row>
    <row r="9" ht="91.5" customHeight="1">
      <c r="A9" s="332"/>
      <c r="B9" s="798"/>
      <c r="C9" s="332"/>
      <c r="D9" s="799"/>
      <c r="E9" s="332"/>
      <c r="F9" s="332"/>
      <c r="G9" s="800"/>
      <c r="H9" s="332"/>
      <c r="I9" s="799"/>
      <c r="J9" s="332"/>
      <c r="K9" s="332"/>
      <c r="L9" s="332"/>
      <c r="M9" s="332"/>
      <c r="N9" s="799"/>
      <c r="O9" s="332"/>
      <c r="P9" s="332"/>
      <c r="Q9" s="332"/>
      <c r="R9" s="332"/>
      <c r="S9" s="799"/>
      <c r="T9" s="332"/>
      <c r="U9" s="332"/>
      <c r="V9" s="332"/>
      <c r="W9" s="332"/>
      <c r="X9" s="801"/>
      <c r="Y9" s="801"/>
      <c r="Z9" s="801"/>
      <c r="AA9" s="801"/>
      <c r="AB9" s="801"/>
      <c r="AC9" s="802"/>
      <c r="AD9" s="801"/>
      <c r="AE9" s="342"/>
      <c r="AF9" s="332"/>
      <c r="AG9" s="332"/>
      <c r="AH9" s="802"/>
      <c r="AI9" s="801"/>
      <c r="AJ9" s="801"/>
      <c r="AK9" s="801"/>
      <c r="AL9" s="801"/>
      <c r="AM9" s="803"/>
      <c r="AN9" s="801"/>
      <c r="AO9" s="801"/>
      <c r="AP9" s="801"/>
      <c r="AQ9" s="801"/>
      <c r="AR9" s="802"/>
      <c r="AS9" s="801"/>
    </row>
    <row r="10" ht="16.5" customHeight="1">
      <c r="A10" s="305"/>
      <c r="B10" s="305"/>
      <c r="C10" s="305"/>
      <c r="D10" s="340"/>
      <c r="E10" s="305"/>
      <c r="F10" s="305"/>
      <c r="G10" s="35" t="s">
        <v>63</v>
      </c>
      <c r="H10" s="305"/>
      <c r="I10" s="357" t="s">
        <v>97</v>
      </c>
      <c r="J10" s="305"/>
      <c r="K10" s="305"/>
      <c r="L10" s="305"/>
      <c r="M10" s="305"/>
      <c r="N10" s="340"/>
      <c r="O10" s="305"/>
      <c r="P10" s="305"/>
      <c r="Q10" s="305"/>
      <c r="R10" s="305"/>
      <c r="S10" s="340"/>
      <c r="T10" s="305"/>
      <c r="U10" s="305"/>
      <c r="V10" s="305"/>
      <c r="W10" s="305"/>
      <c r="X10" s="305"/>
      <c r="Y10" s="305"/>
      <c r="Z10" s="305"/>
      <c r="AA10" s="305"/>
      <c r="AB10" s="305"/>
      <c r="AC10" s="340"/>
      <c r="AD10" s="305"/>
      <c r="AE10" s="331"/>
      <c r="AF10" s="332"/>
      <c r="AG10" s="331"/>
      <c r="AH10" s="340"/>
      <c r="AI10" s="305"/>
      <c r="AJ10" s="305"/>
      <c r="AK10" s="35" t="s">
        <v>54</v>
      </c>
      <c r="AL10" s="305"/>
      <c r="AM10" s="357" t="s">
        <v>97</v>
      </c>
      <c r="AN10" s="305"/>
      <c r="AO10" s="305"/>
      <c r="AP10" s="305"/>
      <c r="AQ10" s="305"/>
      <c r="AR10" s="340"/>
      <c r="AS10" s="305"/>
    </row>
    <row r="11" ht="16.5" customHeight="1">
      <c r="A11" s="305"/>
      <c r="B11" s="35" t="s">
        <v>15</v>
      </c>
      <c r="C11" s="305"/>
      <c r="D11" s="340"/>
      <c r="E11" s="305"/>
      <c r="F11" s="305"/>
      <c r="G11" s="358" t="str">
        <f>'Brackets To Edit'!G4</f>
        <v>Vermont</v>
      </c>
      <c r="H11" s="305"/>
      <c r="I11" s="359">
        <f>'Brackets To Edit'!I4</f>
        <v>0</v>
      </c>
      <c r="J11" s="360"/>
      <c r="K11" s="305"/>
      <c r="L11" s="305"/>
      <c r="M11" s="305"/>
      <c r="N11" s="340"/>
      <c r="O11" s="305"/>
      <c r="P11" s="305"/>
      <c r="Q11" s="305"/>
      <c r="R11" s="305"/>
      <c r="S11" s="340"/>
      <c r="T11" s="305"/>
      <c r="U11" s="305"/>
      <c r="V11" s="305"/>
      <c r="W11" s="305"/>
      <c r="X11" s="305"/>
      <c r="Y11" s="305"/>
      <c r="Z11" s="305"/>
      <c r="AA11" s="305"/>
      <c r="AB11" s="305"/>
      <c r="AC11" s="340"/>
      <c r="AD11" s="305"/>
      <c r="AE11" s="331"/>
      <c r="AF11" s="332"/>
      <c r="AG11" s="331"/>
      <c r="AH11" s="340"/>
      <c r="AI11" s="305"/>
      <c r="AJ11" s="360"/>
      <c r="AK11" s="358" t="str">
        <f>'Brackets To Edit'!G48</f>
        <v>Pennsylvania</v>
      </c>
      <c r="AL11" s="305"/>
      <c r="AM11" s="359">
        <f>'Brackets To Edit'!I48</f>
        <v>0</v>
      </c>
      <c r="AN11" s="305"/>
      <c r="AO11" s="305"/>
      <c r="AP11" s="35" t="s">
        <v>17</v>
      </c>
      <c r="AQ11" s="305"/>
      <c r="AR11" s="340"/>
      <c r="AS11" s="305"/>
    </row>
    <row r="12" ht="16.5" customHeight="1">
      <c r="A12" s="305"/>
      <c r="C12" s="305"/>
      <c r="D12" s="357" t="s">
        <v>97</v>
      </c>
      <c r="E12" s="305"/>
      <c r="F12" s="305"/>
      <c r="G12" s="54"/>
      <c r="H12" s="305"/>
      <c r="I12" s="54"/>
      <c r="J12" s="305"/>
      <c r="K12" s="361"/>
      <c r="M12" s="305"/>
      <c r="N12" s="357" t="s">
        <v>97</v>
      </c>
      <c r="O12" s="305"/>
      <c r="P12" s="305"/>
      <c r="Q12" s="305"/>
      <c r="R12" s="305"/>
      <c r="S12" s="340"/>
      <c r="T12" s="305"/>
      <c r="U12" s="305"/>
      <c r="V12" s="305"/>
      <c r="W12" s="305"/>
      <c r="X12" s="305"/>
      <c r="Y12" s="305"/>
      <c r="Z12" s="305"/>
      <c r="AA12" s="305"/>
      <c r="AB12" s="305"/>
      <c r="AC12" s="340"/>
      <c r="AD12" s="305"/>
      <c r="AE12" s="342"/>
      <c r="AG12" s="305"/>
      <c r="AH12" s="357" t="s">
        <v>97</v>
      </c>
      <c r="AI12" s="305"/>
      <c r="AJ12" s="361"/>
      <c r="AK12" s="54"/>
      <c r="AL12" s="305"/>
      <c r="AM12" s="54"/>
      <c r="AN12" s="305"/>
      <c r="AO12" s="305"/>
      <c r="AQ12" s="305"/>
      <c r="AR12" s="357" t="s">
        <v>97</v>
      </c>
      <c r="AS12" s="305"/>
    </row>
    <row r="13" ht="16.5" customHeight="1">
      <c r="A13" s="305"/>
      <c r="B13" s="358" t="str">
        <f>'Brackets To Edit'!B6</f>
        <v>Connecticut</v>
      </c>
      <c r="C13" s="305"/>
      <c r="D13" s="359">
        <f>'Brackets To Edit'!D6</f>
        <v>0</v>
      </c>
      <c r="E13" s="360"/>
      <c r="F13" s="305"/>
      <c r="G13" s="363" t="str">
        <f>'Brackets To Edit'!G6</f>
        <v>Monday 8/6 - 1:00 PM</v>
      </c>
      <c r="H13" s="305"/>
      <c r="I13" s="340"/>
      <c r="J13" s="305"/>
      <c r="K13" s="364"/>
      <c r="L13" s="358" t="str">
        <f>'Brackets To Edit'!L6</f>
        <v>Rhode Island</v>
      </c>
      <c r="M13" s="305"/>
      <c r="N13" s="359">
        <f>'Brackets To Edit'!N6</f>
        <v>1</v>
      </c>
      <c r="O13" s="360"/>
      <c r="P13" s="305"/>
      <c r="Q13" s="305"/>
      <c r="R13" s="305"/>
      <c r="S13" s="340"/>
      <c r="T13" s="305"/>
      <c r="U13" s="305"/>
      <c r="V13" s="305"/>
      <c r="W13" s="305"/>
      <c r="X13" s="305"/>
      <c r="Y13" s="305"/>
      <c r="Z13" s="305"/>
      <c r="AA13" s="305"/>
      <c r="AB13" s="305"/>
      <c r="AC13" s="340"/>
      <c r="AD13" s="305"/>
      <c r="AE13" s="365"/>
      <c r="AF13" s="358" t="str">
        <f>'Brackets To Edit'!L50</f>
        <v>New York</v>
      </c>
      <c r="AG13" s="305"/>
      <c r="AH13" s="359">
        <f>'Brackets To Edit'!N50</f>
        <v>5</v>
      </c>
      <c r="AI13" s="360"/>
      <c r="AJ13" s="361"/>
      <c r="AK13" s="363" t="str">
        <f>'Brackets To Edit'!G50</f>
        <v>Monday 8/6 - 10:00 AM</v>
      </c>
      <c r="AL13" s="305"/>
      <c r="AM13" s="376"/>
      <c r="AN13" s="305"/>
      <c r="AO13" s="360"/>
      <c r="AP13" s="358" t="str">
        <f>'Brackets To Edit'!B50</f>
        <v>New York</v>
      </c>
      <c r="AQ13" s="305"/>
      <c r="AR13" s="359">
        <f>'Brackets To Edit'!D50</f>
        <v>10</v>
      </c>
      <c r="AS13" s="305"/>
    </row>
    <row r="14" ht="16.5" customHeight="1">
      <c r="A14" s="305"/>
      <c r="B14" s="54"/>
      <c r="C14" s="305"/>
      <c r="D14" s="54"/>
      <c r="E14" s="305"/>
      <c r="F14" s="361"/>
      <c r="H14" s="305"/>
      <c r="I14" s="340"/>
      <c r="J14" s="305"/>
      <c r="K14" s="361"/>
      <c r="L14" s="54"/>
      <c r="M14" s="305"/>
      <c r="N14" s="54"/>
      <c r="O14" s="366"/>
      <c r="P14" s="305"/>
      <c r="Q14" s="305"/>
      <c r="R14" s="305"/>
      <c r="S14" s="340"/>
      <c r="T14" s="305"/>
      <c r="U14" s="305"/>
      <c r="V14" s="305"/>
      <c r="W14" s="305"/>
      <c r="X14" s="305"/>
      <c r="Y14" s="305"/>
      <c r="Z14" s="305"/>
      <c r="AA14" s="305"/>
      <c r="AB14" s="305"/>
      <c r="AC14" s="340"/>
      <c r="AD14" s="305"/>
      <c r="AE14" s="367"/>
      <c r="AF14" s="54"/>
      <c r="AG14" s="305"/>
      <c r="AH14" s="54"/>
      <c r="AI14" s="305"/>
      <c r="AJ14" s="361"/>
      <c r="AL14" s="305"/>
      <c r="AM14" s="376"/>
      <c r="AN14" s="305"/>
      <c r="AO14" s="361"/>
      <c r="AP14" s="54"/>
      <c r="AQ14" s="305"/>
      <c r="AR14" s="54"/>
      <c r="AS14" s="305"/>
    </row>
    <row r="15" ht="16.5" customHeight="1">
      <c r="A15" s="305"/>
      <c r="B15" s="363" t="str">
        <f>'Brackets To Edit'!B8</f>
        <v>Sunday 8/5 - 1:00 PM</v>
      </c>
      <c r="C15" s="305"/>
      <c r="D15" s="340"/>
      <c r="E15" s="305"/>
      <c r="F15" s="364"/>
      <c r="G15" s="358" t="str">
        <f>'Brackets To Edit'!G8</f>
        <v>Rhode Island</v>
      </c>
      <c r="H15" s="305"/>
      <c r="I15" s="359">
        <f>'Brackets To Edit'!I8</f>
        <v>10</v>
      </c>
      <c r="J15" s="360"/>
      <c r="K15" s="361"/>
      <c r="L15" s="828" t="s">
        <v>223</v>
      </c>
      <c r="M15" s="305"/>
      <c r="N15" s="340"/>
      <c r="O15" s="366"/>
      <c r="P15" s="305"/>
      <c r="Q15" s="305"/>
      <c r="R15" s="305"/>
      <c r="S15" s="340"/>
      <c r="T15" s="305"/>
      <c r="U15" s="305"/>
      <c r="V15" s="305"/>
      <c r="W15" s="305"/>
      <c r="X15" s="305"/>
      <c r="Y15" s="305"/>
      <c r="Z15" s="305"/>
      <c r="AA15" s="305"/>
      <c r="AB15" s="305"/>
      <c r="AC15" s="340"/>
      <c r="AD15" s="305"/>
      <c r="AE15" s="370"/>
      <c r="AF15" s="829" t="s">
        <v>223</v>
      </c>
      <c r="AG15" s="305"/>
      <c r="AH15" s="340"/>
      <c r="AI15" s="305"/>
      <c r="AJ15" s="364"/>
      <c r="AK15" s="358" t="str">
        <f>'Brackets To Edit'!G52</f>
        <v>New York</v>
      </c>
      <c r="AL15" s="305"/>
      <c r="AM15" s="359">
        <f>'Brackets To Edit'!I52</f>
        <v>7</v>
      </c>
      <c r="AN15" s="360"/>
      <c r="AO15" s="361"/>
      <c r="AP15" s="363" t="str">
        <f>'Brackets To Edit'!B52</f>
        <v>Sunday 8/5 - 10:00 AM</v>
      </c>
      <c r="AQ15" s="305"/>
      <c r="AR15" s="340"/>
      <c r="AS15" s="305"/>
    </row>
    <row r="16" ht="16.5" customHeight="1">
      <c r="A16" s="305"/>
      <c r="C16" s="305"/>
      <c r="D16" s="340"/>
      <c r="E16" s="305"/>
      <c r="F16" s="361"/>
      <c r="G16" s="54"/>
      <c r="H16" s="305"/>
      <c r="I16" s="54"/>
      <c r="J16" s="305"/>
      <c r="K16" s="305"/>
      <c r="L16" s="305"/>
      <c r="M16" s="305"/>
      <c r="N16" s="340"/>
      <c r="O16" s="366"/>
      <c r="P16" s="305"/>
      <c r="Q16" s="305"/>
      <c r="R16" s="305"/>
      <c r="S16" s="340"/>
      <c r="T16" s="305"/>
      <c r="U16" s="305"/>
      <c r="V16" s="305"/>
      <c r="W16" s="305"/>
      <c r="X16" s="305"/>
      <c r="Y16" s="305"/>
      <c r="Z16" s="305"/>
      <c r="AA16" s="305"/>
      <c r="AB16" s="305"/>
      <c r="AC16" s="340"/>
      <c r="AD16" s="305"/>
      <c r="AE16" s="367"/>
      <c r="AH16" s="372"/>
      <c r="AI16" s="305"/>
      <c r="AJ16" s="305"/>
      <c r="AK16" s="54"/>
      <c r="AL16" s="305"/>
      <c r="AM16" s="54"/>
      <c r="AN16" s="305"/>
      <c r="AO16" s="361"/>
      <c r="AQ16" s="305"/>
      <c r="AR16" s="340"/>
      <c r="AS16" s="305"/>
    </row>
    <row r="17" ht="16.5" customHeight="1">
      <c r="A17" s="305"/>
      <c r="B17" s="358" t="str">
        <f>'Brackets To Edit'!B10</f>
        <v>Rhode Island</v>
      </c>
      <c r="C17" s="305"/>
      <c r="D17" s="359">
        <f>'Brackets To Edit'!D10</f>
        <v>10</v>
      </c>
      <c r="E17" s="360"/>
      <c r="F17" s="361"/>
      <c r="G17" s="828" t="s">
        <v>221</v>
      </c>
      <c r="H17" s="305"/>
      <c r="I17" s="340"/>
      <c r="J17" s="305"/>
      <c r="K17" s="305"/>
      <c r="L17" s="375" t="s">
        <v>115</v>
      </c>
      <c r="M17" s="305"/>
      <c r="N17" s="340"/>
      <c r="O17" s="366"/>
      <c r="P17" s="305"/>
      <c r="R17" s="305"/>
      <c r="S17" s="357" t="s">
        <v>97</v>
      </c>
      <c r="T17" s="305"/>
      <c r="U17" s="305"/>
      <c r="V17" s="305"/>
      <c r="W17" s="305"/>
      <c r="X17" s="305"/>
      <c r="Y17" s="305"/>
      <c r="Z17" s="305"/>
      <c r="AB17" s="305"/>
      <c r="AC17" s="357" t="s">
        <v>97</v>
      </c>
      <c r="AD17" s="305"/>
      <c r="AE17" s="367"/>
      <c r="AF17" s="375" t="s">
        <v>104</v>
      </c>
      <c r="AG17" s="331"/>
      <c r="AH17" s="340"/>
      <c r="AI17" s="305"/>
      <c r="AJ17" s="305"/>
      <c r="AK17" s="829" t="s">
        <v>221</v>
      </c>
      <c r="AL17" s="305"/>
      <c r="AM17" s="376"/>
      <c r="AN17" s="305"/>
      <c r="AO17" s="364"/>
      <c r="AP17" s="358" t="str">
        <f>'Brackets To Edit'!B54</f>
        <v>Washington, DC</v>
      </c>
      <c r="AQ17" s="305"/>
      <c r="AR17" s="359">
        <f>'Brackets To Edit'!D54</f>
        <v>2</v>
      </c>
      <c r="AS17" s="305"/>
    </row>
    <row r="18" ht="16.5" customHeight="1">
      <c r="A18" s="305"/>
      <c r="B18" s="54"/>
      <c r="C18" s="305"/>
      <c r="D18" s="54"/>
      <c r="E18" s="305"/>
      <c r="F18" s="305"/>
      <c r="G18" s="305"/>
      <c r="H18" s="305"/>
      <c r="I18" s="340"/>
      <c r="J18" s="305"/>
      <c r="K18" s="305"/>
      <c r="M18" s="305"/>
      <c r="N18" s="340"/>
      <c r="O18" s="366"/>
      <c r="P18" s="360"/>
      <c r="Q18" s="358" t="str">
        <f>'Brackets To Edit'!Q11</f>
        <v>Massachusetts</v>
      </c>
      <c r="R18" s="305"/>
      <c r="S18" s="359">
        <f>'Brackets To Edit'!S11</f>
        <v>2</v>
      </c>
      <c r="T18" s="360"/>
      <c r="U18" s="305"/>
      <c r="V18" s="305"/>
      <c r="W18" s="305"/>
      <c r="X18" s="305"/>
      <c r="Y18" s="305"/>
      <c r="Z18" s="360"/>
      <c r="AA18" s="358" t="str">
        <f>'Brackets To Edit'!Q55</f>
        <v>New York</v>
      </c>
      <c r="AB18" s="305"/>
      <c r="AC18" s="359">
        <f>'Brackets To Edit'!S55</f>
        <v>4</v>
      </c>
      <c r="AD18" s="360"/>
      <c r="AE18" s="370"/>
      <c r="AG18" s="332"/>
      <c r="AH18" s="340"/>
      <c r="AI18" s="305"/>
      <c r="AJ18" s="305"/>
      <c r="AK18" s="305"/>
      <c r="AL18" s="305"/>
      <c r="AM18" s="376"/>
      <c r="AN18" s="305"/>
      <c r="AO18" s="305"/>
      <c r="AP18" s="54"/>
      <c r="AQ18" s="305"/>
      <c r="AR18" s="54"/>
      <c r="AS18" s="305"/>
    </row>
    <row r="19" ht="16.5" customHeight="1">
      <c r="A19" s="305"/>
      <c r="B19" s="305"/>
      <c r="C19" s="305"/>
      <c r="D19" s="340"/>
      <c r="E19" s="305"/>
      <c r="F19" s="305"/>
      <c r="G19" s="35" t="s">
        <v>75</v>
      </c>
      <c r="H19" s="305"/>
      <c r="I19" s="340"/>
      <c r="J19" s="305"/>
      <c r="K19" s="305"/>
      <c r="L19" s="377" t="str">
        <f>'Brackets To Edit'!L12</f>
        <v>Wednesday 8/8 - 4:00 PM</v>
      </c>
      <c r="M19" s="305"/>
      <c r="N19" s="340"/>
      <c r="O19" s="366"/>
      <c r="P19" s="305"/>
      <c r="Q19" s="54"/>
      <c r="R19" s="305"/>
      <c r="S19" s="54"/>
      <c r="T19" s="305"/>
      <c r="U19" s="361"/>
      <c r="V19" s="305"/>
      <c r="W19" s="305"/>
      <c r="X19" s="305"/>
      <c r="Y19" s="305"/>
      <c r="Z19" s="361"/>
      <c r="AA19" s="54"/>
      <c r="AB19" s="305"/>
      <c r="AC19" s="54"/>
      <c r="AD19" s="305"/>
      <c r="AE19" s="367"/>
      <c r="AF19" s="377" t="str">
        <f>'Brackets To Edit'!L56</f>
        <v>Wednesday 8/8 - 1:00 PM</v>
      </c>
      <c r="AG19" s="331"/>
      <c r="AH19" s="340"/>
      <c r="AI19" s="305"/>
      <c r="AJ19" s="305"/>
      <c r="AK19" s="305"/>
      <c r="AL19" s="305"/>
      <c r="AM19" s="376"/>
      <c r="AN19" s="305"/>
      <c r="AO19" s="305"/>
      <c r="AP19" s="305"/>
      <c r="AQ19" s="305"/>
      <c r="AR19" s="340"/>
      <c r="AS19" s="305"/>
    </row>
    <row r="20" ht="16.5" customHeight="1">
      <c r="A20" s="305"/>
      <c r="B20" s="305"/>
      <c r="C20" s="305"/>
      <c r="D20" s="340"/>
      <c r="E20" s="305"/>
      <c r="F20" s="305"/>
      <c r="H20" s="305"/>
      <c r="I20" s="357" t="s">
        <v>97</v>
      </c>
      <c r="J20" s="305"/>
      <c r="K20" s="305"/>
      <c r="M20" s="305"/>
      <c r="N20" s="340"/>
      <c r="O20" s="366"/>
      <c r="P20" s="305"/>
      <c r="Q20" s="828" t="s">
        <v>228</v>
      </c>
      <c r="R20" s="305"/>
      <c r="S20" s="340"/>
      <c r="T20" s="305"/>
      <c r="U20" s="361"/>
      <c r="V20" s="305"/>
      <c r="W20" s="305"/>
      <c r="X20" s="305"/>
      <c r="Y20" s="305"/>
      <c r="Z20" s="361"/>
      <c r="AA20" s="829" t="s">
        <v>228</v>
      </c>
      <c r="AB20" s="305"/>
      <c r="AC20" s="340"/>
      <c r="AD20" s="305"/>
      <c r="AE20" s="367"/>
      <c r="AG20" s="331"/>
      <c r="AH20" s="340"/>
      <c r="AI20" s="305"/>
      <c r="AJ20" s="305"/>
      <c r="AK20" s="35" t="s">
        <v>69</v>
      </c>
      <c r="AL20" s="305"/>
      <c r="AM20" s="357" t="s">
        <v>97</v>
      </c>
      <c r="AN20" s="305"/>
      <c r="AO20" s="305"/>
      <c r="AP20" s="305"/>
      <c r="AQ20" s="305"/>
      <c r="AR20" s="340"/>
      <c r="AS20" s="305"/>
    </row>
    <row r="21" ht="16.5" customHeight="1">
      <c r="A21" s="305"/>
      <c r="B21" s="35" t="s">
        <v>45</v>
      </c>
      <c r="C21" s="305"/>
      <c r="D21" s="340"/>
      <c r="E21" s="305"/>
      <c r="F21" s="305"/>
      <c r="G21" s="358" t="str">
        <f>'Brackets To Edit'!G14</f>
        <v>Maine</v>
      </c>
      <c r="H21" s="305"/>
      <c r="I21" s="359">
        <f>'Brackets To Edit'!I14</f>
        <v>4</v>
      </c>
      <c r="J21" s="360"/>
      <c r="K21" s="305"/>
      <c r="L21" s="305"/>
      <c r="M21" s="305"/>
      <c r="N21" s="340"/>
      <c r="O21" s="366"/>
      <c r="P21" s="305"/>
      <c r="Q21" s="305"/>
      <c r="R21" s="305"/>
      <c r="S21" s="340"/>
      <c r="T21" s="305"/>
      <c r="U21" s="361"/>
      <c r="V21" s="305"/>
      <c r="W21" s="305"/>
      <c r="X21" s="305"/>
      <c r="Y21" s="305"/>
      <c r="Z21" s="361"/>
      <c r="AA21" s="305"/>
      <c r="AB21" s="305"/>
      <c r="AC21" s="340"/>
      <c r="AD21" s="305"/>
      <c r="AE21" s="370"/>
      <c r="AF21" s="332"/>
      <c r="AG21" s="332"/>
      <c r="AH21" s="340"/>
      <c r="AI21" s="305"/>
      <c r="AJ21" s="360"/>
      <c r="AK21" s="358" t="str">
        <f>'Brackets To Edit'!G58</f>
        <v>New Jersey</v>
      </c>
      <c r="AL21" s="305"/>
      <c r="AM21" s="359">
        <f>'Brackets To Edit'!I58</f>
        <v>6</v>
      </c>
      <c r="AN21" s="305"/>
      <c r="AO21" s="305"/>
      <c r="AP21" s="35" t="s">
        <v>36</v>
      </c>
      <c r="AQ21" s="305"/>
      <c r="AR21" s="340"/>
      <c r="AS21" s="305"/>
    </row>
    <row r="22" ht="16.5" customHeight="1">
      <c r="A22" s="305"/>
      <c r="C22" s="305"/>
      <c r="D22" s="357" t="s">
        <v>97</v>
      </c>
      <c r="E22" s="305"/>
      <c r="F22" s="305"/>
      <c r="G22" s="54"/>
      <c r="H22" s="305"/>
      <c r="I22" s="54"/>
      <c r="J22" s="305"/>
      <c r="K22" s="361"/>
      <c r="M22" s="305"/>
      <c r="N22" s="340"/>
      <c r="O22" s="366"/>
      <c r="P22" s="305"/>
      <c r="Q22" s="830" t="s">
        <v>246</v>
      </c>
      <c r="T22" s="305"/>
      <c r="U22" s="361"/>
      <c r="V22" s="305"/>
      <c r="W22" s="305"/>
      <c r="X22" s="305"/>
      <c r="Y22" s="305"/>
      <c r="Z22" s="361"/>
      <c r="AA22" s="831" t="s">
        <v>246</v>
      </c>
      <c r="AD22" s="305"/>
      <c r="AE22" s="367"/>
      <c r="AF22" s="332"/>
      <c r="AG22" s="331"/>
      <c r="AH22" s="340"/>
      <c r="AI22" s="305"/>
      <c r="AJ22" s="361"/>
      <c r="AK22" s="54"/>
      <c r="AL22" s="305"/>
      <c r="AM22" s="54"/>
      <c r="AN22" s="305"/>
      <c r="AO22" s="305"/>
      <c r="AQ22" s="305"/>
      <c r="AR22" s="357" t="s">
        <v>97</v>
      </c>
      <c r="AS22" s="305"/>
    </row>
    <row r="23" ht="16.5" customHeight="1">
      <c r="A23" s="305"/>
      <c r="B23" s="358" t="str">
        <f>'Brackets To Edit'!B16</f>
        <v>Massachusetts</v>
      </c>
      <c r="C23" s="305"/>
      <c r="D23" s="359">
        <f>'Brackets To Edit'!D16</f>
        <v>4</v>
      </c>
      <c r="E23" s="360"/>
      <c r="F23" s="305"/>
      <c r="G23" s="363" t="str">
        <f>'Brackets To Edit'!G16</f>
        <v>Monday 8/6 - 7:00 PM</v>
      </c>
      <c r="H23" s="305"/>
      <c r="I23" s="340"/>
      <c r="J23" s="305"/>
      <c r="K23" s="364"/>
      <c r="L23" s="358" t="str">
        <f>'Brackets To Edit'!L16</f>
        <v>Massachusetts</v>
      </c>
      <c r="M23" s="305"/>
      <c r="N23" s="359">
        <f>'Brackets To Edit'!N16</f>
        <v>10</v>
      </c>
      <c r="O23" s="380"/>
      <c r="P23" s="305"/>
      <c r="Q23" s="832" t="s">
        <v>247</v>
      </c>
      <c r="T23" s="305"/>
      <c r="U23" s="361"/>
      <c r="V23" s="305"/>
      <c r="W23" s="305"/>
      <c r="X23" s="305"/>
      <c r="Y23" s="305"/>
      <c r="Z23" s="361"/>
      <c r="AA23" s="833" t="s">
        <v>249</v>
      </c>
      <c r="AD23" s="305"/>
      <c r="AE23" s="382"/>
      <c r="AF23" s="358" t="str">
        <f>'Brackets To Edit'!L60</f>
        <v>New Jersey</v>
      </c>
      <c r="AG23" s="305"/>
      <c r="AH23" s="359">
        <f>'Brackets To Edit'!N60</f>
        <v>2</v>
      </c>
      <c r="AI23" s="360"/>
      <c r="AJ23" s="361"/>
      <c r="AK23" s="363" t="str">
        <f>'Brackets To Edit'!G60</f>
        <v>Monday 8/6 - 4:00 PM</v>
      </c>
      <c r="AL23" s="305"/>
      <c r="AM23" s="376"/>
      <c r="AN23" s="305"/>
      <c r="AO23" s="360"/>
      <c r="AP23" s="358" t="str">
        <f>'Brackets To Edit'!B60</f>
        <v>Maryland</v>
      </c>
      <c r="AQ23" s="305"/>
      <c r="AR23" s="359">
        <f>'Brackets To Edit'!D60</f>
        <v>6</v>
      </c>
      <c r="AS23" s="305"/>
    </row>
    <row r="24" ht="16.5" customHeight="1">
      <c r="A24" s="305"/>
      <c r="B24" s="54"/>
      <c r="C24" s="305"/>
      <c r="D24" s="54"/>
      <c r="E24" s="305"/>
      <c r="F24" s="361"/>
      <c r="H24" s="305"/>
      <c r="I24" s="340"/>
      <c r="J24" s="305"/>
      <c r="K24" s="361"/>
      <c r="L24" s="54"/>
      <c r="M24" s="305"/>
      <c r="N24" s="54"/>
      <c r="O24" s="305"/>
      <c r="P24" s="305"/>
      <c r="T24" s="305"/>
      <c r="U24" s="361"/>
      <c r="V24" s="305"/>
      <c r="W24" s="305"/>
      <c r="X24" s="305"/>
      <c r="Y24" s="305"/>
      <c r="Z24" s="361"/>
      <c r="AD24" s="305"/>
      <c r="AE24" s="342"/>
      <c r="AF24" s="54"/>
      <c r="AG24" s="305"/>
      <c r="AH24" s="54"/>
      <c r="AI24" s="305"/>
      <c r="AJ24" s="361"/>
      <c r="AL24" s="305"/>
      <c r="AM24" s="376"/>
      <c r="AN24" s="305"/>
      <c r="AO24" s="361"/>
      <c r="AP24" s="54"/>
      <c r="AQ24" s="305"/>
      <c r="AR24" s="54"/>
      <c r="AS24" s="305"/>
    </row>
    <row r="25" ht="16.5" customHeight="1">
      <c r="A25" s="305"/>
      <c r="B25" s="363" t="str">
        <f>'Brackets To Edit'!B18</f>
        <v>Sunday 8/5 - 7:00 PM</v>
      </c>
      <c r="C25" s="305"/>
      <c r="D25" s="340"/>
      <c r="E25" s="305"/>
      <c r="F25" s="364"/>
      <c r="G25" s="358" t="str">
        <f>'Brackets To Edit'!G18</f>
        <v>Massachusetts</v>
      </c>
      <c r="H25" s="305"/>
      <c r="I25" s="359">
        <f>'Brackets To Edit'!I18</f>
        <v>9</v>
      </c>
      <c r="J25" s="360"/>
      <c r="K25" s="361"/>
      <c r="L25" s="828" t="s">
        <v>224</v>
      </c>
      <c r="M25" s="305"/>
      <c r="N25" s="340"/>
      <c r="O25" s="305"/>
      <c r="P25" s="305"/>
      <c r="T25" s="305"/>
      <c r="U25" s="361"/>
      <c r="W25" s="305"/>
      <c r="X25" s="305"/>
      <c r="Y25" s="305"/>
      <c r="Z25" s="361"/>
      <c r="AD25" s="305"/>
      <c r="AE25" s="331"/>
      <c r="AF25" s="829" t="s">
        <v>224</v>
      </c>
      <c r="AG25" s="305"/>
      <c r="AH25" s="340"/>
      <c r="AI25" s="305"/>
      <c r="AJ25" s="364"/>
      <c r="AK25" s="358" t="str">
        <f>'Brackets To Edit'!G62</f>
        <v>Maryland</v>
      </c>
      <c r="AL25" s="305"/>
      <c r="AM25" s="359">
        <f>'Brackets To Edit'!I62</f>
        <v>2</v>
      </c>
      <c r="AN25" s="360"/>
      <c r="AO25" s="361"/>
      <c r="AP25" s="363" t="str">
        <f>'Brackets To Edit'!B62</f>
        <v>Sunday 8/5 - 4:00 PM</v>
      </c>
      <c r="AQ25" s="305"/>
      <c r="AR25" s="340"/>
      <c r="AS25" s="305"/>
    </row>
    <row r="26" ht="16.5" customHeight="1">
      <c r="A26" s="305"/>
      <c r="C26" s="305"/>
      <c r="D26" s="340"/>
      <c r="E26" s="305"/>
      <c r="F26" s="361"/>
      <c r="G26" s="54"/>
      <c r="H26" s="305"/>
      <c r="I26" s="54"/>
      <c r="J26" s="341"/>
      <c r="K26" s="341"/>
      <c r="L26" s="341"/>
      <c r="M26" s="341"/>
      <c r="N26" s="384"/>
      <c r="O26" s="305"/>
      <c r="P26" s="305"/>
      <c r="Q26" s="830" t="s">
        <v>246</v>
      </c>
      <c r="T26" s="305"/>
      <c r="U26" s="364"/>
      <c r="V26" s="358" t="str">
        <f>'Brackets To Edit'!V19</f>
        <v>Rhode Island</v>
      </c>
      <c r="W26" s="305"/>
      <c r="X26" s="358" t="str">
        <f>'Brackets To Edit'!V63</f>
        <v>New York</v>
      </c>
      <c r="Y26" s="360"/>
      <c r="Z26" s="361"/>
      <c r="AA26" s="831" t="s">
        <v>246</v>
      </c>
      <c r="AD26" s="305"/>
      <c r="AE26" s="331"/>
      <c r="AF26" s="332"/>
      <c r="AG26" s="331"/>
      <c r="AH26" s="340"/>
      <c r="AI26" s="305"/>
      <c r="AJ26" s="305"/>
      <c r="AK26" s="54"/>
      <c r="AL26" s="305"/>
      <c r="AM26" s="54"/>
      <c r="AN26" s="305"/>
      <c r="AO26" s="361"/>
      <c r="AQ26" s="305"/>
      <c r="AR26" s="340"/>
      <c r="AS26" s="305"/>
    </row>
    <row r="27" ht="16.5" customHeight="1">
      <c r="A27" s="305"/>
      <c r="B27" s="358" t="str">
        <f>'Brackets To Edit'!B20</f>
        <v>New Hampshire</v>
      </c>
      <c r="C27" s="305"/>
      <c r="D27" s="359">
        <f>'Brackets To Edit'!D20</f>
        <v>2</v>
      </c>
      <c r="E27" s="360"/>
      <c r="F27" s="361"/>
      <c r="G27" s="834" t="s">
        <v>222</v>
      </c>
      <c r="H27" s="341"/>
      <c r="I27" s="384"/>
      <c r="J27" s="341"/>
      <c r="K27" s="341"/>
      <c r="L27" s="341"/>
      <c r="M27" s="341"/>
      <c r="N27" s="384"/>
      <c r="O27" s="305"/>
      <c r="P27" s="305"/>
      <c r="R27" s="305"/>
      <c r="S27" s="340"/>
      <c r="T27" s="305"/>
      <c r="U27" s="361"/>
      <c r="V27" s="54"/>
      <c r="W27" s="305"/>
      <c r="X27" s="54"/>
      <c r="Y27" s="305"/>
      <c r="Z27" s="361"/>
      <c r="AB27" s="305"/>
      <c r="AC27" s="340"/>
      <c r="AD27" s="305"/>
      <c r="AE27" s="342"/>
      <c r="AF27" s="332"/>
      <c r="AG27" s="332"/>
      <c r="AH27" s="340"/>
      <c r="AI27" s="305"/>
      <c r="AJ27" s="305"/>
      <c r="AK27" s="829" t="s">
        <v>222</v>
      </c>
      <c r="AL27" s="305"/>
      <c r="AM27" s="376"/>
      <c r="AN27" s="305"/>
      <c r="AO27" s="364"/>
      <c r="AP27" s="358" t="str">
        <f>'Brackets To Edit'!B64</f>
        <v>Delaware</v>
      </c>
      <c r="AQ27" s="305"/>
      <c r="AR27" s="359">
        <f>'Brackets To Edit'!D64</f>
        <v>0</v>
      </c>
      <c r="AS27" s="305"/>
    </row>
    <row r="28" ht="16.5" customHeight="1">
      <c r="A28" s="305"/>
      <c r="B28" s="54"/>
      <c r="C28" s="305"/>
      <c r="D28" s="54"/>
      <c r="E28" s="305"/>
      <c r="F28" s="305"/>
      <c r="G28" s="341"/>
      <c r="H28" s="341"/>
      <c r="I28" s="384"/>
      <c r="J28" s="341"/>
      <c r="K28" s="341"/>
      <c r="L28" s="341"/>
      <c r="M28" s="341"/>
      <c r="N28" s="384"/>
      <c r="O28" s="305"/>
      <c r="P28" s="305"/>
      <c r="R28" s="305"/>
      <c r="S28" s="340"/>
      <c r="T28" s="305"/>
      <c r="U28" s="361"/>
      <c r="V28" s="828" t="s">
        <v>248</v>
      </c>
      <c r="W28" s="305"/>
      <c r="X28" s="829" t="s">
        <v>248</v>
      </c>
      <c r="Y28" s="305"/>
      <c r="Z28" s="361"/>
      <c r="AA28" s="835"/>
      <c r="AB28" s="305"/>
      <c r="AC28" s="340"/>
      <c r="AD28" s="305"/>
      <c r="AE28" s="331"/>
      <c r="AF28" s="332"/>
      <c r="AG28" s="331"/>
      <c r="AH28" s="340"/>
      <c r="AI28" s="305"/>
      <c r="AJ28" s="305"/>
      <c r="AK28" s="305"/>
      <c r="AL28" s="305"/>
      <c r="AM28" s="376"/>
      <c r="AN28" s="305"/>
      <c r="AO28" s="305"/>
      <c r="AP28" s="54"/>
      <c r="AQ28" s="305"/>
      <c r="AR28" s="54"/>
      <c r="AS28" s="305"/>
    </row>
    <row r="29" ht="16.5" customHeight="1">
      <c r="A29" s="305"/>
      <c r="B29" s="305"/>
      <c r="C29" s="305"/>
      <c r="D29" s="340"/>
      <c r="E29" s="305"/>
      <c r="F29" s="305"/>
      <c r="G29" s="341"/>
      <c r="H29" s="341"/>
      <c r="I29" s="384"/>
      <c r="J29" s="341"/>
      <c r="K29" s="341"/>
      <c r="M29" s="341"/>
      <c r="N29" s="357" t="s">
        <v>97</v>
      </c>
      <c r="O29" s="305"/>
      <c r="P29" s="305"/>
      <c r="Q29" s="387" t="s">
        <v>143</v>
      </c>
      <c r="T29" s="305"/>
      <c r="U29" s="361"/>
      <c r="W29" s="305"/>
      <c r="Y29" s="305"/>
      <c r="Z29" s="361"/>
      <c r="AA29" s="375" t="s">
        <v>148</v>
      </c>
      <c r="AD29" s="305"/>
      <c r="AE29" s="331"/>
      <c r="AG29" s="305"/>
      <c r="AH29" s="357" t="s">
        <v>97</v>
      </c>
      <c r="AI29" s="305"/>
      <c r="AJ29" s="305"/>
      <c r="AK29" s="305"/>
      <c r="AL29" s="305"/>
      <c r="AM29" s="376"/>
      <c r="AN29" s="305"/>
      <c r="AO29" s="305"/>
      <c r="AP29" s="305"/>
      <c r="AQ29" s="305"/>
      <c r="AR29" s="340"/>
      <c r="AS29" s="305"/>
    </row>
    <row r="30" ht="16.5" customHeight="1">
      <c r="A30" s="305"/>
      <c r="B30" s="305"/>
      <c r="C30" s="305"/>
      <c r="D30" s="340"/>
      <c r="E30" s="305"/>
      <c r="F30" s="305"/>
      <c r="G30" s="341"/>
      <c r="H30" s="341"/>
      <c r="I30" s="384"/>
      <c r="J30" s="305"/>
      <c r="K30" s="305"/>
      <c r="L30" s="358" t="str">
        <f>'Brackets To Edit'!L23</f>
        <v>Rhode Island</v>
      </c>
      <c r="M30" s="305"/>
      <c r="N30" s="359">
        <f>'Brackets To Edit'!N23</f>
        <v>6</v>
      </c>
      <c r="O30" s="360"/>
      <c r="P30" s="305"/>
      <c r="Q30" s="377" t="str">
        <f>'Brackets To Edit'!Q20</f>
        <v>Sunday 8/12 - 10:00 AM</v>
      </c>
      <c r="T30" s="305"/>
      <c r="U30" s="361"/>
      <c r="V30" s="836" t="s">
        <v>230</v>
      </c>
      <c r="W30" s="305"/>
      <c r="X30" s="837" t="s">
        <v>231</v>
      </c>
      <c r="Y30" s="305"/>
      <c r="Z30" s="361"/>
      <c r="AA30" s="377" t="str">
        <f>'Brackets To Edit'!Q64</f>
        <v>Sunday 8/12 - 1:00 PM</v>
      </c>
      <c r="AD30" s="305"/>
      <c r="AE30" s="389"/>
      <c r="AF30" s="358" t="str">
        <f>'Brackets To Edit'!L67</f>
        <v>New Jersey</v>
      </c>
      <c r="AG30" s="305"/>
      <c r="AH30" s="359">
        <f>'Brackets To Edit'!N67</f>
        <v>1</v>
      </c>
      <c r="AI30" s="305"/>
      <c r="AJ30" s="305"/>
      <c r="AK30" s="305"/>
      <c r="AL30" s="305"/>
      <c r="AM30" s="376"/>
      <c r="AN30" s="305"/>
      <c r="AO30" s="305"/>
      <c r="AP30" s="305"/>
      <c r="AQ30" s="305"/>
      <c r="AR30" s="340"/>
      <c r="AS30" s="305"/>
    </row>
    <row r="31" ht="16.5" customHeight="1">
      <c r="A31" s="305"/>
      <c r="B31" s="35" t="s">
        <v>87</v>
      </c>
      <c r="C31" s="305"/>
      <c r="D31" s="340"/>
      <c r="E31" s="305"/>
      <c r="F31" s="305"/>
      <c r="G31" s="305"/>
      <c r="H31" s="305"/>
      <c r="I31" s="340"/>
      <c r="J31" s="305"/>
      <c r="K31" s="391"/>
      <c r="L31" s="54"/>
      <c r="M31" s="305"/>
      <c r="N31" s="54"/>
      <c r="O31" s="366"/>
      <c r="P31" s="305"/>
      <c r="Q31" s="305"/>
      <c r="R31" s="305"/>
      <c r="S31" s="340"/>
      <c r="T31" s="305"/>
      <c r="U31" s="361"/>
      <c r="W31" s="305"/>
      <c r="Y31" s="305"/>
      <c r="Z31" s="361"/>
      <c r="AA31" s="305"/>
      <c r="AB31" s="305"/>
      <c r="AC31" s="340"/>
      <c r="AD31" s="305"/>
      <c r="AE31" s="367"/>
      <c r="AF31" s="54"/>
      <c r="AG31" s="305"/>
      <c r="AH31" s="54"/>
      <c r="AI31" s="305"/>
      <c r="AJ31" s="305"/>
      <c r="AK31" s="305"/>
      <c r="AL31" s="305"/>
      <c r="AM31" s="376"/>
      <c r="AN31" s="305"/>
      <c r="AO31" s="305"/>
      <c r="AP31" s="35" t="s">
        <v>81</v>
      </c>
      <c r="AQ31" s="305"/>
      <c r="AR31" s="340"/>
      <c r="AS31" s="305"/>
    </row>
    <row r="32" ht="16.5" customHeight="1">
      <c r="A32" s="305"/>
      <c r="C32" s="305"/>
      <c r="D32" s="357" t="s">
        <v>97</v>
      </c>
      <c r="E32" s="305"/>
      <c r="F32" s="305"/>
      <c r="G32" s="305"/>
      <c r="H32" s="305"/>
      <c r="I32" s="340"/>
      <c r="J32" s="305"/>
      <c r="K32" s="305"/>
      <c r="L32" s="834" t="s">
        <v>194</v>
      </c>
      <c r="M32" s="305"/>
      <c r="N32" s="340"/>
      <c r="O32" s="366"/>
      <c r="P32" s="305"/>
      <c r="Q32" s="305"/>
      <c r="R32" s="305"/>
      <c r="S32" s="340"/>
      <c r="T32" s="305"/>
      <c r="U32" s="361"/>
      <c r="W32" s="305"/>
      <c r="Y32" s="305"/>
      <c r="Z32" s="361"/>
      <c r="AA32" s="305"/>
      <c r="AB32" s="305"/>
      <c r="AC32" s="340"/>
      <c r="AD32" s="305"/>
      <c r="AE32" s="367"/>
      <c r="AF32" s="829" t="s">
        <v>194</v>
      </c>
      <c r="AG32" s="305"/>
      <c r="AH32" s="340"/>
      <c r="AI32" s="305"/>
      <c r="AJ32" s="305"/>
      <c r="AK32" s="305"/>
      <c r="AL32" s="305"/>
      <c r="AM32" s="376"/>
      <c r="AN32" s="305"/>
      <c r="AO32" s="305"/>
      <c r="AQ32" s="305"/>
      <c r="AR32" s="357" t="s">
        <v>97</v>
      </c>
      <c r="AS32" s="305"/>
    </row>
    <row r="33" ht="16.5" customHeight="1">
      <c r="A33" s="838" t="s">
        <v>200</v>
      </c>
      <c r="B33" s="358" t="str">
        <f>'Brackets To Edit'!B26</f>
        <v>Connecticut</v>
      </c>
      <c r="C33" s="305"/>
      <c r="D33" s="359">
        <f>'Brackets To Edit'!D26</f>
        <v>7</v>
      </c>
      <c r="E33" s="360"/>
      <c r="F33" s="305"/>
      <c r="G33" s="394"/>
      <c r="H33" s="305"/>
      <c r="I33" s="340"/>
      <c r="J33" s="305"/>
      <c r="K33" s="305"/>
      <c r="L33" s="305"/>
      <c r="M33" s="305"/>
      <c r="N33" s="340"/>
      <c r="O33" s="366"/>
      <c r="P33" s="305"/>
      <c r="R33" s="305"/>
      <c r="S33" s="340"/>
      <c r="T33" s="305"/>
      <c r="U33" s="361"/>
      <c r="W33" s="305"/>
      <c r="X33" s="305"/>
      <c r="Y33" s="305"/>
      <c r="Z33" s="361"/>
      <c r="AA33" s="305"/>
      <c r="AB33" s="305"/>
      <c r="AC33" s="340"/>
      <c r="AD33" s="305"/>
      <c r="AE33" s="370"/>
      <c r="AH33" s="372"/>
      <c r="AI33" s="305"/>
      <c r="AJ33" s="305"/>
      <c r="AK33" s="305"/>
      <c r="AL33" s="305"/>
      <c r="AM33" s="376"/>
      <c r="AN33" s="305"/>
      <c r="AO33" s="360"/>
      <c r="AP33" s="358" t="str">
        <f>'Brackets To Edit'!B70</f>
        <v>Washington, DC</v>
      </c>
      <c r="AQ33" s="305"/>
      <c r="AR33" s="359">
        <f>'Brackets To Edit'!D70</f>
        <v>6</v>
      </c>
      <c r="AS33" s="839" t="s">
        <v>200</v>
      </c>
    </row>
    <row r="34" ht="16.5" customHeight="1">
      <c r="B34" s="54"/>
      <c r="C34" s="305"/>
      <c r="D34" s="54"/>
      <c r="E34" s="305"/>
      <c r="F34" s="361"/>
      <c r="H34" s="305"/>
      <c r="I34" s="357" t="s">
        <v>97</v>
      </c>
      <c r="J34" s="305"/>
      <c r="K34" s="305"/>
      <c r="L34" s="375" t="s">
        <v>133</v>
      </c>
      <c r="M34" s="305"/>
      <c r="N34" s="340"/>
      <c r="O34" s="366"/>
      <c r="P34" s="305"/>
      <c r="Q34" s="331"/>
      <c r="R34" s="332"/>
      <c r="S34" s="396"/>
      <c r="T34" s="366"/>
      <c r="U34" s="305"/>
      <c r="W34" s="305"/>
      <c r="X34" s="305"/>
      <c r="Y34" s="305"/>
      <c r="Z34" s="361"/>
      <c r="AA34" s="331"/>
      <c r="AB34" s="332"/>
      <c r="AC34" s="396"/>
      <c r="AD34" s="366"/>
      <c r="AE34" s="331"/>
      <c r="AF34" s="375" t="s">
        <v>104</v>
      </c>
      <c r="AG34" s="331"/>
      <c r="AH34" s="340"/>
      <c r="AI34" s="305"/>
      <c r="AJ34" s="305"/>
      <c r="AK34" s="305"/>
      <c r="AL34" s="305"/>
      <c r="AM34" s="357" t="s">
        <v>97</v>
      </c>
      <c r="AN34" s="305"/>
      <c r="AO34" s="361"/>
      <c r="AP34" s="54"/>
      <c r="AQ34" s="305"/>
      <c r="AR34" s="54"/>
    </row>
    <row r="35" ht="16.5" customHeight="1">
      <c r="A35" s="397"/>
      <c r="B35" s="363" t="str">
        <f>'Brackets To Edit'!B28</f>
        <v>Tuesday 8/7 - 1:00 PM</v>
      </c>
      <c r="C35" s="305"/>
      <c r="D35" s="340"/>
      <c r="E35" s="305"/>
      <c r="F35" s="364"/>
      <c r="G35" s="358" t="str">
        <f>'Brackets To Edit'!G28</f>
        <v>Connecticut</v>
      </c>
      <c r="H35" s="305"/>
      <c r="I35" s="359">
        <f>'Brackets To Edit'!I28</f>
        <v>3</v>
      </c>
      <c r="J35" s="360"/>
      <c r="K35" s="305"/>
      <c r="M35" s="305"/>
      <c r="N35" s="340"/>
      <c r="O35" s="305"/>
      <c r="P35" s="364"/>
      <c r="Q35" s="358" t="str">
        <f>'Brackets To Edit'!Q27</f>
        <v>Rhode Island</v>
      </c>
      <c r="R35" s="305"/>
      <c r="S35" s="359">
        <f>'Brackets To Edit'!S27</f>
        <v>3</v>
      </c>
      <c r="T35" s="380"/>
      <c r="U35" s="305"/>
      <c r="V35" s="305"/>
      <c r="W35" s="305"/>
      <c r="X35" s="305"/>
      <c r="Y35" s="305"/>
      <c r="Z35" s="364"/>
      <c r="AA35" s="358" t="str">
        <f>'Brackets To Edit'!Q71</f>
        <v>Maryland</v>
      </c>
      <c r="AB35" s="305"/>
      <c r="AC35" s="359">
        <f>'Brackets To Edit'!S71</f>
        <v>0</v>
      </c>
      <c r="AD35" s="360"/>
      <c r="AE35" s="367"/>
      <c r="AG35" s="332"/>
      <c r="AH35" s="340"/>
      <c r="AI35" s="305"/>
      <c r="AJ35" s="360"/>
      <c r="AK35" s="358" t="str">
        <f>'Brackets To Edit'!G72</f>
        <v>Maryland</v>
      </c>
      <c r="AL35" s="305"/>
      <c r="AM35" s="359">
        <f>'Brackets To Edit'!I72</f>
        <v>6</v>
      </c>
      <c r="AN35" s="360"/>
      <c r="AO35" s="361"/>
      <c r="AP35" s="363" t="str">
        <f>'Brackets To Edit'!B72</f>
        <v>Tuesday 8/7 - 10:00 AM</v>
      </c>
      <c r="AQ35" s="305"/>
      <c r="AR35" s="340"/>
      <c r="AS35" s="398"/>
    </row>
    <row r="36" ht="16.5" customHeight="1">
      <c r="A36" s="397"/>
      <c r="C36" s="305"/>
      <c r="D36" s="340"/>
      <c r="E36" s="305"/>
      <c r="F36" s="361"/>
      <c r="G36" s="54"/>
      <c r="H36" s="305"/>
      <c r="I36" s="54"/>
      <c r="J36" s="305"/>
      <c r="K36" s="361"/>
      <c r="L36" s="377" t="str">
        <f>'Brackets To Edit'!L29</f>
        <v>Friday 8/10 - 1:00 PM</v>
      </c>
      <c r="M36" s="305"/>
      <c r="N36" s="340"/>
      <c r="O36" s="366"/>
      <c r="P36" s="305"/>
      <c r="Q36" s="54"/>
      <c r="R36" s="305"/>
      <c r="S36" s="54"/>
      <c r="T36" s="305"/>
      <c r="U36" s="305"/>
      <c r="V36" s="305"/>
      <c r="W36" s="305"/>
      <c r="X36" s="305"/>
      <c r="Y36" s="305"/>
      <c r="Z36" s="305"/>
      <c r="AA36" s="54"/>
      <c r="AB36" s="305"/>
      <c r="AC36" s="54"/>
      <c r="AD36" s="305"/>
      <c r="AE36" s="370"/>
      <c r="AF36" s="377" t="str">
        <f>'Brackets To Edit'!L73</f>
        <v>Friday 8/10 - 7:00 PM</v>
      </c>
      <c r="AG36" s="331"/>
      <c r="AH36" s="340"/>
      <c r="AI36" s="305"/>
      <c r="AJ36" s="361"/>
      <c r="AK36" s="54"/>
      <c r="AL36" s="305"/>
      <c r="AM36" s="54"/>
      <c r="AN36" s="305"/>
      <c r="AO36" s="361"/>
      <c r="AQ36" s="305"/>
      <c r="AR36" s="340"/>
      <c r="AS36" s="398"/>
    </row>
    <row r="37" ht="16.5" customHeight="1">
      <c r="A37" s="838" t="s">
        <v>204</v>
      </c>
      <c r="B37" s="358" t="str">
        <f>'Brackets To Edit'!B30</f>
        <v>Maine</v>
      </c>
      <c r="C37" s="305"/>
      <c r="D37" s="359">
        <f>'Brackets To Edit'!D30</f>
        <v>1</v>
      </c>
      <c r="E37" s="360"/>
      <c r="F37" s="361"/>
      <c r="G37" s="828" t="s">
        <v>225</v>
      </c>
      <c r="H37" s="305"/>
      <c r="I37" s="340"/>
      <c r="J37" s="305"/>
      <c r="K37" s="361"/>
      <c r="M37" s="305"/>
      <c r="N37" s="340"/>
      <c r="O37" s="366"/>
      <c r="P37" s="305"/>
      <c r="Q37" s="828" t="s">
        <v>229</v>
      </c>
      <c r="R37" s="305"/>
      <c r="S37" s="340"/>
      <c r="T37" s="305"/>
      <c r="U37" s="305"/>
      <c r="V37" s="305"/>
      <c r="W37" s="305"/>
      <c r="X37" s="305"/>
      <c r="Y37" s="305"/>
      <c r="Z37" s="305"/>
      <c r="AA37" s="829" t="s">
        <v>229</v>
      </c>
      <c r="AB37" s="305"/>
      <c r="AC37" s="340"/>
      <c r="AD37" s="305"/>
      <c r="AE37" s="367"/>
      <c r="AG37" s="331"/>
      <c r="AH37" s="340"/>
      <c r="AI37" s="305"/>
      <c r="AJ37" s="361"/>
      <c r="AK37" s="829" t="s">
        <v>225</v>
      </c>
      <c r="AL37" s="305"/>
      <c r="AM37" s="376"/>
      <c r="AN37" s="305"/>
      <c r="AO37" s="364"/>
      <c r="AP37" s="358" t="str">
        <f>'Brackets To Edit'!B74</f>
        <v>Maryland</v>
      </c>
      <c r="AQ37" s="305"/>
      <c r="AR37" s="359">
        <f>'Brackets To Edit'!D74</f>
        <v>18</v>
      </c>
      <c r="AS37" s="839" t="s">
        <v>204</v>
      </c>
    </row>
    <row r="38" ht="16.5" customHeight="1">
      <c r="B38" s="54"/>
      <c r="C38" s="305"/>
      <c r="D38" s="54"/>
      <c r="E38" s="305"/>
      <c r="F38" s="305"/>
      <c r="H38" s="305"/>
      <c r="I38" s="340"/>
      <c r="J38" s="305"/>
      <c r="K38" s="361"/>
      <c r="L38" s="305"/>
      <c r="M38" s="305"/>
      <c r="N38" s="340"/>
      <c r="O38" s="366"/>
      <c r="P38" s="305"/>
      <c r="Q38" s="305"/>
      <c r="R38" s="305"/>
      <c r="S38" s="340"/>
      <c r="T38" s="305"/>
      <c r="U38" s="305"/>
      <c r="V38" s="305"/>
      <c r="W38" s="305"/>
      <c r="X38" s="305"/>
      <c r="Y38" s="305"/>
      <c r="Z38" s="305"/>
      <c r="AA38" s="305"/>
      <c r="AB38" s="305"/>
      <c r="AC38" s="340"/>
      <c r="AD38" s="305"/>
      <c r="AE38" s="367"/>
      <c r="AF38" s="332"/>
      <c r="AG38" s="332"/>
      <c r="AH38" s="340"/>
      <c r="AI38" s="305"/>
      <c r="AJ38" s="361"/>
      <c r="AL38" s="305"/>
      <c r="AM38" s="376"/>
      <c r="AN38" s="305"/>
      <c r="AO38" s="305"/>
      <c r="AP38" s="54"/>
      <c r="AQ38" s="305"/>
      <c r="AR38" s="54"/>
    </row>
    <row r="39" ht="16.5" customHeight="1">
      <c r="A39" s="397"/>
      <c r="B39" s="305"/>
      <c r="C39" s="305"/>
      <c r="D39" s="340"/>
      <c r="E39" s="305"/>
      <c r="F39" s="305"/>
      <c r="G39" s="375" t="s">
        <v>119</v>
      </c>
      <c r="H39" s="305"/>
      <c r="I39" s="340"/>
      <c r="J39" s="305"/>
      <c r="K39" s="361"/>
      <c r="M39" s="305"/>
      <c r="N39" s="340"/>
      <c r="O39" s="366"/>
      <c r="P39" s="305"/>
      <c r="Q39" s="305"/>
      <c r="R39" s="305"/>
      <c r="S39" s="340"/>
      <c r="T39" s="305"/>
      <c r="U39" s="305"/>
      <c r="V39" s="305"/>
      <c r="W39" s="305"/>
      <c r="X39" s="305"/>
      <c r="Y39" s="305"/>
      <c r="Z39" s="305"/>
      <c r="AA39" s="305"/>
      <c r="AB39" s="305"/>
      <c r="AC39" s="340"/>
      <c r="AD39" s="305"/>
      <c r="AE39" s="370"/>
      <c r="AF39" s="332"/>
      <c r="AG39" s="331"/>
      <c r="AH39" s="340"/>
      <c r="AI39" s="305"/>
      <c r="AJ39" s="361"/>
      <c r="AK39" s="375" t="s">
        <v>129</v>
      </c>
      <c r="AL39" s="305"/>
      <c r="AM39" s="376"/>
      <c r="AN39" s="305"/>
      <c r="AO39" s="305"/>
      <c r="AP39" s="305"/>
      <c r="AQ39" s="305"/>
      <c r="AR39" s="340"/>
      <c r="AS39" s="398"/>
    </row>
    <row r="40" ht="16.5" customHeight="1">
      <c r="A40" s="397"/>
      <c r="B40" s="305"/>
      <c r="C40" s="305"/>
      <c r="D40" s="340"/>
      <c r="E40" s="305"/>
      <c r="F40" s="305"/>
      <c r="H40" s="305"/>
      <c r="I40" s="340"/>
      <c r="J40" s="305"/>
      <c r="K40" s="364"/>
      <c r="L40" s="358" t="str">
        <f>'Brackets To Edit'!L33</f>
        <v>New Hampshire</v>
      </c>
      <c r="M40" s="305"/>
      <c r="N40" s="359">
        <f>'Brackets To Edit'!N33</f>
        <v>5</v>
      </c>
      <c r="O40" s="380"/>
      <c r="P40" s="305"/>
      <c r="Q40" s="305"/>
      <c r="R40" s="305"/>
      <c r="S40" s="340"/>
      <c r="T40" s="305"/>
      <c r="U40" s="305"/>
      <c r="V40" s="305"/>
      <c r="W40" s="305"/>
      <c r="X40" s="305"/>
      <c r="Y40" s="305"/>
      <c r="Z40" s="305"/>
      <c r="AA40" s="305"/>
      <c r="AB40" s="305"/>
      <c r="AC40" s="340"/>
      <c r="AD40" s="305"/>
      <c r="AE40" s="382"/>
      <c r="AF40" s="358" t="str">
        <f>'Brackets To Edit'!L77</f>
        <v>Maryland</v>
      </c>
      <c r="AG40" s="305"/>
      <c r="AH40" s="359">
        <f>'Brackets To Edit'!N77</f>
        <v>11</v>
      </c>
      <c r="AI40" s="360"/>
      <c r="AJ40" s="361"/>
      <c r="AL40" s="305"/>
      <c r="AM40" s="376"/>
      <c r="AN40" s="305"/>
      <c r="AO40" s="305"/>
      <c r="AP40" s="305"/>
      <c r="AQ40" s="305"/>
      <c r="AR40" s="340"/>
      <c r="AS40" s="398"/>
    </row>
    <row r="41" ht="16.5" customHeight="1">
      <c r="A41" s="397"/>
      <c r="B41" s="35" t="s">
        <v>98</v>
      </c>
      <c r="C41" s="305"/>
      <c r="D41" s="340"/>
      <c r="E41" s="305"/>
      <c r="F41" s="305"/>
      <c r="G41" s="377" t="str">
        <f>'Brackets To Edit'!G34</f>
        <v>Thursday 8/9 - 1:00 PM</v>
      </c>
      <c r="H41" s="305"/>
      <c r="I41" s="340"/>
      <c r="J41" s="305"/>
      <c r="K41" s="361"/>
      <c r="L41" s="54"/>
      <c r="M41" s="305"/>
      <c r="N41" s="54"/>
      <c r="O41" s="305"/>
      <c r="P41" s="305"/>
      <c r="Q41" s="305"/>
      <c r="R41" s="305"/>
      <c r="S41" s="340"/>
      <c r="T41" s="305"/>
      <c r="U41" s="305"/>
      <c r="V41" s="305"/>
      <c r="W41" s="305"/>
      <c r="X41" s="305"/>
      <c r="Y41" s="305"/>
      <c r="Z41" s="305"/>
      <c r="AA41" s="305"/>
      <c r="AB41" s="305"/>
      <c r="AC41" s="340"/>
      <c r="AD41" s="305"/>
      <c r="AE41" s="331"/>
      <c r="AF41" s="54"/>
      <c r="AG41" s="305"/>
      <c r="AH41" s="54"/>
      <c r="AI41" s="305"/>
      <c r="AJ41" s="361"/>
      <c r="AK41" s="377" t="str">
        <f>'Brackets To Edit'!G78</f>
        <v>Thursday 8/9 - 7:00 PM</v>
      </c>
      <c r="AL41" s="305"/>
      <c r="AM41" s="376"/>
      <c r="AN41" s="305"/>
      <c r="AO41" s="305"/>
      <c r="AP41" s="35" t="s">
        <v>91</v>
      </c>
      <c r="AQ41" s="305"/>
      <c r="AR41" s="340"/>
      <c r="AS41" s="398"/>
    </row>
    <row r="42" ht="16.5" customHeight="1">
      <c r="A42" s="397"/>
      <c r="C42" s="305"/>
      <c r="D42" s="357" t="s">
        <v>97</v>
      </c>
      <c r="E42" s="305"/>
      <c r="F42" s="305"/>
      <c r="H42" s="305"/>
      <c r="I42" s="340"/>
      <c r="J42" s="305"/>
      <c r="K42" s="361"/>
      <c r="L42" s="828" t="s">
        <v>227</v>
      </c>
      <c r="M42" s="305"/>
      <c r="N42" s="340"/>
      <c r="O42" s="305"/>
      <c r="P42" s="305"/>
      <c r="Q42" s="305"/>
      <c r="R42" s="305"/>
      <c r="S42" s="340"/>
      <c r="T42" s="305"/>
      <c r="U42" s="305"/>
      <c r="V42" s="305"/>
      <c r="W42" s="305"/>
      <c r="X42" s="305"/>
      <c r="Y42" s="305"/>
      <c r="Z42" s="305"/>
      <c r="AA42" s="305"/>
      <c r="AB42" s="305"/>
      <c r="AC42" s="340"/>
      <c r="AD42" s="305"/>
      <c r="AE42" s="342"/>
      <c r="AF42" s="829" t="s">
        <v>227</v>
      </c>
      <c r="AG42" s="305"/>
      <c r="AH42" s="340"/>
      <c r="AI42" s="305"/>
      <c r="AJ42" s="361"/>
      <c r="AL42" s="305"/>
      <c r="AM42" s="376"/>
      <c r="AN42" s="305"/>
      <c r="AO42" s="305"/>
      <c r="AQ42" s="305"/>
      <c r="AR42" s="357" t="s">
        <v>97</v>
      </c>
      <c r="AS42" s="398"/>
    </row>
    <row r="43" ht="16.5" customHeight="1">
      <c r="A43" s="838" t="s">
        <v>213</v>
      </c>
      <c r="B43" s="358" t="str">
        <f>'Brackets To Edit'!B36</f>
        <v>New Hampshire</v>
      </c>
      <c r="C43" s="305"/>
      <c r="D43" s="359">
        <f>'Brackets To Edit'!D36</f>
        <v>13</v>
      </c>
      <c r="E43" s="360"/>
      <c r="F43" s="305"/>
      <c r="G43" s="305"/>
      <c r="H43" s="305"/>
      <c r="I43" s="340"/>
      <c r="J43" s="305"/>
      <c r="K43" s="361"/>
      <c r="L43" s="305"/>
      <c r="M43" s="305"/>
      <c r="N43" s="340"/>
      <c r="O43" s="305"/>
      <c r="P43" s="305"/>
      <c r="Q43" s="305"/>
      <c r="R43" s="305"/>
      <c r="S43" s="340"/>
      <c r="T43" s="305"/>
      <c r="U43" s="305"/>
      <c r="V43" s="305"/>
      <c r="W43" s="305"/>
      <c r="X43" s="305"/>
      <c r="Y43" s="305"/>
      <c r="Z43" s="305"/>
      <c r="AA43" s="305"/>
      <c r="AB43" s="305"/>
      <c r="AC43" s="340"/>
      <c r="AD43" s="305"/>
      <c r="AE43" s="331"/>
      <c r="AF43" s="332"/>
      <c r="AG43" s="331"/>
      <c r="AH43" s="340"/>
      <c r="AI43" s="305"/>
      <c r="AJ43" s="361"/>
      <c r="AK43" s="305"/>
      <c r="AL43" s="305"/>
      <c r="AM43" s="376"/>
      <c r="AN43" s="305"/>
      <c r="AO43" s="360"/>
      <c r="AP43" s="358" t="str">
        <f>'Brackets To Edit'!B80</f>
        <v>Delaware</v>
      </c>
      <c r="AQ43" s="305"/>
      <c r="AR43" s="359">
        <f>'Brackets To Edit'!D80</f>
        <v>1</v>
      </c>
      <c r="AS43" s="839" t="s">
        <v>213</v>
      </c>
    </row>
    <row r="44" ht="16.5" customHeight="1">
      <c r="B44" s="54"/>
      <c r="C44" s="305"/>
      <c r="D44" s="54"/>
      <c r="E44" s="305"/>
      <c r="F44" s="361"/>
      <c r="G44" s="394"/>
      <c r="H44" s="305"/>
      <c r="I44" s="340"/>
      <c r="J44" s="305"/>
      <c r="K44" s="361"/>
      <c r="L44" s="305"/>
      <c r="M44" s="305"/>
      <c r="N44" s="340"/>
      <c r="O44" s="305"/>
      <c r="P44" s="305"/>
      <c r="Q44" s="305"/>
      <c r="R44" s="305"/>
      <c r="S44" s="340"/>
      <c r="T44" s="305"/>
      <c r="U44" s="305"/>
      <c r="V44" s="305"/>
      <c r="W44" s="305"/>
      <c r="X44" s="305"/>
      <c r="Y44" s="305"/>
      <c r="Z44" s="305"/>
      <c r="AA44" s="305"/>
      <c r="AB44" s="305"/>
      <c r="AC44" s="340"/>
      <c r="AD44" s="305"/>
      <c r="AE44" s="331"/>
      <c r="AF44" s="332"/>
      <c r="AG44" s="331"/>
      <c r="AH44" s="340"/>
      <c r="AI44" s="305"/>
      <c r="AJ44" s="361"/>
      <c r="AK44" s="305"/>
      <c r="AL44" s="305"/>
      <c r="AM44" s="376"/>
      <c r="AN44" s="305"/>
      <c r="AO44" s="361"/>
      <c r="AP44" s="54"/>
      <c r="AQ44" s="305"/>
      <c r="AR44" s="54"/>
    </row>
    <row r="45" ht="16.5" customHeight="1">
      <c r="A45" s="397"/>
      <c r="B45" s="363" t="str">
        <f>'Brackets To Edit'!B38</f>
        <v>Tuesday 8/7 - 9:00 PM</v>
      </c>
      <c r="C45" s="305"/>
      <c r="D45" s="340"/>
      <c r="E45" s="305"/>
      <c r="F45" s="364"/>
      <c r="G45" s="358" t="str">
        <f>'Brackets To Edit'!G38</f>
        <v>New Hampshire</v>
      </c>
      <c r="H45" s="305"/>
      <c r="I45" s="359">
        <f>'Brackets To Edit'!I38</f>
        <v>9</v>
      </c>
      <c r="J45" s="360"/>
      <c r="K45" s="361"/>
      <c r="L45" s="305"/>
      <c r="M45" s="305"/>
      <c r="N45" s="340"/>
      <c r="O45" s="305"/>
      <c r="P45" s="305"/>
      <c r="Q45" s="305"/>
      <c r="R45" s="305"/>
      <c r="S45" s="340"/>
      <c r="T45" s="305"/>
      <c r="U45" s="305"/>
      <c r="V45" s="305"/>
      <c r="W45" s="305"/>
      <c r="X45" s="305"/>
      <c r="Y45" s="305"/>
      <c r="Z45" s="305"/>
      <c r="AA45" s="305"/>
      <c r="AB45" s="305"/>
      <c r="AC45" s="340"/>
      <c r="AD45" s="305"/>
      <c r="AE45" s="342"/>
      <c r="AF45" s="332"/>
      <c r="AG45" s="332"/>
      <c r="AH45" s="340"/>
      <c r="AI45" s="305"/>
      <c r="AJ45" s="364"/>
      <c r="AK45" s="358" t="str">
        <f>'Brackets To Edit'!G82</f>
        <v>Pennsylvania</v>
      </c>
      <c r="AL45" s="305"/>
      <c r="AM45" s="359">
        <f>'Brackets To Edit'!I82</f>
        <v>0</v>
      </c>
      <c r="AN45" s="360"/>
      <c r="AO45" s="361"/>
      <c r="AP45" s="363" t="str">
        <f>'Brackets To Edit'!B82</f>
        <v>Tuesday 8/7 - 7:00 PM</v>
      </c>
      <c r="AQ45" s="305"/>
      <c r="AR45" s="340"/>
      <c r="AS45" s="398"/>
    </row>
    <row r="46" ht="16.5" customHeight="1">
      <c r="A46" s="397"/>
      <c r="C46" s="305"/>
      <c r="D46" s="340"/>
      <c r="E46" s="305"/>
      <c r="F46" s="361"/>
      <c r="G46" s="54"/>
      <c r="H46" s="305"/>
      <c r="I46" s="54"/>
      <c r="J46" s="305"/>
      <c r="K46" s="305"/>
      <c r="L46" s="305"/>
      <c r="M46" s="305"/>
      <c r="N46" s="340"/>
      <c r="O46" s="305"/>
      <c r="P46" s="305"/>
      <c r="Q46" s="305"/>
      <c r="R46" s="305"/>
      <c r="S46" s="340"/>
      <c r="T46" s="305"/>
      <c r="U46" s="305"/>
      <c r="V46" s="305"/>
      <c r="W46" s="305"/>
      <c r="X46" s="305"/>
      <c r="Y46" s="305"/>
      <c r="Z46" s="305"/>
      <c r="AA46" s="305"/>
      <c r="AB46" s="305"/>
      <c r="AC46" s="340"/>
      <c r="AD46" s="305"/>
      <c r="AE46" s="331"/>
      <c r="AF46" s="332"/>
      <c r="AG46" s="331"/>
      <c r="AH46" s="340"/>
      <c r="AI46" s="305"/>
      <c r="AJ46" s="305"/>
      <c r="AK46" s="54"/>
      <c r="AL46" s="305"/>
      <c r="AM46" s="54"/>
      <c r="AN46" s="305"/>
      <c r="AO46" s="361"/>
      <c r="AQ46" s="305"/>
      <c r="AR46" s="340"/>
      <c r="AS46" s="398"/>
    </row>
    <row r="47" ht="16.5" customHeight="1">
      <c r="A47" s="838" t="s">
        <v>215</v>
      </c>
      <c r="B47" s="358" t="str">
        <f>'Brackets To Edit'!B40</f>
        <v>Vermont</v>
      </c>
      <c r="C47" s="305"/>
      <c r="D47" s="359">
        <f>'Brackets To Edit'!D40</f>
        <v>0</v>
      </c>
      <c r="E47" s="360"/>
      <c r="F47" s="361"/>
      <c r="G47" s="828" t="s">
        <v>226</v>
      </c>
      <c r="H47" s="305"/>
      <c r="I47" s="340"/>
      <c r="J47" s="305"/>
      <c r="K47" s="305"/>
      <c r="L47" s="305"/>
      <c r="M47" s="305"/>
      <c r="N47" s="340"/>
      <c r="O47" s="305"/>
      <c r="P47" s="305"/>
      <c r="Q47" s="305"/>
      <c r="R47" s="305"/>
      <c r="S47" s="340"/>
      <c r="T47" s="305"/>
      <c r="U47" s="305"/>
      <c r="V47" s="305"/>
      <c r="W47" s="305"/>
      <c r="X47" s="305"/>
      <c r="Y47" s="305"/>
      <c r="Z47" s="305"/>
      <c r="AA47" s="305"/>
      <c r="AB47" s="305"/>
      <c r="AC47" s="340"/>
      <c r="AD47" s="305"/>
      <c r="AE47" s="331"/>
      <c r="AF47" s="332"/>
      <c r="AG47" s="331"/>
      <c r="AH47" s="340"/>
      <c r="AI47" s="305"/>
      <c r="AJ47" s="305"/>
      <c r="AK47" s="829" t="s">
        <v>226</v>
      </c>
      <c r="AL47" s="305"/>
      <c r="AM47" s="376"/>
      <c r="AN47" s="305"/>
      <c r="AO47" s="364"/>
      <c r="AP47" s="358" t="str">
        <f>'Brackets To Edit'!B84</f>
        <v>Pennsylvania</v>
      </c>
      <c r="AQ47" s="305"/>
      <c r="AR47" s="359">
        <f>'Brackets To Edit'!D84</f>
        <v>6</v>
      </c>
      <c r="AS47" s="839" t="s">
        <v>215</v>
      </c>
    </row>
    <row r="48" ht="16.5" customHeight="1">
      <c r="B48" s="54"/>
      <c r="C48" s="305"/>
      <c r="D48" s="54"/>
      <c r="E48" s="305"/>
      <c r="F48" s="305"/>
      <c r="G48" s="305"/>
      <c r="H48" s="305"/>
      <c r="I48" s="340"/>
      <c r="J48" s="305"/>
      <c r="K48" s="305"/>
      <c r="L48" s="305"/>
      <c r="M48" s="305"/>
      <c r="N48" s="340"/>
      <c r="O48" s="305"/>
      <c r="P48" s="305"/>
      <c r="Q48" s="305"/>
      <c r="R48" s="305"/>
      <c r="S48" s="340"/>
      <c r="T48" s="305"/>
      <c r="U48" s="305"/>
      <c r="V48" s="305"/>
      <c r="W48" s="305"/>
      <c r="X48" s="305"/>
      <c r="Y48" s="305"/>
      <c r="Z48" s="305"/>
      <c r="AA48" s="305"/>
      <c r="AB48" s="305"/>
      <c r="AC48" s="340"/>
      <c r="AD48" s="305"/>
      <c r="AE48" s="342"/>
      <c r="AF48" s="332"/>
      <c r="AG48" s="332"/>
      <c r="AH48" s="340"/>
      <c r="AI48" s="305"/>
      <c r="AJ48" s="305"/>
      <c r="AL48" s="305"/>
      <c r="AM48" s="376"/>
      <c r="AN48" s="305"/>
      <c r="AO48" s="305"/>
      <c r="AP48" s="54"/>
      <c r="AQ48" s="305"/>
      <c r="AR48" s="54"/>
    </row>
    <row r="49" ht="16.5" customHeight="1">
      <c r="A49" s="305"/>
      <c r="B49" s="305"/>
      <c r="C49" s="305"/>
      <c r="D49" s="340"/>
      <c r="E49" s="305"/>
      <c r="F49" s="305"/>
      <c r="G49" s="305"/>
      <c r="H49" s="305"/>
      <c r="I49" s="340"/>
      <c r="J49" s="305"/>
      <c r="K49" s="305"/>
      <c r="L49" s="305"/>
      <c r="M49" s="305"/>
      <c r="N49" s="340"/>
      <c r="O49" s="305"/>
      <c r="P49" s="305"/>
      <c r="Q49" s="305"/>
      <c r="R49" s="305"/>
      <c r="S49" s="340"/>
      <c r="T49" s="305"/>
      <c r="U49" s="305"/>
      <c r="V49" s="305"/>
      <c r="W49" s="305"/>
      <c r="X49" s="305"/>
      <c r="Y49" s="305"/>
      <c r="Z49" s="305"/>
      <c r="AA49" s="305"/>
      <c r="AB49" s="305"/>
      <c r="AC49" s="340"/>
      <c r="AD49" s="305"/>
      <c r="AE49" s="331"/>
      <c r="AF49" s="332"/>
      <c r="AG49" s="331"/>
      <c r="AH49" s="340"/>
      <c r="AI49" s="305"/>
      <c r="AJ49" s="305"/>
      <c r="AK49" s="305"/>
      <c r="AL49" s="305"/>
      <c r="AM49" s="376"/>
      <c r="AN49" s="305"/>
      <c r="AO49" s="305"/>
      <c r="AP49" s="305"/>
      <c r="AQ49" s="305"/>
      <c r="AR49" s="340"/>
      <c r="AS49" s="305"/>
    </row>
    <row r="50" ht="16.5" customHeight="1">
      <c r="A50" s="16"/>
      <c r="B50" s="16"/>
      <c r="C50" s="16"/>
      <c r="D50" s="330"/>
      <c r="E50" s="16"/>
      <c r="F50" s="16"/>
      <c r="G50" s="16"/>
      <c r="H50" s="16"/>
      <c r="I50" s="330"/>
      <c r="J50" s="16"/>
      <c r="K50" s="16"/>
      <c r="L50" s="16"/>
      <c r="M50" s="16"/>
      <c r="N50" s="330"/>
      <c r="O50" s="16"/>
      <c r="P50" s="16"/>
      <c r="Q50" s="16"/>
      <c r="R50" s="16"/>
      <c r="S50" s="330"/>
      <c r="T50" s="16"/>
      <c r="U50" s="16"/>
      <c r="V50" s="16"/>
      <c r="W50" s="16"/>
      <c r="X50" s="16"/>
      <c r="Y50" s="16"/>
      <c r="Z50" s="16"/>
      <c r="AA50" s="16"/>
      <c r="AB50" s="16"/>
      <c r="AC50" s="330"/>
      <c r="AD50" s="16"/>
      <c r="AE50" s="342"/>
      <c r="AF50" s="332"/>
      <c r="AG50" s="332"/>
      <c r="AH50" s="330"/>
      <c r="AI50" s="16"/>
      <c r="AJ50" s="16"/>
      <c r="AK50" s="16"/>
      <c r="AL50" s="16"/>
      <c r="AM50" s="333"/>
      <c r="AN50" s="16"/>
      <c r="AO50" s="16"/>
      <c r="AP50" s="16"/>
      <c r="AQ50" s="16"/>
      <c r="AR50" s="330"/>
      <c r="AS50" s="16"/>
    </row>
    <row r="51" ht="16.5" customHeight="1">
      <c r="A51" s="16"/>
      <c r="B51" s="16"/>
      <c r="C51" s="16"/>
      <c r="D51" s="330"/>
      <c r="E51" s="16"/>
      <c r="F51" s="16"/>
      <c r="G51" s="16"/>
      <c r="H51" s="16"/>
      <c r="I51" s="330"/>
      <c r="J51" s="16"/>
      <c r="K51" s="16"/>
      <c r="L51" s="16"/>
      <c r="M51" s="16"/>
      <c r="N51" s="330"/>
      <c r="O51" s="16"/>
      <c r="P51" s="16"/>
      <c r="Q51" s="16"/>
      <c r="R51" s="16"/>
      <c r="S51" s="330"/>
      <c r="T51" s="16"/>
      <c r="U51" s="16"/>
      <c r="V51" s="16"/>
      <c r="W51" s="16"/>
      <c r="X51" s="16"/>
      <c r="Y51" s="16"/>
      <c r="Z51" s="16"/>
      <c r="AA51" s="16"/>
      <c r="AB51" s="16"/>
      <c r="AC51" s="330"/>
      <c r="AD51" s="16"/>
      <c r="AE51" s="331"/>
      <c r="AF51" s="332"/>
      <c r="AG51" s="331"/>
      <c r="AH51" s="330"/>
      <c r="AI51" s="16"/>
      <c r="AJ51" s="16"/>
      <c r="AK51" s="16"/>
      <c r="AL51" s="16"/>
      <c r="AM51" s="333"/>
      <c r="AN51" s="16"/>
      <c r="AO51" s="16"/>
      <c r="AP51" s="16"/>
      <c r="AQ51" s="16"/>
      <c r="AR51" s="330"/>
      <c r="AS51" s="16"/>
    </row>
    <row r="52" ht="90.75" customHeight="1">
      <c r="A52" s="16"/>
      <c r="B52" s="16"/>
      <c r="C52" s="16"/>
      <c r="D52" s="330"/>
      <c r="E52" s="16"/>
      <c r="F52" s="16"/>
      <c r="G52" s="16"/>
      <c r="H52" s="16"/>
      <c r="I52" s="330"/>
      <c r="J52" s="16"/>
      <c r="K52" s="16"/>
      <c r="L52" s="16"/>
      <c r="M52" s="16"/>
      <c r="N52" s="330"/>
      <c r="O52" s="16"/>
      <c r="P52" s="16"/>
      <c r="Q52" s="16"/>
      <c r="R52" s="16"/>
      <c r="S52" s="330"/>
      <c r="T52" s="16"/>
      <c r="U52" s="16"/>
      <c r="V52" s="16"/>
      <c r="W52" s="16"/>
      <c r="X52" s="16"/>
      <c r="Y52" s="16"/>
      <c r="Z52" s="16"/>
      <c r="AA52" s="16"/>
      <c r="AB52" s="16"/>
      <c r="AC52" s="330"/>
      <c r="AD52" s="16"/>
      <c r="AE52" s="331"/>
      <c r="AF52" s="332"/>
      <c r="AG52" s="331"/>
      <c r="AH52" s="330"/>
      <c r="AI52" s="16"/>
      <c r="AJ52" s="16"/>
      <c r="AK52" s="16"/>
      <c r="AL52" s="16"/>
      <c r="AM52" s="333"/>
      <c r="AN52" s="16"/>
      <c r="AO52" s="16"/>
      <c r="AP52" s="16"/>
      <c r="AQ52" s="16"/>
      <c r="AR52" s="330"/>
      <c r="AS52" s="16"/>
    </row>
    <row r="53" ht="6.0" customHeight="1">
      <c r="A53" s="17"/>
      <c r="B53" s="334"/>
      <c r="AS53" s="17"/>
    </row>
    <row r="54" ht="4.5" customHeight="1">
      <c r="A54" s="17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403"/>
      <c r="AF54" s="9"/>
      <c r="AG54" s="403"/>
      <c r="AH54" s="9"/>
      <c r="AI54" s="9"/>
      <c r="AJ54" s="9"/>
      <c r="AK54" s="9"/>
      <c r="AL54" s="9"/>
      <c r="AM54" s="9"/>
      <c r="AN54" s="9"/>
      <c r="AO54" s="9"/>
      <c r="AP54" s="9"/>
      <c r="AQ54" s="17"/>
      <c r="AR54" s="17"/>
      <c r="AS54" s="17"/>
    </row>
    <row r="55" ht="33.75" customHeight="1">
      <c r="A55" s="22"/>
      <c r="B55" s="404" t="s">
        <v>250</v>
      </c>
      <c r="AS55" s="22"/>
    </row>
    <row r="56" ht="6.0" customHeight="1">
      <c r="A56" s="17"/>
      <c r="B56" s="16"/>
      <c r="AS56" s="17"/>
    </row>
    <row r="57" ht="33.75" customHeight="1">
      <c r="A57" s="22"/>
      <c r="B57" s="405" t="s">
        <v>251</v>
      </c>
      <c r="AS57" s="22"/>
    </row>
    <row r="58" ht="4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406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ht="6.0" customHeight="1">
      <c r="A59" s="17"/>
      <c r="B59" s="334"/>
      <c r="AS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406"/>
      <c r="AF60" s="17"/>
      <c r="AG60" s="406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</sheetData>
  <mergeCells count="150">
    <mergeCell ref="B2:AR2"/>
    <mergeCell ref="B4:AR4"/>
    <mergeCell ref="B6:V6"/>
    <mergeCell ref="X6:AR6"/>
    <mergeCell ref="G11:G12"/>
    <mergeCell ref="I11:I12"/>
    <mergeCell ref="AP11:AP12"/>
    <mergeCell ref="AK11:AK12"/>
    <mergeCell ref="AM11:AM12"/>
    <mergeCell ref="AF13:AF14"/>
    <mergeCell ref="AH13:AH14"/>
    <mergeCell ref="AK13:AK14"/>
    <mergeCell ref="AP13:AP14"/>
    <mergeCell ref="AR13:AR14"/>
    <mergeCell ref="B17:B18"/>
    <mergeCell ref="D17:D18"/>
    <mergeCell ref="L17:L18"/>
    <mergeCell ref="Q18:Q19"/>
    <mergeCell ref="S18:S19"/>
    <mergeCell ref="AA18:AA19"/>
    <mergeCell ref="AC18:AC19"/>
    <mergeCell ref="B11:B12"/>
    <mergeCell ref="B13:B14"/>
    <mergeCell ref="D13:D14"/>
    <mergeCell ref="G13:G14"/>
    <mergeCell ref="L13:L14"/>
    <mergeCell ref="N13:N14"/>
    <mergeCell ref="B15:B16"/>
    <mergeCell ref="AK21:AK22"/>
    <mergeCell ref="AM21:AM22"/>
    <mergeCell ref="AP21:AP22"/>
    <mergeCell ref="Q22:S22"/>
    <mergeCell ref="AA22:AC22"/>
    <mergeCell ref="AK15:AK16"/>
    <mergeCell ref="AM15:AM16"/>
    <mergeCell ref="AP15:AP16"/>
    <mergeCell ref="AF17:AF18"/>
    <mergeCell ref="AP17:AP18"/>
    <mergeCell ref="AR17:AR18"/>
    <mergeCell ref="AF19:AF20"/>
    <mergeCell ref="G15:G16"/>
    <mergeCell ref="I15:I16"/>
    <mergeCell ref="G19:G20"/>
    <mergeCell ref="L19:L20"/>
    <mergeCell ref="B21:B22"/>
    <mergeCell ref="G21:G22"/>
    <mergeCell ref="I21:I22"/>
    <mergeCell ref="L34:L35"/>
    <mergeCell ref="L36:L37"/>
    <mergeCell ref="L40:L41"/>
    <mergeCell ref="N40:N41"/>
    <mergeCell ref="A33:A34"/>
    <mergeCell ref="B33:B34"/>
    <mergeCell ref="D33:D34"/>
    <mergeCell ref="G33:G34"/>
    <mergeCell ref="B35:B36"/>
    <mergeCell ref="G35:G36"/>
    <mergeCell ref="I35:I36"/>
    <mergeCell ref="A37:A38"/>
    <mergeCell ref="B37:B38"/>
    <mergeCell ref="D37:D38"/>
    <mergeCell ref="G37:G38"/>
    <mergeCell ref="G39:G40"/>
    <mergeCell ref="B41:B42"/>
    <mergeCell ref="G41:G42"/>
    <mergeCell ref="B47:B48"/>
    <mergeCell ref="D47:D48"/>
    <mergeCell ref="A43:A44"/>
    <mergeCell ref="B43:B44"/>
    <mergeCell ref="D43:D44"/>
    <mergeCell ref="B45:B46"/>
    <mergeCell ref="G45:G46"/>
    <mergeCell ref="I45:I46"/>
    <mergeCell ref="A47:A48"/>
    <mergeCell ref="AP25:AP26"/>
    <mergeCell ref="AP27:AP28"/>
    <mergeCell ref="AR27:AR28"/>
    <mergeCell ref="AP31:AP32"/>
    <mergeCell ref="AP33:AP34"/>
    <mergeCell ref="AR33:AR34"/>
    <mergeCell ref="AS33:AS34"/>
    <mergeCell ref="AP43:AP44"/>
    <mergeCell ref="AP45:AP46"/>
    <mergeCell ref="AK47:AK48"/>
    <mergeCell ref="AP47:AP48"/>
    <mergeCell ref="AR47:AR48"/>
    <mergeCell ref="AS47:AS48"/>
    <mergeCell ref="AP37:AP38"/>
    <mergeCell ref="AR37:AR38"/>
    <mergeCell ref="AS37:AS38"/>
    <mergeCell ref="AR43:AR44"/>
    <mergeCell ref="AS43:AS44"/>
    <mergeCell ref="AK45:AK46"/>
    <mergeCell ref="AM45:AM46"/>
    <mergeCell ref="B23:B24"/>
    <mergeCell ref="D23:D24"/>
    <mergeCell ref="L23:L24"/>
    <mergeCell ref="N23:N24"/>
    <mergeCell ref="AA23:AC25"/>
    <mergeCell ref="B25:B26"/>
    <mergeCell ref="I25:I26"/>
    <mergeCell ref="AA26:AC26"/>
    <mergeCell ref="AF23:AF24"/>
    <mergeCell ref="AH23:AH24"/>
    <mergeCell ref="AK23:AK24"/>
    <mergeCell ref="AP23:AP24"/>
    <mergeCell ref="AR23:AR24"/>
    <mergeCell ref="AK25:AK26"/>
    <mergeCell ref="AM25:AM26"/>
    <mergeCell ref="Q23:S25"/>
    <mergeCell ref="Q26:S26"/>
    <mergeCell ref="V26:V27"/>
    <mergeCell ref="X26:X27"/>
    <mergeCell ref="V28:V29"/>
    <mergeCell ref="X28:X29"/>
    <mergeCell ref="AA29:AC29"/>
    <mergeCell ref="AA30:AC30"/>
    <mergeCell ref="G23:G24"/>
    <mergeCell ref="G25:G26"/>
    <mergeCell ref="B27:B28"/>
    <mergeCell ref="D27:D28"/>
    <mergeCell ref="L30:L31"/>
    <mergeCell ref="N30:N31"/>
    <mergeCell ref="B31:B32"/>
    <mergeCell ref="Q29:S29"/>
    <mergeCell ref="Q30:S30"/>
    <mergeCell ref="V30:V32"/>
    <mergeCell ref="X30:X32"/>
    <mergeCell ref="AF30:AF31"/>
    <mergeCell ref="AH30:AH31"/>
    <mergeCell ref="AF34:AF35"/>
    <mergeCell ref="Q35:Q36"/>
    <mergeCell ref="S35:S36"/>
    <mergeCell ref="AA35:AA36"/>
    <mergeCell ref="AC35:AC36"/>
    <mergeCell ref="AM35:AM36"/>
    <mergeCell ref="AP35:AP36"/>
    <mergeCell ref="AF36:AF37"/>
    <mergeCell ref="B53:AR53"/>
    <mergeCell ref="B55:AR55"/>
    <mergeCell ref="B56:AR56"/>
    <mergeCell ref="B57:AR57"/>
    <mergeCell ref="B59:AR59"/>
    <mergeCell ref="AK35:AK36"/>
    <mergeCell ref="AK37:AK38"/>
    <mergeCell ref="AK39:AK40"/>
    <mergeCell ref="AF40:AF41"/>
    <mergeCell ref="AH40:AH41"/>
    <mergeCell ref="AK41:AK42"/>
    <mergeCell ref="AP41:AP42"/>
  </mergeCell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6.38"/>
    <col customWidth="1" min="2" max="2" width="28.88"/>
    <col customWidth="1" min="3" max="3" width="1.38"/>
    <col customWidth="1" min="4" max="4" width="33.88"/>
    <col customWidth="1" min="5" max="5" width="5.13"/>
    <col customWidth="1" min="6" max="6" width="1.38"/>
    <col customWidth="1" min="7" max="7" width="16.38"/>
    <col customWidth="1" min="8" max="8" width="1.38"/>
    <col customWidth="1" min="9" max="9" width="16.38"/>
    <col customWidth="1" min="10" max="10" width="5.13"/>
  </cols>
  <sheetData>
    <row r="1" ht="7.5" customHeight="1">
      <c r="A1" s="24"/>
      <c r="B1" s="25"/>
      <c r="D1" s="25"/>
      <c r="G1" s="25"/>
      <c r="H1" s="27"/>
      <c r="I1" s="25"/>
      <c r="J1" s="25"/>
    </row>
    <row r="2" ht="22.5" customHeight="1">
      <c r="A2" s="804" t="s">
        <v>378</v>
      </c>
      <c r="B2" s="804" t="s">
        <v>379</v>
      </c>
      <c r="C2" s="806"/>
      <c r="D2" s="804" t="s">
        <v>92</v>
      </c>
      <c r="E2" s="807" t="s">
        <v>380</v>
      </c>
      <c r="F2" s="808"/>
      <c r="G2" s="804" t="s">
        <v>92</v>
      </c>
      <c r="J2" s="807" t="s">
        <v>380</v>
      </c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  <c r="AP2" s="372"/>
      <c r="AQ2" s="372"/>
      <c r="AR2" s="372"/>
      <c r="AS2" s="372"/>
      <c r="AT2" s="372"/>
      <c r="AU2" s="372"/>
      <c r="AV2" s="372"/>
      <c r="AW2" s="372"/>
    </row>
    <row r="3" ht="6.75" customHeight="1">
      <c r="A3" s="809"/>
      <c r="B3" s="809"/>
      <c r="C3" s="810"/>
      <c r="D3" s="809"/>
      <c r="E3" s="7"/>
      <c r="F3" s="811"/>
      <c r="G3" s="809"/>
      <c r="H3" s="812"/>
      <c r="I3" s="809"/>
      <c r="J3" s="809"/>
    </row>
    <row r="4" ht="26.25" customHeight="1">
      <c r="A4" s="813" t="str">
        <f>'Brackets To Edit'!B4</f>
        <v>NE #1 ● ESPN+</v>
      </c>
      <c r="B4" s="814" t="str">
        <f>'Brackets To Edit'!B8</f>
        <v>Sunday 8/5 - 1:00 PM</v>
      </c>
      <c r="C4" s="816"/>
      <c r="D4" s="817" t="str">
        <f>'Brackets To Edit'!B6</f>
        <v>Connecticut</v>
      </c>
      <c r="E4" s="818">
        <f>'Brackets To Edit'!D6</f>
        <v>0</v>
      </c>
      <c r="F4" s="819"/>
      <c r="G4" s="817" t="str">
        <f>'Brackets To Edit'!B10</f>
        <v>Rhode Island</v>
      </c>
      <c r="J4" s="820">
        <f>'Brackets To Edit'!D10</f>
        <v>10</v>
      </c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</row>
    <row r="5" ht="26.25" customHeight="1">
      <c r="A5" s="813" t="str">
        <f>'Brackets To Edit'!B14</f>
        <v>NE #2 ● ESPN+</v>
      </c>
      <c r="B5" s="814" t="str">
        <f>'Brackets To Edit'!B18</f>
        <v>Sunday 8/5 - 7:00 PM</v>
      </c>
      <c r="C5" s="824"/>
      <c r="D5" s="817" t="str">
        <f>'Brackets To Edit'!B16</f>
        <v>Massachusetts</v>
      </c>
      <c r="E5" s="818">
        <f>'Brackets To Edit'!D16</f>
        <v>4</v>
      </c>
      <c r="F5" s="825"/>
      <c r="G5" s="817" t="str">
        <f>'Brackets To Edit'!B20</f>
        <v>New Hampshire</v>
      </c>
      <c r="J5" s="820">
        <f>'Brackets To Edit'!D20</f>
        <v>2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ht="26.25" customHeight="1">
      <c r="A6" s="813" t="str">
        <f>'Brackets To Edit'!G3</f>
        <v>NE #3 ● ESPN+</v>
      </c>
      <c r="B6" s="814" t="str">
        <f>'Brackets To Edit'!G6</f>
        <v>Monday 8/6 - 1:00 PM</v>
      </c>
      <c r="C6" s="824"/>
      <c r="D6" s="817" t="str">
        <f>'Brackets To Edit'!G4</f>
        <v>Vermont</v>
      </c>
      <c r="E6" s="818">
        <f>'Brackets To Edit'!I4</f>
        <v>0</v>
      </c>
      <c r="F6" s="825"/>
      <c r="G6" s="817" t="str">
        <f>'Brackets To Edit'!G8</f>
        <v>Rhode Island</v>
      </c>
      <c r="J6" s="820">
        <f>'Brackets To Edit'!I8</f>
        <v>10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</row>
    <row r="7" ht="26.25" customHeight="1">
      <c r="A7" s="813" t="str">
        <f>'Brackets To Edit'!G12</f>
        <v>NE #4 ● ESPN+</v>
      </c>
      <c r="B7" s="814" t="str">
        <f>'Brackets To Edit'!G16</f>
        <v>Monday 8/6 - 7:00 PM</v>
      </c>
      <c r="C7" s="824"/>
      <c r="D7" s="817" t="str">
        <f>'Brackets To Edit'!G14</f>
        <v>Maine</v>
      </c>
      <c r="E7" s="818">
        <f>'Brackets To Edit'!I14</f>
        <v>4</v>
      </c>
      <c r="F7" s="825"/>
      <c r="G7" s="817" t="str">
        <f>'Brackets To Edit'!G18</f>
        <v>Massachusetts</v>
      </c>
      <c r="J7" s="820">
        <f>'Brackets To Edit'!I18</f>
        <v>9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</row>
    <row r="8" ht="26.25" customHeight="1">
      <c r="A8" s="813" t="str">
        <f>'Brackets To Edit'!B24</f>
        <v>NE #5 ● ESPN+</v>
      </c>
      <c r="B8" s="814" t="str">
        <f>'Brackets To Edit'!B28</f>
        <v>Tuesday 8/7 - 1:00 PM</v>
      </c>
      <c r="C8" s="824"/>
      <c r="D8" s="817" t="str">
        <f>'Brackets To Edit'!B26</f>
        <v>Connecticut</v>
      </c>
      <c r="E8" s="818">
        <f>'Brackets To Edit'!D26</f>
        <v>7</v>
      </c>
      <c r="F8" s="825"/>
      <c r="G8" s="817" t="str">
        <f>'Brackets To Edit'!B30</f>
        <v>Maine</v>
      </c>
      <c r="J8" s="820">
        <f>'Brackets To Edit'!D30</f>
        <v>1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</row>
    <row r="9" ht="26.25" customHeight="1">
      <c r="A9" s="813" t="str">
        <f>'Brackets To Edit'!B34</f>
        <v>NE #6 ● ESPN+</v>
      </c>
      <c r="B9" s="814" t="str">
        <f>'Brackets To Edit'!B38</f>
        <v>Tuesday 8/7 - 9:00 PM</v>
      </c>
      <c r="C9" s="824"/>
      <c r="D9" s="817" t="str">
        <f>'Brackets To Edit'!B36</f>
        <v>New Hampshire</v>
      </c>
      <c r="E9" s="818">
        <f>'Brackets To Edit'!D36</f>
        <v>13</v>
      </c>
      <c r="F9" s="825"/>
      <c r="G9" s="817" t="str">
        <f>'Brackets To Edit'!B40</f>
        <v>Vermont</v>
      </c>
      <c r="J9" s="820">
        <f>'Brackets To Edit'!D40</f>
        <v>0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</row>
    <row r="10" ht="26.25" customHeight="1">
      <c r="A10" s="813" t="str">
        <f>'Brackets To Edit'!L10</f>
        <v>NE #7 ● ESPN+</v>
      </c>
      <c r="B10" s="814" t="str">
        <f>'Brackets To Edit'!L12</f>
        <v>Wednesday 8/8 - 4:00 PM</v>
      </c>
      <c r="C10" s="824"/>
      <c r="D10" s="817" t="str">
        <f>'Brackets To Edit'!L6</f>
        <v>Rhode Island</v>
      </c>
      <c r="E10" s="818">
        <f>'Brackets To Edit'!N6</f>
        <v>1</v>
      </c>
      <c r="F10" s="825"/>
      <c r="G10" s="817" t="str">
        <f>'Brackets To Edit'!L16</f>
        <v>Massachusetts</v>
      </c>
      <c r="J10" s="820">
        <f>'Brackets To Edit'!N16</f>
        <v>10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</row>
    <row r="11" ht="26.25" customHeight="1">
      <c r="A11" s="813" t="str">
        <f>'Brackets To Edit'!G32</f>
        <v>NE #8 ● ESPN</v>
      </c>
      <c r="B11" s="814" t="str">
        <f>'Brackets To Edit'!G34</f>
        <v>Thursday 8/9 - 1:00 PM</v>
      </c>
      <c r="C11" s="824"/>
      <c r="D11" s="817" t="str">
        <f>'Brackets To Edit'!G28</f>
        <v>Connecticut</v>
      </c>
      <c r="E11" s="818">
        <f>'Brackets To Edit'!I28</f>
        <v>3</v>
      </c>
      <c r="F11" s="825"/>
      <c r="G11" s="817" t="str">
        <f>'Brackets To Edit'!G38</f>
        <v>New Hampshire</v>
      </c>
      <c r="J11" s="820">
        <f>'Brackets To Edit'!I38</f>
        <v>9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</row>
    <row r="12" ht="26.25" customHeight="1">
      <c r="A12" s="813" t="str">
        <f>'Brackets To Edit'!L27</f>
        <v>NE #9 ● ESPN</v>
      </c>
      <c r="B12" s="814" t="str">
        <f>'Brackets To Edit'!L29</f>
        <v>Friday 8/10 - 1:00 PM</v>
      </c>
      <c r="C12" s="824"/>
      <c r="D12" s="817" t="str">
        <f>'Brackets To Edit'!L23</f>
        <v>Rhode Island</v>
      </c>
      <c r="E12" s="818">
        <f>'Brackets To Edit'!N23</f>
        <v>6</v>
      </c>
      <c r="F12" s="825"/>
      <c r="G12" s="817" t="str">
        <f>'Brackets To Edit'!L33</f>
        <v>New Hampshire</v>
      </c>
      <c r="J12" s="820">
        <f>'Brackets To Edit'!N33</f>
        <v>5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</row>
    <row r="13" ht="26.25" customHeight="1">
      <c r="A13" s="813" t="str">
        <f>'Brackets To Edit'!Q18</f>
        <v>NE #10 ● ESPN</v>
      </c>
      <c r="B13" s="814" t="str">
        <f>'Brackets To Edit'!Q20</f>
        <v>Sunday 8/12 - 10:00 AM</v>
      </c>
      <c r="C13" s="824"/>
      <c r="D13" s="817" t="str">
        <f>'Brackets To Edit'!Q11</f>
        <v>Massachusetts</v>
      </c>
      <c r="E13" s="818">
        <f>'Brackets To Edit'!S11</f>
        <v>2</v>
      </c>
      <c r="F13" s="825"/>
      <c r="G13" s="817" t="str">
        <f>'Brackets To Edit'!Q27</f>
        <v>Rhode Island</v>
      </c>
      <c r="J13" s="820">
        <f>'Brackets To Edit'!S27</f>
        <v>3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</row>
    <row r="14">
      <c r="A14" s="24"/>
      <c r="B14" s="25"/>
      <c r="D14" s="25"/>
      <c r="G14" s="25"/>
      <c r="H14" s="27"/>
      <c r="I14" s="25"/>
      <c r="J14" s="25"/>
    </row>
    <row r="15">
      <c r="A15" s="24"/>
      <c r="B15" s="25"/>
      <c r="D15" s="25"/>
      <c r="G15" s="25"/>
      <c r="H15" s="27"/>
      <c r="I15" s="25"/>
      <c r="J15" s="25"/>
    </row>
    <row r="16">
      <c r="A16" s="24"/>
      <c r="B16" s="25"/>
      <c r="D16" s="25"/>
      <c r="G16" s="25"/>
      <c r="H16" s="27"/>
      <c r="I16" s="25"/>
      <c r="J16" s="25"/>
    </row>
    <row r="17">
      <c r="A17" s="24"/>
      <c r="B17" s="25"/>
      <c r="D17" s="25"/>
      <c r="G17" s="25"/>
      <c r="H17" s="27"/>
      <c r="I17" s="25"/>
      <c r="J17" s="25"/>
    </row>
    <row r="18">
      <c r="A18" s="24"/>
      <c r="B18" s="25"/>
      <c r="D18" s="25"/>
      <c r="G18" s="25"/>
      <c r="H18" s="27"/>
      <c r="I18" s="25"/>
      <c r="J18" s="25"/>
    </row>
    <row r="19">
      <c r="A19" s="24"/>
      <c r="B19" s="25"/>
      <c r="D19" s="25"/>
      <c r="G19" s="25"/>
      <c r="H19" s="27"/>
      <c r="I19" s="25"/>
      <c r="J19" s="25"/>
    </row>
    <row r="20">
      <c r="A20" s="24"/>
      <c r="B20" s="25"/>
      <c r="D20" s="25"/>
      <c r="G20" s="25"/>
      <c r="H20" s="27"/>
      <c r="I20" s="25"/>
      <c r="J20" s="25"/>
    </row>
    <row r="21">
      <c r="A21" s="24"/>
      <c r="B21" s="25"/>
      <c r="D21" s="25"/>
      <c r="G21" s="25"/>
      <c r="H21" s="27"/>
      <c r="I21" s="25"/>
      <c r="J21" s="25"/>
    </row>
    <row r="22">
      <c r="A22" s="24"/>
      <c r="B22" s="25"/>
      <c r="D22" s="25"/>
      <c r="G22" s="25"/>
      <c r="H22" s="27"/>
      <c r="I22" s="25"/>
      <c r="J22" s="25"/>
    </row>
    <row r="23">
      <c r="A23" s="24"/>
      <c r="B23" s="25"/>
      <c r="D23" s="25"/>
      <c r="G23" s="25"/>
      <c r="H23" s="27"/>
      <c r="I23" s="25"/>
      <c r="J23" s="25"/>
    </row>
    <row r="24">
      <c r="A24" s="24"/>
      <c r="B24" s="25"/>
      <c r="D24" s="25"/>
      <c r="G24" s="25"/>
      <c r="H24" s="27"/>
      <c r="I24" s="25"/>
      <c r="J24" s="25"/>
    </row>
    <row r="25">
      <c r="A25" s="24"/>
      <c r="B25" s="25"/>
      <c r="D25" s="25"/>
      <c r="G25" s="25"/>
      <c r="H25" s="27"/>
      <c r="I25" s="25"/>
      <c r="J25" s="25"/>
    </row>
    <row r="26">
      <c r="A26" s="24"/>
      <c r="B26" s="25"/>
      <c r="D26" s="25"/>
      <c r="G26" s="25"/>
      <c r="H26" s="27"/>
      <c r="I26" s="25"/>
      <c r="J26" s="25"/>
    </row>
    <row r="27">
      <c r="A27" s="24"/>
      <c r="B27" s="25"/>
      <c r="D27" s="25"/>
      <c r="G27" s="25"/>
      <c r="H27" s="27"/>
      <c r="I27" s="25"/>
      <c r="J27" s="25"/>
    </row>
    <row r="28">
      <c r="A28" s="24"/>
      <c r="B28" s="25"/>
      <c r="D28" s="25"/>
      <c r="G28" s="25"/>
      <c r="H28" s="27"/>
      <c r="I28" s="25"/>
      <c r="J28" s="25"/>
    </row>
    <row r="29">
      <c r="D29" s="25"/>
      <c r="G29" s="25"/>
      <c r="H29" s="27"/>
      <c r="I29" s="25"/>
      <c r="J29" s="25"/>
    </row>
    <row r="30" ht="6.75" customHeight="1">
      <c r="D30" s="25"/>
      <c r="G30" s="25"/>
      <c r="H30" s="27"/>
      <c r="I30" s="25"/>
      <c r="J30" s="25"/>
    </row>
    <row r="31" ht="22.5" customHeight="1">
      <c r="D31" s="25"/>
      <c r="G31" s="25"/>
      <c r="H31" s="27"/>
      <c r="I31" s="25"/>
      <c r="J31" s="25"/>
    </row>
    <row r="32" ht="22.5" customHeight="1">
      <c r="D32" s="25"/>
      <c r="G32" s="25"/>
      <c r="H32" s="27"/>
      <c r="I32" s="25"/>
      <c r="J32" s="25"/>
    </row>
    <row r="33" ht="22.5" customHeight="1">
      <c r="D33" s="25"/>
      <c r="G33" s="25"/>
      <c r="H33" s="27"/>
      <c r="I33" s="25"/>
      <c r="J33" s="25"/>
    </row>
    <row r="34" ht="22.5" customHeight="1">
      <c r="D34" s="25"/>
      <c r="G34" s="25"/>
      <c r="H34" s="27"/>
      <c r="I34" s="25"/>
      <c r="J34" s="25"/>
    </row>
    <row r="35" ht="22.5" customHeight="1">
      <c r="D35" s="25"/>
      <c r="G35" s="25"/>
      <c r="H35" s="27"/>
      <c r="I35" s="25"/>
      <c r="J35" s="25"/>
    </row>
    <row r="36" ht="22.5" customHeight="1">
      <c r="D36" s="25"/>
      <c r="G36" s="25"/>
      <c r="H36" s="27"/>
      <c r="I36" s="25"/>
      <c r="J36" s="25"/>
    </row>
    <row r="37" ht="22.5" customHeight="1">
      <c r="D37" s="25"/>
      <c r="G37" s="25"/>
      <c r="H37" s="27"/>
      <c r="I37" s="25"/>
      <c r="J37" s="25"/>
    </row>
    <row r="38" ht="22.5" customHeight="1">
      <c r="D38" s="25"/>
      <c r="G38" s="25"/>
      <c r="H38" s="27"/>
      <c r="I38" s="25"/>
      <c r="J38" s="25"/>
    </row>
    <row r="39" ht="22.5" customHeight="1">
      <c r="D39" s="25"/>
      <c r="G39" s="25"/>
      <c r="H39" s="27"/>
      <c r="I39" s="25"/>
      <c r="J39" s="25"/>
    </row>
    <row r="40" ht="22.5" customHeight="1">
      <c r="D40" s="25"/>
      <c r="G40" s="25"/>
      <c r="H40" s="27"/>
      <c r="I40" s="25"/>
      <c r="J40" s="25"/>
    </row>
    <row r="41">
      <c r="A41" s="24"/>
      <c r="B41" s="25"/>
      <c r="D41" s="25"/>
      <c r="G41" s="25"/>
      <c r="H41" s="27"/>
      <c r="I41" s="25"/>
      <c r="J41" s="25"/>
    </row>
    <row r="42">
      <c r="A42" s="24"/>
      <c r="B42" s="25"/>
      <c r="D42" s="25"/>
      <c r="G42" s="25"/>
      <c r="H42" s="27"/>
      <c r="I42" s="25"/>
      <c r="J42" s="25"/>
    </row>
    <row r="43">
      <c r="A43" s="24"/>
      <c r="B43" s="25"/>
      <c r="D43" s="25"/>
      <c r="G43" s="25"/>
      <c r="H43" s="27"/>
      <c r="I43" s="25"/>
      <c r="J43" s="25"/>
    </row>
    <row r="44">
      <c r="A44" s="24"/>
      <c r="B44" s="25"/>
      <c r="D44" s="25"/>
      <c r="G44" s="25"/>
      <c r="H44" s="27"/>
      <c r="I44" s="25"/>
      <c r="J44" s="25"/>
    </row>
    <row r="45">
      <c r="A45" s="24"/>
      <c r="B45" s="25"/>
      <c r="D45" s="25"/>
      <c r="G45" s="25"/>
      <c r="H45" s="27"/>
      <c r="I45" s="25"/>
      <c r="J45" s="25"/>
    </row>
    <row r="46">
      <c r="A46" s="24"/>
      <c r="B46" s="25"/>
      <c r="D46" s="25"/>
      <c r="G46" s="25"/>
      <c r="H46" s="27"/>
      <c r="I46" s="25"/>
      <c r="J46" s="25"/>
    </row>
    <row r="47">
      <c r="A47" s="24"/>
      <c r="B47" s="25"/>
      <c r="D47" s="25"/>
      <c r="G47" s="25"/>
      <c r="H47" s="27"/>
      <c r="I47" s="25"/>
      <c r="J47" s="25"/>
    </row>
    <row r="48">
      <c r="A48" s="24"/>
      <c r="B48" s="25"/>
      <c r="D48" s="25"/>
      <c r="G48" s="25"/>
      <c r="H48" s="27"/>
      <c r="I48" s="25"/>
      <c r="J48" s="25"/>
    </row>
    <row r="49">
      <c r="A49" s="24"/>
      <c r="B49" s="25"/>
      <c r="D49" s="25"/>
      <c r="G49" s="25"/>
      <c r="H49" s="27"/>
      <c r="I49" s="25"/>
      <c r="J49" s="25"/>
    </row>
    <row r="50">
      <c r="A50" s="24"/>
      <c r="B50" s="25"/>
      <c r="D50" s="25"/>
      <c r="G50" s="25"/>
      <c r="H50" s="27"/>
      <c r="I50" s="25"/>
      <c r="J50" s="25"/>
    </row>
    <row r="51">
      <c r="A51" s="24"/>
      <c r="B51" s="25"/>
      <c r="D51" s="25"/>
      <c r="G51" s="25"/>
      <c r="H51" s="27"/>
      <c r="I51" s="25"/>
      <c r="J51" s="25"/>
    </row>
    <row r="52">
      <c r="A52" s="24"/>
      <c r="B52" s="25"/>
      <c r="D52" s="25"/>
      <c r="G52" s="25"/>
      <c r="H52" s="27"/>
      <c r="I52" s="25"/>
      <c r="J52" s="25"/>
    </row>
    <row r="53">
      <c r="A53" s="24"/>
      <c r="B53" s="25"/>
      <c r="D53" s="25"/>
      <c r="G53" s="25"/>
      <c r="H53" s="27"/>
      <c r="I53" s="25"/>
      <c r="J53" s="25"/>
    </row>
    <row r="54">
      <c r="A54" s="24"/>
      <c r="B54" s="25"/>
      <c r="D54" s="25"/>
      <c r="G54" s="25"/>
      <c r="H54" s="27"/>
      <c r="I54" s="25"/>
      <c r="J54" s="25"/>
    </row>
    <row r="55">
      <c r="A55" s="24"/>
      <c r="B55" s="25"/>
      <c r="D55" s="25"/>
      <c r="G55" s="25"/>
      <c r="H55" s="27"/>
      <c r="I55" s="25"/>
      <c r="J55" s="25"/>
    </row>
    <row r="56">
      <c r="A56" s="24"/>
      <c r="B56" s="25"/>
      <c r="D56" s="25"/>
      <c r="G56" s="25"/>
      <c r="H56" s="27"/>
      <c r="I56" s="25"/>
      <c r="J56" s="25"/>
    </row>
    <row r="57">
      <c r="A57" s="24"/>
      <c r="B57" s="25"/>
      <c r="D57" s="25"/>
      <c r="G57" s="25"/>
      <c r="H57" s="27"/>
      <c r="I57" s="25"/>
      <c r="J57" s="25"/>
    </row>
    <row r="58">
      <c r="A58" s="24"/>
      <c r="B58" s="25"/>
      <c r="D58" s="25"/>
      <c r="G58" s="25"/>
      <c r="H58" s="27"/>
      <c r="I58" s="25"/>
      <c r="J58" s="25"/>
    </row>
    <row r="59">
      <c r="A59" s="24"/>
      <c r="B59" s="25"/>
      <c r="D59" s="25"/>
      <c r="G59" s="25"/>
      <c r="H59" s="27"/>
      <c r="I59" s="25"/>
      <c r="J59" s="25"/>
    </row>
    <row r="60">
      <c r="A60" s="24"/>
      <c r="B60" s="25"/>
      <c r="D60" s="25"/>
      <c r="G60" s="25"/>
      <c r="H60" s="27"/>
      <c r="I60" s="25"/>
      <c r="J60" s="25"/>
    </row>
    <row r="61">
      <c r="A61" s="24"/>
      <c r="B61" s="25"/>
      <c r="D61" s="25"/>
      <c r="G61" s="25"/>
      <c r="H61" s="27"/>
      <c r="I61" s="25"/>
      <c r="J61" s="25"/>
    </row>
    <row r="62">
      <c r="A62" s="24"/>
      <c r="B62" s="25"/>
      <c r="D62" s="25"/>
      <c r="G62" s="25"/>
      <c r="H62" s="27"/>
      <c r="I62" s="25"/>
      <c r="J62" s="25"/>
    </row>
    <row r="63">
      <c r="A63" s="24"/>
      <c r="B63" s="25"/>
      <c r="D63" s="25"/>
      <c r="G63" s="25"/>
      <c r="H63" s="27"/>
      <c r="I63" s="25"/>
      <c r="J63" s="25"/>
    </row>
    <row r="64">
      <c r="A64" s="24"/>
      <c r="B64" s="25"/>
      <c r="D64" s="25"/>
      <c r="G64" s="25"/>
      <c r="H64" s="27"/>
      <c r="I64" s="25"/>
      <c r="J64" s="25"/>
    </row>
    <row r="65">
      <c r="A65" s="24"/>
      <c r="B65" s="25"/>
      <c r="D65" s="25"/>
      <c r="G65" s="25"/>
      <c r="H65" s="27"/>
      <c r="I65" s="25"/>
      <c r="J65" s="25"/>
    </row>
    <row r="66">
      <c r="A66" s="24"/>
      <c r="B66" s="25"/>
      <c r="D66" s="25"/>
      <c r="G66" s="25"/>
      <c r="H66" s="27"/>
      <c r="I66" s="25"/>
      <c r="J66" s="25"/>
    </row>
    <row r="67">
      <c r="A67" s="24"/>
      <c r="B67" s="25"/>
      <c r="D67" s="25"/>
      <c r="G67" s="25"/>
      <c r="H67" s="27"/>
      <c r="I67" s="25"/>
      <c r="J67" s="25"/>
    </row>
    <row r="68">
      <c r="A68" s="24"/>
      <c r="B68" s="25"/>
      <c r="D68" s="25"/>
      <c r="G68" s="25"/>
      <c r="H68" s="27"/>
      <c r="I68" s="25"/>
      <c r="J68" s="25"/>
    </row>
    <row r="69">
      <c r="A69" s="24"/>
      <c r="B69" s="25"/>
      <c r="D69" s="25"/>
      <c r="G69" s="25"/>
      <c r="H69" s="27"/>
      <c r="I69" s="25"/>
      <c r="J69" s="25"/>
    </row>
    <row r="70">
      <c r="A70" s="24"/>
      <c r="B70" s="25"/>
      <c r="D70" s="25"/>
      <c r="G70" s="25"/>
      <c r="H70" s="27"/>
      <c r="I70" s="25"/>
      <c r="J70" s="25"/>
    </row>
    <row r="71">
      <c r="A71" s="24"/>
      <c r="B71" s="25"/>
      <c r="D71" s="25"/>
      <c r="G71" s="25"/>
      <c r="H71" s="27"/>
      <c r="I71" s="25"/>
      <c r="J71" s="25"/>
    </row>
    <row r="72">
      <c r="A72" s="24"/>
      <c r="B72" s="25"/>
      <c r="D72" s="25"/>
      <c r="G72" s="25"/>
      <c r="H72" s="27"/>
      <c r="I72" s="25"/>
      <c r="J72" s="25"/>
    </row>
    <row r="73">
      <c r="A73" s="24"/>
      <c r="B73" s="25"/>
      <c r="D73" s="25"/>
      <c r="G73" s="25"/>
      <c r="H73" s="27"/>
      <c r="I73" s="25"/>
      <c r="J73" s="25"/>
    </row>
    <row r="74">
      <c r="A74" s="24"/>
      <c r="B74" s="25"/>
      <c r="D74" s="25"/>
      <c r="G74" s="25"/>
      <c r="H74" s="27"/>
      <c r="I74" s="25"/>
      <c r="J74" s="25"/>
    </row>
    <row r="75">
      <c r="A75" s="24"/>
      <c r="B75" s="25"/>
      <c r="D75" s="25"/>
      <c r="G75" s="25"/>
      <c r="H75" s="27"/>
      <c r="I75" s="25"/>
      <c r="J75" s="25"/>
    </row>
    <row r="76">
      <c r="A76" s="24"/>
      <c r="B76" s="25"/>
      <c r="D76" s="25"/>
      <c r="G76" s="25"/>
      <c r="H76" s="27"/>
      <c r="I76" s="25"/>
      <c r="J76" s="25"/>
    </row>
    <row r="77">
      <c r="A77" s="24"/>
      <c r="B77" s="25"/>
      <c r="D77" s="25"/>
      <c r="G77" s="25"/>
      <c r="H77" s="27"/>
      <c r="I77" s="25"/>
      <c r="J77" s="25"/>
    </row>
    <row r="78">
      <c r="A78" s="24"/>
      <c r="B78" s="25"/>
      <c r="D78" s="25"/>
      <c r="G78" s="25"/>
      <c r="H78" s="27"/>
      <c r="I78" s="25"/>
      <c r="J78" s="25"/>
    </row>
    <row r="79">
      <c r="A79" s="24"/>
      <c r="B79" s="25"/>
      <c r="D79" s="25"/>
      <c r="G79" s="25"/>
      <c r="H79" s="27"/>
      <c r="I79" s="25"/>
      <c r="J79" s="25"/>
    </row>
    <row r="80">
      <c r="A80" s="24"/>
      <c r="B80" s="25"/>
      <c r="D80" s="25"/>
      <c r="G80" s="25"/>
      <c r="H80" s="27"/>
      <c r="I80" s="25"/>
      <c r="J80" s="25"/>
    </row>
    <row r="81">
      <c r="A81" s="24"/>
      <c r="B81" s="25"/>
      <c r="D81" s="25"/>
      <c r="G81" s="25"/>
      <c r="H81" s="27"/>
      <c r="I81" s="25"/>
      <c r="J81" s="25"/>
    </row>
    <row r="82">
      <c r="A82" s="24"/>
      <c r="B82" s="25"/>
      <c r="D82" s="25"/>
      <c r="G82" s="25"/>
      <c r="H82" s="27"/>
      <c r="I82" s="25"/>
      <c r="J82" s="25"/>
    </row>
    <row r="83">
      <c r="A83" s="24"/>
      <c r="B83" s="25"/>
      <c r="D83" s="25"/>
      <c r="G83" s="25"/>
      <c r="H83" s="27"/>
      <c r="I83" s="25"/>
      <c r="J83" s="25"/>
    </row>
    <row r="84">
      <c r="A84" s="24"/>
      <c r="B84" s="25"/>
      <c r="D84" s="25"/>
      <c r="G84" s="25"/>
      <c r="H84" s="27"/>
      <c r="I84" s="25"/>
      <c r="J84" s="25"/>
    </row>
    <row r="85">
      <c r="A85" s="24"/>
      <c r="B85" s="25"/>
      <c r="D85" s="25"/>
      <c r="G85" s="25"/>
      <c r="H85" s="27"/>
      <c r="I85" s="25"/>
      <c r="J85" s="25"/>
    </row>
    <row r="86">
      <c r="A86" s="24"/>
      <c r="B86" s="25"/>
      <c r="D86" s="25"/>
      <c r="G86" s="25"/>
      <c r="H86" s="27"/>
      <c r="I86" s="25"/>
      <c r="J86" s="25"/>
    </row>
    <row r="87">
      <c r="A87" s="24"/>
      <c r="B87" s="25"/>
      <c r="D87" s="25"/>
      <c r="G87" s="25"/>
      <c r="H87" s="27"/>
      <c r="I87" s="25"/>
      <c r="J87" s="25"/>
    </row>
    <row r="88">
      <c r="A88" s="24"/>
      <c r="B88" s="25"/>
      <c r="D88" s="25"/>
      <c r="G88" s="25"/>
      <c r="H88" s="27"/>
      <c r="I88" s="25"/>
      <c r="J88" s="25"/>
    </row>
    <row r="89">
      <c r="A89" s="24"/>
      <c r="B89" s="25"/>
      <c r="D89" s="25"/>
      <c r="G89" s="25"/>
      <c r="H89" s="27"/>
      <c r="I89" s="25"/>
      <c r="J89" s="25"/>
    </row>
    <row r="90">
      <c r="A90" s="24"/>
      <c r="B90" s="25"/>
      <c r="D90" s="25"/>
      <c r="G90" s="25"/>
      <c r="H90" s="27"/>
      <c r="I90" s="25"/>
      <c r="J90" s="25"/>
    </row>
    <row r="91">
      <c r="A91" s="24"/>
      <c r="B91" s="25"/>
      <c r="D91" s="25"/>
      <c r="G91" s="25"/>
      <c r="H91" s="27"/>
      <c r="I91" s="25"/>
      <c r="J91" s="25"/>
    </row>
    <row r="92">
      <c r="A92" s="24"/>
      <c r="B92" s="25"/>
      <c r="D92" s="25"/>
      <c r="G92" s="25"/>
      <c r="H92" s="27"/>
      <c r="I92" s="25"/>
      <c r="J92" s="25"/>
    </row>
    <row r="93">
      <c r="A93" s="24"/>
      <c r="B93" s="25"/>
      <c r="D93" s="25"/>
      <c r="G93" s="25"/>
      <c r="H93" s="27"/>
      <c r="I93" s="25"/>
      <c r="J93" s="25"/>
    </row>
    <row r="94">
      <c r="A94" s="24"/>
      <c r="B94" s="25"/>
      <c r="D94" s="25"/>
      <c r="G94" s="25"/>
      <c r="H94" s="27"/>
      <c r="I94" s="25"/>
      <c r="J94" s="25"/>
    </row>
    <row r="95">
      <c r="A95" s="24"/>
      <c r="B95" s="25"/>
      <c r="D95" s="25"/>
      <c r="G95" s="25"/>
      <c r="H95" s="27"/>
      <c r="I95" s="25"/>
      <c r="J95" s="25"/>
    </row>
    <row r="96">
      <c r="A96" s="24"/>
      <c r="B96" s="25"/>
      <c r="D96" s="25"/>
      <c r="G96" s="25"/>
      <c r="H96" s="27"/>
      <c r="I96" s="25"/>
      <c r="J96" s="25"/>
    </row>
    <row r="97">
      <c r="A97" s="24"/>
      <c r="B97" s="25"/>
      <c r="D97" s="25"/>
      <c r="G97" s="25"/>
      <c r="H97" s="27"/>
      <c r="I97" s="25"/>
      <c r="J97" s="25"/>
    </row>
    <row r="98">
      <c r="A98" s="24"/>
      <c r="B98" s="25"/>
      <c r="D98" s="25"/>
      <c r="G98" s="25"/>
      <c r="H98" s="27"/>
      <c r="I98" s="25"/>
      <c r="J98" s="25"/>
    </row>
    <row r="99">
      <c r="A99" s="24"/>
      <c r="B99" s="25"/>
      <c r="D99" s="25"/>
      <c r="G99" s="25"/>
      <c r="H99" s="27"/>
      <c r="I99" s="25"/>
      <c r="J99" s="25"/>
    </row>
    <row r="100">
      <c r="A100" s="24"/>
      <c r="B100" s="25"/>
      <c r="D100" s="25"/>
      <c r="G100" s="25"/>
      <c r="H100" s="27"/>
      <c r="I100" s="25"/>
      <c r="J100" s="25"/>
    </row>
    <row r="101">
      <c r="A101" s="24"/>
      <c r="B101" s="25"/>
      <c r="D101" s="25"/>
      <c r="G101" s="25"/>
      <c r="H101" s="27"/>
      <c r="I101" s="25"/>
      <c r="J101" s="25"/>
    </row>
    <row r="102">
      <c r="A102" s="24"/>
      <c r="B102" s="25"/>
      <c r="D102" s="25"/>
      <c r="G102" s="25"/>
      <c r="H102" s="27"/>
      <c r="I102" s="25"/>
      <c r="J102" s="25"/>
    </row>
    <row r="103">
      <c r="A103" s="24"/>
      <c r="B103" s="25"/>
      <c r="D103" s="25"/>
      <c r="G103" s="25"/>
      <c r="H103" s="27"/>
      <c r="I103" s="25"/>
      <c r="J103" s="25"/>
    </row>
    <row r="104">
      <c r="A104" s="24"/>
      <c r="B104" s="25"/>
      <c r="D104" s="25"/>
      <c r="G104" s="25"/>
      <c r="H104" s="27"/>
      <c r="I104" s="25"/>
      <c r="J104" s="25"/>
    </row>
    <row r="105">
      <c r="A105" s="24"/>
      <c r="B105" s="25"/>
      <c r="D105" s="25"/>
      <c r="G105" s="25"/>
      <c r="H105" s="27"/>
      <c r="I105" s="25"/>
      <c r="J105" s="25"/>
    </row>
    <row r="106">
      <c r="A106" s="24"/>
      <c r="B106" s="25"/>
      <c r="D106" s="25"/>
      <c r="G106" s="25"/>
      <c r="H106" s="27"/>
      <c r="I106" s="25"/>
      <c r="J106" s="25"/>
    </row>
    <row r="107">
      <c r="A107" s="24"/>
      <c r="B107" s="25"/>
      <c r="D107" s="25"/>
      <c r="G107" s="25"/>
      <c r="H107" s="27"/>
      <c r="I107" s="25"/>
      <c r="J107" s="25"/>
    </row>
    <row r="108">
      <c r="A108" s="24"/>
      <c r="B108" s="25"/>
      <c r="D108" s="25"/>
      <c r="G108" s="25"/>
      <c r="H108" s="27"/>
      <c r="I108" s="25"/>
      <c r="J108" s="25"/>
    </row>
    <row r="109">
      <c r="A109" s="24"/>
      <c r="B109" s="25"/>
      <c r="D109" s="25"/>
      <c r="G109" s="25"/>
      <c r="H109" s="27"/>
      <c r="I109" s="25"/>
      <c r="J109" s="25"/>
    </row>
    <row r="110">
      <c r="A110" s="24"/>
      <c r="B110" s="25"/>
      <c r="D110" s="25"/>
      <c r="G110" s="25"/>
      <c r="H110" s="27"/>
      <c r="I110" s="25"/>
      <c r="J110" s="25"/>
    </row>
    <row r="111">
      <c r="A111" s="24"/>
      <c r="B111" s="25"/>
      <c r="D111" s="25"/>
      <c r="G111" s="25"/>
      <c r="H111" s="27"/>
      <c r="I111" s="25"/>
      <c r="J111" s="25"/>
    </row>
    <row r="112">
      <c r="A112" s="24"/>
      <c r="B112" s="25"/>
      <c r="D112" s="25"/>
      <c r="G112" s="25"/>
      <c r="H112" s="27"/>
      <c r="I112" s="25"/>
      <c r="J112" s="25"/>
    </row>
    <row r="113">
      <c r="A113" s="24"/>
      <c r="B113" s="25"/>
      <c r="D113" s="25"/>
      <c r="G113" s="25"/>
      <c r="H113" s="27"/>
      <c r="I113" s="25"/>
      <c r="J113" s="25"/>
    </row>
    <row r="114">
      <c r="A114" s="24"/>
      <c r="B114" s="25"/>
      <c r="D114" s="25"/>
      <c r="G114" s="25"/>
      <c r="H114" s="27"/>
      <c r="I114" s="25"/>
      <c r="J114" s="25"/>
    </row>
    <row r="115">
      <c r="A115" s="24"/>
      <c r="B115" s="25"/>
      <c r="D115" s="25"/>
      <c r="G115" s="25"/>
      <c r="H115" s="27"/>
      <c r="I115" s="25"/>
      <c r="J115" s="25"/>
    </row>
    <row r="116">
      <c r="A116" s="24"/>
      <c r="B116" s="25"/>
      <c r="D116" s="25"/>
      <c r="G116" s="25"/>
      <c r="H116" s="27"/>
      <c r="I116" s="25"/>
      <c r="J116" s="25"/>
    </row>
    <row r="117">
      <c r="A117" s="24"/>
      <c r="B117" s="25"/>
      <c r="D117" s="25"/>
      <c r="G117" s="25"/>
      <c r="H117" s="27"/>
      <c r="I117" s="25"/>
      <c r="J117" s="25"/>
    </row>
    <row r="118">
      <c r="A118" s="24"/>
      <c r="B118" s="25"/>
      <c r="D118" s="25"/>
      <c r="G118" s="25"/>
      <c r="H118" s="27"/>
      <c r="I118" s="25"/>
      <c r="J118" s="25"/>
    </row>
    <row r="119">
      <c r="A119" s="24"/>
      <c r="B119" s="25"/>
      <c r="D119" s="25"/>
      <c r="G119" s="25"/>
      <c r="H119" s="27"/>
      <c r="I119" s="25"/>
      <c r="J119" s="25"/>
    </row>
    <row r="120">
      <c r="A120" s="24"/>
      <c r="B120" s="25"/>
      <c r="D120" s="25"/>
      <c r="G120" s="25"/>
      <c r="H120" s="27"/>
      <c r="I120" s="25"/>
      <c r="J120" s="25"/>
    </row>
    <row r="121">
      <c r="A121" s="24"/>
      <c r="B121" s="25"/>
      <c r="D121" s="25"/>
      <c r="G121" s="25"/>
      <c r="H121" s="27"/>
      <c r="I121" s="25"/>
      <c r="J121" s="25"/>
    </row>
    <row r="122">
      <c r="A122" s="24"/>
      <c r="B122" s="25"/>
      <c r="D122" s="25"/>
      <c r="G122" s="25"/>
      <c r="H122" s="27"/>
      <c r="I122" s="25"/>
      <c r="J122" s="25"/>
    </row>
    <row r="123">
      <c r="A123" s="24"/>
      <c r="B123" s="25"/>
      <c r="D123" s="25"/>
      <c r="G123" s="25"/>
      <c r="H123" s="27"/>
      <c r="I123" s="25"/>
      <c r="J123" s="25"/>
    </row>
    <row r="124">
      <c r="A124" s="24"/>
      <c r="B124" s="25"/>
      <c r="D124" s="25"/>
      <c r="G124" s="25"/>
      <c r="H124" s="27"/>
      <c r="I124" s="25"/>
      <c r="J124" s="25"/>
    </row>
    <row r="125">
      <c r="A125" s="24"/>
      <c r="B125" s="25"/>
      <c r="D125" s="25"/>
      <c r="G125" s="25"/>
      <c r="H125" s="27"/>
      <c r="I125" s="25"/>
      <c r="J125" s="25"/>
    </row>
    <row r="126">
      <c r="A126" s="24"/>
      <c r="B126" s="25"/>
      <c r="D126" s="25"/>
      <c r="G126" s="25"/>
      <c r="H126" s="27"/>
      <c r="I126" s="25"/>
      <c r="J126" s="25"/>
    </row>
    <row r="127">
      <c r="A127" s="24"/>
      <c r="B127" s="25"/>
      <c r="D127" s="25"/>
      <c r="G127" s="25"/>
      <c r="H127" s="27"/>
      <c r="I127" s="25"/>
      <c r="J127" s="25"/>
    </row>
    <row r="128">
      <c r="A128" s="24"/>
      <c r="B128" s="25"/>
      <c r="D128" s="25"/>
      <c r="G128" s="25"/>
      <c r="H128" s="27"/>
      <c r="I128" s="25"/>
      <c r="J128" s="25"/>
    </row>
    <row r="129">
      <c r="A129" s="24"/>
      <c r="B129" s="25"/>
      <c r="D129" s="25"/>
      <c r="G129" s="25"/>
      <c r="H129" s="27"/>
      <c r="I129" s="25"/>
      <c r="J129" s="25"/>
    </row>
    <row r="130">
      <c r="A130" s="24"/>
      <c r="B130" s="25"/>
      <c r="D130" s="25"/>
      <c r="G130" s="25"/>
      <c r="H130" s="27"/>
      <c r="I130" s="25"/>
      <c r="J130" s="25"/>
    </row>
    <row r="131">
      <c r="A131" s="24"/>
      <c r="B131" s="25"/>
      <c r="D131" s="25"/>
      <c r="G131" s="25"/>
      <c r="H131" s="27"/>
      <c r="I131" s="25"/>
      <c r="J131" s="25"/>
    </row>
    <row r="132">
      <c r="A132" s="24"/>
      <c r="B132" s="25"/>
      <c r="D132" s="25"/>
      <c r="G132" s="25"/>
      <c r="H132" s="27"/>
      <c r="I132" s="25"/>
      <c r="J132" s="25"/>
    </row>
    <row r="133">
      <c r="A133" s="24"/>
      <c r="B133" s="25"/>
      <c r="D133" s="25"/>
      <c r="G133" s="25"/>
      <c r="H133" s="27"/>
      <c r="I133" s="25"/>
      <c r="J133" s="25"/>
    </row>
    <row r="134">
      <c r="A134" s="24"/>
      <c r="B134" s="25"/>
      <c r="D134" s="25"/>
      <c r="G134" s="25"/>
      <c r="H134" s="27"/>
      <c r="I134" s="25"/>
      <c r="J134" s="25"/>
    </row>
    <row r="135">
      <c r="A135" s="24"/>
      <c r="B135" s="25"/>
      <c r="D135" s="25"/>
      <c r="G135" s="25"/>
      <c r="H135" s="27"/>
      <c r="I135" s="25"/>
      <c r="J135" s="25"/>
    </row>
    <row r="136">
      <c r="A136" s="24"/>
      <c r="B136" s="25"/>
      <c r="D136" s="25"/>
      <c r="G136" s="25"/>
      <c r="H136" s="27"/>
      <c r="I136" s="25"/>
      <c r="J136" s="25"/>
    </row>
    <row r="137">
      <c r="A137" s="24"/>
      <c r="B137" s="25"/>
      <c r="D137" s="25"/>
      <c r="G137" s="25"/>
      <c r="H137" s="27"/>
      <c r="I137" s="25"/>
      <c r="J137" s="25"/>
    </row>
    <row r="138">
      <c r="A138" s="24"/>
      <c r="B138" s="25"/>
      <c r="D138" s="25"/>
      <c r="G138" s="25"/>
      <c r="H138" s="27"/>
      <c r="I138" s="25"/>
      <c r="J138" s="25"/>
    </row>
    <row r="139">
      <c r="A139" s="24"/>
      <c r="B139" s="25"/>
      <c r="D139" s="25"/>
      <c r="G139" s="25"/>
      <c r="H139" s="27"/>
      <c r="I139" s="25"/>
      <c r="J139" s="25"/>
    </row>
    <row r="140">
      <c r="A140" s="24"/>
      <c r="B140" s="25"/>
      <c r="D140" s="25"/>
      <c r="G140" s="25"/>
      <c r="H140" s="27"/>
      <c r="I140" s="25"/>
      <c r="J140" s="25"/>
    </row>
    <row r="141">
      <c r="A141" s="24"/>
      <c r="B141" s="25"/>
      <c r="D141" s="25"/>
      <c r="G141" s="25"/>
      <c r="H141" s="27"/>
      <c r="I141" s="25"/>
      <c r="J141" s="25"/>
    </row>
    <row r="142">
      <c r="A142" s="24"/>
      <c r="B142" s="25"/>
      <c r="D142" s="25"/>
      <c r="G142" s="25"/>
      <c r="H142" s="27"/>
      <c r="I142" s="25"/>
      <c r="J142" s="25"/>
    </row>
    <row r="143">
      <c r="A143" s="24"/>
      <c r="B143" s="25"/>
      <c r="D143" s="25"/>
      <c r="G143" s="25"/>
      <c r="H143" s="27"/>
      <c r="I143" s="25"/>
      <c r="J143" s="25"/>
    </row>
    <row r="144">
      <c r="A144" s="24"/>
      <c r="B144" s="25"/>
      <c r="D144" s="25"/>
      <c r="G144" s="25"/>
      <c r="H144" s="27"/>
      <c r="I144" s="25"/>
      <c r="J144" s="25"/>
    </row>
    <row r="145">
      <c r="A145" s="24"/>
      <c r="B145" s="25"/>
      <c r="D145" s="25"/>
      <c r="G145" s="25"/>
      <c r="H145" s="27"/>
      <c r="I145" s="25"/>
      <c r="J145" s="25"/>
    </row>
    <row r="146">
      <c r="A146" s="24"/>
      <c r="B146" s="25"/>
      <c r="D146" s="25"/>
      <c r="G146" s="25"/>
      <c r="H146" s="27"/>
      <c r="I146" s="25"/>
      <c r="J146" s="25"/>
    </row>
    <row r="147">
      <c r="A147" s="24"/>
      <c r="B147" s="25"/>
      <c r="D147" s="25"/>
      <c r="G147" s="25"/>
      <c r="H147" s="27"/>
      <c r="I147" s="25"/>
      <c r="J147" s="25"/>
    </row>
    <row r="148">
      <c r="A148" s="24"/>
      <c r="B148" s="25"/>
      <c r="D148" s="25"/>
      <c r="G148" s="25"/>
      <c r="H148" s="27"/>
      <c r="I148" s="25"/>
      <c r="J148" s="25"/>
    </row>
    <row r="149">
      <c r="A149" s="24"/>
      <c r="B149" s="25"/>
      <c r="D149" s="25"/>
      <c r="G149" s="25"/>
      <c r="H149" s="27"/>
      <c r="I149" s="25"/>
      <c r="J149" s="25"/>
    </row>
    <row r="150">
      <c r="A150" s="24"/>
      <c r="B150" s="25"/>
      <c r="D150" s="25"/>
      <c r="G150" s="25"/>
      <c r="H150" s="27"/>
      <c r="I150" s="25"/>
      <c r="J150" s="25"/>
    </row>
    <row r="151">
      <c r="A151" s="24"/>
      <c r="B151" s="25"/>
      <c r="D151" s="25"/>
      <c r="G151" s="25"/>
      <c r="H151" s="27"/>
      <c r="I151" s="25"/>
      <c r="J151" s="25"/>
    </row>
    <row r="152">
      <c r="A152" s="24"/>
      <c r="B152" s="25"/>
      <c r="D152" s="25"/>
      <c r="G152" s="25"/>
      <c r="H152" s="27"/>
      <c r="I152" s="25"/>
      <c r="J152" s="25"/>
    </row>
    <row r="153">
      <c r="A153" s="24"/>
      <c r="B153" s="25"/>
      <c r="D153" s="25"/>
      <c r="G153" s="25"/>
      <c r="H153" s="27"/>
      <c r="I153" s="25"/>
      <c r="J153" s="25"/>
    </row>
    <row r="154">
      <c r="A154" s="24"/>
      <c r="B154" s="25"/>
      <c r="D154" s="25"/>
      <c r="G154" s="25"/>
      <c r="H154" s="27"/>
      <c r="I154" s="25"/>
      <c r="J154" s="25"/>
    </row>
    <row r="155">
      <c r="A155" s="24"/>
      <c r="B155" s="25"/>
      <c r="D155" s="25"/>
      <c r="G155" s="25"/>
      <c r="H155" s="27"/>
      <c r="I155" s="25"/>
      <c r="J155" s="25"/>
    </row>
    <row r="156">
      <c r="A156" s="24"/>
      <c r="B156" s="25"/>
      <c r="D156" s="25"/>
      <c r="G156" s="25"/>
      <c r="H156" s="27"/>
      <c r="I156" s="25"/>
      <c r="J156" s="25"/>
    </row>
    <row r="157">
      <c r="A157" s="24"/>
      <c r="B157" s="25"/>
      <c r="D157" s="25"/>
      <c r="G157" s="25"/>
      <c r="H157" s="27"/>
      <c r="I157" s="25"/>
      <c r="J157" s="25"/>
    </row>
    <row r="158">
      <c r="A158" s="24"/>
      <c r="B158" s="25"/>
      <c r="D158" s="25"/>
      <c r="G158" s="25"/>
      <c r="H158" s="27"/>
      <c r="I158" s="25"/>
      <c r="J158" s="25"/>
    </row>
    <row r="159">
      <c r="A159" s="24"/>
      <c r="B159" s="25"/>
      <c r="D159" s="25"/>
      <c r="G159" s="25"/>
      <c r="H159" s="27"/>
      <c r="I159" s="25"/>
      <c r="J159" s="25"/>
    </row>
    <row r="160">
      <c r="A160" s="24"/>
      <c r="B160" s="25"/>
      <c r="D160" s="25"/>
      <c r="G160" s="25"/>
      <c r="H160" s="27"/>
      <c r="I160" s="25"/>
      <c r="J160" s="25"/>
    </row>
    <row r="161">
      <c r="A161" s="24"/>
      <c r="B161" s="25"/>
      <c r="D161" s="25"/>
      <c r="G161" s="25"/>
      <c r="H161" s="27"/>
      <c r="I161" s="25"/>
      <c r="J161" s="25"/>
    </row>
    <row r="162">
      <c r="A162" s="24"/>
      <c r="B162" s="25"/>
      <c r="D162" s="25"/>
      <c r="G162" s="25"/>
      <c r="H162" s="27"/>
      <c r="I162" s="25"/>
      <c r="J162" s="25"/>
    </row>
    <row r="163">
      <c r="A163" s="24"/>
      <c r="B163" s="25"/>
      <c r="D163" s="25"/>
      <c r="G163" s="25"/>
      <c r="H163" s="27"/>
      <c r="I163" s="25"/>
      <c r="J163" s="25"/>
    </row>
    <row r="164">
      <c r="A164" s="24"/>
      <c r="B164" s="25"/>
      <c r="D164" s="25"/>
      <c r="G164" s="25"/>
      <c r="H164" s="27"/>
      <c r="I164" s="25"/>
      <c r="J164" s="25"/>
    </row>
    <row r="165">
      <c r="A165" s="24"/>
      <c r="B165" s="25"/>
      <c r="D165" s="25"/>
      <c r="G165" s="25"/>
      <c r="H165" s="27"/>
      <c r="I165" s="25"/>
      <c r="J165" s="25"/>
    </row>
    <row r="166">
      <c r="A166" s="24"/>
      <c r="B166" s="25"/>
      <c r="D166" s="25"/>
      <c r="G166" s="25"/>
      <c r="H166" s="27"/>
      <c r="I166" s="25"/>
      <c r="J166" s="25"/>
    </row>
    <row r="167">
      <c r="A167" s="24"/>
      <c r="B167" s="25"/>
      <c r="D167" s="25"/>
      <c r="G167" s="25"/>
      <c r="H167" s="27"/>
      <c r="I167" s="25"/>
      <c r="J167" s="25"/>
    </row>
    <row r="168">
      <c r="A168" s="24"/>
      <c r="B168" s="25"/>
      <c r="D168" s="25"/>
      <c r="G168" s="25"/>
      <c r="H168" s="27"/>
      <c r="I168" s="25"/>
      <c r="J168" s="25"/>
    </row>
    <row r="169">
      <c r="A169" s="24"/>
      <c r="B169" s="25"/>
      <c r="D169" s="25"/>
      <c r="G169" s="25"/>
      <c r="H169" s="27"/>
      <c r="I169" s="25"/>
      <c r="J169" s="25"/>
    </row>
    <row r="170">
      <c r="A170" s="24"/>
      <c r="B170" s="25"/>
      <c r="D170" s="25"/>
      <c r="G170" s="25"/>
      <c r="H170" s="27"/>
      <c r="I170" s="25"/>
      <c r="J170" s="25"/>
    </row>
    <row r="171">
      <c r="A171" s="24"/>
      <c r="B171" s="25"/>
      <c r="D171" s="25"/>
      <c r="G171" s="25"/>
      <c r="H171" s="27"/>
      <c r="I171" s="25"/>
      <c r="J171" s="25"/>
    </row>
    <row r="172">
      <c r="A172" s="24"/>
      <c r="B172" s="25"/>
      <c r="D172" s="25"/>
      <c r="G172" s="25"/>
      <c r="H172" s="27"/>
      <c r="I172" s="25"/>
      <c r="J172" s="25"/>
    </row>
    <row r="173">
      <c r="A173" s="24"/>
      <c r="B173" s="25"/>
      <c r="D173" s="25"/>
      <c r="G173" s="25"/>
      <c r="H173" s="27"/>
      <c r="I173" s="25"/>
      <c r="J173" s="25"/>
    </row>
    <row r="174">
      <c r="A174" s="24"/>
      <c r="B174" s="25"/>
      <c r="D174" s="25"/>
      <c r="G174" s="25"/>
      <c r="H174" s="27"/>
      <c r="I174" s="25"/>
      <c r="J174" s="25"/>
    </row>
    <row r="175">
      <c r="A175" s="24"/>
      <c r="B175" s="25"/>
      <c r="D175" s="25"/>
      <c r="G175" s="25"/>
      <c r="H175" s="27"/>
      <c r="I175" s="25"/>
      <c r="J175" s="25"/>
    </row>
    <row r="176">
      <c r="A176" s="24"/>
      <c r="B176" s="25"/>
      <c r="D176" s="25"/>
      <c r="G176" s="25"/>
      <c r="H176" s="27"/>
      <c r="I176" s="25"/>
      <c r="J176" s="25"/>
    </row>
    <row r="177">
      <c r="A177" s="24"/>
      <c r="B177" s="25"/>
      <c r="D177" s="25"/>
      <c r="G177" s="25"/>
      <c r="H177" s="27"/>
      <c r="I177" s="25"/>
      <c r="J177" s="25"/>
    </row>
    <row r="178">
      <c r="A178" s="24"/>
      <c r="B178" s="25"/>
      <c r="D178" s="25"/>
      <c r="G178" s="25"/>
      <c r="H178" s="27"/>
      <c r="I178" s="25"/>
      <c r="J178" s="25"/>
    </row>
    <row r="179">
      <c r="A179" s="24"/>
      <c r="B179" s="25"/>
      <c r="D179" s="25"/>
      <c r="G179" s="25"/>
      <c r="H179" s="27"/>
      <c r="I179" s="25"/>
      <c r="J179" s="25"/>
    </row>
    <row r="180">
      <c r="A180" s="24"/>
      <c r="B180" s="25"/>
      <c r="D180" s="25"/>
      <c r="G180" s="25"/>
      <c r="H180" s="27"/>
      <c r="I180" s="25"/>
      <c r="J180" s="25"/>
    </row>
    <row r="181">
      <c r="A181" s="24"/>
      <c r="B181" s="25"/>
      <c r="D181" s="25"/>
      <c r="G181" s="25"/>
      <c r="H181" s="27"/>
      <c r="I181" s="25"/>
      <c r="J181" s="25"/>
    </row>
    <row r="182">
      <c r="A182" s="24"/>
      <c r="B182" s="25"/>
      <c r="D182" s="25"/>
      <c r="G182" s="25"/>
      <c r="H182" s="27"/>
      <c r="I182" s="25"/>
      <c r="J182" s="25"/>
    </row>
    <row r="183">
      <c r="A183" s="24"/>
      <c r="B183" s="25"/>
      <c r="D183" s="25"/>
      <c r="G183" s="25"/>
      <c r="H183" s="27"/>
      <c r="I183" s="25"/>
      <c r="J183" s="25"/>
    </row>
    <row r="184">
      <c r="A184" s="24"/>
      <c r="B184" s="25"/>
      <c r="D184" s="25"/>
      <c r="G184" s="25"/>
      <c r="H184" s="27"/>
      <c r="I184" s="25"/>
      <c r="J184" s="25"/>
    </row>
    <row r="185">
      <c r="A185" s="24"/>
      <c r="B185" s="25"/>
      <c r="D185" s="25"/>
      <c r="G185" s="25"/>
      <c r="H185" s="27"/>
      <c r="I185" s="25"/>
      <c r="J185" s="25"/>
    </row>
    <row r="186">
      <c r="A186" s="24"/>
      <c r="B186" s="25"/>
      <c r="D186" s="25"/>
      <c r="G186" s="25"/>
      <c r="H186" s="27"/>
      <c r="I186" s="25"/>
      <c r="J186" s="25"/>
    </row>
    <row r="187">
      <c r="A187" s="24"/>
      <c r="B187" s="25"/>
      <c r="D187" s="25"/>
      <c r="G187" s="25"/>
      <c r="H187" s="27"/>
      <c r="I187" s="25"/>
      <c r="J187" s="25"/>
    </row>
    <row r="188">
      <c r="A188" s="24"/>
      <c r="B188" s="25"/>
      <c r="D188" s="25"/>
      <c r="G188" s="25"/>
      <c r="H188" s="27"/>
      <c r="I188" s="25"/>
      <c r="J188" s="25"/>
    </row>
    <row r="189">
      <c r="A189" s="24"/>
      <c r="B189" s="25"/>
      <c r="D189" s="25"/>
      <c r="G189" s="25"/>
      <c r="H189" s="27"/>
      <c r="I189" s="25"/>
      <c r="J189" s="25"/>
    </row>
    <row r="190">
      <c r="A190" s="24"/>
      <c r="B190" s="25"/>
      <c r="D190" s="25"/>
      <c r="G190" s="25"/>
      <c r="H190" s="27"/>
      <c r="I190" s="25"/>
      <c r="J190" s="25"/>
    </row>
    <row r="191">
      <c r="A191" s="24"/>
      <c r="B191" s="25"/>
      <c r="D191" s="25"/>
      <c r="G191" s="25"/>
      <c r="H191" s="27"/>
      <c r="I191" s="25"/>
      <c r="J191" s="25"/>
    </row>
    <row r="192">
      <c r="A192" s="24"/>
      <c r="B192" s="25"/>
      <c r="D192" s="25"/>
      <c r="G192" s="25"/>
      <c r="H192" s="27"/>
      <c r="I192" s="25"/>
      <c r="J192" s="25"/>
    </row>
    <row r="193">
      <c r="A193" s="24"/>
      <c r="B193" s="25"/>
      <c r="D193" s="25"/>
      <c r="G193" s="25"/>
      <c r="H193" s="27"/>
      <c r="I193" s="25"/>
      <c r="J193" s="25"/>
    </row>
    <row r="194">
      <c r="A194" s="24"/>
      <c r="B194" s="25"/>
      <c r="D194" s="25"/>
      <c r="G194" s="25"/>
      <c r="H194" s="27"/>
      <c r="I194" s="25"/>
      <c r="J194" s="25"/>
    </row>
    <row r="195">
      <c r="A195" s="24"/>
      <c r="B195" s="25"/>
      <c r="D195" s="25"/>
      <c r="G195" s="25"/>
      <c r="H195" s="27"/>
      <c r="I195" s="25"/>
      <c r="J195" s="25"/>
    </row>
    <row r="196">
      <c r="A196" s="24"/>
      <c r="B196" s="25"/>
      <c r="D196" s="25"/>
      <c r="G196" s="25"/>
      <c r="H196" s="27"/>
      <c r="I196" s="25"/>
      <c r="J196" s="25"/>
    </row>
    <row r="197">
      <c r="A197" s="24"/>
      <c r="B197" s="25"/>
      <c r="D197" s="25"/>
      <c r="G197" s="25"/>
      <c r="H197" s="27"/>
      <c r="I197" s="25"/>
      <c r="J197" s="25"/>
    </row>
    <row r="198">
      <c r="A198" s="24"/>
      <c r="B198" s="25"/>
      <c r="D198" s="25"/>
      <c r="G198" s="25"/>
      <c r="H198" s="27"/>
      <c r="I198" s="25"/>
      <c r="J198" s="25"/>
    </row>
    <row r="199">
      <c r="A199" s="24"/>
      <c r="B199" s="25"/>
      <c r="D199" s="25"/>
      <c r="G199" s="25"/>
      <c r="H199" s="27"/>
      <c r="I199" s="25"/>
      <c r="J199" s="25"/>
    </row>
    <row r="200">
      <c r="A200" s="24"/>
      <c r="B200" s="25"/>
      <c r="D200" s="25"/>
      <c r="G200" s="25"/>
      <c r="H200" s="27"/>
      <c r="I200" s="25"/>
      <c r="J200" s="25"/>
    </row>
    <row r="201">
      <c r="A201" s="24"/>
      <c r="B201" s="25"/>
      <c r="D201" s="25"/>
      <c r="G201" s="25"/>
      <c r="H201" s="27"/>
      <c r="I201" s="25"/>
      <c r="J201" s="25"/>
    </row>
    <row r="202">
      <c r="A202" s="24"/>
      <c r="B202" s="25"/>
      <c r="D202" s="25"/>
      <c r="G202" s="25"/>
      <c r="H202" s="27"/>
      <c r="I202" s="25"/>
      <c r="J202" s="25"/>
    </row>
    <row r="203">
      <c r="A203" s="24"/>
      <c r="B203" s="25"/>
      <c r="D203" s="25"/>
      <c r="G203" s="25"/>
      <c r="H203" s="27"/>
      <c r="I203" s="25"/>
      <c r="J203" s="25"/>
    </row>
    <row r="204">
      <c r="A204" s="24"/>
      <c r="B204" s="25"/>
      <c r="D204" s="25"/>
      <c r="G204" s="25"/>
      <c r="H204" s="27"/>
      <c r="I204" s="25"/>
      <c r="J204" s="25"/>
    </row>
    <row r="205">
      <c r="A205" s="24"/>
      <c r="B205" s="25"/>
      <c r="D205" s="25"/>
      <c r="G205" s="25"/>
      <c r="H205" s="27"/>
      <c r="I205" s="25"/>
      <c r="J205" s="25"/>
    </row>
    <row r="206">
      <c r="A206" s="24"/>
      <c r="B206" s="25"/>
      <c r="D206" s="25"/>
      <c r="G206" s="25"/>
      <c r="H206" s="27"/>
      <c r="I206" s="25"/>
      <c r="J206" s="25"/>
    </row>
    <row r="207">
      <c r="A207" s="24"/>
      <c r="B207" s="25"/>
      <c r="D207" s="25"/>
      <c r="G207" s="25"/>
      <c r="H207" s="27"/>
      <c r="I207" s="25"/>
      <c r="J207" s="25"/>
    </row>
    <row r="208">
      <c r="A208" s="24"/>
      <c r="B208" s="25"/>
      <c r="D208" s="25"/>
      <c r="G208" s="25"/>
      <c r="H208" s="27"/>
      <c r="I208" s="25"/>
      <c r="J208" s="25"/>
    </row>
    <row r="209">
      <c r="A209" s="24"/>
      <c r="B209" s="25"/>
      <c r="D209" s="25"/>
      <c r="G209" s="25"/>
      <c r="H209" s="27"/>
      <c r="I209" s="25"/>
      <c r="J209" s="25"/>
    </row>
    <row r="210">
      <c r="A210" s="24"/>
      <c r="B210" s="25"/>
      <c r="D210" s="25"/>
      <c r="G210" s="25"/>
      <c r="H210" s="27"/>
      <c r="I210" s="25"/>
      <c r="J210" s="25"/>
    </row>
    <row r="211">
      <c r="A211" s="24"/>
      <c r="B211" s="25"/>
      <c r="D211" s="25"/>
      <c r="G211" s="25"/>
      <c r="H211" s="27"/>
      <c r="I211" s="25"/>
      <c r="J211" s="25"/>
    </row>
    <row r="212">
      <c r="A212" s="24"/>
      <c r="B212" s="25"/>
      <c r="D212" s="25"/>
      <c r="G212" s="25"/>
      <c r="H212" s="27"/>
      <c r="I212" s="25"/>
      <c r="J212" s="25"/>
    </row>
    <row r="213">
      <c r="A213" s="24"/>
      <c r="B213" s="25"/>
      <c r="D213" s="25"/>
      <c r="G213" s="25"/>
      <c r="H213" s="27"/>
      <c r="I213" s="25"/>
      <c r="J213" s="25"/>
    </row>
    <row r="214">
      <c r="A214" s="24"/>
      <c r="B214" s="25"/>
      <c r="D214" s="25"/>
      <c r="G214" s="25"/>
      <c r="H214" s="27"/>
      <c r="I214" s="25"/>
      <c r="J214" s="25"/>
    </row>
    <row r="215">
      <c r="A215" s="24"/>
      <c r="B215" s="25"/>
      <c r="D215" s="25"/>
      <c r="G215" s="25"/>
      <c r="H215" s="27"/>
      <c r="I215" s="25"/>
      <c r="J215" s="25"/>
    </row>
    <row r="216">
      <c r="A216" s="24"/>
      <c r="B216" s="25"/>
      <c r="D216" s="25"/>
      <c r="G216" s="25"/>
      <c r="H216" s="27"/>
      <c r="I216" s="25"/>
      <c r="J216" s="25"/>
    </row>
    <row r="217">
      <c r="A217" s="24"/>
      <c r="B217" s="25"/>
      <c r="D217" s="25"/>
      <c r="G217" s="25"/>
      <c r="H217" s="27"/>
      <c r="I217" s="25"/>
      <c r="J217" s="25"/>
    </row>
    <row r="218">
      <c r="A218" s="24"/>
      <c r="B218" s="25"/>
      <c r="D218" s="25"/>
      <c r="G218" s="25"/>
      <c r="H218" s="27"/>
      <c r="I218" s="25"/>
      <c r="J218" s="25"/>
    </row>
    <row r="219">
      <c r="A219" s="24"/>
      <c r="B219" s="25"/>
      <c r="D219" s="25"/>
      <c r="G219" s="25"/>
      <c r="H219" s="27"/>
      <c r="I219" s="25"/>
      <c r="J219" s="25"/>
    </row>
    <row r="220">
      <c r="A220" s="24"/>
      <c r="B220" s="25"/>
      <c r="D220" s="25"/>
      <c r="G220" s="25"/>
      <c r="H220" s="27"/>
      <c r="I220" s="25"/>
      <c r="J220" s="25"/>
    </row>
    <row r="221">
      <c r="A221" s="24"/>
      <c r="B221" s="25"/>
      <c r="D221" s="25"/>
      <c r="G221" s="25"/>
      <c r="H221" s="27"/>
      <c r="I221" s="25"/>
      <c r="J221" s="25"/>
    </row>
    <row r="222">
      <c r="A222" s="24"/>
      <c r="B222" s="25"/>
      <c r="D222" s="25"/>
      <c r="G222" s="25"/>
      <c r="H222" s="27"/>
      <c r="I222" s="25"/>
      <c r="J222" s="25"/>
    </row>
    <row r="223">
      <c r="A223" s="24"/>
      <c r="B223" s="25"/>
      <c r="D223" s="25"/>
      <c r="G223" s="25"/>
      <c r="H223" s="27"/>
      <c r="I223" s="25"/>
      <c r="J223" s="25"/>
    </row>
    <row r="224">
      <c r="A224" s="24"/>
      <c r="B224" s="25"/>
      <c r="D224" s="25"/>
      <c r="G224" s="25"/>
      <c r="H224" s="27"/>
      <c r="I224" s="25"/>
      <c r="J224" s="25"/>
    </row>
    <row r="225">
      <c r="A225" s="24"/>
      <c r="B225" s="25"/>
      <c r="D225" s="25"/>
      <c r="G225" s="25"/>
      <c r="H225" s="27"/>
      <c r="I225" s="25"/>
      <c r="J225" s="25"/>
    </row>
    <row r="226">
      <c r="A226" s="24"/>
      <c r="B226" s="25"/>
      <c r="D226" s="25"/>
      <c r="G226" s="25"/>
      <c r="H226" s="27"/>
      <c r="I226" s="25"/>
      <c r="J226" s="25"/>
    </row>
    <row r="227">
      <c r="A227" s="24"/>
      <c r="B227" s="25"/>
      <c r="D227" s="25"/>
      <c r="G227" s="25"/>
      <c r="H227" s="27"/>
      <c r="I227" s="25"/>
      <c r="J227" s="25"/>
    </row>
    <row r="228">
      <c r="A228" s="24"/>
      <c r="B228" s="25"/>
      <c r="D228" s="25"/>
      <c r="G228" s="25"/>
      <c r="H228" s="27"/>
      <c r="I228" s="25"/>
      <c r="J228" s="25"/>
    </row>
    <row r="229">
      <c r="A229" s="24"/>
      <c r="B229" s="25"/>
      <c r="D229" s="25"/>
      <c r="G229" s="25"/>
      <c r="H229" s="27"/>
      <c r="I229" s="25"/>
      <c r="J229" s="25"/>
    </row>
    <row r="230">
      <c r="A230" s="24"/>
      <c r="B230" s="25"/>
      <c r="D230" s="25"/>
      <c r="G230" s="25"/>
      <c r="H230" s="27"/>
      <c r="I230" s="25"/>
      <c r="J230" s="25"/>
    </row>
    <row r="231">
      <c r="A231" s="24"/>
      <c r="B231" s="25"/>
      <c r="D231" s="25"/>
      <c r="G231" s="25"/>
      <c r="H231" s="27"/>
      <c r="I231" s="25"/>
      <c r="J231" s="25"/>
    </row>
    <row r="232">
      <c r="A232" s="24"/>
      <c r="B232" s="25"/>
      <c r="D232" s="25"/>
      <c r="G232" s="25"/>
      <c r="H232" s="27"/>
      <c r="I232" s="25"/>
      <c r="J232" s="25"/>
    </row>
    <row r="233">
      <c r="A233" s="24"/>
      <c r="B233" s="25"/>
      <c r="D233" s="25"/>
      <c r="G233" s="25"/>
      <c r="H233" s="27"/>
      <c r="I233" s="25"/>
      <c r="J233" s="25"/>
    </row>
    <row r="234">
      <c r="A234" s="24"/>
      <c r="B234" s="25"/>
      <c r="D234" s="25"/>
      <c r="G234" s="25"/>
      <c r="H234" s="27"/>
      <c r="I234" s="25"/>
      <c r="J234" s="25"/>
    </row>
    <row r="235">
      <c r="A235" s="24"/>
      <c r="B235" s="25"/>
      <c r="D235" s="25"/>
      <c r="G235" s="25"/>
      <c r="H235" s="27"/>
      <c r="I235" s="25"/>
      <c r="J235" s="25"/>
    </row>
    <row r="236">
      <c r="A236" s="24"/>
      <c r="B236" s="25"/>
      <c r="D236" s="25"/>
      <c r="G236" s="25"/>
      <c r="H236" s="27"/>
      <c r="I236" s="25"/>
      <c r="J236" s="25"/>
    </row>
    <row r="237">
      <c r="A237" s="24"/>
      <c r="B237" s="25"/>
      <c r="D237" s="25"/>
      <c r="G237" s="25"/>
      <c r="H237" s="27"/>
      <c r="I237" s="25"/>
      <c r="J237" s="25"/>
    </row>
    <row r="238">
      <c r="A238" s="24"/>
      <c r="B238" s="25"/>
      <c r="D238" s="25"/>
      <c r="G238" s="25"/>
      <c r="H238" s="27"/>
      <c r="I238" s="25"/>
      <c r="J238" s="25"/>
    </row>
    <row r="239">
      <c r="A239" s="24"/>
      <c r="B239" s="25"/>
      <c r="D239" s="25"/>
      <c r="G239" s="25"/>
      <c r="H239" s="27"/>
      <c r="I239" s="25"/>
      <c r="J239" s="25"/>
    </row>
    <row r="240">
      <c r="A240" s="24"/>
      <c r="B240" s="25"/>
      <c r="D240" s="25"/>
      <c r="G240" s="25"/>
      <c r="H240" s="27"/>
      <c r="I240" s="25"/>
      <c r="J240" s="25"/>
    </row>
    <row r="241">
      <c r="A241" s="24"/>
      <c r="B241" s="25"/>
      <c r="D241" s="25"/>
      <c r="G241" s="25"/>
      <c r="H241" s="27"/>
      <c r="I241" s="25"/>
      <c r="J241" s="25"/>
    </row>
    <row r="242">
      <c r="A242" s="24"/>
      <c r="B242" s="25"/>
      <c r="D242" s="25"/>
      <c r="G242" s="25"/>
      <c r="H242" s="27"/>
      <c r="I242" s="25"/>
      <c r="J242" s="25"/>
    </row>
    <row r="243">
      <c r="A243" s="24"/>
      <c r="B243" s="25"/>
      <c r="D243" s="25"/>
      <c r="G243" s="25"/>
      <c r="H243" s="27"/>
      <c r="I243" s="25"/>
      <c r="J243" s="25"/>
    </row>
    <row r="244">
      <c r="A244" s="24"/>
      <c r="B244" s="25"/>
      <c r="D244" s="25"/>
      <c r="G244" s="25"/>
      <c r="H244" s="27"/>
      <c r="I244" s="25"/>
      <c r="J244" s="25"/>
    </row>
    <row r="245">
      <c r="A245" s="24"/>
      <c r="B245" s="25"/>
      <c r="D245" s="25"/>
      <c r="G245" s="25"/>
      <c r="H245" s="27"/>
      <c r="I245" s="25"/>
      <c r="J245" s="25"/>
    </row>
    <row r="246">
      <c r="A246" s="24"/>
      <c r="B246" s="25"/>
      <c r="D246" s="25"/>
      <c r="G246" s="25"/>
      <c r="H246" s="27"/>
      <c r="I246" s="25"/>
      <c r="J246" s="25"/>
    </row>
    <row r="247">
      <c r="A247" s="24"/>
      <c r="B247" s="25"/>
      <c r="D247" s="25"/>
      <c r="G247" s="25"/>
      <c r="H247" s="27"/>
      <c r="I247" s="25"/>
      <c r="J247" s="25"/>
    </row>
    <row r="248">
      <c r="A248" s="24"/>
      <c r="B248" s="25"/>
      <c r="D248" s="25"/>
      <c r="G248" s="25"/>
      <c r="H248" s="27"/>
      <c r="I248" s="25"/>
      <c r="J248" s="25"/>
    </row>
    <row r="249">
      <c r="A249" s="24"/>
      <c r="B249" s="25"/>
      <c r="D249" s="25"/>
      <c r="G249" s="25"/>
      <c r="H249" s="27"/>
      <c r="I249" s="25"/>
      <c r="J249" s="25"/>
    </row>
    <row r="250">
      <c r="A250" s="24"/>
      <c r="B250" s="25"/>
      <c r="D250" s="25"/>
      <c r="G250" s="25"/>
      <c r="H250" s="27"/>
      <c r="I250" s="25"/>
      <c r="J250" s="25"/>
    </row>
    <row r="251">
      <c r="A251" s="24"/>
      <c r="B251" s="25"/>
      <c r="D251" s="25"/>
      <c r="G251" s="25"/>
      <c r="H251" s="27"/>
      <c r="I251" s="25"/>
      <c r="J251" s="25"/>
    </row>
    <row r="252">
      <c r="A252" s="24"/>
      <c r="B252" s="25"/>
      <c r="D252" s="25"/>
      <c r="G252" s="25"/>
      <c r="H252" s="27"/>
      <c r="I252" s="25"/>
      <c r="J252" s="25"/>
    </row>
    <row r="253">
      <c r="A253" s="24"/>
      <c r="B253" s="25"/>
      <c r="D253" s="25"/>
      <c r="G253" s="25"/>
      <c r="H253" s="27"/>
      <c r="I253" s="25"/>
      <c r="J253" s="25"/>
    </row>
    <row r="254">
      <c r="A254" s="24"/>
      <c r="B254" s="25"/>
      <c r="D254" s="25"/>
      <c r="G254" s="25"/>
      <c r="H254" s="27"/>
      <c r="I254" s="25"/>
      <c r="J254" s="25"/>
    </row>
    <row r="255">
      <c r="A255" s="24"/>
      <c r="B255" s="25"/>
      <c r="D255" s="25"/>
      <c r="G255" s="25"/>
      <c r="H255" s="27"/>
      <c r="I255" s="25"/>
      <c r="J255" s="25"/>
    </row>
    <row r="256">
      <c r="A256" s="24"/>
      <c r="B256" s="25"/>
      <c r="D256" s="25"/>
      <c r="G256" s="25"/>
      <c r="H256" s="27"/>
      <c r="I256" s="25"/>
      <c r="J256" s="25"/>
    </row>
    <row r="257">
      <c r="A257" s="24"/>
      <c r="B257" s="25"/>
      <c r="D257" s="25"/>
      <c r="G257" s="25"/>
      <c r="H257" s="27"/>
      <c r="I257" s="25"/>
      <c r="J257" s="25"/>
    </row>
    <row r="258">
      <c r="A258" s="24"/>
      <c r="B258" s="25"/>
      <c r="D258" s="25"/>
      <c r="G258" s="25"/>
      <c r="H258" s="27"/>
      <c r="I258" s="25"/>
      <c r="J258" s="25"/>
    </row>
    <row r="259">
      <c r="A259" s="24"/>
      <c r="B259" s="25"/>
      <c r="D259" s="25"/>
      <c r="G259" s="25"/>
      <c r="H259" s="27"/>
      <c r="I259" s="25"/>
      <c r="J259" s="25"/>
    </row>
    <row r="260">
      <c r="A260" s="24"/>
      <c r="B260" s="25"/>
      <c r="D260" s="25"/>
      <c r="G260" s="25"/>
      <c r="H260" s="27"/>
      <c r="I260" s="25"/>
      <c r="J260" s="25"/>
    </row>
    <row r="261">
      <c r="A261" s="24"/>
      <c r="B261" s="25"/>
      <c r="D261" s="25"/>
      <c r="G261" s="25"/>
      <c r="H261" s="27"/>
      <c r="I261" s="25"/>
      <c r="J261" s="25"/>
    </row>
    <row r="262">
      <c r="A262" s="24"/>
      <c r="B262" s="25"/>
      <c r="D262" s="25"/>
      <c r="G262" s="25"/>
      <c r="H262" s="27"/>
      <c r="I262" s="25"/>
      <c r="J262" s="25"/>
    </row>
    <row r="263">
      <c r="A263" s="24"/>
      <c r="B263" s="25"/>
      <c r="D263" s="25"/>
      <c r="G263" s="25"/>
      <c r="H263" s="27"/>
      <c r="I263" s="25"/>
      <c r="J263" s="25"/>
    </row>
    <row r="264">
      <c r="A264" s="24"/>
      <c r="B264" s="25"/>
      <c r="D264" s="25"/>
      <c r="G264" s="25"/>
      <c r="H264" s="27"/>
      <c r="I264" s="25"/>
      <c r="J264" s="25"/>
    </row>
    <row r="265">
      <c r="A265" s="24"/>
      <c r="B265" s="25"/>
      <c r="D265" s="25"/>
      <c r="G265" s="25"/>
      <c r="H265" s="27"/>
      <c r="I265" s="25"/>
      <c r="J265" s="25"/>
    </row>
    <row r="266">
      <c r="A266" s="24"/>
      <c r="B266" s="25"/>
      <c r="D266" s="25"/>
      <c r="G266" s="25"/>
      <c r="H266" s="27"/>
      <c r="I266" s="25"/>
      <c r="J266" s="25"/>
    </row>
    <row r="267">
      <c r="A267" s="24"/>
      <c r="B267" s="25"/>
      <c r="D267" s="25"/>
      <c r="G267" s="25"/>
      <c r="H267" s="27"/>
      <c r="I267" s="25"/>
      <c r="J267" s="25"/>
    </row>
    <row r="268">
      <c r="A268" s="24"/>
      <c r="B268" s="25"/>
      <c r="D268" s="25"/>
      <c r="G268" s="25"/>
      <c r="H268" s="27"/>
      <c r="I268" s="25"/>
      <c r="J268" s="25"/>
    </row>
    <row r="269">
      <c r="A269" s="24"/>
      <c r="B269" s="25"/>
      <c r="D269" s="25"/>
      <c r="G269" s="25"/>
      <c r="H269" s="27"/>
      <c r="I269" s="25"/>
      <c r="J269" s="25"/>
    </row>
    <row r="270">
      <c r="A270" s="24"/>
      <c r="B270" s="25"/>
      <c r="D270" s="25"/>
      <c r="G270" s="25"/>
      <c r="H270" s="27"/>
      <c r="I270" s="25"/>
      <c r="J270" s="25"/>
    </row>
    <row r="271">
      <c r="A271" s="24"/>
      <c r="B271" s="25"/>
      <c r="D271" s="25"/>
      <c r="G271" s="25"/>
      <c r="H271" s="27"/>
      <c r="I271" s="25"/>
      <c r="J271" s="25"/>
    </row>
    <row r="272">
      <c r="A272" s="24"/>
      <c r="B272" s="25"/>
      <c r="D272" s="25"/>
      <c r="G272" s="25"/>
      <c r="H272" s="27"/>
      <c r="I272" s="25"/>
      <c r="J272" s="25"/>
    </row>
    <row r="273">
      <c r="A273" s="24"/>
      <c r="B273" s="25"/>
      <c r="D273" s="25"/>
      <c r="G273" s="25"/>
      <c r="H273" s="27"/>
      <c r="I273" s="25"/>
      <c r="J273" s="25"/>
    </row>
    <row r="274">
      <c r="A274" s="24"/>
      <c r="B274" s="25"/>
      <c r="D274" s="25"/>
      <c r="G274" s="25"/>
      <c r="H274" s="27"/>
      <c r="I274" s="25"/>
      <c r="J274" s="25"/>
    </row>
    <row r="275">
      <c r="A275" s="24"/>
      <c r="B275" s="25"/>
      <c r="D275" s="25"/>
      <c r="G275" s="25"/>
      <c r="H275" s="27"/>
      <c r="I275" s="25"/>
      <c r="J275" s="25"/>
    </row>
    <row r="276">
      <c r="A276" s="24"/>
      <c r="B276" s="25"/>
      <c r="D276" s="25"/>
      <c r="G276" s="25"/>
      <c r="H276" s="27"/>
      <c r="I276" s="25"/>
      <c r="J276" s="25"/>
    </row>
    <row r="277">
      <c r="A277" s="24"/>
      <c r="B277" s="25"/>
      <c r="D277" s="25"/>
      <c r="G277" s="25"/>
      <c r="H277" s="27"/>
      <c r="I277" s="25"/>
      <c r="J277" s="25"/>
    </row>
    <row r="278">
      <c r="A278" s="24"/>
      <c r="B278" s="25"/>
      <c r="D278" s="25"/>
      <c r="G278" s="25"/>
      <c r="H278" s="27"/>
      <c r="I278" s="25"/>
      <c r="J278" s="25"/>
    </row>
    <row r="279">
      <c r="A279" s="24"/>
      <c r="B279" s="25"/>
      <c r="D279" s="25"/>
      <c r="G279" s="25"/>
      <c r="H279" s="27"/>
      <c r="I279" s="25"/>
      <c r="J279" s="25"/>
    </row>
    <row r="280">
      <c r="A280" s="24"/>
      <c r="B280" s="25"/>
      <c r="D280" s="25"/>
      <c r="G280" s="25"/>
      <c r="H280" s="27"/>
      <c r="I280" s="25"/>
      <c r="J280" s="25"/>
    </row>
    <row r="281">
      <c r="A281" s="24"/>
      <c r="B281" s="25"/>
      <c r="D281" s="25"/>
      <c r="G281" s="25"/>
      <c r="H281" s="27"/>
      <c r="I281" s="25"/>
      <c r="J281" s="25"/>
    </row>
    <row r="282">
      <c r="A282" s="24"/>
      <c r="B282" s="25"/>
      <c r="D282" s="25"/>
      <c r="G282" s="25"/>
      <c r="H282" s="27"/>
      <c r="I282" s="25"/>
      <c r="J282" s="25"/>
    </row>
    <row r="283">
      <c r="A283" s="24"/>
      <c r="B283" s="25"/>
      <c r="D283" s="25"/>
      <c r="G283" s="25"/>
      <c r="H283" s="27"/>
      <c r="I283" s="25"/>
      <c r="J283" s="25"/>
    </row>
    <row r="284">
      <c r="A284" s="24"/>
      <c r="B284" s="25"/>
      <c r="D284" s="25"/>
      <c r="G284" s="25"/>
      <c r="H284" s="27"/>
      <c r="I284" s="25"/>
      <c r="J284" s="25"/>
    </row>
    <row r="285">
      <c r="A285" s="24"/>
      <c r="B285" s="25"/>
      <c r="D285" s="25"/>
      <c r="G285" s="25"/>
      <c r="H285" s="27"/>
      <c r="I285" s="25"/>
      <c r="J285" s="25"/>
    </row>
    <row r="286">
      <c r="A286" s="24"/>
      <c r="B286" s="25"/>
      <c r="D286" s="25"/>
      <c r="G286" s="25"/>
      <c r="H286" s="27"/>
      <c r="I286" s="25"/>
      <c r="J286" s="25"/>
    </row>
    <row r="287">
      <c r="A287" s="24"/>
      <c r="B287" s="25"/>
      <c r="D287" s="25"/>
      <c r="G287" s="25"/>
      <c r="H287" s="27"/>
      <c r="I287" s="25"/>
      <c r="J287" s="25"/>
    </row>
    <row r="288">
      <c r="A288" s="24"/>
      <c r="B288" s="25"/>
      <c r="D288" s="25"/>
      <c r="G288" s="25"/>
      <c r="H288" s="27"/>
      <c r="I288" s="25"/>
      <c r="J288" s="25"/>
    </row>
    <row r="289">
      <c r="A289" s="24"/>
      <c r="B289" s="25"/>
      <c r="D289" s="25"/>
      <c r="G289" s="25"/>
      <c r="H289" s="27"/>
      <c r="I289" s="25"/>
      <c r="J289" s="25"/>
    </row>
    <row r="290">
      <c r="A290" s="24"/>
      <c r="B290" s="25"/>
      <c r="D290" s="25"/>
      <c r="G290" s="25"/>
      <c r="H290" s="27"/>
      <c r="I290" s="25"/>
      <c r="J290" s="25"/>
    </row>
    <row r="291">
      <c r="A291" s="24"/>
      <c r="B291" s="25"/>
      <c r="D291" s="25"/>
      <c r="G291" s="25"/>
      <c r="H291" s="27"/>
      <c r="I291" s="25"/>
      <c r="J291" s="25"/>
    </row>
    <row r="292">
      <c r="A292" s="24"/>
      <c r="B292" s="25"/>
      <c r="D292" s="25"/>
      <c r="G292" s="25"/>
      <c r="H292" s="27"/>
      <c r="I292" s="25"/>
      <c r="J292" s="25"/>
    </row>
    <row r="293">
      <c r="A293" s="24"/>
      <c r="B293" s="25"/>
      <c r="D293" s="25"/>
      <c r="G293" s="25"/>
      <c r="H293" s="27"/>
      <c r="I293" s="25"/>
      <c r="J293" s="25"/>
    </row>
    <row r="294">
      <c r="A294" s="24"/>
      <c r="B294" s="25"/>
      <c r="D294" s="25"/>
      <c r="G294" s="25"/>
      <c r="H294" s="27"/>
      <c r="I294" s="25"/>
      <c r="J294" s="25"/>
    </row>
    <row r="295">
      <c r="A295" s="24"/>
      <c r="B295" s="25"/>
      <c r="D295" s="25"/>
      <c r="G295" s="25"/>
      <c r="H295" s="27"/>
      <c r="I295" s="25"/>
      <c r="J295" s="25"/>
    </row>
    <row r="296">
      <c r="A296" s="24"/>
      <c r="B296" s="25"/>
      <c r="D296" s="25"/>
      <c r="G296" s="25"/>
      <c r="H296" s="27"/>
      <c r="I296" s="25"/>
      <c r="J296" s="25"/>
    </row>
    <row r="297">
      <c r="A297" s="24"/>
      <c r="B297" s="25"/>
      <c r="D297" s="25"/>
      <c r="G297" s="25"/>
      <c r="H297" s="27"/>
      <c r="I297" s="25"/>
      <c r="J297" s="25"/>
    </row>
    <row r="298">
      <c r="A298" s="24"/>
      <c r="B298" s="25"/>
      <c r="D298" s="25"/>
      <c r="G298" s="25"/>
      <c r="H298" s="27"/>
      <c r="I298" s="25"/>
      <c r="J298" s="25"/>
    </row>
    <row r="299">
      <c r="A299" s="24"/>
      <c r="B299" s="25"/>
      <c r="D299" s="25"/>
      <c r="G299" s="25"/>
      <c r="H299" s="27"/>
      <c r="I299" s="25"/>
      <c r="J299" s="25"/>
    </row>
    <row r="300">
      <c r="A300" s="24"/>
      <c r="B300" s="25"/>
      <c r="D300" s="25"/>
      <c r="G300" s="25"/>
      <c r="H300" s="27"/>
      <c r="I300" s="25"/>
      <c r="J300" s="25"/>
    </row>
    <row r="301">
      <c r="A301" s="24"/>
      <c r="B301" s="25"/>
      <c r="D301" s="25"/>
      <c r="G301" s="25"/>
      <c r="H301" s="27"/>
      <c r="I301" s="25"/>
      <c r="J301" s="25"/>
    </row>
    <row r="302">
      <c r="A302" s="24"/>
      <c r="B302" s="25"/>
      <c r="D302" s="25"/>
      <c r="G302" s="25"/>
      <c r="H302" s="27"/>
      <c r="I302" s="25"/>
      <c r="J302" s="25"/>
    </row>
    <row r="303">
      <c r="A303" s="24"/>
      <c r="B303" s="25"/>
      <c r="D303" s="25"/>
      <c r="G303" s="25"/>
      <c r="H303" s="27"/>
      <c r="I303" s="25"/>
      <c r="J303" s="25"/>
    </row>
    <row r="304">
      <c r="A304" s="24"/>
      <c r="B304" s="25"/>
      <c r="D304" s="25"/>
      <c r="G304" s="25"/>
      <c r="H304" s="27"/>
      <c r="I304" s="25"/>
      <c r="J304" s="25"/>
    </row>
    <row r="305">
      <c r="A305" s="24"/>
      <c r="B305" s="25"/>
      <c r="D305" s="25"/>
      <c r="G305" s="25"/>
      <c r="H305" s="27"/>
      <c r="I305" s="25"/>
      <c r="J305" s="25"/>
    </row>
    <row r="306">
      <c r="A306" s="24"/>
      <c r="B306" s="25"/>
      <c r="D306" s="25"/>
      <c r="G306" s="25"/>
      <c r="H306" s="27"/>
      <c r="I306" s="25"/>
      <c r="J306" s="25"/>
    </row>
    <row r="307">
      <c r="A307" s="24"/>
      <c r="B307" s="25"/>
      <c r="D307" s="25"/>
      <c r="G307" s="25"/>
      <c r="H307" s="27"/>
      <c r="I307" s="25"/>
      <c r="J307" s="25"/>
    </row>
    <row r="308">
      <c r="A308" s="24"/>
      <c r="B308" s="25"/>
      <c r="D308" s="25"/>
      <c r="G308" s="25"/>
      <c r="H308" s="27"/>
      <c r="I308" s="25"/>
      <c r="J308" s="25"/>
    </row>
    <row r="309">
      <c r="A309" s="24"/>
      <c r="B309" s="25"/>
      <c r="D309" s="25"/>
      <c r="G309" s="25"/>
      <c r="H309" s="27"/>
      <c r="I309" s="25"/>
      <c r="J309" s="25"/>
    </row>
    <row r="310">
      <c r="A310" s="24"/>
      <c r="B310" s="25"/>
      <c r="D310" s="25"/>
      <c r="G310" s="25"/>
      <c r="H310" s="27"/>
      <c r="I310" s="25"/>
      <c r="J310" s="25"/>
    </row>
    <row r="311">
      <c r="A311" s="24"/>
      <c r="B311" s="25"/>
      <c r="D311" s="25"/>
      <c r="G311" s="25"/>
      <c r="H311" s="27"/>
      <c r="I311" s="25"/>
      <c r="J311" s="25"/>
    </row>
    <row r="312">
      <c r="A312" s="24"/>
      <c r="B312" s="25"/>
      <c r="D312" s="25"/>
      <c r="G312" s="25"/>
      <c r="H312" s="27"/>
      <c r="I312" s="25"/>
      <c r="J312" s="25"/>
    </row>
    <row r="313">
      <c r="A313" s="24"/>
      <c r="B313" s="25"/>
      <c r="D313" s="25"/>
      <c r="G313" s="25"/>
      <c r="H313" s="27"/>
      <c r="I313" s="25"/>
      <c r="J313" s="25"/>
    </row>
    <row r="314">
      <c r="A314" s="24"/>
      <c r="B314" s="25"/>
      <c r="D314" s="25"/>
      <c r="G314" s="25"/>
      <c r="H314" s="27"/>
      <c r="I314" s="25"/>
      <c r="J314" s="25"/>
    </row>
    <row r="315">
      <c r="A315" s="24"/>
      <c r="B315" s="25"/>
      <c r="D315" s="25"/>
      <c r="G315" s="25"/>
      <c r="H315" s="27"/>
      <c r="I315" s="25"/>
      <c r="J315" s="25"/>
    </row>
    <row r="316">
      <c r="A316" s="24"/>
      <c r="B316" s="25"/>
      <c r="D316" s="25"/>
      <c r="G316" s="25"/>
      <c r="H316" s="27"/>
      <c r="I316" s="25"/>
      <c r="J316" s="25"/>
    </row>
    <row r="317">
      <c r="A317" s="24"/>
      <c r="B317" s="25"/>
      <c r="D317" s="25"/>
      <c r="G317" s="25"/>
      <c r="H317" s="27"/>
      <c r="I317" s="25"/>
      <c r="J317" s="25"/>
    </row>
    <row r="318">
      <c r="A318" s="24"/>
      <c r="B318" s="25"/>
      <c r="D318" s="25"/>
      <c r="G318" s="25"/>
      <c r="H318" s="27"/>
      <c r="I318" s="25"/>
      <c r="J318" s="25"/>
    </row>
    <row r="319">
      <c r="A319" s="24"/>
      <c r="B319" s="25"/>
      <c r="D319" s="25"/>
      <c r="G319" s="25"/>
      <c r="H319" s="27"/>
      <c r="I319" s="25"/>
      <c r="J319" s="25"/>
    </row>
    <row r="320">
      <c r="A320" s="24"/>
      <c r="B320" s="25"/>
      <c r="D320" s="25"/>
      <c r="G320" s="25"/>
      <c r="H320" s="27"/>
      <c r="I320" s="25"/>
      <c r="J320" s="25"/>
    </row>
    <row r="321">
      <c r="A321" s="24"/>
      <c r="B321" s="25"/>
      <c r="D321" s="25"/>
      <c r="G321" s="25"/>
      <c r="H321" s="27"/>
      <c r="I321" s="25"/>
      <c r="J321" s="25"/>
    </row>
    <row r="322">
      <c r="A322" s="24"/>
      <c r="B322" s="25"/>
      <c r="D322" s="25"/>
      <c r="G322" s="25"/>
      <c r="H322" s="27"/>
      <c r="I322" s="25"/>
      <c r="J322" s="25"/>
    </row>
    <row r="323">
      <c r="A323" s="24"/>
      <c r="B323" s="25"/>
      <c r="D323" s="25"/>
      <c r="G323" s="25"/>
      <c r="H323" s="27"/>
      <c r="I323" s="25"/>
      <c r="J323" s="25"/>
    </row>
    <row r="324">
      <c r="A324" s="24"/>
      <c r="B324" s="25"/>
      <c r="D324" s="25"/>
      <c r="G324" s="25"/>
      <c r="H324" s="27"/>
      <c r="I324" s="25"/>
      <c r="J324" s="25"/>
    </row>
    <row r="325">
      <c r="A325" s="24"/>
      <c r="B325" s="25"/>
      <c r="D325" s="25"/>
      <c r="G325" s="25"/>
      <c r="H325" s="27"/>
      <c r="I325" s="25"/>
      <c r="J325" s="25"/>
    </row>
    <row r="326">
      <c r="A326" s="24"/>
      <c r="B326" s="25"/>
      <c r="D326" s="25"/>
      <c r="G326" s="25"/>
      <c r="H326" s="27"/>
      <c r="I326" s="25"/>
      <c r="J326" s="25"/>
    </row>
    <row r="327">
      <c r="A327" s="24"/>
      <c r="B327" s="25"/>
      <c r="D327" s="25"/>
      <c r="G327" s="25"/>
      <c r="H327" s="27"/>
      <c r="I327" s="25"/>
      <c r="J327" s="25"/>
    </row>
    <row r="328">
      <c r="A328" s="24"/>
      <c r="B328" s="25"/>
      <c r="D328" s="25"/>
      <c r="G328" s="25"/>
      <c r="H328" s="27"/>
      <c r="I328" s="25"/>
      <c r="J328" s="25"/>
    </row>
    <row r="329">
      <c r="A329" s="24"/>
      <c r="B329" s="25"/>
      <c r="D329" s="25"/>
      <c r="G329" s="25"/>
      <c r="H329" s="27"/>
      <c r="I329" s="25"/>
      <c r="J329" s="25"/>
    </row>
    <row r="330">
      <c r="A330" s="24"/>
      <c r="B330" s="25"/>
      <c r="D330" s="25"/>
      <c r="G330" s="25"/>
      <c r="H330" s="27"/>
      <c r="I330" s="25"/>
      <c r="J330" s="25"/>
    </row>
    <row r="331">
      <c r="A331" s="24"/>
      <c r="B331" s="25"/>
      <c r="D331" s="25"/>
      <c r="G331" s="25"/>
      <c r="H331" s="27"/>
      <c r="I331" s="25"/>
      <c r="J331" s="25"/>
    </row>
    <row r="332">
      <c r="A332" s="24"/>
      <c r="B332" s="25"/>
      <c r="D332" s="25"/>
      <c r="G332" s="25"/>
      <c r="H332" s="27"/>
      <c r="I332" s="25"/>
      <c r="J332" s="25"/>
    </row>
    <row r="333">
      <c r="A333" s="24"/>
      <c r="B333" s="25"/>
      <c r="D333" s="25"/>
      <c r="G333" s="25"/>
      <c r="H333" s="27"/>
      <c r="I333" s="25"/>
      <c r="J333" s="25"/>
    </row>
    <row r="334">
      <c r="A334" s="24"/>
      <c r="B334" s="25"/>
      <c r="D334" s="25"/>
      <c r="G334" s="25"/>
      <c r="H334" s="27"/>
      <c r="I334" s="25"/>
      <c r="J334" s="25"/>
    </row>
    <row r="335">
      <c r="A335" s="24"/>
      <c r="B335" s="25"/>
      <c r="D335" s="25"/>
      <c r="G335" s="25"/>
      <c r="H335" s="27"/>
      <c r="I335" s="25"/>
      <c r="J335" s="25"/>
    </row>
    <row r="336">
      <c r="A336" s="24"/>
      <c r="B336" s="25"/>
      <c r="D336" s="25"/>
      <c r="G336" s="25"/>
      <c r="H336" s="27"/>
      <c r="I336" s="25"/>
      <c r="J336" s="25"/>
    </row>
    <row r="337">
      <c r="A337" s="24"/>
      <c r="B337" s="25"/>
      <c r="D337" s="25"/>
      <c r="G337" s="25"/>
      <c r="H337" s="27"/>
      <c r="I337" s="25"/>
      <c r="J337" s="25"/>
    </row>
    <row r="338">
      <c r="A338" s="24"/>
      <c r="B338" s="25"/>
      <c r="D338" s="25"/>
      <c r="G338" s="25"/>
      <c r="H338" s="27"/>
      <c r="I338" s="25"/>
      <c r="J338" s="25"/>
    </row>
    <row r="339">
      <c r="A339" s="24"/>
      <c r="B339" s="25"/>
      <c r="D339" s="25"/>
      <c r="G339" s="25"/>
      <c r="H339" s="27"/>
      <c r="I339" s="25"/>
      <c r="J339" s="25"/>
    </row>
    <row r="340">
      <c r="A340" s="24"/>
      <c r="B340" s="25"/>
      <c r="D340" s="25"/>
      <c r="G340" s="25"/>
      <c r="H340" s="27"/>
      <c r="I340" s="25"/>
      <c r="J340" s="25"/>
    </row>
    <row r="341">
      <c r="A341" s="24"/>
      <c r="B341" s="25"/>
      <c r="D341" s="25"/>
      <c r="G341" s="25"/>
      <c r="H341" s="27"/>
      <c r="I341" s="25"/>
      <c r="J341" s="25"/>
    </row>
    <row r="342">
      <c r="A342" s="24"/>
      <c r="B342" s="25"/>
      <c r="D342" s="25"/>
      <c r="G342" s="25"/>
      <c r="H342" s="27"/>
      <c r="I342" s="25"/>
      <c r="J342" s="25"/>
    </row>
    <row r="343">
      <c r="A343" s="24"/>
      <c r="B343" s="25"/>
      <c r="D343" s="25"/>
      <c r="G343" s="25"/>
      <c r="H343" s="27"/>
      <c r="I343" s="25"/>
      <c r="J343" s="25"/>
    </row>
    <row r="344">
      <c r="A344" s="24"/>
      <c r="B344" s="25"/>
      <c r="D344" s="25"/>
      <c r="G344" s="25"/>
      <c r="H344" s="27"/>
      <c r="I344" s="25"/>
      <c r="J344" s="25"/>
    </row>
    <row r="345">
      <c r="A345" s="24"/>
      <c r="B345" s="25"/>
      <c r="D345" s="25"/>
      <c r="G345" s="25"/>
      <c r="H345" s="27"/>
      <c r="I345" s="25"/>
      <c r="J345" s="25"/>
    </row>
    <row r="346">
      <c r="A346" s="24"/>
      <c r="B346" s="25"/>
      <c r="D346" s="25"/>
      <c r="G346" s="25"/>
      <c r="H346" s="27"/>
      <c r="I346" s="25"/>
      <c r="J346" s="25"/>
    </row>
    <row r="347">
      <c r="A347" s="24"/>
      <c r="B347" s="25"/>
      <c r="D347" s="25"/>
      <c r="G347" s="25"/>
      <c r="H347" s="27"/>
      <c r="I347" s="25"/>
      <c r="J347" s="25"/>
    </row>
    <row r="348">
      <c r="A348" s="24"/>
      <c r="B348" s="25"/>
      <c r="D348" s="25"/>
      <c r="G348" s="25"/>
      <c r="H348" s="27"/>
      <c r="I348" s="25"/>
      <c r="J348" s="25"/>
    </row>
    <row r="349">
      <c r="A349" s="24"/>
      <c r="B349" s="25"/>
      <c r="D349" s="25"/>
      <c r="G349" s="25"/>
      <c r="H349" s="27"/>
      <c r="I349" s="25"/>
      <c r="J349" s="25"/>
    </row>
    <row r="350">
      <c r="A350" s="24"/>
      <c r="B350" s="25"/>
      <c r="D350" s="25"/>
      <c r="G350" s="25"/>
      <c r="H350" s="27"/>
      <c r="I350" s="25"/>
      <c r="J350" s="25"/>
    </row>
    <row r="351">
      <c r="A351" s="24"/>
      <c r="B351" s="25"/>
      <c r="D351" s="25"/>
      <c r="G351" s="25"/>
      <c r="H351" s="27"/>
      <c r="I351" s="25"/>
      <c r="J351" s="25"/>
    </row>
    <row r="352">
      <c r="A352" s="24"/>
      <c r="B352" s="25"/>
      <c r="D352" s="25"/>
      <c r="G352" s="25"/>
      <c r="H352" s="27"/>
      <c r="I352" s="25"/>
      <c r="J352" s="25"/>
    </row>
    <row r="353">
      <c r="A353" s="24"/>
      <c r="B353" s="25"/>
      <c r="D353" s="25"/>
      <c r="G353" s="25"/>
      <c r="H353" s="27"/>
      <c r="I353" s="25"/>
      <c r="J353" s="25"/>
    </row>
    <row r="354">
      <c r="A354" s="24"/>
      <c r="B354" s="25"/>
      <c r="D354" s="25"/>
      <c r="G354" s="25"/>
      <c r="H354" s="27"/>
      <c r="I354" s="25"/>
      <c r="J354" s="25"/>
    </row>
    <row r="355">
      <c r="A355" s="24"/>
      <c r="B355" s="25"/>
      <c r="D355" s="25"/>
      <c r="G355" s="25"/>
      <c r="H355" s="27"/>
      <c r="I355" s="25"/>
      <c r="J355" s="25"/>
    </row>
    <row r="356">
      <c r="A356" s="24"/>
      <c r="B356" s="25"/>
      <c r="D356" s="25"/>
      <c r="G356" s="25"/>
      <c r="H356" s="27"/>
      <c r="I356" s="25"/>
      <c r="J356" s="25"/>
    </row>
    <row r="357">
      <c r="A357" s="24"/>
      <c r="B357" s="25"/>
      <c r="D357" s="25"/>
      <c r="G357" s="25"/>
      <c r="H357" s="27"/>
      <c r="I357" s="25"/>
      <c r="J357" s="25"/>
    </row>
    <row r="358">
      <c r="A358" s="24"/>
      <c r="B358" s="25"/>
      <c r="D358" s="25"/>
      <c r="G358" s="25"/>
      <c r="H358" s="27"/>
      <c r="I358" s="25"/>
      <c r="J358" s="25"/>
    </row>
    <row r="359">
      <c r="A359" s="24"/>
      <c r="B359" s="25"/>
      <c r="D359" s="25"/>
      <c r="G359" s="25"/>
      <c r="H359" s="27"/>
      <c r="I359" s="25"/>
      <c r="J359" s="25"/>
    </row>
    <row r="360">
      <c r="A360" s="24"/>
      <c r="B360" s="25"/>
      <c r="D360" s="25"/>
      <c r="G360" s="25"/>
      <c r="H360" s="27"/>
      <c r="I360" s="25"/>
      <c r="J360" s="25"/>
    </row>
    <row r="361">
      <c r="A361" s="24"/>
      <c r="B361" s="25"/>
      <c r="D361" s="25"/>
      <c r="G361" s="25"/>
      <c r="H361" s="27"/>
      <c r="I361" s="25"/>
      <c r="J361" s="25"/>
    </row>
    <row r="362">
      <c r="A362" s="24"/>
      <c r="B362" s="25"/>
      <c r="D362" s="25"/>
      <c r="G362" s="25"/>
      <c r="H362" s="27"/>
      <c r="I362" s="25"/>
      <c r="J362" s="25"/>
    </row>
    <row r="363">
      <c r="A363" s="24"/>
      <c r="B363" s="25"/>
      <c r="D363" s="25"/>
      <c r="G363" s="25"/>
      <c r="H363" s="27"/>
      <c r="I363" s="25"/>
      <c r="J363" s="25"/>
    </row>
    <row r="364">
      <c r="A364" s="24"/>
      <c r="B364" s="25"/>
      <c r="D364" s="25"/>
      <c r="G364" s="25"/>
      <c r="H364" s="27"/>
      <c r="I364" s="25"/>
      <c r="J364" s="25"/>
    </row>
    <row r="365">
      <c r="A365" s="24"/>
      <c r="B365" s="25"/>
      <c r="D365" s="25"/>
      <c r="G365" s="25"/>
      <c r="H365" s="27"/>
      <c r="I365" s="25"/>
      <c r="J365" s="25"/>
    </row>
    <row r="366">
      <c r="A366" s="24"/>
      <c r="B366" s="25"/>
      <c r="D366" s="25"/>
      <c r="G366" s="25"/>
      <c r="H366" s="27"/>
      <c r="I366" s="25"/>
      <c r="J366" s="25"/>
    </row>
    <row r="367">
      <c r="A367" s="24"/>
      <c r="B367" s="25"/>
      <c r="D367" s="25"/>
      <c r="G367" s="25"/>
      <c r="H367" s="27"/>
      <c r="I367" s="25"/>
      <c r="J367" s="25"/>
    </row>
    <row r="368">
      <c r="A368" s="24"/>
      <c r="B368" s="25"/>
      <c r="D368" s="25"/>
      <c r="G368" s="25"/>
      <c r="H368" s="27"/>
      <c r="I368" s="25"/>
      <c r="J368" s="25"/>
    </row>
    <row r="369">
      <c r="A369" s="24"/>
      <c r="B369" s="25"/>
      <c r="D369" s="25"/>
      <c r="G369" s="25"/>
      <c r="H369" s="27"/>
      <c r="I369" s="25"/>
      <c r="J369" s="25"/>
    </row>
    <row r="370">
      <c r="A370" s="24"/>
      <c r="B370" s="25"/>
      <c r="D370" s="25"/>
      <c r="G370" s="25"/>
      <c r="H370" s="27"/>
      <c r="I370" s="25"/>
      <c r="J370" s="25"/>
    </row>
    <row r="371">
      <c r="A371" s="24"/>
      <c r="B371" s="25"/>
      <c r="D371" s="25"/>
      <c r="G371" s="25"/>
      <c r="H371" s="27"/>
      <c r="I371" s="25"/>
      <c r="J371" s="25"/>
    </row>
    <row r="372">
      <c r="A372" s="24"/>
      <c r="B372" s="25"/>
      <c r="D372" s="25"/>
      <c r="G372" s="25"/>
      <c r="H372" s="27"/>
      <c r="I372" s="25"/>
      <c r="J372" s="25"/>
    </row>
    <row r="373">
      <c r="A373" s="24"/>
      <c r="B373" s="25"/>
      <c r="D373" s="25"/>
      <c r="G373" s="25"/>
      <c r="H373" s="27"/>
      <c r="I373" s="25"/>
      <c r="J373" s="25"/>
    </row>
    <row r="374">
      <c r="A374" s="24"/>
      <c r="B374" s="25"/>
      <c r="D374" s="25"/>
      <c r="G374" s="25"/>
      <c r="H374" s="27"/>
      <c r="I374" s="25"/>
      <c r="J374" s="25"/>
    </row>
    <row r="375">
      <c r="A375" s="24"/>
      <c r="B375" s="25"/>
      <c r="D375" s="25"/>
      <c r="G375" s="25"/>
      <c r="H375" s="27"/>
      <c r="I375" s="25"/>
      <c r="J375" s="25"/>
    </row>
    <row r="376">
      <c r="A376" s="24"/>
      <c r="B376" s="25"/>
      <c r="D376" s="25"/>
      <c r="G376" s="25"/>
      <c r="H376" s="27"/>
      <c r="I376" s="25"/>
      <c r="J376" s="25"/>
    </row>
    <row r="377">
      <c r="A377" s="24"/>
      <c r="B377" s="25"/>
      <c r="D377" s="25"/>
      <c r="G377" s="25"/>
      <c r="H377" s="27"/>
      <c r="I377" s="25"/>
      <c r="J377" s="25"/>
    </row>
    <row r="378">
      <c r="A378" s="24"/>
      <c r="B378" s="25"/>
      <c r="D378" s="25"/>
      <c r="G378" s="25"/>
      <c r="H378" s="27"/>
      <c r="I378" s="25"/>
      <c r="J378" s="25"/>
    </row>
    <row r="379">
      <c r="A379" s="24"/>
      <c r="B379" s="25"/>
      <c r="D379" s="25"/>
      <c r="G379" s="25"/>
      <c r="H379" s="27"/>
      <c r="I379" s="25"/>
      <c r="J379" s="25"/>
    </row>
    <row r="380">
      <c r="A380" s="24"/>
      <c r="B380" s="25"/>
      <c r="D380" s="25"/>
      <c r="G380" s="25"/>
      <c r="H380" s="27"/>
      <c r="I380" s="25"/>
      <c r="J380" s="25"/>
    </row>
    <row r="381">
      <c r="A381" s="24"/>
      <c r="B381" s="25"/>
      <c r="D381" s="25"/>
      <c r="G381" s="25"/>
      <c r="H381" s="27"/>
      <c r="I381" s="25"/>
      <c r="J381" s="25"/>
    </row>
    <row r="382">
      <c r="A382" s="24"/>
      <c r="B382" s="25"/>
      <c r="D382" s="25"/>
      <c r="G382" s="25"/>
      <c r="H382" s="27"/>
      <c r="I382" s="25"/>
      <c r="J382" s="25"/>
    </row>
    <row r="383">
      <c r="A383" s="24"/>
      <c r="B383" s="25"/>
      <c r="D383" s="25"/>
      <c r="G383" s="25"/>
      <c r="H383" s="27"/>
      <c r="I383" s="25"/>
      <c r="J383" s="25"/>
    </row>
    <row r="384">
      <c r="A384" s="24"/>
      <c r="B384" s="25"/>
      <c r="D384" s="25"/>
      <c r="G384" s="25"/>
      <c r="H384" s="27"/>
      <c r="I384" s="25"/>
      <c r="J384" s="25"/>
    </row>
    <row r="385">
      <c r="A385" s="24"/>
      <c r="B385" s="25"/>
      <c r="D385" s="25"/>
      <c r="G385" s="25"/>
      <c r="H385" s="27"/>
      <c r="I385" s="25"/>
      <c r="J385" s="25"/>
    </row>
    <row r="386">
      <c r="A386" s="24"/>
      <c r="B386" s="25"/>
      <c r="D386" s="25"/>
      <c r="G386" s="25"/>
      <c r="H386" s="27"/>
      <c r="I386" s="25"/>
      <c r="J386" s="25"/>
    </row>
    <row r="387">
      <c r="A387" s="24"/>
      <c r="B387" s="25"/>
      <c r="D387" s="25"/>
      <c r="G387" s="25"/>
      <c r="H387" s="27"/>
      <c r="I387" s="25"/>
      <c r="J387" s="25"/>
    </row>
    <row r="388">
      <c r="A388" s="24"/>
      <c r="B388" s="25"/>
      <c r="D388" s="25"/>
      <c r="G388" s="25"/>
      <c r="H388" s="27"/>
      <c r="I388" s="25"/>
      <c r="J388" s="25"/>
    </row>
    <row r="389">
      <c r="A389" s="24"/>
      <c r="B389" s="25"/>
      <c r="D389" s="25"/>
      <c r="G389" s="25"/>
      <c r="H389" s="27"/>
      <c r="I389" s="25"/>
      <c r="J389" s="25"/>
    </row>
    <row r="390">
      <c r="A390" s="24"/>
      <c r="B390" s="25"/>
      <c r="D390" s="25"/>
      <c r="G390" s="25"/>
      <c r="H390" s="27"/>
      <c r="I390" s="25"/>
      <c r="J390" s="25"/>
    </row>
    <row r="391">
      <c r="A391" s="24"/>
      <c r="B391" s="25"/>
      <c r="D391" s="25"/>
      <c r="G391" s="25"/>
      <c r="H391" s="27"/>
      <c r="I391" s="25"/>
      <c r="J391" s="25"/>
    </row>
    <row r="392">
      <c r="A392" s="24"/>
      <c r="B392" s="25"/>
      <c r="D392" s="25"/>
      <c r="G392" s="25"/>
      <c r="H392" s="27"/>
      <c r="I392" s="25"/>
      <c r="J392" s="25"/>
    </row>
    <row r="393">
      <c r="A393" s="24"/>
      <c r="B393" s="25"/>
      <c r="D393" s="25"/>
      <c r="G393" s="25"/>
      <c r="H393" s="27"/>
      <c r="I393" s="25"/>
      <c r="J393" s="25"/>
    </row>
    <row r="394">
      <c r="A394" s="24"/>
      <c r="B394" s="25"/>
      <c r="D394" s="25"/>
      <c r="G394" s="25"/>
      <c r="H394" s="27"/>
      <c r="I394" s="25"/>
      <c r="J394" s="25"/>
    </row>
    <row r="395">
      <c r="A395" s="24"/>
      <c r="B395" s="25"/>
      <c r="D395" s="25"/>
      <c r="G395" s="25"/>
      <c r="H395" s="27"/>
      <c r="I395" s="25"/>
      <c r="J395" s="25"/>
    </row>
    <row r="396">
      <c r="A396" s="24"/>
      <c r="B396" s="25"/>
      <c r="D396" s="25"/>
      <c r="G396" s="25"/>
      <c r="H396" s="27"/>
      <c r="I396" s="25"/>
      <c r="J396" s="25"/>
    </row>
    <row r="397">
      <c r="A397" s="24"/>
      <c r="B397" s="25"/>
      <c r="D397" s="25"/>
      <c r="G397" s="25"/>
      <c r="H397" s="27"/>
      <c r="I397" s="25"/>
      <c r="J397" s="25"/>
    </row>
    <row r="398">
      <c r="A398" s="24"/>
      <c r="B398" s="25"/>
      <c r="D398" s="25"/>
      <c r="G398" s="25"/>
      <c r="H398" s="27"/>
      <c r="I398" s="25"/>
      <c r="J398" s="25"/>
    </row>
    <row r="399">
      <c r="A399" s="24"/>
      <c r="B399" s="25"/>
      <c r="D399" s="25"/>
      <c r="G399" s="25"/>
      <c r="H399" s="27"/>
      <c r="I399" s="25"/>
      <c r="J399" s="25"/>
    </row>
    <row r="400">
      <c r="A400" s="24"/>
      <c r="B400" s="25"/>
      <c r="D400" s="25"/>
      <c r="G400" s="25"/>
      <c r="H400" s="27"/>
      <c r="I400" s="25"/>
      <c r="J400" s="25"/>
    </row>
    <row r="401">
      <c r="A401" s="24"/>
      <c r="B401" s="25"/>
      <c r="D401" s="25"/>
      <c r="G401" s="25"/>
      <c r="H401" s="27"/>
      <c r="I401" s="25"/>
      <c r="J401" s="25"/>
    </row>
    <row r="402">
      <c r="A402" s="24"/>
      <c r="B402" s="25"/>
      <c r="D402" s="25"/>
      <c r="G402" s="25"/>
      <c r="H402" s="27"/>
      <c r="I402" s="25"/>
      <c r="J402" s="25"/>
    </row>
    <row r="403">
      <c r="A403" s="24"/>
      <c r="B403" s="25"/>
      <c r="D403" s="25"/>
      <c r="G403" s="25"/>
      <c r="H403" s="27"/>
      <c r="I403" s="25"/>
      <c r="J403" s="25"/>
    </row>
    <row r="404">
      <c r="A404" s="24"/>
      <c r="B404" s="25"/>
      <c r="D404" s="25"/>
      <c r="G404" s="25"/>
      <c r="H404" s="27"/>
      <c r="I404" s="25"/>
      <c r="J404" s="25"/>
    </row>
    <row r="405">
      <c r="A405" s="24"/>
      <c r="B405" s="25"/>
      <c r="D405" s="25"/>
      <c r="G405" s="25"/>
      <c r="H405" s="27"/>
      <c r="I405" s="25"/>
      <c r="J405" s="25"/>
    </row>
    <row r="406">
      <c r="A406" s="24"/>
      <c r="B406" s="25"/>
      <c r="D406" s="25"/>
      <c r="G406" s="25"/>
      <c r="H406" s="27"/>
      <c r="I406" s="25"/>
      <c r="J406" s="25"/>
    </row>
    <row r="407">
      <c r="A407" s="24"/>
      <c r="B407" s="25"/>
      <c r="D407" s="25"/>
      <c r="G407" s="25"/>
      <c r="H407" s="27"/>
      <c r="I407" s="25"/>
      <c r="J407" s="25"/>
    </row>
    <row r="408">
      <c r="A408" s="24"/>
      <c r="B408" s="25"/>
      <c r="D408" s="25"/>
      <c r="G408" s="25"/>
      <c r="H408" s="27"/>
      <c r="I408" s="25"/>
      <c r="J408" s="25"/>
    </row>
    <row r="409">
      <c r="A409" s="24"/>
      <c r="B409" s="25"/>
      <c r="D409" s="25"/>
      <c r="G409" s="25"/>
      <c r="H409" s="27"/>
      <c r="I409" s="25"/>
      <c r="J409" s="25"/>
    </row>
    <row r="410">
      <c r="A410" s="24"/>
      <c r="B410" s="25"/>
      <c r="D410" s="25"/>
      <c r="G410" s="25"/>
      <c r="H410" s="27"/>
      <c r="I410" s="25"/>
      <c r="J410" s="25"/>
    </row>
    <row r="411">
      <c r="A411" s="24"/>
      <c r="B411" s="25"/>
      <c r="D411" s="25"/>
      <c r="G411" s="25"/>
      <c r="H411" s="27"/>
      <c r="I411" s="25"/>
      <c r="J411" s="25"/>
    </row>
    <row r="412">
      <c r="A412" s="24"/>
      <c r="B412" s="25"/>
      <c r="D412" s="25"/>
      <c r="G412" s="25"/>
      <c r="H412" s="27"/>
      <c r="I412" s="25"/>
      <c r="J412" s="25"/>
    </row>
    <row r="413">
      <c r="A413" s="24"/>
      <c r="B413" s="25"/>
      <c r="D413" s="25"/>
      <c r="G413" s="25"/>
      <c r="H413" s="27"/>
      <c r="I413" s="25"/>
      <c r="J413" s="25"/>
    </row>
    <row r="414">
      <c r="A414" s="24"/>
      <c r="B414" s="25"/>
      <c r="D414" s="25"/>
      <c r="G414" s="25"/>
      <c r="H414" s="27"/>
      <c r="I414" s="25"/>
      <c r="J414" s="25"/>
    </row>
    <row r="415">
      <c r="A415" s="24"/>
      <c r="B415" s="25"/>
      <c r="D415" s="25"/>
      <c r="G415" s="25"/>
      <c r="H415" s="27"/>
      <c r="I415" s="25"/>
      <c r="J415" s="25"/>
    </row>
    <row r="416">
      <c r="A416" s="24"/>
      <c r="B416" s="25"/>
      <c r="D416" s="25"/>
      <c r="G416" s="25"/>
      <c r="H416" s="27"/>
      <c r="I416" s="25"/>
      <c r="J416" s="25"/>
    </row>
    <row r="417">
      <c r="A417" s="24"/>
      <c r="B417" s="25"/>
      <c r="D417" s="25"/>
      <c r="G417" s="25"/>
      <c r="H417" s="27"/>
      <c r="I417" s="25"/>
      <c r="J417" s="25"/>
    </row>
    <row r="418">
      <c r="A418" s="24"/>
      <c r="B418" s="25"/>
      <c r="D418" s="25"/>
      <c r="G418" s="25"/>
      <c r="H418" s="27"/>
      <c r="I418" s="25"/>
      <c r="J418" s="25"/>
    </row>
    <row r="419">
      <c r="A419" s="24"/>
      <c r="B419" s="25"/>
      <c r="D419" s="25"/>
      <c r="G419" s="25"/>
      <c r="H419" s="27"/>
      <c r="I419" s="25"/>
      <c r="J419" s="25"/>
    </row>
    <row r="420">
      <c r="A420" s="24"/>
      <c r="B420" s="25"/>
      <c r="D420" s="25"/>
      <c r="G420" s="25"/>
      <c r="H420" s="27"/>
      <c r="I420" s="25"/>
      <c r="J420" s="25"/>
    </row>
    <row r="421">
      <c r="A421" s="24"/>
      <c r="B421" s="25"/>
      <c r="D421" s="25"/>
      <c r="G421" s="25"/>
      <c r="H421" s="27"/>
      <c r="I421" s="25"/>
      <c r="J421" s="25"/>
    </row>
    <row r="422">
      <c r="A422" s="24"/>
      <c r="B422" s="25"/>
      <c r="D422" s="25"/>
      <c r="G422" s="25"/>
      <c r="H422" s="27"/>
      <c r="I422" s="25"/>
      <c r="J422" s="25"/>
    </row>
    <row r="423">
      <c r="A423" s="24"/>
      <c r="B423" s="25"/>
      <c r="D423" s="25"/>
      <c r="G423" s="25"/>
      <c r="H423" s="27"/>
      <c r="I423" s="25"/>
      <c r="J423" s="25"/>
    </row>
    <row r="424">
      <c r="A424" s="24"/>
      <c r="B424" s="25"/>
      <c r="D424" s="25"/>
      <c r="G424" s="25"/>
      <c r="H424" s="27"/>
      <c r="I424" s="25"/>
      <c r="J424" s="25"/>
    </row>
    <row r="425">
      <c r="A425" s="24"/>
      <c r="B425" s="25"/>
      <c r="D425" s="25"/>
      <c r="G425" s="25"/>
      <c r="H425" s="27"/>
      <c r="I425" s="25"/>
      <c r="J425" s="25"/>
    </row>
    <row r="426">
      <c r="A426" s="24"/>
      <c r="B426" s="25"/>
      <c r="D426" s="25"/>
      <c r="G426" s="25"/>
      <c r="H426" s="27"/>
      <c r="I426" s="25"/>
      <c r="J426" s="25"/>
    </row>
    <row r="427">
      <c r="A427" s="24"/>
      <c r="B427" s="25"/>
      <c r="D427" s="25"/>
      <c r="G427" s="25"/>
      <c r="H427" s="27"/>
      <c r="I427" s="25"/>
      <c r="J427" s="25"/>
    </row>
    <row r="428">
      <c r="A428" s="24"/>
      <c r="B428" s="25"/>
      <c r="D428" s="25"/>
      <c r="G428" s="25"/>
      <c r="H428" s="27"/>
      <c r="I428" s="25"/>
      <c r="J428" s="25"/>
    </row>
    <row r="429">
      <c r="A429" s="24"/>
      <c r="B429" s="25"/>
      <c r="D429" s="25"/>
      <c r="G429" s="25"/>
      <c r="H429" s="27"/>
      <c r="I429" s="25"/>
      <c r="J429" s="25"/>
    </row>
    <row r="430">
      <c r="A430" s="24"/>
      <c r="B430" s="25"/>
      <c r="D430" s="25"/>
      <c r="G430" s="25"/>
      <c r="H430" s="27"/>
      <c r="I430" s="25"/>
      <c r="J430" s="25"/>
    </row>
    <row r="431">
      <c r="A431" s="24"/>
      <c r="B431" s="25"/>
      <c r="D431" s="25"/>
      <c r="G431" s="25"/>
      <c r="H431" s="27"/>
      <c r="I431" s="25"/>
      <c r="J431" s="25"/>
    </row>
    <row r="432">
      <c r="A432" s="24"/>
      <c r="B432" s="25"/>
      <c r="D432" s="25"/>
      <c r="G432" s="25"/>
      <c r="H432" s="27"/>
      <c r="I432" s="25"/>
      <c r="J432" s="25"/>
    </row>
    <row r="433">
      <c r="A433" s="24"/>
      <c r="B433" s="25"/>
      <c r="D433" s="25"/>
      <c r="G433" s="25"/>
      <c r="H433" s="27"/>
      <c r="I433" s="25"/>
      <c r="J433" s="25"/>
    </row>
    <row r="434">
      <c r="A434" s="24"/>
      <c r="B434" s="25"/>
      <c r="D434" s="25"/>
      <c r="G434" s="25"/>
      <c r="H434" s="27"/>
      <c r="I434" s="25"/>
      <c r="J434" s="25"/>
    </row>
    <row r="435">
      <c r="A435" s="24"/>
      <c r="B435" s="25"/>
      <c r="D435" s="25"/>
      <c r="G435" s="25"/>
      <c r="H435" s="27"/>
      <c r="I435" s="25"/>
      <c r="J435" s="25"/>
    </row>
    <row r="436">
      <c r="A436" s="24"/>
      <c r="B436" s="25"/>
      <c r="D436" s="25"/>
      <c r="G436" s="25"/>
      <c r="H436" s="27"/>
      <c r="I436" s="25"/>
      <c r="J436" s="25"/>
    </row>
    <row r="437">
      <c r="A437" s="24"/>
      <c r="B437" s="25"/>
      <c r="D437" s="25"/>
      <c r="G437" s="25"/>
      <c r="H437" s="27"/>
      <c r="I437" s="25"/>
      <c r="J437" s="25"/>
    </row>
    <row r="438">
      <c r="A438" s="24"/>
      <c r="B438" s="25"/>
      <c r="D438" s="25"/>
      <c r="G438" s="25"/>
      <c r="H438" s="27"/>
      <c r="I438" s="25"/>
      <c r="J438" s="25"/>
    </row>
    <row r="439">
      <c r="A439" s="24"/>
      <c r="B439" s="25"/>
      <c r="D439" s="25"/>
      <c r="G439" s="25"/>
      <c r="H439" s="27"/>
      <c r="I439" s="25"/>
      <c r="J439" s="25"/>
    </row>
    <row r="440">
      <c r="A440" s="24"/>
      <c r="B440" s="25"/>
      <c r="D440" s="25"/>
      <c r="G440" s="25"/>
      <c r="H440" s="27"/>
      <c r="I440" s="25"/>
      <c r="J440" s="25"/>
    </row>
    <row r="441">
      <c r="A441" s="24"/>
      <c r="B441" s="25"/>
      <c r="D441" s="25"/>
      <c r="G441" s="25"/>
      <c r="H441" s="27"/>
      <c r="I441" s="25"/>
      <c r="J441" s="25"/>
    </row>
    <row r="442">
      <c r="A442" s="24"/>
      <c r="B442" s="25"/>
      <c r="D442" s="25"/>
      <c r="G442" s="25"/>
      <c r="H442" s="27"/>
      <c r="I442" s="25"/>
      <c r="J442" s="25"/>
    </row>
    <row r="443">
      <c r="A443" s="24"/>
      <c r="B443" s="25"/>
      <c r="D443" s="25"/>
      <c r="G443" s="25"/>
      <c r="H443" s="27"/>
      <c r="I443" s="25"/>
      <c r="J443" s="25"/>
    </row>
    <row r="444">
      <c r="A444" s="24"/>
      <c r="B444" s="25"/>
      <c r="D444" s="25"/>
      <c r="G444" s="25"/>
      <c r="H444" s="27"/>
      <c r="I444" s="25"/>
      <c r="J444" s="25"/>
    </row>
    <row r="445">
      <c r="A445" s="24"/>
      <c r="B445" s="25"/>
      <c r="D445" s="25"/>
      <c r="G445" s="25"/>
      <c r="H445" s="27"/>
      <c r="I445" s="25"/>
      <c r="J445" s="25"/>
    </row>
    <row r="446">
      <c r="A446" s="24"/>
      <c r="B446" s="25"/>
      <c r="D446" s="25"/>
      <c r="G446" s="25"/>
      <c r="H446" s="27"/>
      <c r="I446" s="25"/>
      <c r="J446" s="25"/>
    </row>
    <row r="447">
      <c r="A447" s="24"/>
      <c r="B447" s="25"/>
      <c r="D447" s="25"/>
      <c r="G447" s="25"/>
      <c r="H447" s="27"/>
      <c r="I447" s="25"/>
      <c r="J447" s="25"/>
    </row>
    <row r="448">
      <c r="A448" s="24"/>
      <c r="B448" s="25"/>
      <c r="D448" s="25"/>
      <c r="G448" s="25"/>
      <c r="H448" s="27"/>
      <c r="I448" s="25"/>
      <c r="J448" s="25"/>
    </row>
    <row r="449">
      <c r="A449" s="24"/>
      <c r="B449" s="25"/>
      <c r="D449" s="25"/>
      <c r="G449" s="25"/>
      <c r="H449" s="27"/>
      <c r="I449" s="25"/>
      <c r="J449" s="25"/>
    </row>
    <row r="450">
      <c r="A450" s="24"/>
      <c r="B450" s="25"/>
      <c r="D450" s="25"/>
      <c r="G450" s="25"/>
      <c r="H450" s="27"/>
      <c r="I450" s="25"/>
      <c r="J450" s="25"/>
    </row>
    <row r="451">
      <c r="A451" s="24"/>
      <c r="B451" s="25"/>
      <c r="D451" s="25"/>
      <c r="G451" s="25"/>
      <c r="H451" s="27"/>
      <c r="I451" s="25"/>
      <c r="J451" s="25"/>
    </row>
    <row r="452">
      <c r="A452" s="24"/>
      <c r="B452" s="25"/>
      <c r="D452" s="25"/>
      <c r="G452" s="25"/>
      <c r="H452" s="27"/>
      <c r="I452" s="25"/>
      <c r="J452" s="25"/>
    </row>
    <row r="453">
      <c r="A453" s="24"/>
      <c r="B453" s="25"/>
      <c r="D453" s="25"/>
      <c r="G453" s="25"/>
      <c r="H453" s="27"/>
      <c r="I453" s="25"/>
      <c r="J453" s="25"/>
    </row>
    <row r="454">
      <c r="A454" s="24"/>
      <c r="B454" s="25"/>
      <c r="D454" s="25"/>
      <c r="G454" s="25"/>
      <c r="H454" s="27"/>
      <c r="I454" s="25"/>
      <c r="J454" s="25"/>
    </row>
    <row r="455">
      <c r="A455" s="24"/>
      <c r="B455" s="25"/>
      <c r="D455" s="25"/>
      <c r="G455" s="25"/>
      <c r="H455" s="27"/>
      <c r="I455" s="25"/>
      <c r="J455" s="25"/>
    </row>
    <row r="456">
      <c r="A456" s="24"/>
      <c r="B456" s="25"/>
      <c r="D456" s="25"/>
      <c r="G456" s="25"/>
      <c r="H456" s="27"/>
      <c r="I456" s="25"/>
      <c r="J456" s="25"/>
    </row>
    <row r="457">
      <c r="A457" s="24"/>
      <c r="B457" s="25"/>
      <c r="D457" s="25"/>
      <c r="G457" s="25"/>
      <c r="H457" s="27"/>
      <c r="I457" s="25"/>
      <c r="J457" s="25"/>
    </row>
    <row r="458">
      <c r="A458" s="24"/>
      <c r="B458" s="25"/>
      <c r="D458" s="25"/>
      <c r="G458" s="25"/>
      <c r="H458" s="27"/>
      <c r="I458" s="25"/>
      <c r="J458" s="25"/>
    </row>
    <row r="459">
      <c r="A459" s="24"/>
      <c r="B459" s="25"/>
      <c r="D459" s="25"/>
      <c r="G459" s="25"/>
      <c r="H459" s="27"/>
      <c r="I459" s="25"/>
      <c r="J459" s="25"/>
    </row>
    <row r="460">
      <c r="A460" s="24"/>
      <c r="B460" s="25"/>
      <c r="D460" s="25"/>
      <c r="G460" s="25"/>
      <c r="H460" s="27"/>
      <c r="I460" s="25"/>
      <c r="J460" s="25"/>
    </row>
    <row r="461">
      <c r="A461" s="24"/>
      <c r="B461" s="25"/>
      <c r="D461" s="25"/>
      <c r="G461" s="25"/>
      <c r="H461" s="27"/>
      <c r="I461" s="25"/>
      <c r="J461" s="25"/>
    </row>
    <row r="462">
      <c r="A462" s="24"/>
      <c r="B462" s="25"/>
      <c r="D462" s="25"/>
      <c r="G462" s="25"/>
      <c r="H462" s="27"/>
      <c r="I462" s="25"/>
      <c r="J462" s="25"/>
    </row>
    <row r="463">
      <c r="A463" s="24"/>
      <c r="B463" s="25"/>
      <c r="D463" s="25"/>
      <c r="G463" s="25"/>
      <c r="H463" s="27"/>
      <c r="I463" s="25"/>
      <c r="J463" s="25"/>
    </row>
    <row r="464">
      <c r="A464" s="24"/>
      <c r="B464" s="25"/>
      <c r="D464" s="25"/>
      <c r="G464" s="25"/>
      <c r="H464" s="27"/>
      <c r="I464" s="25"/>
      <c r="J464" s="25"/>
    </row>
    <row r="465">
      <c r="A465" s="24"/>
      <c r="B465" s="25"/>
      <c r="D465" s="25"/>
      <c r="G465" s="25"/>
      <c r="H465" s="27"/>
      <c r="I465" s="25"/>
      <c r="J465" s="25"/>
    </row>
    <row r="466">
      <c r="A466" s="24"/>
      <c r="B466" s="25"/>
      <c r="D466" s="25"/>
      <c r="G466" s="25"/>
      <c r="H466" s="27"/>
      <c r="I466" s="25"/>
      <c r="J466" s="25"/>
    </row>
    <row r="467">
      <c r="A467" s="24"/>
      <c r="B467" s="25"/>
      <c r="D467" s="25"/>
      <c r="G467" s="25"/>
      <c r="H467" s="27"/>
      <c r="I467" s="25"/>
      <c r="J467" s="25"/>
    </row>
    <row r="468">
      <c r="A468" s="24"/>
      <c r="B468" s="25"/>
      <c r="D468" s="25"/>
      <c r="G468" s="25"/>
      <c r="H468" s="27"/>
      <c r="I468" s="25"/>
      <c r="J468" s="25"/>
    </row>
    <row r="469">
      <c r="A469" s="24"/>
      <c r="B469" s="25"/>
      <c r="D469" s="25"/>
      <c r="G469" s="25"/>
      <c r="H469" s="27"/>
      <c r="I469" s="25"/>
      <c r="J469" s="25"/>
    </row>
    <row r="470">
      <c r="A470" s="24"/>
      <c r="B470" s="25"/>
      <c r="D470" s="25"/>
      <c r="G470" s="25"/>
      <c r="H470" s="27"/>
      <c r="I470" s="25"/>
      <c r="J470" s="25"/>
    </row>
    <row r="471">
      <c r="A471" s="24"/>
      <c r="B471" s="25"/>
      <c r="D471" s="25"/>
      <c r="G471" s="25"/>
      <c r="H471" s="27"/>
      <c r="I471" s="25"/>
      <c r="J471" s="25"/>
    </row>
    <row r="472">
      <c r="A472" s="24"/>
      <c r="B472" s="25"/>
      <c r="D472" s="25"/>
      <c r="G472" s="25"/>
      <c r="H472" s="27"/>
      <c r="I472" s="25"/>
      <c r="J472" s="25"/>
    </row>
    <row r="473">
      <c r="A473" s="24"/>
      <c r="B473" s="25"/>
      <c r="D473" s="25"/>
      <c r="G473" s="25"/>
      <c r="H473" s="27"/>
      <c r="I473" s="25"/>
      <c r="J473" s="25"/>
    </row>
    <row r="474">
      <c r="A474" s="24"/>
      <c r="B474" s="25"/>
      <c r="D474" s="25"/>
      <c r="G474" s="25"/>
      <c r="H474" s="27"/>
      <c r="I474" s="25"/>
      <c r="J474" s="25"/>
    </row>
    <row r="475">
      <c r="A475" s="24"/>
      <c r="B475" s="25"/>
      <c r="D475" s="25"/>
      <c r="G475" s="25"/>
      <c r="H475" s="27"/>
      <c r="I475" s="25"/>
      <c r="J475" s="25"/>
    </row>
    <row r="476">
      <c r="A476" s="24"/>
      <c r="B476" s="25"/>
      <c r="D476" s="25"/>
      <c r="G476" s="25"/>
      <c r="H476" s="27"/>
      <c r="I476" s="25"/>
      <c r="J476" s="25"/>
    </row>
    <row r="477">
      <c r="A477" s="24"/>
      <c r="B477" s="25"/>
      <c r="D477" s="25"/>
      <c r="G477" s="25"/>
      <c r="H477" s="27"/>
      <c r="I477" s="25"/>
      <c r="J477" s="25"/>
    </row>
    <row r="478">
      <c r="A478" s="24"/>
      <c r="B478" s="25"/>
      <c r="D478" s="25"/>
      <c r="G478" s="25"/>
      <c r="H478" s="27"/>
      <c r="I478" s="25"/>
      <c r="J478" s="25"/>
    </row>
    <row r="479">
      <c r="A479" s="24"/>
      <c r="B479" s="25"/>
      <c r="D479" s="25"/>
      <c r="G479" s="25"/>
      <c r="H479" s="27"/>
      <c r="I479" s="25"/>
      <c r="J479" s="25"/>
    </row>
    <row r="480">
      <c r="A480" s="24"/>
      <c r="B480" s="25"/>
      <c r="D480" s="25"/>
      <c r="G480" s="25"/>
      <c r="H480" s="27"/>
      <c r="I480" s="25"/>
      <c r="J480" s="25"/>
    </row>
    <row r="481">
      <c r="A481" s="24"/>
      <c r="B481" s="25"/>
      <c r="D481" s="25"/>
      <c r="G481" s="25"/>
      <c r="H481" s="27"/>
      <c r="I481" s="25"/>
      <c r="J481" s="25"/>
    </row>
    <row r="482">
      <c r="A482" s="24"/>
      <c r="B482" s="25"/>
      <c r="D482" s="25"/>
      <c r="G482" s="25"/>
      <c r="H482" s="27"/>
      <c r="I482" s="25"/>
      <c r="J482" s="25"/>
    </row>
    <row r="483">
      <c r="A483" s="24"/>
      <c r="B483" s="25"/>
      <c r="D483" s="25"/>
      <c r="G483" s="25"/>
      <c r="H483" s="27"/>
      <c r="I483" s="25"/>
      <c r="J483" s="25"/>
    </row>
    <row r="484">
      <c r="A484" s="24"/>
      <c r="B484" s="25"/>
      <c r="D484" s="25"/>
      <c r="G484" s="25"/>
      <c r="H484" s="27"/>
      <c r="I484" s="25"/>
      <c r="J484" s="25"/>
    </row>
    <row r="485">
      <c r="A485" s="24"/>
      <c r="B485" s="25"/>
      <c r="D485" s="25"/>
      <c r="G485" s="25"/>
      <c r="H485" s="27"/>
      <c r="I485" s="25"/>
      <c r="J485" s="25"/>
    </row>
    <row r="486">
      <c r="A486" s="24"/>
      <c r="B486" s="25"/>
      <c r="D486" s="25"/>
      <c r="G486" s="25"/>
      <c r="H486" s="27"/>
      <c r="I486" s="25"/>
      <c r="J486" s="25"/>
    </row>
    <row r="487">
      <c r="A487" s="24"/>
      <c r="B487" s="25"/>
      <c r="D487" s="25"/>
      <c r="G487" s="25"/>
      <c r="H487" s="27"/>
      <c r="I487" s="25"/>
      <c r="J487" s="25"/>
    </row>
    <row r="488">
      <c r="A488" s="24"/>
      <c r="B488" s="25"/>
      <c r="D488" s="25"/>
      <c r="G488" s="25"/>
      <c r="H488" s="27"/>
      <c r="I488" s="25"/>
      <c r="J488" s="25"/>
    </row>
    <row r="489">
      <c r="A489" s="24"/>
      <c r="B489" s="25"/>
      <c r="D489" s="25"/>
      <c r="G489" s="25"/>
      <c r="H489" s="27"/>
      <c r="I489" s="25"/>
      <c r="J489" s="25"/>
    </row>
    <row r="490">
      <c r="A490" s="24"/>
      <c r="B490" s="25"/>
      <c r="D490" s="25"/>
      <c r="G490" s="25"/>
      <c r="H490" s="27"/>
      <c r="I490" s="25"/>
      <c r="J490" s="25"/>
    </row>
    <row r="491">
      <c r="A491" s="24"/>
      <c r="B491" s="25"/>
      <c r="D491" s="25"/>
      <c r="G491" s="25"/>
      <c r="H491" s="27"/>
      <c r="I491" s="25"/>
      <c r="J491" s="25"/>
    </row>
    <row r="492">
      <c r="A492" s="24"/>
      <c r="B492" s="25"/>
      <c r="D492" s="25"/>
      <c r="G492" s="25"/>
      <c r="H492" s="27"/>
      <c r="I492" s="25"/>
      <c r="J492" s="25"/>
    </row>
    <row r="493">
      <c r="A493" s="24"/>
      <c r="B493" s="25"/>
      <c r="D493" s="25"/>
      <c r="G493" s="25"/>
      <c r="H493" s="27"/>
      <c r="I493" s="25"/>
      <c r="J493" s="25"/>
    </row>
    <row r="494">
      <c r="A494" s="24"/>
      <c r="B494" s="25"/>
      <c r="D494" s="25"/>
      <c r="G494" s="25"/>
      <c r="H494" s="27"/>
      <c r="I494" s="25"/>
      <c r="J494" s="25"/>
    </row>
    <row r="495">
      <c r="A495" s="24"/>
      <c r="B495" s="25"/>
      <c r="D495" s="25"/>
      <c r="G495" s="25"/>
      <c r="H495" s="27"/>
      <c r="I495" s="25"/>
      <c r="J495" s="25"/>
    </row>
    <row r="496">
      <c r="A496" s="24"/>
      <c r="B496" s="25"/>
      <c r="D496" s="25"/>
      <c r="G496" s="25"/>
      <c r="H496" s="27"/>
      <c r="I496" s="25"/>
      <c r="J496" s="25"/>
    </row>
    <row r="497">
      <c r="A497" s="24"/>
      <c r="B497" s="25"/>
      <c r="D497" s="25"/>
      <c r="G497" s="25"/>
      <c r="H497" s="27"/>
      <c r="I497" s="25"/>
      <c r="J497" s="25"/>
    </row>
    <row r="498">
      <c r="A498" s="24"/>
      <c r="B498" s="25"/>
      <c r="D498" s="25"/>
      <c r="G498" s="25"/>
      <c r="H498" s="27"/>
      <c r="I498" s="25"/>
      <c r="J498" s="25"/>
    </row>
    <row r="499">
      <c r="A499" s="24"/>
      <c r="B499" s="25"/>
      <c r="D499" s="25"/>
      <c r="G499" s="25"/>
      <c r="H499" s="27"/>
      <c r="I499" s="25"/>
      <c r="J499" s="25"/>
    </row>
    <row r="500">
      <c r="A500" s="24"/>
      <c r="B500" s="25"/>
      <c r="D500" s="25"/>
      <c r="G500" s="25"/>
      <c r="H500" s="27"/>
      <c r="I500" s="25"/>
      <c r="J500" s="25"/>
    </row>
    <row r="501">
      <c r="A501" s="24"/>
      <c r="B501" s="25"/>
      <c r="D501" s="25"/>
      <c r="G501" s="25"/>
      <c r="H501" s="27"/>
      <c r="I501" s="25"/>
      <c r="J501" s="25"/>
    </row>
    <row r="502">
      <c r="A502" s="24"/>
      <c r="B502" s="25"/>
      <c r="D502" s="25"/>
      <c r="G502" s="25"/>
      <c r="H502" s="27"/>
      <c r="I502" s="25"/>
      <c r="J502" s="25"/>
    </row>
    <row r="503">
      <c r="A503" s="24"/>
      <c r="B503" s="25"/>
      <c r="D503" s="25"/>
      <c r="G503" s="25"/>
      <c r="H503" s="27"/>
      <c r="I503" s="25"/>
      <c r="J503" s="25"/>
    </row>
    <row r="504">
      <c r="A504" s="24"/>
      <c r="B504" s="25"/>
      <c r="D504" s="25"/>
      <c r="G504" s="25"/>
      <c r="H504" s="27"/>
      <c r="I504" s="25"/>
      <c r="J504" s="25"/>
    </row>
    <row r="505">
      <c r="A505" s="24"/>
      <c r="B505" s="25"/>
      <c r="D505" s="25"/>
      <c r="G505" s="25"/>
      <c r="H505" s="27"/>
      <c r="I505" s="25"/>
      <c r="J505" s="25"/>
    </row>
    <row r="506">
      <c r="A506" s="24"/>
      <c r="B506" s="25"/>
      <c r="D506" s="25"/>
      <c r="G506" s="25"/>
      <c r="H506" s="27"/>
      <c r="I506" s="25"/>
      <c r="J506" s="25"/>
    </row>
    <row r="507">
      <c r="A507" s="24"/>
      <c r="B507" s="25"/>
      <c r="D507" s="25"/>
      <c r="G507" s="25"/>
      <c r="H507" s="27"/>
      <c r="I507" s="25"/>
      <c r="J507" s="25"/>
    </row>
    <row r="508">
      <c r="A508" s="24"/>
      <c r="B508" s="25"/>
      <c r="D508" s="25"/>
      <c r="G508" s="25"/>
      <c r="H508" s="27"/>
      <c r="I508" s="25"/>
      <c r="J508" s="25"/>
    </row>
    <row r="509">
      <c r="A509" s="24"/>
      <c r="B509" s="25"/>
      <c r="D509" s="25"/>
      <c r="G509" s="25"/>
      <c r="H509" s="27"/>
      <c r="I509" s="25"/>
      <c r="J509" s="25"/>
    </row>
    <row r="510">
      <c r="A510" s="24"/>
      <c r="B510" s="25"/>
      <c r="D510" s="25"/>
      <c r="G510" s="25"/>
      <c r="H510" s="27"/>
      <c r="I510" s="25"/>
      <c r="J510" s="25"/>
    </row>
    <row r="511">
      <c r="A511" s="24"/>
      <c r="B511" s="25"/>
      <c r="D511" s="25"/>
      <c r="G511" s="25"/>
      <c r="H511" s="27"/>
      <c r="I511" s="25"/>
      <c r="J511" s="25"/>
    </row>
    <row r="512">
      <c r="A512" s="24"/>
      <c r="B512" s="25"/>
      <c r="D512" s="25"/>
      <c r="G512" s="25"/>
      <c r="H512" s="27"/>
      <c r="I512" s="25"/>
      <c r="J512" s="25"/>
    </row>
    <row r="513">
      <c r="A513" s="24"/>
      <c r="B513" s="25"/>
      <c r="D513" s="25"/>
      <c r="G513" s="25"/>
      <c r="H513" s="27"/>
      <c r="I513" s="25"/>
      <c r="J513" s="25"/>
    </row>
    <row r="514">
      <c r="A514" s="24"/>
      <c r="B514" s="25"/>
      <c r="D514" s="25"/>
      <c r="G514" s="25"/>
      <c r="H514" s="27"/>
      <c r="I514" s="25"/>
      <c r="J514" s="25"/>
    </row>
    <row r="515">
      <c r="A515" s="24"/>
      <c r="B515" s="25"/>
      <c r="D515" s="25"/>
      <c r="G515" s="25"/>
      <c r="H515" s="27"/>
      <c r="I515" s="25"/>
      <c r="J515" s="25"/>
    </row>
    <row r="516">
      <c r="A516" s="24"/>
      <c r="B516" s="25"/>
      <c r="D516" s="25"/>
      <c r="G516" s="25"/>
      <c r="H516" s="27"/>
      <c r="I516" s="25"/>
      <c r="J516" s="25"/>
    </row>
    <row r="517">
      <c r="A517" s="24"/>
      <c r="B517" s="25"/>
      <c r="D517" s="25"/>
      <c r="G517" s="25"/>
      <c r="H517" s="27"/>
      <c r="I517" s="25"/>
      <c r="J517" s="25"/>
    </row>
    <row r="518">
      <c r="A518" s="24"/>
      <c r="B518" s="25"/>
      <c r="D518" s="25"/>
      <c r="G518" s="25"/>
      <c r="H518" s="27"/>
      <c r="I518" s="25"/>
      <c r="J518" s="25"/>
    </row>
    <row r="519">
      <c r="A519" s="24"/>
      <c r="B519" s="25"/>
      <c r="D519" s="25"/>
      <c r="G519" s="25"/>
      <c r="H519" s="27"/>
      <c r="I519" s="25"/>
      <c r="J519" s="25"/>
    </row>
    <row r="520">
      <c r="A520" s="24"/>
      <c r="B520" s="25"/>
      <c r="D520" s="25"/>
      <c r="G520" s="25"/>
      <c r="H520" s="27"/>
      <c r="I520" s="25"/>
      <c r="J520" s="25"/>
    </row>
    <row r="521">
      <c r="A521" s="24"/>
      <c r="B521" s="25"/>
      <c r="D521" s="25"/>
      <c r="G521" s="25"/>
      <c r="H521" s="27"/>
      <c r="I521" s="25"/>
      <c r="J521" s="25"/>
    </row>
    <row r="522">
      <c r="A522" s="24"/>
      <c r="B522" s="25"/>
      <c r="D522" s="25"/>
      <c r="G522" s="25"/>
      <c r="H522" s="27"/>
      <c r="I522" s="25"/>
      <c r="J522" s="25"/>
    </row>
    <row r="523">
      <c r="A523" s="24"/>
      <c r="B523" s="25"/>
      <c r="D523" s="25"/>
      <c r="G523" s="25"/>
      <c r="H523" s="27"/>
      <c r="I523" s="25"/>
      <c r="J523" s="25"/>
    </row>
    <row r="524">
      <c r="A524" s="24"/>
      <c r="B524" s="25"/>
      <c r="D524" s="25"/>
      <c r="G524" s="25"/>
      <c r="H524" s="27"/>
      <c r="I524" s="25"/>
      <c r="J524" s="25"/>
    </row>
    <row r="525">
      <c r="A525" s="24"/>
      <c r="B525" s="25"/>
      <c r="D525" s="25"/>
      <c r="G525" s="25"/>
      <c r="H525" s="27"/>
      <c r="I525" s="25"/>
      <c r="J525" s="25"/>
    </row>
    <row r="526">
      <c r="A526" s="24"/>
      <c r="B526" s="25"/>
      <c r="D526" s="25"/>
      <c r="G526" s="25"/>
      <c r="H526" s="27"/>
      <c r="I526" s="25"/>
      <c r="J526" s="25"/>
    </row>
    <row r="527">
      <c r="A527" s="24"/>
      <c r="B527" s="25"/>
      <c r="D527" s="25"/>
      <c r="G527" s="25"/>
      <c r="H527" s="27"/>
      <c r="I527" s="25"/>
      <c r="J527" s="25"/>
    </row>
    <row r="528">
      <c r="A528" s="24"/>
      <c r="B528" s="25"/>
      <c r="D528" s="25"/>
      <c r="G528" s="25"/>
      <c r="H528" s="27"/>
      <c r="I528" s="25"/>
      <c r="J528" s="25"/>
    </row>
    <row r="529">
      <c r="A529" s="24"/>
      <c r="B529" s="25"/>
      <c r="D529" s="25"/>
      <c r="G529" s="25"/>
      <c r="H529" s="27"/>
      <c r="I529" s="25"/>
      <c r="J529" s="25"/>
    </row>
    <row r="530">
      <c r="A530" s="24"/>
      <c r="B530" s="25"/>
      <c r="D530" s="25"/>
      <c r="G530" s="25"/>
      <c r="H530" s="27"/>
      <c r="I530" s="25"/>
      <c r="J530" s="25"/>
    </row>
    <row r="531">
      <c r="A531" s="24"/>
      <c r="B531" s="25"/>
      <c r="D531" s="25"/>
      <c r="G531" s="25"/>
      <c r="H531" s="27"/>
      <c r="I531" s="25"/>
      <c r="J531" s="25"/>
    </row>
    <row r="532">
      <c r="A532" s="24"/>
      <c r="B532" s="25"/>
      <c r="D532" s="25"/>
      <c r="G532" s="25"/>
      <c r="H532" s="27"/>
      <c r="I532" s="25"/>
      <c r="J532" s="25"/>
    </row>
    <row r="533">
      <c r="A533" s="24"/>
      <c r="B533" s="25"/>
      <c r="D533" s="25"/>
      <c r="G533" s="25"/>
      <c r="H533" s="27"/>
      <c r="I533" s="25"/>
      <c r="J533" s="25"/>
    </row>
    <row r="534">
      <c r="A534" s="24"/>
      <c r="B534" s="25"/>
      <c r="D534" s="25"/>
      <c r="G534" s="25"/>
      <c r="H534" s="27"/>
      <c r="I534" s="25"/>
      <c r="J534" s="25"/>
    </row>
    <row r="535">
      <c r="A535" s="24"/>
      <c r="B535" s="25"/>
      <c r="D535" s="25"/>
      <c r="G535" s="25"/>
      <c r="H535" s="27"/>
      <c r="I535" s="25"/>
      <c r="J535" s="25"/>
    </row>
    <row r="536">
      <c r="A536" s="24"/>
      <c r="B536" s="25"/>
      <c r="D536" s="25"/>
      <c r="G536" s="25"/>
      <c r="H536" s="27"/>
      <c r="I536" s="25"/>
      <c r="J536" s="25"/>
    </row>
    <row r="537">
      <c r="A537" s="24"/>
      <c r="B537" s="25"/>
      <c r="D537" s="25"/>
      <c r="G537" s="25"/>
      <c r="H537" s="27"/>
      <c r="I537" s="25"/>
      <c r="J537" s="25"/>
    </row>
    <row r="538">
      <c r="A538" s="24"/>
      <c r="B538" s="25"/>
      <c r="D538" s="25"/>
      <c r="G538" s="25"/>
      <c r="H538" s="27"/>
      <c r="I538" s="25"/>
      <c r="J538" s="25"/>
    </row>
    <row r="539">
      <c r="A539" s="24"/>
      <c r="B539" s="25"/>
      <c r="D539" s="25"/>
      <c r="G539" s="25"/>
      <c r="H539" s="27"/>
      <c r="I539" s="25"/>
      <c r="J539" s="25"/>
    </row>
    <row r="540">
      <c r="A540" s="24"/>
      <c r="B540" s="25"/>
      <c r="D540" s="25"/>
      <c r="G540" s="25"/>
      <c r="H540" s="27"/>
      <c r="I540" s="25"/>
      <c r="J540" s="25"/>
    </row>
    <row r="541">
      <c r="A541" s="24"/>
      <c r="B541" s="25"/>
      <c r="D541" s="25"/>
      <c r="G541" s="25"/>
      <c r="H541" s="27"/>
      <c r="I541" s="25"/>
      <c r="J541" s="25"/>
    </row>
    <row r="542">
      <c r="A542" s="24"/>
      <c r="B542" s="25"/>
      <c r="D542" s="25"/>
      <c r="G542" s="25"/>
      <c r="H542" s="27"/>
      <c r="I542" s="25"/>
      <c r="J542" s="25"/>
    </row>
    <row r="543">
      <c r="A543" s="24"/>
      <c r="B543" s="25"/>
      <c r="D543" s="25"/>
      <c r="G543" s="25"/>
      <c r="H543" s="27"/>
      <c r="I543" s="25"/>
      <c r="J543" s="25"/>
    </row>
    <row r="544">
      <c r="A544" s="24"/>
      <c r="B544" s="25"/>
      <c r="D544" s="25"/>
      <c r="G544" s="25"/>
      <c r="H544" s="27"/>
      <c r="I544" s="25"/>
      <c r="J544" s="25"/>
    </row>
    <row r="545">
      <c r="A545" s="24"/>
      <c r="B545" s="25"/>
      <c r="D545" s="25"/>
      <c r="G545" s="25"/>
      <c r="H545" s="27"/>
      <c r="I545" s="25"/>
      <c r="J545" s="25"/>
    </row>
    <row r="546">
      <c r="A546" s="24"/>
      <c r="B546" s="25"/>
      <c r="D546" s="25"/>
      <c r="G546" s="25"/>
      <c r="H546" s="27"/>
      <c r="I546" s="25"/>
      <c r="J546" s="25"/>
    </row>
    <row r="547">
      <c r="A547" s="24"/>
      <c r="B547" s="25"/>
      <c r="D547" s="25"/>
      <c r="G547" s="25"/>
      <c r="H547" s="27"/>
      <c r="I547" s="25"/>
      <c r="J547" s="25"/>
    </row>
    <row r="548">
      <c r="A548" s="24"/>
      <c r="B548" s="25"/>
      <c r="D548" s="25"/>
      <c r="G548" s="25"/>
      <c r="H548" s="27"/>
      <c r="I548" s="25"/>
      <c r="J548" s="25"/>
    </row>
    <row r="549">
      <c r="A549" s="24"/>
      <c r="B549" s="25"/>
      <c r="D549" s="25"/>
      <c r="G549" s="25"/>
      <c r="H549" s="27"/>
      <c r="I549" s="25"/>
      <c r="J549" s="25"/>
    </row>
    <row r="550">
      <c r="A550" s="24"/>
      <c r="B550" s="25"/>
      <c r="D550" s="25"/>
      <c r="G550" s="25"/>
      <c r="H550" s="27"/>
      <c r="I550" s="25"/>
      <c r="J550" s="25"/>
    </row>
    <row r="551">
      <c r="A551" s="24"/>
      <c r="B551" s="25"/>
      <c r="D551" s="25"/>
      <c r="G551" s="25"/>
      <c r="H551" s="27"/>
      <c r="I551" s="25"/>
      <c r="J551" s="25"/>
    </row>
    <row r="552">
      <c r="A552" s="24"/>
      <c r="B552" s="25"/>
      <c r="D552" s="25"/>
      <c r="G552" s="25"/>
      <c r="H552" s="27"/>
      <c r="I552" s="25"/>
      <c r="J552" s="25"/>
    </row>
    <row r="553">
      <c r="A553" s="24"/>
      <c r="B553" s="25"/>
      <c r="D553" s="25"/>
      <c r="G553" s="25"/>
      <c r="H553" s="27"/>
      <c r="I553" s="25"/>
      <c r="J553" s="25"/>
    </row>
    <row r="554">
      <c r="A554" s="24"/>
      <c r="B554" s="25"/>
      <c r="D554" s="25"/>
      <c r="G554" s="25"/>
      <c r="H554" s="27"/>
      <c r="I554" s="25"/>
      <c r="J554" s="25"/>
    </row>
    <row r="555">
      <c r="A555" s="24"/>
      <c r="B555" s="25"/>
      <c r="D555" s="25"/>
      <c r="G555" s="25"/>
      <c r="H555" s="27"/>
      <c r="I555" s="25"/>
      <c r="J555" s="25"/>
    </row>
    <row r="556">
      <c r="A556" s="24"/>
      <c r="B556" s="25"/>
      <c r="D556" s="25"/>
      <c r="G556" s="25"/>
      <c r="H556" s="27"/>
      <c r="I556" s="25"/>
      <c r="J556" s="25"/>
    </row>
    <row r="557">
      <c r="A557" s="24"/>
      <c r="B557" s="25"/>
      <c r="D557" s="25"/>
      <c r="G557" s="25"/>
      <c r="H557" s="27"/>
      <c r="I557" s="25"/>
      <c r="J557" s="25"/>
    </row>
    <row r="558">
      <c r="A558" s="24"/>
      <c r="B558" s="25"/>
      <c r="D558" s="25"/>
      <c r="G558" s="25"/>
      <c r="H558" s="27"/>
      <c r="I558" s="25"/>
      <c r="J558" s="25"/>
    </row>
    <row r="559">
      <c r="A559" s="24"/>
      <c r="B559" s="25"/>
      <c r="D559" s="25"/>
      <c r="G559" s="25"/>
      <c r="H559" s="27"/>
      <c r="I559" s="25"/>
      <c r="J559" s="25"/>
    </row>
    <row r="560">
      <c r="A560" s="24"/>
      <c r="B560" s="25"/>
      <c r="D560" s="25"/>
      <c r="G560" s="25"/>
      <c r="H560" s="27"/>
      <c r="I560" s="25"/>
      <c r="J560" s="25"/>
    </row>
    <row r="561">
      <c r="A561" s="24"/>
      <c r="B561" s="25"/>
      <c r="D561" s="25"/>
      <c r="G561" s="25"/>
      <c r="H561" s="27"/>
      <c r="I561" s="25"/>
      <c r="J561" s="25"/>
    </row>
    <row r="562">
      <c r="A562" s="24"/>
      <c r="B562" s="25"/>
      <c r="D562" s="25"/>
      <c r="G562" s="25"/>
      <c r="H562" s="27"/>
      <c r="I562" s="25"/>
      <c r="J562" s="25"/>
    </row>
    <row r="563">
      <c r="A563" s="24"/>
      <c r="B563" s="25"/>
      <c r="D563" s="25"/>
      <c r="G563" s="25"/>
      <c r="H563" s="27"/>
      <c r="I563" s="25"/>
      <c r="J563" s="25"/>
    </row>
    <row r="564">
      <c r="A564" s="24"/>
      <c r="B564" s="25"/>
      <c r="D564" s="25"/>
      <c r="G564" s="25"/>
      <c r="H564" s="27"/>
      <c r="I564" s="25"/>
      <c r="J564" s="25"/>
    </row>
    <row r="565">
      <c r="A565" s="24"/>
      <c r="B565" s="25"/>
      <c r="D565" s="25"/>
      <c r="G565" s="25"/>
      <c r="H565" s="27"/>
      <c r="I565" s="25"/>
      <c r="J565" s="25"/>
    </row>
    <row r="566">
      <c r="A566" s="24"/>
      <c r="B566" s="25"/>
      <c r="D566" s="25"/>
      <c r="G566" s="25"/>
      <c r="H566" s="27"/>
      <c r="I566" s="25"/>
      <c r="J566" s="25"/>
    </row>
    <row r="567">
      <c r="A567" s="24"/>
      <c r="B567" s="25"/>
      <c r="D567" s="25"/>
      <c r="G567" s="25"/>
      <c r="H567" s="27"/>
      <c r="I567" s="25"/>
      <c r="J567" s="25"/>
    </row>
    <row r="568">
      <c r="A568" s="24"/>
      <c r="B568" s="25"/>
      <c r="D568" s="25"/>
      <c r="G568" s="25"/>
      <c r="H568" s="27"/>
      <c r="I568" s="25"/>
      <c r="J568" s="25"/>
    </row>
    <row r="569">
      <c r="A569" s="24"/>
      <c r="B569" s="25"/>
      <c r="D569" s="25"/>
      <c r="G569" s="25"/>
      <c r="H569" s="27"/>
      <c r="I569" s="25"/>
      <c r="J569" s="25"/>
    </row>
    <row r="570">
      <c r="A570" s="24"/>
      <c r="B570" s="25"/>
      <c r="D570" s="25"/>
      <c r="G570" s="25"/>
      <c r="H570" s="27"/>
      <c r="I570" s="25"/>
      <c r="J570" s="25"/>
    </row>
    <row r="571">
      <c r="A571" s="24"/>
      <c r="B571" s="25"/>
      <c r="D571" s="25"/>
      <c r="G571" s="25"/>
      <c r="H571" s="27"/>
      <c r="I571" s="25"/>
      <c r="J571" s="25"/>
    </row>
    <row r="572">
      <c r="A572" s="24"/>
      <c r="B572" s="25"/>
      <c r="D572" s="25"/>
      <c r="G572" s="25"/>
      <c r="H572" s="27"/>
      <c r="I572" s="25"/>
      <c r="J572" s="25"/>
    </row>
    <row r="573">
      <c r="A573" s="24"/>
      <c r="B573" s="25"/>
      <c r="D573" s="25"/>
      <c r="G573" s="25"/>
      <c r="H573" s="27"/>
      <c r="I573" s="25"/>
      <c r="J573" s="25"/>
    </row>
    <row r="574">
      <c r="A574" s="24"/>
      <c r="B574" s="25"/>
      <c r="D574" s="25"/>
      <c r="G574" s="25"/>
      <c r="H574" s="27"/>
      <c r="I574" s="25"/>
      <c r="J574" s="25"/>
    </row>
    <row r="575">
      <c r="A575" s="24"/>
      <c r="B575" s="25"/>
      <c r="D575" s="25"/>
      <c r="G575" s="25"/>
      <c r="H575" s="27"/>
      <c r="I575" s="25"/>
      <c r="J575" s="25"/>
    </row>
    <row r="576">
      <c r="A576" s="24"/>
      <c r="B576" s="25"/>
      <c r="D576" s="25"/>
      <c r="G576" s="25"/>
      <c r="H576" s="27"/>
      <c r="I576" s="25"/>
      <c r="J576" s="25"/>
    </row>
    <row r="577">
      <c r="A577" s="24"/>
      <c r="B577" s="25"/>
      <c r="D577" s="25"/>
      <c r="G577" s="25"/>
      <c r="H577" s="27"/>
      <c r="I577" s="25"/>
      <c r="J577" s="25"/>
    </row>
    <row r="578">
      <c r="A578" s="24"/>
      <c r="B578" s="25"/>
      <c r="D578" s="25"/>
      <c r="G578" s="25"/>
      <c r="H578" s="27"/>
      <c r="I578" s="25"/>
      <c r="J578" s="25"/>
    </row>
    <row r="579">
      <c r="A579" s="24"/>
      <c r="B579" s="25"/>
      <c r="D579" s="25"/>
      <c r="G579" s="25"/>
      <c r="H579" s="27"/>
      <c r="I579" s="25"/>
      <c r="J579" s="25"/>
    </row>
    <row r="580">
      <c r="A580" s="24"/>
      <c r="B580" s="25"/>
      <c r="D580" s="25"/>
      <c r="G580" s="25"/>
      <c r="H580" s="27"/>
      <c r="I580" s="25"/>
      <c r="J580" s="25"/>
    </row>
    <row r="581">
      <c r="A581" s="24"/>
      <c r="B581" s="25"/>
      <c r="D581" s="25"/>
      <c r="G581" s="25"/>
      <c r="H581" s="27"/>
      <c r="I581" s="25"/>
      <c r="J581" s="25"/>
    </row>
    <row r="582">
      <c r="A582" s="24"/>
      <c r="B582" s="25"/>
      <c r="D582" s="25"/>
      <c r="G582" s="25"/>
      <c r="H582" s="27"/>
      <c r="I582" s="25"/>
      <c r="J582" s="25"/>
    </row>
    <row r="583">
      <c r="A583" s="24"/>
      <c r="B583" s="25"/>
      <c r="D583" s="25"/>
      <c r="G583" s="25"/>
      <c r="H583" s="27"/>
      <c r="I583" s="25"/>
      <c r="J583" s="25"/>
    </row>
    <row r="584">
      <c r="A584" s="24"/>
      <c r="B584" s="25"/>
      <c r="D584" s="25"/>
      <c r="G584" s="25"/>
      <c r="H584" s="27"/>
      <c r="I584" s="25"/>
      <c r="J584" s="25"/>
    </row>
    <row r="585">
      <c r="A585" s="24"/>
      <c r="B585" s="25"/>
      <c r="D585" s="25"/>
      <c r="G585" s="25"/>
      <c r="H585" s="27"/>
      <c r="I585" s="25"/>
      <c r="J585" s="25"/>
    </row>
    <row r="586">
      <c r="A586" s="24"/>
      <c r="B586" s="25"/>
      <c r="D586" s="25"/>
      <c r="G586" s="25"/>
      <c r="H586" s="27"/>
      <c r="I586" s="25"/>
      <c r="J586" s="25"/>
    </row>
    <row r="587">
      <c r="A587" s="24"/>
      <c r="B587" s="25"/>
      <c r="D587" s="25"/>
      <c r="G587" s="25"/>
      <c r="H587" s="27"/>
      <c r="I587" s="25"/>
      <c r="J587" s="25"/>
    </row>
    <row r="588">
      <c r="A588" s="24"/>
      <c r="B588" s="25"/>
      <c r="D588" s="25"/>
      <c r="G588" s="25"/>
      <c r="H588" s="27"/>
      <c r="I588" s="25"/>
      <c r="J588" s="25"/>
    </row>
    <row r="589">
      <c r="A589" s="24"/>
      <c r="B589" s="25"/>
      <c r="D589" s="25"/>
      <c r="G589" s="25"/>
      <c r="H589" s="27"/>
      <c r="I589" s="25"/>
      <c r="J589" s="25"/>
    </row>
    <row r="590">
      <c r="A590" s="24"/>
      <c r="B590" s="25"/>
      <c r="D590" s="25"/>
      <c r="G590" s="25"/>
      <c r="H590" s="27"/>
      <c r="I590" s="25"/>
      <c r="J590" s="25"/>
    </row>
    <row r="591">
      <c r="A591" s="24"/>
      <c r="B591" s="25"/>
      <c r="D591" s="25"/>
      <c r="G591" s="25"/>
      <c r="H591" s="27"/>
      <c r="I591" s="25"/>
      <c r="J591" s="25"/>
    </row>
    <row r="592">
      <c r="A592" s="24"/>
      <c r="B592" s="25"/>
      <c r="D592" s="25"/>
      <c r="G592" s="25"/>
      <c r="H592" s="27"/>
      <c r="I592" s="25"/>
      <c r="J592" s="25"/>
    </row>
    <row r="593">
      <c r="A593" s="24"/>
      <c r="B593" s="25"/>
      <c r="D593" s="25"/>
      <c r="G593" s="25"/>
      <c r="H593" s="27"/>
      <c r="I593" s="25"/>
      <c r="J593" s="25"/>
    </row>
    <row r="594">
      <c r="A594" s="24"/>
      <c r="B594" s="25"/>
      <c r="D594" s="25"/>
      <c r="G594" s="25"/>
      <c r="H594" s="27"/>
      <c r="I594" s="25"/>
      <c r="J594" s="25"/>
    </row>
    <row r="595">
      <c r="A595" s="24"/>
      <c r="B595" s="25"/>
      <c r="D595" s="25"/>
      <c r="G595" s="25"/>
      <c r="H595" s="27"/>
      <c r="I595" s="25"/>
      <c r="J595" s="25"/>
    </row>
    <row r="596">
      <c r="A596" s="24"/>
      <c r="B596" s="25"/>
      <c r="D596" s="25"/>
      <c r="G596" s="25"/>
      <c r="H596" s="27"/>
      <c r="I596" s="25"/>
      <c r="J596" s="25"/>
    </row>
    <row r="597">
      <c r="A597" s="24"/>
      <c r="B597" s="25"/>
      <c r="D597" s="25"/>
      <c r="G597" s="25"/>
      <c r="H597" s="27"/>
      <c r="I597" s="25"/>
      <c r="J597" s="25"/>
    </row>
    <row r="598">
      <c r="A598" s="24"/>
      <c r="B598" s="25"/>
      <c r="D598" s="25"/>
      <c r="G598" s="25"/>
      <c r="H598" s="27"/>
      <c r="I598" s="25"/>
      <c r="J598" s="25"/>
    </row>
    <row r="599">
      <c r="A599" s="24"/>
      <c r="B599" s="25"/>
      <c r="D599" s="25"/>
      <c r="G599" s="25"/>
      <c r="H599" s="27"/>
      <c r="I599" s="25"/>
      <c r="J599" s="25"/>
    </row>
    <row r="600">
      <c r="A600" s="24"/>
      <c r="B600" s="25"/>
      <c r="D600" s="25"/>
      <c r="G600" s="25"/>
      <c r="H600" s="27"/>
      <c r="I600" s="25"/>
      <c r="J600" s="25"/>
    </row>
    <row r="601">
      <c r="A601" s="24"/>
      <c r="B601" s="25"/>
      <c r="D601" s="25"/>
      <c r="G601" s="25"/>
      <c r="H601" s="27"/>
      <c r="I601" s="25"/>
      <c r="J601" s="25"/>
    </row>
    <row r="602">
      <c r="A602" s="24"/>
      <c r="B602" s="25"/>
      <c r="D602" s="25"/>
      <c r="G602" s="25"/>
      <c r="H602" s="27"/>
      <c r="I602" s="25"/>
      <c r="J602" s="25"/>
    </row>
    <row r="603">
      <c r="A603" s="24"/>
      <c r="B603" s="25"/>
      <c r="D603" s="25"/>
      <c r="G603" s="25"/>
      <c r="H603" s="27"/>
      <c r="I603" s="25"/>
      <c r="J603" s="25"/>
    </row>
    <row r="604">
      <c r="A604" s="24"/>
      <c r="B604" s="25"/>
      <c r="D604" s="25"/>
      <c r="G604" s="25"/>
      <c r="H604" s="27"/>
      <c r="I604" s="25"/>
      <c r="J604" s="25"/>
    </row>
    <row r="605">
      <c r="A605" s="24"/>
      <c r="B605" s="25"/>
      <c r="D605" s="25"/>
      <c r="G605" s="25"/>
      <c r="H605" s="27"/>
      <c r="I605" s="25"/>
      <c r="J605" s="25"/>
    </row>
    <row r="606">
      <c r="A606" s="24"/>
      <c r="B606" s="25"/>
      <c r="D606" s="25"/>
      <c r="G606" s="25"/>
      <c r="H606" s="27"/>
      <c r="I606" s="25"/>
      <c r="J606" s="25"/>
    </row>
    <row r="607">
      <c r="A607" s="24"/>
      <c r="B607" s="25"/>
      <c r="D607" s="25"/>
      <c r="G607" s="25"/>
      <c r="H607" s="27"/>
      <c r="I607" s="25"/>
      <c r="J607" s="25"/>
    </row>
    <row r="608">
      <c r="A608" s="24"/>
      <c r="B608" s="25"/>
      <c r="D608" s="25"/>
      <c r="G608" s="25"/>
      <c r="H608" s="27"/>
      <c r="I608" s="25"/>
      <c r="J608" s="25"/>
    </row>
    <row r="609">
      <c r="A609" s="24"/>
      <c r="B609" s="25"/>
      <c r="D609" s="25"/>
      <c r="G609" s="25"/>
      <c r="H609" s="27"/>
      <c r="I609" s="25"/>
      <c r="J609" s="25"/>
    </row>
    <row r="610">
      <c r="A610" s="24"/>
      <c r="B610" s="25"/>
      <c r="D610" s="25"/>
      <c r="G610" s="25"/>
      <c r="H610" s="27"/>
      <c r="I610" s="25"/>
      <c r="J610" s="25"/>
    </row>
    <row r="611">
      <c r="A611" s="24"/>
      <c r="B611" s="25"/>
      <c r="D611" s="25"/>
      <c r="G611" s="25"/>
      <c r="H611" s="27"/>
      <c r="I611" s="25"/>
      <c r="J611" s="25"/>
    </row>
    <row r="612">
      <c r="A612" s="24"/>
      <c r="B612" s="25"/>
      <c r="D612" s="25"/>
      <c r="G612" s="25"/>
      <c r="H612" s="27"/>
      <c r="I612" s="25"/>
      <c r="J612" s="25"/>
    </row>
    <row r="613">
      <c r="A613" s="24"/>
      <c r="B613" s="25"/>
      <c r="D613" s="25"/>
      <c r="G613" s="25"/>
      <c r="H613" s="27"/>
      <c r="I613" s="25"/>
      <c r="J613" s="25"/>
    </row>
    <row r="614">
      <c r="A614" s="24"/>
      <c r="B614" s="25"/>
      <c r="D614" s="25"/>
      <c r="G614" s="25"/>
      <c r="H614" s="27"/>
      <c r="I614" s="25"/>
      <c r="J614" s="25"/>
    </row>
    <row r="615">
      <c r="A615" s="24"/>
      <c r="B615" s="25"/>
      <c r="D615" s="25"/>
      <c r="G615" s="25"/>
      <c r="H615" s="27"/>
      <c r="I615" s="25"/>
      <c r="J615" s="25"/>
    </row>
    <row r="616">
      <c r="A616" s="24"/>
      <c r="B616" s="25"/>
      <c r="D616" s="25"/>
      <c r="G616" s="25"/>
      <c r="H616" s="27"/>
      <c r="I616" s="25"/>
      <c r="J616" s="25"/>
    </row>
    <row r="617">
      <c r="A617" s="24"/>
      <c r="B617" s="25"/>
      <c r="D617" s="25"/>
      <c r="G617" s="25"/>
      <c r="H617" s="27"/>
      <c r="I617" s="25"/>
      <c r="J617" s="25"/>
    </row>
    <row r="618">
      <c r="A618" s="24"/>
      <c r="B618" s="25"/>
      <c r="D618" s="25"/>
      <c r="G618" s="25"/>
      <c r="H618" s="27"/>
      <c r="I618" s="25"/>
      <c r="J618" s="25"/>
    </row>
    <row r="619">
      <c r="A619" s="24"/>
      <c r="B619" s="25"/>
      <c r="D619" s="25"/>
      <c r="G619" s="25"/>
      <c r="H619" s="27"/>
      <c r="I619" s="25"/>
      <c r="J619" s="25"/>
    </row>
    <row r="620">
      <c r="A620" s="24"/>
      <c r="B620" s="25"/>
      <c r="D620" s="25"/>
      <c r="G620" s="25"/>
      <c r="H620" s="27"/>
      <c r="I620" s="25"/>
      <c r="J620" s="25"/>
    </row>
    <row r="621">
      <c r="A621" s="24"/>
      <c r="B621" s="25"/>
      <c r="D621" s="25"/>
      <c r="G621" s="25"/>
      <c r="H621" s="27"/>
      <c r="I621" s="25"/>
      <c r="J621" s="25"/>
    </row>
    <row r="622">
      <c r="A622" s="24"/>
      <c r="B622" s="25"/>
      <c r="D622" s="25"/>
      <c r="G622" s="25"/>
      <c r="H622" s="27"/>
      <c r="I622" s="25"/>
      <c r="J622" s="25"/>
    </row>
    <row r="623">
      <c r="A623" s="24"/>
      <c r="B623" s="25"/>
      <c r="D623" s="25"/>
      <c r="G623" s="25"/>
      <c r="H623" s="27"/>
      <c r="I623" s="25"/>
      <c r="J623" s="25"/>
    </row>
    <row r="624">
      <c r="A624" s="24"/>
      <c r="B624" s="25"/>
      <c r="D624" s="25"/>
      <c r="G624" s="25"/>
      <c r="H624" s="27"/>
      <c r="I624" s="25"/>
      <c r="J624" s="25"/>
    </row>
    <row r="625">
      <c r="A625" s="24"/>
      <c r="B625" s="25"/>
      <c r="D625" s="25"/>
      <c r="G625" s="25"/>
      <c r="H625" s="27"/>
      <c r="I625" s="25"/>
      <c r="J625" s="25"/>
    </row>
    <row r="626">
      <c r="A626" s="24"/>
      <c r="B626" s="25"/>
      <c r="D626" s="25"/>
      <c r="G626" s="25"/>
      <c r="H626" s="27"/>
      <c r="I626" s="25"/>
      <c r="J626" s="25"/>
    </row>
    <row r="627">
      <c r="A627" s="24"/>
      <c r="B627" s="25"/>
      <c r="D627" s="25"/>
      <c r="G627" s="25"/>
      <c r="H627" s="27"/>
      <c r="I627" s="25"/>
      <c r="J627" s="25"/>
    </row>
    <row r="628">
      <c r="A628" s="24"/>
      <c r="B628" s="25"/>
      <c r="D628" s="25"/>
      <c r="G628" s="25"/>
      <c r="H628" s="27"/>
      <c r="I628" s="25"/>
      <c r="J628" s="25"/>
    </row>
    <row r="629">
      <c r="A629" s="24"/>
      <c r="B629" s="25"/>
      <c r="D629" s="25"/>
      <c r="G629" s="25"/>
      <c r="H629" s="27"/>
      <c r="I629" s="25"/>
      <c r="J629" s="25"/>
    </row>
    <row r="630">
      <c r="A630" s="24"/>
      <c r="B630" s="25"/>
      <c r="D630" s="25"/>
      <c r="G630" s="25"/>
      <c r="H630" s="27"/>
      <c r="I630" s="25"/>
      <c r="J630" s="25"/>
    </row>
    <row r="631">
      <c r="A631" s="24"/>
      <c r="B631" s="25"/>
      <c r="D631" s="25"/>
      <c r="G631" s="25"/>
      <c r="H631" s="27"/>
      <c r="I631" s="25"/>
      <c r="J631" s="25"/>
    </row>
    <row r="632">
      <c r="A632" s="24"/>
      <c r="B632" s="25"/>
      <c r="D632" s="25"/>
      <c r="G632" s="25"/>
      <c r="H632" s="27"/>
      <c r="I632" s="25"/>
      <c r="J632" s="25"/>
    </row>
    <row r="633">
      <c r="A633" s="24"/>
      <c r="B633" s="25"/>
      <c r="D633" s="25"/>
      <c r="G633" s="25"/>
      <c r="H633" s="27"/>
      <c r="I633" s="25"/>
      <c r="J633" s="25"/>
    </row>
    <row r="634">
      <c r="A634" s="24"/>
      <c r="B634" s="25"/>
      <c r="D634" s="25"/>
      <c r="G634" s="25"/>
      <c r="H634" s="27"/>
      <c r="I634" s="25"/>
      <c r="J634" s="25"/>
    </row>
    <row r="635">
      <c r="A635" s="24"/>
      <c r="B635" s="25"/>
      <c r="D635" s="25"/>
      <c r="G635" s="25"/>
      <c r="H635" s="27"/>
      <c r="I635" s="25"/>
      <c r="J635" s="25"/>
    </row>
    <row r="636">
      <c r="A636" s="24"/>
      <c r="B636" s="25"/>
      <c r="D636" s="25"/>
      <c r="G636" s="25"/>
      <c r="H636" s="27"/>
      <c r="I636" s="25"/>
      <c r="J636" s="25"/>
    </row>
    <row r="637">
      <c r="A637" s="24"/>
      <c r="B637" s="25"/>
      <c r="D637" s="25"/>
      <c r="G637" s="25"/>
      <c r="H637" s="27"/>
      <c r="I637" s="25"/>
      <c r="J637" s="25"/>
    </row>
    <row r="638">
      <c r="A638" s="24"/>
      <c r="B638" s="25"/>
      <c r="D638" s="25"/>
      <c r="G638" s="25"/>
      <c r="H638" s="27"/>
      <c r="I638" s="25"/>
      <c r="J638" s="25"/>
    </row>
    <row r="639">
      <c r="A639" s="24"/>
      <c r="B639" s="25"/>
      <c r="D639" s="25"/>
      <c r="G639" s="25"/>
      <c r="H639" s="27"/>
      <c r="I639" s="25"/>
      <c r="J639" s="25"/>
    </row>
    <row r="640">
      <c r="A640" s="24"/>
      <c r="B640" s="25"/>
      <c r="D640" s="25"/>
      <c r="G640" s="25"/>
      <c r="H640" s="27"/>
      <c r="I640" s="25"/>
      <c r="J640" s="25"/>
    </row>
    <row r="641">
      <c r="A641" s="24"/>
      <c r="B641" s="25"/>
      <c r="D641" s="25"/>
      <c r="G641" s="25"/>
      <c r="H641" s="27"/>
      <c r="I641" s="25"/>
      <c r="J641" s="25"/>
    </row>
    <row r="642">
      <c r="A642" s="24"/>
      <c r="B642" s="25"/>
      <c r="D642" s="25"/>
      <c r="G642" s="25"/>
      <c r="H642" s="27"/>
      <c r="I642" s="25"/>
      <c r="J642" s="25"/>
    </row>
    <row r="643">
      <c r="A643" s="24"/>
      <c r="B643" s="25"/>
      <c r="D643" s="25"/>
      <c r="G643" s="25"/>
      <c r="H643" s="27"/>
      <c r="I643" s="25"/>
      <c r="J643" s="25"/>
    </row>
    <row r="644">
      <c r="A644" s="24"/>
      <c r="B644" s="25"/>
      <c r="D644" s="25"/>
      <c r="G644" s="25"/>
      <c r="H644" s="27"/>
      <c r="I644" s="25"/>
      <c r="J644" s="25"/>
    </row>
    <row r="645">
      <c r="A645" s="24"/>
      <c r="B645" s="25"/>
      <c r="D645" s="25"/>
      <c r="G645" s="25"/>
      <c r="H645" s="27"/>
      <c r="I645" s="25"/>
      <c r="J645" s="25"/>
    </row>
    <row r="646">
      <c r="A646" s="24"/>
      <c r="B646" s="25"/>
      <c r="D646" s="25"/>
      <c r="G646" s="25"/>
      <c r="H646" s="27"/>
      <c r="I646" s="25"/>
      <c r="J646" s="25"/>
    </row>
    <row r="647">
      <c r="A647" s="24"/>
      <c r="B647" s="25"/>
      <c r="D647" s="25"/>
      <c r="G647" s="25"/>
      <c r="H647" s="27"/>
      <c r="I647" s="25"/>
      <c r="J647" s="25"/>
    </row>
    <row r="648">
      <c r="A648" s="24"/>
      <c r="B648" s="25"/>
      <c r="D648" s="25"/>
      <c r="G648" s="25"/>
      <c r="H648" s="27"/>
      <c r="I648" s="25"/>
      <c r="J648" s="25"/>
    </row>
    <row r="649">
      <c r="A649" s="24"/>
      <c r="B649" s="25"/>
      <c r="D649" s="25"/>
      <c r="G649" s="25"/>
      <c r="H649" s="27"/>
      <c r="I649" s="25"/>
      <c r="J649" s="25"/>
    </row>
    <row r="650">
      <c r="A650" s="24"/>
      <c r="B650" s="25"/>
      <c r="D650" s="25"/>
      <c r="G650" s="25"/>
      <c r="H650" s="27"/>
      <c r="I650" s="25"/>
      <c r="J650" s="25"/>
    </row>
    <row r="651">
      <c r="A651" s="24"/>
      <c r="B651" s="25"/>
      <c r="D651" s="25"/>
      <c r="G651" s="25"/>
      <c r="H651" s="27"/>
      <c r="I651" s="25"/>
      <c r="J651" s="25"/>
    </row>
    <row r="652">
      <c r="A652" s="24"/>
      <c r="B652" s="25"/>
      <c r="D652" s="25"/>
      <c r="G652" s="25"/>
      <c r="H652" s="27"/>
      <c r="I652" s="25"/>
      <c r="J652" s="25"/>
    </row>
    <row r="653">
      <c r="A653" s="24"/>
      <c r="B653" s="25"/>
      <c r="D653" s="25"/>
      <c r="G653" s="25"/>
      <c r="H653" s="27"/>
      <c r="I653" s="25"/>
      <c r="J653" s="25"/>
    </row>
    <row r="654">
      <c r="A654" s="24"/>
      <c r="B654" s="25"/>
      <c r="D654" s="25"/>
      <c r="G654" s="25"/>
      <c r="H654" s="27"/>
      <c r="I654" s="25"/>
      <c r="J654" s="25"/>
    </row>
    <row r="655">
      <c r="A655" s="24"/>
      <c r="B655" s="25"/>
      <c r="D655" s="25"/>
      <c r="G655" s="25"/>
      <c r="H655" s="27"/>
      <c r="I655" s="25"/>
      <c r="J655" s="25"/>
    </row>
    <row r="656">
      <c r="A656" s="24"/>
      <c r="B656" s="25"/>
      <c r="D656" s="25"/>
      <c r="G656" s="25"/>
      <c r="H656" s="27"/>
      <c r="I656" s="25"/>
      <c r="J656" s="25"/>
    </row>
    <row r="657">
      <c r="A657" s="24"/>
      <c r="B657" s="25"/>
      <c r="D657" s="25"/>
      <c r="G657" s="25"/>
      <c r="H657" s="27"/>
      <c r="I657" s="25"/>
      <c r="J657" s="25"/>
    </row>
    <row r="658">
      <c r="A658" s="24"/>
      <c r="B658" s="25"/>
      <c r="D658" s="25"/>
      <c r="G658" s="25"/>
      <c r="H658" s="27"/>
      <c r="I658" s="25"/>
      <c r="J658" s="25"/>
    </row>
    <row r="659">
      <c r="A659" s="24"/>
      <c r="B659" s="25"/>
      <c r="D659" s="25"/>
      <c r="G659" s="25"/>
      <c r="H659" s="27"/>
      <c r="I659" s="25"/>
      <c r="J659" s="25"/>
    </row>
    <row r="660">
      <c r="A660" s="24"/>
      <c r="B660" s="25"/>
      <c r="D660" s="25"/>
      <c r="G660" s="25"/>
      <c r="H660" s="27"/>
      <c r="I660" s="25"/>
      <c r="J660" s="25"/>
    </row>
    <row r="661">
      <c r="A661" s="24"/>
      <c r="B661" s="25"/>
      <c r="D661" s="25"/>
      <c r="G661" s="25"/>
      <c r="H661" s="27"/>
      <c r="I661" s="25"/>
      <c r="J661" s="25"/>
    </row>
    <row r="662">
      <c r="A662" s="24"/>
      <c r="B662" s="25"/>
      <c r="D662" s="25"/>
      <c r="G662" s="25"/>
      <c r="H662" s="27"/>
      <c r="I662" s="25"/>
      <c r="J662" s="25"/>
    </row>
    <row r="663">
      <c r="A663" s="24"/>
      <c r="B663" s="25"/>
      <c r="D663" s="25"/>
      <c r="G663" s="25"/>
      <c r="H663" s="27"/>
      <c r="I663" s="25"/>
      <c r="J663" s="25"/>
    </row>
    <row r="664">
      <c r="A664" s="24"/>
      <c r="B664" s="25"/>
      <c r="D664" s="25"/>
      <c r="G664" s="25"/>
      <c r="H664" s="27"/>
      <c r="I664" s="25"/>
      <c r="J664" s="25"/>
    </row>
    <row r="665">
      <c r="A665" s="24"/>
      <c r="B665" s="25"/>
      <c r="D665" s="25"/>
      <c r="G665" s="25"/>
      <c r="H665" s="27"/>
      <c r="I665" s="25"/>
      <c r="J665" s="25"/>
    </row>
    <row r="666">
      <c r="A666" s="24"/>
      <c r="B666" s="25"/>
      <c r="D666" s="25"/>
      <c r="G666" s="25"/>
      <c r="H666" s="27"/>
      <c r="I666" s="25"/>
      <c r="J666" s="25"/>
    </row>
    <row r="667">
      <c r="A667" s="24"/>
      <c r="B667" s="25"/>
      <c r="D667" s="25"/>
      <c r="G667" s="25"/>
      <c r="H667" s="27"/>
      <c r="I667" s="25"/>
      <c r="J667" s="25"/>
    </row>
    <row r="668">
      <c r="A668" s="24"/>
      <c r="B668" s="25"/>
      <c r="D668" s="25"/>
      <c r="G668" s="25"/>
      <c r="H668" s="27"/>
      <c r="I668" s="25"/>
      <c r="J668" s="25"/>
    </row>
    <row r="669">
      <c r="A669" s="24"/>
      <c r="B669" s="25"/>
      <c r="D669" s="25"/>
      <c r="G669" s="25"/>
      <c r="H669" s="27"/>
      <c r="I669" s="25"/>
      <c r="J669" s="25"/>
    </row>
    <row r="670">
      <c r="A670" s="24"/>
      <c r="B670" s="25"/>
      <c r="D670" s="25"/>
      <c r="G670" s="25"/>
      <c r="H670" s="27"/>
      <c r="I670" s="25"/>
      <c r="J670" s="25"/>
    </row>
    <row r="671">
      <c r="A671" s="24"/>
      <c r="B671" s="25"/>
      <c r="D671" s="25"/>
      <c r="G671" s="25"/>
      <c r="H671" s="27"/>
      <c r="I671" s="25"/>
      <c r="J671" s="25"/>
    </row>
    <row r="672">
      <c r="A672" s="24"/>
      <c r="B672" s="25"/>
      <c r="D672" s="25"/>
      <c r="G672" s="25"/>
      <c r="H672" s="27"/>
      <c r="I672" s="25"/>
      <c r="J672" s="25"/>
    </row>
    <row r="673">
      <c r="A673" s="24"/>
      <c r="B673" s="25"/>
      <c r="D673" s="25"/>
      <c r="G673" s="25"/>
      <c r="H673" s="27"/>
      <c r="I673" s="25"/>
      <c r="J673" s="25"/>
    </row>
    <row r="674">
      <c r="A674" s="24"/>
      <c r="B674" s="25"/>
      <c r="D674" s="25"/>
      <c r="G674" s="25"/>
      <c r="H674" s="27"/>
      <c r="I674" s="25"/>
      <c r="J674" s="25"/>
    </row>
    <row r="675">
      <c r="A675" s="24"/>
      <c r="B675" s="25"/>
      <c r="D675" s="25"/>
      <c r="G675" s="25"/>
      <c r="H675" s="27"/>
      <c r="I675" s="25"/>
      <c r="J675" s="25"/>
    </row>
    <row r="676">
      <c r="A676" s="24"/>
      <c r="B676" s="25"/>
      <c r="D676" s="25"/>
      <c r="G676" s="25"/>
      <c r="H676" s="27"/>
      <c r="I676" s="25"/>
      <c r="J676" s="25"/>
    </row>
    <row r="677">
      <c r="A677" s="24"/>
      <c r="B677" s="25"/>
      <c r="D677" s="25"/>
      <c r="G677" s="25"/>
      <c r="H677" s="27"/>
      <c r="I677" s="25"/>
      <c r="J677" s="25"/>
    </row>
    <row r="678">
      <c r="A678" s="24"/>
      <c r="B678" s="25"/>
      <c r="D678" s="25"/>
      <c r="G678" s="25"/>
      <c r="H678" s="27"/>
      <c r="I678" s="25"/>
      <c r="J678" s="25"/>
    </row>
    <row r="679">
      <c r="A679" s="24"/>
      <c r="B679" s="25"/>
      <c r="D679" s="25"/>
      <c r="G679" s="25"/>
      <c r="H679" s="27"/>
      <c r="I679" s="25"/>
      <c r="J679" s="25"/>
    </row>
    <row r="680">
      <c r="A680" s="24"/>
      <c r="B680" s="25"/>
      <c r="D680" s="25"/>
      <c r="G680" s="25"/>
      <c r="H680" s="27"/>
      <c r="I680" s="25"/>
      <c r="J680" s="25"/>
    </row>
    <row r="681">
      <c r="A681" s="24"/>
      <c r="B681" s="25"/>
      <c r="D681" s="25"/>
      <c r="G681" s="25"/>
      <c r="H681" s="27"/>
      <c r="I681" s="25"/>
      <c r="J681" s="25"/>
    </row>
    <row r="682">
      <c r="A682" s="24"/>
      <c r="B682" s="25"/>
      <c r="D682" s="25"/>
      <c r="G682" s="25"/>
      <c r="H682" s="27"/>
      <c r="I682" s="25"/>
      <c r="J682" s="25"/>
    </row>
    <row r="683">
      <c r="A683" s="24"/>
      <c r="B683" s="25"/>
      <c r="D683" s="25"/>
      <c r="G683" s="25"/>
      <c r="H683" s="27"/>
      <c r="I683" s="25"/>
      <c r="J683" s="25"/>
    </row>
    <row r="684">
      <c r="A684" s="24"/>
      <c r="B684" s="25"/>
      <c r="D684" s="25"/>
      <c r="G684" s="25"/>
      <c r="H684" s="27"/>
      <c r="I684" s="25"/>
      <c r="J684" s="25"/>
    </row>
    <row r="685">
      <c r="A685" s="24"/>
      <c r="B685" s="25"/>
      <c r="D685" s="25"/>
      <c r="G685" s="25"/>
      <c r="H685" s="27"/>
      <c r="I685" s="25"/>
      <c r="J685" s="25"/>
    </row>
    <row r="686">
      <c r="A686" s="24"/>
      <c r="B686" s="25"/>
      <c r="D686" s="25"/>
      <c r="G686" s="25"/>
      <c r="H686" s="27"/>
      <c r="I686" s="25"/>
      <c r="J686" s="25"/>
    </row>
    <row r="687">
      <c r="A687" s="24"/>
      <c r="B687" s="25"/>
      <c r="D687" s="25"/>
      <c r="G687" s="25"/>
      <c r="H687" s="27"/>
      <c r="I687" s="25"/>
      <c r="J687" s="25"/>
    </row>
    <row r="688">
      <c r="A688" s="24"/>
      <c r="B688" s="25"/>
      <c r="D688" s="25"/>
      <c r="G688" s="25"/>
      <c r="H688" s="27"/>
      <c r="I688" s="25"/>
      <c r="J688" s="25"/>
    </row>
    <row r="689">
      <c r="A689" s="24"/>
      <c r="B689" s="25"/>
      <c r="D689" s="25"/>
      <c r="G689" s="25"/>
      <c r="H689" s="27"/>
      <c r="I689" s="25"/>
      <c r="J689" s="25"/>
    </row>
    <row r="690">
      <c r="A690" s="24"/>
      <c r="B690" s="25"/>
      <c r="D690" s="25"/>
      <c r="G690" s="25"/>
      <c r="H690" s="27"/>
      <c r="I690" s="25"/>
      <c r="J690" s="25"/>
    </row>
    <row r="691">
      <c r="A691" s="24"/>
      <c r="B691" s="25"/>
      <c r="D691" s="25"/>
      <c r="G691" s="25"/>
      <c r="H691" s="27"/>
      <c r="I691" s="25"/>
      <c r="J691" s="25"/>
    </row>
    <row r="692">
      <c r="A692" s="24"/>
      <c r="B692" s="25"/>
      <c r="D692" s="25"/>
      <c r="G692" s="25"/>
      <c r="H692" s="27"/>
      <c r="I692" s="25"/>
      <c r="J692" s="25"/>
    </row>
    <row r="693">
      <c r="A693" s="24"/>
      <c r="B693" s="25"/>
      <c r="D693" s="25"/>
      <c r="G693" s="25"/>
      <c r="H693" s="27"/>
      <c r="I693" s="25"/>
      <c r="J693" s="25"/>
    </row>
    <row r="694">
      <c r="A694" s="24"/>
      <c r="B694" s="25"/>
      <c r="D694" s="25"/>
      <c r="G694" s="25"/>
      <c r="H694" s="27"/>
      <c r="I694" s="25"/>
      <c r="J694" s="25"/>
    </row>
    <row r="695">
      <c r="A695" s="24"/>
      <c r="B695" s="25"/>
      <c r="D695" s="25"/>
      <c r="G695" s="25"/>
      <c r="H695" s="27"/>
      <c r="I695" s="25"/>
      <c r="J695" s="25"/>
    </row>
    <row r="696">
      <c r="A696" s="24"/>
      <c r="B696" s="25"/>
      <c r="D696" s="25"/>
      <c r="G696" s="25"/>
      <c r="H696" s="27"/>
      <c r="I696" s="25"/>
      <c r="J696" s="25"/>
    </row>
    <row r="697">
      <c r="A697" s="24"/>
      <c r="B697" s="25"/>
      <c r="D697" s="25"/>
      <c r="G697" s="25"/>
      <c r="H697" s="27"/>
      <c r="I697" s="25"/>
      <c r="J697" s="25"/>
    </row>
    <row r="698">
      <c r="A698" s="24"/>
      <c r="B698" s="25"/>
      <c r="D698" s="25"/>
      <c r="G698" s="25"/>
      <c r="H698" s="27"/>
      <c r="I698" s="25"/>
      <c r="J698" s="25"/>
    </row>
    <row r="699">
      <c r="A699" s="24"/>
      <c r="B699" s="25"/>
      <c r="D699" s="25"/>
      <c r="G699" s="25"/>
      <c r="H699" s="27"/>
      <c r="I699" s="25"/>
      <c r="J699" s="25"/>
    </row>
    <row r="700">
      <c r="A700" s="24"/>
      <c r="B700" s="25"/>
      <c r="D700" s="25"/>
      <c r="G700" s="25"/>
      <c r="H700" s="27"/>
      <c r="I700" s="25"/>
      <c r="J700" s="25"/>
    </row>
    <row r="701">
      <c r="A701" s="24"/>
      <c r="B701" s="25"/>
      <c r="D701" s="25"/>
      <c r="G701" s="25"/>
      <c r="H701" s="27"/>
      <c r="I701" s="25"/>
      <c r="J701" s="25"/>
    </row>
    <row r="702">
      <c r="A702" s="24"/>
      <c r="B702" s="25"/>
      <c r="D702" s="25"/>
      <c r="G702" s="25"/>
      <c r="H702" s="27"/>
      <c r="I702" s="25"/>
      <c r="J702" s="25"/>
    </row>
    <row r="703">
      <c r="A703" s="24"/>
      <c r="B703" s="25"/>
      <c r="D703" s="25"/>
      <c r="G703" s="25"/>
      <c r="H703" s="27"/>
      <c r="I703" s="25"/>
      <c r="J703" s="25"/>
    </row>
    <row r="704">
      <c r="A704" s="24"/>
      <c r="B704" s="25"/>
      <c r="D704" s="25"/>
      <c r="G704" s="25"/>
      <c r="H704" s="27"/>
      <c r="I704" s="25"/>
      <c r="J704" s="25"/>
    </row>
    <row r="705">
      <c r="A705" s="24"/>
      <c r="B705" s="25"/>
      <c r="D705" s="25"/>
      <c r="G705" s="25"/>
      <c r="H705" s="27"/>
      <c r="I705" s="25"/>
      <c r="J705" s="25"/>
    </row>
    <row r="706">
      <c r="A706" s="24"/>
      <c r="B706" s="25"/>
      <c r="D706" s="25"/>
      <c r="G706" s="25"/>
      <c r="H706" s="27"/>
      <c r="I706" s="25"/>
      <c r="J706" s="25"/>
    </row>
    <row r="707">
      <c r="A707" s="24"/>
      <c r="B707" s="25"/>
      <c r="D707" s="25"/>
      <c r="G707" s="25"/>
      <c r="H707" s="27"/>
      <c r="I707" s="25"/>
      <c r="J707" s="25"/>
    </row>
    <row r="708">
      <c r="A708" s="24"/>
      <c r="B708" s="25"/>
      <c r="D708" s="25"/>
      <c r="G708" s="25"/>
      <c r="H708" s="27"/>
      <c r="I708" s="25"/>
      <c r="J708" s="25"/>
    </row>
    <row r="709">
      <c r="A709" s="24"/>
      <c r="B709" s="25"/>
      <c r="D709" s="25"/>
      <c r="G709" s="25"/>
      <c r="H709" s="27"/>
      <c r="I709" s="25"/>
      <c r="J709" s="25"/>
    </row>
    <row r="710">
      <c r="A710" s="24"/>
      <c r="B710" s="25"/>
      <c r="D710" s="25"/>
      <c r="G710" s="25"/>
      <c r="H710" s="27"/>
      <c r="I710" s="25"/>
      <c r="J710" s="25"/>
    </row>
    <row r="711">
      <c r="A711" s="24"/>
      <c r="B711" s="25"/>
      <c r="D711" s="25"/>
      <c r="G711" s="25"/>
      <c r="H711" s="27"/>
      <c r="I711" s="25"/>
      <c r="J711" s="25"/>
    </row>
    <row r="712">
      <c r="A712" s="24"/>
      <c r="B712" s="25"/>
      <c r="D712" s="25"/>
      <c r="G712" s="25"/>
      <c r="H712" s="27"/>
      <c r="I712" s="25"/>
      <c r="J712" s="25"/>
    </row>
    <row r="713">
      <c r="A713" s="24"/>
      <c r="B713" s="25"/>
      <c r="D713" s="25"/>
      <c r="G713" s="25"/>
      <c r="H713" s="27"/>
      <c r="I713" s="25"/>
      <c r="J713" s="25"/>
    </row>
    <row r="714">
      <c r="A714" s="24"/>
      <c r="B714" s="25"/>
      <c r="D714" s="25"/>
      <c r="G714" s="25"/>
      <c r="H714" s="27"/>
      <c r="I714" s="25"/>
      <c r="J714" s="25"/>
    </row>
    <row r="715">
      <c r="A715" s="24"/>
      <c r="B715" s="25"/>
      <c r="D715" s="25"/>
      <c r="G715" s="25"/>
      <c r="H715" s="27"/>
      <c r="I715" s="25"/>
      <c r="J715" s="25"/>
    </row>
    <row r="716">
      <c r="A716" s="24"/>
      <c r="B716" s="25"/>
      <c r="D716" s="25"/>
      <c r="G716" s="25"/>
      <c r="H716" s="27"/>
      <c r="I716" s="25"/>
      <c r="J716" s="25"/>
    </row>
    <row r="717">
      <c r="A717" s="24"/>
      <c r="B717" s="25"/>
      <c r="D717" s="25"/>
      <c r="G717" s="25"/>
      <c r="H717" s="27"/>
      <c r="I717" s="25"/>
      <c r="J717" s="25"/>
    </row>
    <row r="718">
      <c r="A718" s="24"/>
      <c r="B718" s="25"/>
      <c r="D718" s="25"/>
      <c r="G718" s="25"/>
      <c r="H718" s="27"/>
      <c r="I718" s="25"/>
      <c r="J718" s="25"/>
    </row>
    <row r="719">
      <c r="A719" s="24"/>
      <c r="B719" s="25"/>
      <c r="D719" s="25"/>
      <c r="G719" s="25"/>
      <c r="H719" s="27"/>
      <c r="I719" s="25"/>
      <c r="J719" s="25"/>
    </row>
    <row r="720">
      <c r="A720" s="24"/>
      <c r="B720" s="25"/>
      <c r="D720" s="25"/>
      <c r="G720" s="25"/>
      <c r="H720" s="27"/>
      <c r="I720" s="25"/>
      <c r="J720" s="25"/>
    </row>
    <row r="721">
      <c r="A721" s="24"/>
      <c r="B721" s="25"/>
      <c r="D721" s="25"/>
      <c r="G721" s="25"/>
      <c r="H721" s="27"/>
      <c r="I721" s="25"/>
      <c r="J721" s="25"/>
    </row>
    <row r="722">
      <c r="A722" s="24"/>
      <c r="B722" s="25"/>
      <c r="D722" s="25"/>
      <c r="G722" s="25"/>
      <c r="H722" s="27"/>
      <c r="I722" s="25"/>
      <c r="J722" s="25"/>
    </row>
    <row r="723">
      <c r="A723" s="24"/>
      <c r="B723" s="25"/>
      <c r="D723" s="25"/>
      <c r="G723" s="25"/>
      <c r="H723" s="27"/>
      <c r="I723" s="25"/>
      <c r="J723" s="25"/>
    </row>
    <row r="724">
      <c r="A724" s="24"/>
      <c r="B724" s="25"/>
      <c r="D724" s="25"/>
      <c r="G724" s="25"/>
      <c r="H724" s="27"/>
      <c r="I724" s="25"/>
      <c r="J724" s="25"/>
    </row>
    <row r="725">
      <c r="A725" s="24"/>
      <c r="B725" s="25"/>
      <c r="D725" s="25"/>
      <c r="G725" s="25"/>
      <c r="H725" s="27"/>
      <c r="I725" s="25"/>
      <c r="J725" s="25"/>
    </row>
    <row r="726">
      <c r="A726" s="24"/>
      <c r="B726" s="25"/>
      <c r="D726" s="25"/>
      <c r="G726" s="25"/>
      <c r="H726" s="27"/>
      <c r="I726" s="25"/>
      <c r="J726" s="25"/>
    </row>
    <row r="727">
      <c r="A727" s="24"/>
      <c r="B727" s="25"/>
      <c r="D727" s="25"/>
      <c r="G727" s="25"/>
      <c r="H727" s="27"/>
      <c r="I727" s="25"/>
      <c r="J727" s="25"/>
    </row>
    <row r="728">
      <c r="A728" s="24"/>
      <c r="B728" s="25"/>
      <c r="D728" s="25"/>
      <c r="G728" s="25"/>
      <c r="H728" s="27"/>
      <c r="I728" s="25"/>
      <c r="J728" s="25"/>
    </row>
    <row r="729">
      <c r="A729" s="24"/>
      <c r="B729" s="25"/>
      <c r="D729" s="25"/>
      <c r="G729" s="25"/>
      <c r="H729" s="27"/>
      <c r="I729" s="25"/>
      <c r="J729" s="25"/>
    </row>
    <row r="730">
      <c r="A730" s="24"/>
      <c r="B730" s="25"/>
      <c r="D730" s="25"/>
      <c r="G730" s="25"/>
      <c r="H730" s="27"/>
      <c r="I730" s="25"/>
      <c r="J730" s="25"/>
    </row>
    <row r="731">
      <c r="A731" s="24"/>
      <c r="B731" s="25"/>
      <c r="D731" s="25"/>
      <c r="G731" s="25"/>
      <c r="H731" s="27"/>
      <c r="I731" s="25"/>
      <c r="J731" s="25"/>
    </row>
    <row r="732">
      <c r="A732" s="24"/>
      <c r="B732" s="25"/>
      <c r="D732" s="25"/>
      <c r="G732" s="25"/>
      <c r="H732" s="27"/>
      <c r="I732" s="25"/>
      <c r="J732" s="25"/>
    </row>
    <row r="733">
      <c r="A733" s="24"/>
      <c r="B733" s="25"/>
      <c r="D733" s="25"/>
      <c r="G733" s="25"/>
      <c r="H733" s="27"/>
      <c r="I733" s="25"/>
      <c r="J733" s="25"/>
    </row>
    <row r="734">
      <c r="A734" s="24"/>
      <c r="B734" s="25"/>
      <c r="D734" s="25"/>
      <c r="G734" s="25"/>
      <c r="H734" s="27"/>
      <c r="I734" s="25"/>
      <c r="J734" s="25"/>
    </row>
    <row r="735">
      <c r="A735" s="24"/>
      <c r="B735" s="25"/>
      <c r="D735" s="25"/>
      <c r="G735" s="25"/>
      <c r="H735" s="27"/>
      <c r="I735" s="25"/>
      <c r="J735" s="25"/>
    </row>
    <row r="736">
      <c r="A736" s="24"/>
      <c r="B736" s="25"/>
      <c r="D736" s="25"/>
      <c r="G736" s="25"/>
      <c r="H736" s="27"/>
      <c r="I736" s="25"/>
      <c r="J736" s="25"/>
    </row>
    <row r="737">
      <c r="A737" s="24"/>
      <c r="B737" s="25"/>
      <c r="D737" s="25"/>
      <c r="G737" s="25"/>
      <c r="H737" s="27"/>
      <c r="I737" s="25"/>
      <c r="J737" s="25"/>
    </row>
    <row r="738">
      <c r="A738" s="24"/>
      <c r="B738" s="25"/>
      <c r="D738" s="25"/>
      <c r="G738" s="25"/>
      <c r="H738" s="27"/>
      <c r="I738" s="25"/>
      <c r="J738" s="25"/>
    </row>
    <row r="739">
      <c r="A739" s="24"/>
      <c r="B739" s="25"/>
      <c r="D739" s="25"/>
      <c r="G739" s="25"/>
      <c r="H739" s="27"/>
      <c r="I739" s="25"/>
      <c r="J739" s="25"/>
    </row>
    <row r="740">
      <c r="A740" s="24"/>
      <c r="B740" s="25"/>
      <c r="D740" s="25"/>
      <c r="G740" s="25"/>
      <c r="H740" s="27"/>
      <c r="I740" s="25"/>
      <c r="J740" s="25"/>
    </row>
    <row r="741">
      <c r="A741" s="24"/>
      <c r="B741" s="25"/>
      <c r="D741" s="25"/>
      <c r="G741" s="25"/>
      <c r="H741" s="27"/>
      <c r="I741" s="25"/>
      <c r="J741" s="25"/>
    </row>
    <row r="742">
      <c r="A742" s="24"/>
      <c r="B742" s="25"/>
      <c r="D742" s="25"/>
      <c r="G742" s="25"/>
      <c r="H742" s="27"/>
      <c r="I742" s="25"/>
      <c r="J742" s="25"/>
    </row>
    <row r="743">
      <c r="A743" s="24"/>
      <c r="B743" s="25"/>
      <c r="D743" s="25"/>
      <c r="G743" s="25"/>
      <c r="H743" s="27"/>
      <c r="I743" s="25"/>
      <c r="J743" s="25"/>
    </row>
    <row r="744">
      <c r="A744" s="24"/>
      <c r="B744" s="25"/>
      <c r="D744" s="25"/>
      <c r="G744" s="25"/>
      <c r="H744" s="27"/>
      <c r="I744" s="25"/>
      <c r="J744" s="25"/>
    </row>
    <row r="745">
      <c r="A745" s="24"/>
      <c r="B745" s="25"/>
      <c r="D745" s="25"/>
      <c r="G745" s="25"/>
      <c r="H745" s="27"/>
      <c r="I745" s="25"/>
      <c r="J745" s="25"/>
    </row>
    <row r="746">
      <c r="A746" s="24"/>
      <c r="B746" s="25"/>
      <c r="D746" s="25"/>
      <c r="G746" s="25"/>
      <c r="H746" s="27"/>
      <c r="I746" s="25"/>
      <c r="J746" s="25"/>
    </row>
    <row r="747">
      <c r="A747" s="24"/>
      <c r="B747" s="25"/>
      <c r="D747" s="25"/>
      <c r="G747" s="25"/>
      <c r="H747" s="27"/>
      <c r="I747" s="25"/>
      <c r="J747" s="25"/>
    </row>
    <row r="748">
      <c r="A748" s="24"/>
      <c r="B748" s="25"/>
      <c r="D748" s="25"/>
      <c r="G748" s="25"/>
      <c r="H748" s="27"/>
      <c r="I748" s="25"/>
      <c r="J748" s="25"/>
    </row>
    <row r="749">
      <c r="A749" s="24"/>
      <c r="B749" s="25"/>
      <c r="D749" s="25"/>
      <c r="G749" s="25"/>
      <c r="H749" s="27"/>
      <c r="I749" s="25"/>
      <c r="J749" s="25"/>
    </row>
    <row r="750">
      <c r="A750" s="24"/>
      <c r="B750" s="25"/>
      <c r="D750" s="25"/>
      <c r="G750" s="25"/>
      <c r="H750" s="27"/>
      <c r="I750" s="25"/>
      <c r="J750" s="25"/>
    </row>
    <row r="751">
      <c r="A751" s="24"/>
      <c r="B751" s="25"/>
      <c r="D751" s="25"/>
      <c r="G751" s="25"/>
      <c r="H751" s="27"/>
      <c r="I751" s="25"/>
      <c r="J751" s="25"/>
    </row>
    <row r="752">
      <c r="A752" s="24"/>
      <c r="B752" s="25"/>
      <c r="D752" s="25"/>
      <c r="G752" s="25"/>
      <c r="H752" s="27"/>
      <c r="I752" s="25"/>
      <c r="J752" s="25"/>
    </row>
    <row r="753">
      <c r="A753" s="24"/>
      <c r="B753" s="25"/>
      <c r="D753" s="25"/>
      <c r="G753" s="25"/>
      <c r="H753" s="27"/>
      <c r="I753" s="25"/>
      <c r="J753" s="25"/>
    </row>
    <row r="754">
      <c r="A754" s="24"/>
      <c r="B754" s="25"/>
      <c r="D754" s="25"/>
      <c r="G754" s="25"/>
      <c r="H754" s="27"/>
      <c r="I754" s="25"/>
      <c r="J754" s="25"/>
    </row>
    <row r="755">
      <c r="A755" s="24"/>
      <c r="B755" s="25"/>
      <c r="D755" s="25"/>
      <c r="G755" s="25"/>
      <c r="H755" s="27"/>
      <c r="I755" s="25"/>
      <c r="J755" s="25"/>
    </row>
    <row r="756">
      <c r="A756" s="24"/>
      <c r="B756" s="25"/>
      <c r="D756" s="25"/>
      <c r="G756" s="25"/>
      <c r="H756" s="27"/>
      <c r="I756" s="25"/>
      <c r="J756" s="25"/>
    </row>
    <row r="757">
      <c r="A757" s="24"/>
      <c r="B757" s="25"/>
      <c r="D757" s="25"/>
      <c r="G757" s="25"/>
      <c r="H757" s="27"/>
      <c r="I757" s="25"/>
      <c r="J757" s="25"/>
    </row>
    <row r="758">
      <c r="A758" s="24"/>
      <c r="B758" s="25"/>
      <c r="D758" s="25"/>
      <c r="G758" s="25"/>
      <c r="H758" s="27"/>
      <c r="I758" s="25"/>
      <c r="J758" s="25"/>
    </row>
    <row r="759">
      <c r="A759" s="24"/>
      <c r="B759" s="25"/>
      <c r="D759" s="25"/>
      <c r="G759" s="25"/>
      <c r="H759" s="27"/>
      <c r="I759" s="25"/>
      <c r="J759" s="25"/>
    </row>
    <row r="760">
      <c r="A760" s="24"/>
      <c r="B760" s="25"/>
      <c r="D760" s="25"/>
      <c r="G760" s="25"/>
      <c r="H760" s="27"/>
      <c r="I760" s="25"/>
      <c r="J760" s="25"/>
    </row>
    <row r="761">
      <c r="A761" s="24"/>
      <c r="B761" s="25"/>
      <c r="D761" s="25"/>
      <c r="G761" s="25"/>
      <c r="H761" s="27"/>
      <c r="I761" s="25"/>
      <c r="J761" s="25"/>
    </row>
    <row r="762">
      <c r="A762" s="24"/>
      <c r="B762" s="25"/>
      <c r="D762" s="25"/>
      <c r="G762" s="25"/>
      <c r="H762" s="27"/>
      <c r="I762" s="25"/>
      <c r="J762" s="25"/>
    </row>
    <row r="763">
      <c r="A763" s="24"/>
      <c r="B763" s="25"/>
      <c r="D763" s="25"/>
      <c r="G763" s="25"/>
      <c r="H763" s="27"/>
      <c r="I763" s="25"/>
      <c r="J763" s="25"/>
    </row>
    <row r="764">
      <c r="A764" s="24"/>
      <c r="B764" s="25"/>
      <c r="D764" s="25"/>
      <c r="G764" s="25"/>
      <c r="H764" s="27"/>
      <c r="I764" s="25"/>
      <c r="J764" s="25"/>
    </row>
    <row r="765">
      <c r="A765" s="24"/>
      <c r="B765" s="25"/>
      <c r="D765" s="25"/>
      <c r="G765" s="25"/>
      <c r="H765" s="27"/>
      <c r="I765" s="25"/>
      <c r="J765" s="25"/>
    </row>
    <row r="766">
      <c r="A766" s="24"/>
      <c r="B766" s="25"/>
      <c r="D766" s="25"/>
      <c r="G766" s="25"/>
      <c r="H766" s="27"/>
      <c r="I766" s="25"/>
      <c r="J766" s="25"/>
    </row>
    <row r="767">
      <c r="A767" s="24"/>
      <c r="B767" s="25"/>
      <c r="D767" s="25"/>
      <c r="G767" s="25"/>
      <c r="H767" s="27"/>
      <c r="I767" s="25"/>
      <c r="J767" s="25"/>
    </row>
    <row r="768">
      <c r="A768" s="24"/>
      <c r="B768" s="25"/>
      <c r="D768" s="25"/>
      <c r="G768" s="25"/>
      <c r="H768" s="27"/>
      <c r="I768" s="25"/>
      <c r="J768" s="25"/>
    </row>
    <row r="769">
      <c r="A769" s="24"/>
      <c r="B769" s="25"/>
      <c r="D769" s="25"/>
      <c r="G769" s="25"/>
      <c r="H769" s="27"/>
      <c r="I769" s="25"/>
      <c r="J769" s="25"/>
    </row>
    <row r="770">
      <c r="A770" s="24"/>
      <c r="B770" s="25"/>
      <c r="D770" s="25"/>
      <c r="G770" s="25"/>
      <c r="H770" s="27"/>
      <c r="I770" s="25"/>
      <c r="J770" s="25"/>
    </row>
    <row r="771">
      <c r="A771" s="24"/>
      <c r="B771" s="25"/>
      <c r="D771" s="25"/>
      <c r="G771" s="25"/>
      <c r="H771" s="27"/>
      <c r="I771" s="25"/>
      <c r="J771" s="25"/>
    </row>
    <row r="772">
      <c r="A772" s="24"/>
      <c r="B772" s="25"/>
      <c r="D772" s="25"/>
      <c r="G772" s="25"/>
      <c r="H772" s="27"/>
      <c r="I772" s="25"/>
      <c r="J772" s="25"/>
    </row>
    <row r="773">
      <c r="A773" s="24"/>
      <c r="B773" s="25"/>
      <c r="D773" s="25"/>
      <c r="G773" s="25"/>
      <c r="H773" s="27"/>
      <c r="I773" s="25"/>
      <c r="J773" s="25"/>
    </row>
    <row r="774">
      <c r="A774" s="24"/>
      <c r="B774" s="25"/>
      <c r="D774" s="25"/>
      <c r="G774" s="25"/>
      <c r="H774" s="27"/>
      <c r="I774" s="25"/>
      <c r="J774" s="25"/>
    </row>
    <row r="775">
      <c r="A775" s="24"/>
      <c r="B775" s="25"/>
      <c r="D775" s="25"/>
      <c r="G775" s="25"/>
      <c r="H775" s="27"/>
      <c r="I775" s="25"/>
      <c r="J775" s="25"/>
    </row>
    <row r="776">
      <c r="A776" s="24"/>
      <c r="B776" s="25"/>
      <c r="D776" s="25"/>
      <c r="G776" s="25"/>
      <c r="H776" s="27"/>
      <c r="I776" s="25"/>
      <c r="J776" s="25"/>
    </row>
    <row r="777">
      <c r="A777" s="24"/>
      <c r="B777" s="25"/>
      <c r="D777" s="25"/>
      <c r="G777" s="25"/>
      <c r="H777" s="27"/>
      <c r="I777" s="25"/>
      <c r="J777" s="25"/>
    </row>
    <row r="778">
      <c r="A778" s="24"/>
      <c r="B778" s="25"/>
      <c r="D778" s="25"/>
      <c r="G778" s="25"/>
      <c r="H778" s="27"/>
      <c r="I778" s="25"/>
      <c r="J778" s="25"/>
    </row>
    <row r="779">
      <c r="A779" s="24"/>
      <c r="B779" s="25"/>
      <c r="D779" s="25"/>
      <c r="G779" s="25"/>
      <c r="H779" s="27"/>
      <c r="I779" s="25"/>
      <c r="J779" s="25"/>
    </row>
    <row r="780">
      <c r="A780" s="24"/>
      <c r="B780" s="25"/>
      <c r="D780" s="25"/>
      <c r="G780" s="25"/>
      <c r="H780" s="27"/>
      <c r="I780" s="25"/>
      <c r="J780" s="25"/>
    </row>
    <row r="781">
      <c r="A781" s="24"/>
      <c r="B781" s="25"/>
      <c r="D781" s="25"/>
      <c r="G781" s="25"/>
      <c r="H781" s="27"/>
      <c r="I781" s="25"/>
      <c r="J781" s="25"/>
    </row>
    <row r="782">
      <c r="A782" s="24"/>
      <c r="B782" s="25"/>
      <c r="D782" s="25"/>
      <c r="G782" s="25"/>
      <c r="H782" s="27"/>
      <c r="I782" s="25"/>
      <c r="J782" s="25"/>
    </row>
    <row r="783">
      <c r="A783" s="24"/>
      <c r="B783" s="25"/>
      <c r="D783" s="25"/>
      <c r="G783" s="25"/>
      <c r="H783" s="27"/>
      <c r="I783" s="25"/>
      <c r="J783" s="25"/>
    </row>
    <row r="784">
      <c r="A784" s="24"/>
      <c r="B784" s="25"/>
      <c r="D784" s="25"/>
      <c r="G784" s="25"/>
      <c r="H784" s="27"/>
      <c r="I784" s="25"/>
      <c r="J784" s="25"/>
    </row>
    <row r="785">
      <c r="A785" s="24"/>
      <c r="B785" s="25"/>
      <c r="D785" s="25"/>
      <c r="G785" s="25"/>
      <c r="H785" s="27"/>
      <c r="I785" s="25"/>
      <c r="J785" s="25"/>
    </row>
    <row r="786">
      <c r="A786" s="24"/>
      <c r="B786" s="25"/>
      <c r="D786" s="25"/>
      <c r="G786" s="25"/>
      <c r="H786" s="27"/>
      <c r="I786" s="25"/>
      <c r="J786" s="25"/>
    </row>
    <row r="787">
      <c r="A787" s="24"/>
      <c r="B787" s="25"/>
      <c r="D787" s="25"/>
      <c r="G787" s="25"/>
      <c r="H787" s="27"/>
      <c r="I787" s="25"/>
      <c r="J787" s="25"/>
    </row>
    <row r="788">
      <c r="A788" s="24"/>
      <c r="B788" s="25"/>
      <c r="D788" s="25"/>
      <c r="G788" s="25"/>
      <c r="H788" s="27"/>
      <c r="I788" s="25"/>
      <c r="J788" s="25"/>
    </row>
    <row r="789">
      <c r="A789" s="24"/>
      <c r="B789" s="25"/>
      <c r="D789" s="25"/>
      <c r="G789" s="25"/>
      <c r="H789" s="27"/>
      <c r="I789" s="25"/>
      <c r="J789" s="25"/>
    </row>
    <row r="790">
      <c r="A790" s="24"/>
      <c r="B790" s="25"/>
      <c r="D790" s="25"/>
      <c r="G790" s="25"/>
      <c r="H790" s="27"/>
      <c r="I790" s="25"/>
      <c r="J790" s="25"/>
    </row>
    <row r="791">
      <c r="A791" s="24"/>
      <c r="B791" s="25"/>
      <c r="D791" s="25"/>
      <c r="G791" s="25"/>
      <c r="H791" s="27"/>
      <c r="I791" s="25"/>
      <c r="J791" s="25"/>
    </row>
    <row r="792">
      <c r="A792" s="24"/>
      <c r="B792" s="25"/>
      <c r="D792" s="25"/>
      <c r="G792" s="25"/>
      <c r="H792" s="27"/>
      <c r="I792" s="25"/>
      <c r="J792" s="25"/>
    </row>
    <row r="793">
      <c r="A793" s="24"/>
      <c r="B793" s="25"/>
      <c r="D793" s="25"/>
      <c r="G793" s="25"/>
      <c r="H793" s="27"/>
      <c r="I793" s="25"/>
      <c r="J793" s="25"/>
    </row>
    <row r="794">
      <c r="A794" s="24"/>
      <c r="B794" s="25"/>
      <c r="D794" s="25"/>
      <c r="G794" s="25"/>
      <c r="H794" s="27"/>
      <c r="I794" s="25"/>
      <c r="J794" s="25"/>
    </row>
    <row r="795">
      <c r="A795" s="24"/>
      <c r="B795" s="25"/>
      <c r="D795" s="25"/>
      <c r="G795" s="25"/>
      <c r="H795" s="27"/>
      <c r="I795" s="25"/>
      <c r="J795" s="25"/>
    </row>
    <row r="796">
      <c r="A796" s="24"/>
      <c r="B796" s="25"/>
      <c r="D796" s="25"/>
      <c r="G796" s="25"/>
      <c r="H796" s="27"/>
      <c r="I796" s="25"/>
      <c r="J796" s="25"/>
    </row>
    <row r="797">
      <c r="A797" s="24"/>
      <c r="B797" s="25"/>
      <c r="D797" s="25"/>
      <c r="G797" s="25"/>
      <c r="H797" s="27"/>
      <c r="I797" s="25"/>
      <c r="J797" s="25"/>
    </row>
    <row r="798">
      <c r="A798" s="24"/>
      <c r="B798" s="25"/>
      <c r="D798" s="25"/>
      <c r="G798" s="25"/>
      <c r="H798" s="27"/>
      <c r="I798" s="25"/>
      <c r="J798" s="25"/>
    </row>
    <row r="799">
      <c r="A799" s="24"/>
      <c r="B799" s="25"/>
      <c r="D799" s="25"/>
      <c r="G799" s="25"/>
      <c r="H799" s="27"/>
      <c r="I799" s="25"/>
      <c r="J799" s="25"/>
    </row>
    <row r="800">
      <c r="A800" s="24"/>
      <c r="B800" s="25"/>
      <c r="D800" s="25"/>
      <c r="G800" s="25"/>
      <c r="H800" s="27"/>
      <c r="I800" s="25"/>
      <c r="J800" s="25"/>
    </row>
    <row r="801">
      <c r="A801" s="24"/>
      <c r="B801" s="25"/>
      <c r="D801" s="25"/>
      <c r="G801" s="25"/>
      <c r="H801" s="27"/>
      <c r="I801" s="25"/>
      <c r="J801" s="25"/>
    </row>
    <row r="802">
      <c r="A802" s="24"/>
      <c r="B802" s="25"/>
      <c r="D802" s="25"/>
      <c r="G802" s="25"/>
      <c r="H802" s="27"/>
      <c r="I802" s="25"/>
      <c r="J802" s="25"/>
    </row>
    <row r="803">
      <c r="A803" s="24"/>
      <c r="B803" s="25"/>
      <c r="D803" s="25"/>
      <c r="G803" s="25"/>
      <c r="H803" s="27"/>
      <c r="I803" s="25"/>
      <c r="J803" s="25"/>
    </row>
    <row r="804">
      <c r="A804" s="24"/>
      <c r="B804" s="25"/>
      <c r="D804" s="25"/>
      <c r="G804" s="25"/>
      <c r="H804" s="27"/>
      <c r="I804" s="25"/>
      <c r="J804" s="25"/>
    </row>
    <row r="805">
      <c r="A805" s="24"/>
      <c r="B805" s="25"/>
      <c r="D805" s="25"/>
      <c r="G805" s="25"/>
      <c r="H805" s="27"/>
      <c r="I805" s="25"/>
      <c r="J805" s="25"/>
    </row>
    <row r="806">
      <c r="A806" s="24"/>
      <c r="B806" s="25"/>
      <c r="D806" s="25"/>
      <c r="G806" s="25"/>
      <c r="H806" s="27"/>
      <c r="I806" s="25"/>
      <c r="J806" s="25"/>
    </row>
    <row r="807">
      <c r="A807" s="24"/>
      <c r="B807" s="25"/>
      <c r="D807" s="25"/>
      <c r="G807" s="25"/>
      <c r="H807" s="27"/>
      <c r="I807" s="25"/>
      <c r="J807" s="25"/>
    </row>
    <row r="808">
      <c r="A808" s="24"/>
      <c r="B808" s="25"/>
      <c r="D808" s="25"/>
      <c r="G808" s="25"/>
      <c r="H808" s="27"/>
      <c r="I808" s="25"/>
      <c r="J808" s="25"/>
    </row>
    <row r="809">
      <c r="A809" s="24"/>
      <c r="B809" s="25"/>
      <c r="D809" s="25"/>
      <c r="G809" s="25"/>
      <c r="H809" s="27"/>
      <c r="I809" s="25"/>
      <c r="J809" s="25"/>
    </row>
    <row r="810">
      <c r="A810" s="24"/>
      <c r="B810" s="25"/>
      <c r="D810" s="25"/>
      <c r="G810" s="25"/>
      <c r="H810" s="27"/>
      <c r="I810" s="25"/>
      <c r="J810" s="25"/>
    </row>
    <row r="811">
      <c r="A811" s="24"/>
      <c r="B811" s="25"/>
      <c r="D811" s="25"/>
      <c r="G811" s="25"/>
      <c r="H811" s="27"/>
      <c r="I811" s="25"/>
      <c r="J811" s="25"/>
    </row>
    <row r="812">
      <c r="A812" s="24"/>
      <c r="B812" s="25"/>
      <c r="D812" s="25"/>
      <c r="G812" s="25"/>
      <c r="H812" s="27"/>
      <c r="I812" s="25"/>
      <c r="J812" s="25"/>
    </row>
    <row r="813">
      <c r="A813" s="24"/>
      <c r="B813" s="25"/>
      <c r="D813" s="25"/>
      <c r="G813" s="25"/>
      <c r="H813" s="27"/>
      <c r="I813" s="25"/>
      <c r="J813" s="25"/>
    </row>
    <row r="814">
      <c r="A814" s="24"/>
      <c r="B814" s="25"/>
      <c r="D814" s="25"/>
      <c r="G814" s="25"/>
      <c r="H814" s="27"/>
      <c r="I814" s="25"/>
      <c r="J814" s="25"/>
    </row>
    <row r="815">
      <c r="A815" s="24"/>
      <c r="B815" s="25"/>
      <c r="D815" s="25"/>
      <c r="G815" s="25"/>
      <c r="H815" s="27"/>
      <c r="I815" s="25"/>
      <c r="J815" s="25"/>
    </row>
    <row r="816">
      <c r="A816" s="24"/>
      <c r="B816" s="25"/>
      <c r="D816" s="25"/>
      <c r="G816" s="25"/>
      <c r="H816" s="27"/>
      <c r="I816" s="25"/>
      <c r="J816" s="25"/>
    </row>
    <row r="817">
      <c r="A817" s="24"/>
      <c r="B817" s="25"/>
      <c r="D817" s="25"/>
      <c r="G817" s="25"/>
      <c r="H817" s="27"/>
      <c r="I817" s="25"/>
      <c r="J817" s="25"/>
    </row>
    <row r="818">
      <c r="A818" s="24"/>
      <c r="B818" s="25"/>
      <c r="D818" s="25"/>
      <c r="G818" s="25"/>
      <c r="H818" s="27"/>
      <c r="I818" s="25"/>
      <c r="J818" s="25"/>
    </row>
    <row r="819">
      <c r="A819" s="24"/>
      <c r="B819" s="25"/>
      <c r="D819" s="25"/>
      <c r="G819" s="25"/>
      <c r="H819" s="27"/>
      <c r="I819" s="25"/>
      <c r="J819" s="25"/>
    </row>
    <row r="820">
      <c r="A820" s="24"/>
      <c r="B820" s="25"/>
      <c r="D820" s="25"/>
      <c r="G820" s="25"/>
      <c r="H820" s="27"/>
      <c r="I820" s="25"/>
      <c r="J820" s="25"/>
    </row>
    <row r="821">
      <c r="A821" s="24"/>
      <c r="B821" s="25"/>
      <c r="D821" s="25"/>
      <c r="G821" s="25"/>
      <c r="H821" s="27"/>
      <c r="I821" s="25"/>
      <c r="J821" s="25"/>
    </row>
    <row r="822">
      <c r="A822" s="24"/>
      <c r="B822" s="25"/>
      <c r="D822" s="25"/>
      <c r="G822" s="25"/>
      <c r="H822" s="27"/>
      <c r="I822" s="25"/>
      <c r="J822" s="25"/>
    </row>
    <row r="823">
      <c r="A823" s="24"/>
      <c r="B823" s="25"/>
      <c r="D823" s="25"/>
      <c r="G823" s="25"/>
      <c r="H823" s="27"/>
      <c r="I823" s="25"/>
      <c r="J823" s="25"/>
    </row>
    <row r="824">
      <c r="A824" s="24"/>
      <c r="B824" s="25"/>
      <c r="D824" s="25"/>
      <c r="G824" s="25"/>
      <c r="H824" s="27"/>
      <c r="I824" s="25"/>
      <c r="J824" s="25"/>
    </row>
    <row r="825">
      <c r="A825" s="24"/>
      <c r="B825" s="25"/>
      <c r="D825" s="25"/>
      <c r="G825" s="25"/>
      <c r="H825" s="27"/>
      <c r="I825" s="25"/>
      <c r="J825" s="25"/>
    </row>
    <row r="826">
      <c r="A826" s="24"/>
      <c r="B826" s="25"/>
      <c r="D826" s="25"/>
      <c r="G826" s="25"/>
      <c r="H826" s="27"/>
      <c r="I826" s="25"/>
      <c r="J826" s="25"/>
    </row>
    <row r="827">
      <c r="A827" s="24"/>
      <c r="B827" s="25"/>
      <c r="D827" s="25"/>
      <c r="G827" s="25"/>
      <c r="H827" s="27"/>
      <c r="I827" s="25"/>
      <c r="J827" s="25"/>
    </row>
    <row r="828">
      <c r="A828" s="24"/>
      <c r="B828" s="25"/>
      <c r="D828" s="25"/>
      <c r="G828" s="25"/>
      <c r="H828" s="27"/>
      <c r="I828" s="25"/>
      <c r="J828" s="25"/>
    </row>
    <row r="829">
      <c r="A829" s="24"/>
      <c r="B829" s="25"/>
      <c r="D829" s="25"/>
      <c r="G829" s="25"/>
      <c r="H829" s="27"/>
      <c r="I829" s="25"/>
      <c r="J829" s="25"/>
    </row>
    <row r="830">
      <c r="A830" s="24"/>
      <c r="B830" s="25"/>
      <c r="D830" s="25"/>
      <c r="G830" s="25"/>
      <c r="H830" s="27"/>
      <c r="I830" s="25"/>
      <c r="J830" s="25"/>
    </row>
    <row r="831">
      <c r="A831" s="24"/>
      <c r="B831" s="25"/>
      <c r="D831" s="25"/>
      <c r="G831" s="25"/>
      <c r="H831" s="27"/>
      <c r="I831" s="25"/>
      <c r="J831" s="25"/>
    </row>
    <row r="832">
      <c r="A832" s="24"/>
      <c r="B832" s="25"/>
      <c r="D832" s="25"/>
      <c r="G832" s="25"/>
      <c r="H832" s="27"/>
      <c r="I832" s="25"/>
      <c r="J832" s="25"/>
    </row>
    <row r="833">
      <c r="A833" s="24"/>
      <c r="B833" s="25"/>
      <c r="D833" s="25"/>
      <c r="G833" s="25"/>
      <c r="H833" s="27"/>
      <c r="I833" s="25"/>
      <c r="J833" s="25"/>
    </row>
    <row r="834">
      <c r="A834" s="24"/>
      <c r="B834" s="25"/>
      <c r="D834" s="25"/>
      <c r="G834" s="25"/>
      <c r="H834" s="27"/>
      <c r="I834" s="25"/>
      <c r="J834" s="25"/>
    </row>
    <row r="835">
      <c r="A835" s="24"/>
      <c r="B835" s="25"/>
      <c r="D835" s="25"/>
      <c r="G835" s="25"/>
      <c r="H835" s="27"/>
      <c r="I835" s="25"/>
      <c r="J835" s="25"/>
    </row>
    <row r="836">
      <c r="A836" s="24"/>
      <c r="B836" s="25"/>
      <c r="D836" s="25"/>
      <c r="G836" s="25"/>
      <c r="H836" s="27"/>
      <c r="I836" s="25"/>
      <c r="J836" s="25"/>
    </row>
    <row r="837">
      <c r="A837" s="24"/>
      <c r="B837" s="25"/>
      <c r="D837" s="25"/>
      <c r="G837" s="25"/>
      <c r="H837" s="27"/>
      <c r="I837" s="25"/>
      <c r="J837" s="25"/>
    </row>
    <row r="838">
      <c r="A838" s="24"/>
      <c r="B838" s="25"/>
      <c r="D838" s="25"/>
      <c r="G838" s="25"/>
      <c r="H838" s="27"/>
      <c r="I838" s="25"/>
      <c r="J838" s="25"/>
    </row>
    <row r="839">
      <c r="A839" s="24"/>
      <c r="B839" s="25"/>
      <c r="D839" s="25"/>
      <c r="G839" s="25"/>
      <c r="H839" s="27"/>
      <c r="I839" s="25"/>
      <c r="J839" s="25"/>
    </row>
    <row r="840">
      <c r="A840" s="24"/>
      <c r="B840" s="25"/>
      <c r="D840" s="25"/>
      <c r="G840" s="25"/>
      <c r="H840" s="27"/>
      <c r="I840" s="25"/>
      <c r="J840" s="25"/>
    </row>
    <row r="841">
      <c r="A841" s="24"/>
      <c r="B841" s="25"/>
      <c r="D841" s="25"/>
      <c r="G841" s="25"/>
      <c r="H841" s="27"/>
      <c r="I841" s="25"/>
      <c r="J841" s="25"/>
    </row>
    <row r="842">
      <c r="A842" s="24"/>
      <c r="B842" s="25"/>
      <c r="D842" s="25"/>
      <c r="G842" s="25"/>
      <c r="H842" s="27"/>
      <c r="I842" s="25"/>
      <c r="J842" s="25"/>
    </row>
    <row r="843">
      <c r="A843" s="24"/>
      <c r="B843" s="25"/>
      <c r="D843" s="25"/>
      <c r="G843" s="25"/>
      <c r="H843" s="27"/>
      <c r="I843" s="25"/>
      <c r="J843" s="25"/>
    </row>
    <row r="844">
      <c r="A844" s="24"/>
      <c r="B844" s="25"/>
      <c r="D844" s="25"/>
      <c r="G844" s="25"/>
      <c r="H844" s="27"/>
      <c r="I844" s="25"/>
      <c r="J844" s="25"/>
    </row>
    <row r="845">
      <c r="A845" s="24"/>
      <c r="B845" s="25"/>
      <c r="D845" s="25"/>
      <c r="G845" s="25"/>
      <c r="H845" s="27"/>
      <c r="I845" s="25"/>
      <c r="J845" s="25"/>
    </row>
    <row r="846">
      <c r="A846" s="24"/>
      <c r="B846" s="25"/>
      <c r="D846" s="25"/>
      <c r="G846" s="25"/>
      <c r="H846" s="27"/>
      <c r="I846" s="25"/>
      <c r="J846" s="25"/>
    </row>
    <row r="847">
      <c r="A847" s="24"/>
      <c r="B847" s="25"/>
      <c r="D847" s="25"/>
      <c r="G847" s="25"/>
      <c r="H847" s="27"/>
      <c r="I847" s="25"/>
      <c r="J847" s="25"/>
    </row>
    <row r="848">
      <c r="A848" s="24"/>
      <c r="B848" s="25"/>
      <c r="D848" s="25"/>
      <c r="G848" s="25"/>
      <c r="H848" s="27"/>
      <c r="I848" s="25"/>
      <c r="J848" s="25"/>
    </row>
    <row r="849">
      <c r="A849" s="24"/>
      <c r="B849" s="25"/>
      <c r="D849" s="25"/>
      <c r="G849" s="25"/>
      <c r="H849" s="27"/>
      <c r="I849" s="25"/>
      <c r="J849" s="25"/>
    </row>
    <row r="850">
      <c r="A850" s="24"/>
      <c r="B850" s="25"/>
      <c r="D850" s="25"/>
      <c r="G850" s="25"/>
      <c r="H850" s="27"/>
      <c r="I850" s="25"/>
      <c r="J850" s="25"/>
    </row>
    <row r="851">
      <c r="A851" s="24"/>
      <c r="B851" s="25"/>
      <c r="D851" s="25"/>
      <c r="G851" s="25"/>
      <c r="H851" s="27"/>
      <c r="I851" s="25"/>
      <c r="J851" s="25"/>
    </row>
    <row r="852">
      <c r="A852" s="24"/>
      <c r="B852" s="25"/>
      <c r="D852" s="25"/>
      <c r="G852" s="25"/>
      <c r="H852" s="27"/>
      <c r="I852" s="25"/>
      <c r="J852" s="25"/>
    </row>
    <row r="853">
      <c r="A853" s="24"/>
      <c r="B853" s="25"/>
      <c r="D853" s="25"/>
      <c r="G853" s="25"/>
      <c r="H853" s="27"/>
      <c r="I853" s="25"/>
      <c r="J853" s="25"/>
    </row>
    <row r="854">
      <c r="A854" s="24"/>
      <c r="B854" s="25"/>
      <c r="D854" s="25"/>
      <c r="G854" s="25"/>
      <c r="H854" s="27"/>
      <c r="I854" s="25"/>
      <c r="J854" s="25"/>
    </row>
    <row r="855">
      <c r="A855" s="24"/>
      <c r="B855" s="25"/>
      <c r="D855" s="25"/>
      <c r="G855" s="25"/>
      <c r="H855" s="27"/>
      <c r="I855" s="25"/>
      <c r="J855" s="25"/>
    </row>
    <row r="856">
      <c r="A856" s="24"/>
      <c r="B856" s="25"/>
      <c r="D856" s="25"/>
      <c r="G856" s="25"/>
      <c r="H856" s="27"/>
      <c r="I856" s="25"/>
      <c r="J856" s="25"/>
    </row>
    <row r="857">
      <c r="A857" s="24"/>
      <c r="B857" s="25"/>
      <c r="D857" s="25"/>
      <c r="G857" s="25"/>
      <c r="H857" s="27"/>
      <c r="I857" s="25"/>
      <c r="J857" s="25"/>
    </row>
    <row r="858">
      <c r="A858" s="24"/>
      <c r="B858" s="25"/>
      <c r="D858" s="25"/>
      <c r="G858" s="25"/>
      <c r="H858" s="27"/>
      <c r="I858" s="25"/>
      <c r="J858" s="25"/>
    </row>
    <row r="859">
      <c r="A859" s="24"/>
      <c r="B859" s="25"/>
      <c r="D859" s="25"/>
      <c r="G859" s="25"/>
      <c r="H859" s="27"/>
      <c r="I859" s="25"/>
      <c r="J859" s="25"/>
    </row>
    <row r="860">
      <c r="A860" s="24"/>
      <c r="B860" s="25"/>
      <c r="D860" s="25"/>
      <c r="G860" s="25"/>
      <c r="H860" s="27"/>
      <c r="I860" s="25"/>
      <c r="J860" s="25"/>
    </row>
    <row r="861">
      <c r="A861" s="24"/>
      <c r="B861" s="25"/>
      <c r="D861" s="25"/>
      <c r="G861" s="25"/>
      <c r="H861" s="27"/>
      <c r="I861" s="25"/>
      <c r="J861" s="25"/>
    </row>
    <row r="862">
      <c r="A862" s="24"/>
      <c r="B862" s="25"/>
      <c r="D862" s="25"/>
      <c r="G862" s="25"/>
      <c r="H862" s="27"/>
      <c r="I862" s="25"/>
      <c r="J862" s="25"/>
    </row>
    <row r="863">
      <c r="A863" s="24"/>
      <c r="B863" s="25"/>
      <c r="D863" s="25"/>
      <c r="G863" s="25"/>
      <c r="H863" s="27"/>
      <c r="I863" s="25"/>
      <c r="J863" s="25"/>
    </row>
    <row r="864">
      <c r="A864" s="24"/>
      <c r="B864" s="25"/>
      <c r="D864" s="25"/>
      <c r="G864" s="25"/>
      <c r="H864" s="27"/>
      <c r="I864" s="25"/>
      <c r="J864" s="25"/>
    </row>
    <row r="865">
      <c r="A865" s="24"/>
      <c r="B865" s="25"/>
      <c r="D865" s="25"/>
      <c r="G865" s="25"/>
      <c r="H865" s="27"/>
      <c r="I865" s="25"/>
      <c r="J865" s="25"/>
    </row>
    <row r="866">
      <c r="A866" s="24"/>
      <c r="B866" s="25"/>
      <c r="D866" s="25"/>
      <c r="G866" s="25"/>
      <c r="H866" s="27"/>
      <c r="I866" s="25"/>
      <c r="J866" s="25"/>
    </row>
    <row r="867">
      <c r="A867" s="24"/>
      <c r="B867" s="25"/>
      <c r="D867" s="25"/>
      <c r="G867" s="25"/>
      <c r="H867" s="27"/>
      <c r="I867" s="25"/>
      <c r="J867" s="25"/>
    </row>
    <row r="868">
      <c r="A868" s="24"/>
      <c r="B868" s="25"/>
      <c r="D868" s="25"/>
      <c r="G868" s="25"/>
      <c r="H868" s="27"/>
      <c r="I868" s="25"/>
      <c r="J868" s="25"/>
    </row>
    <row r="869">
      <c r="A869" s="24"/>
      <c r="B869" s="25"/>
      <c r="D869" s="25"/>
      <c r="G869" s="25"/>
      <c r="H869" s="27"/>
      <c r="I869" s="25"/>
      <c r="J869" s="25"/>
    </row>
    <row r="870">
      <c r="A870" s="24"/>
      <c r="B870" s="25"/>
      <c r="D870" s="25"/>
      <c r="G870" s="25"/>
      <c r="H870" s="27"/>
      <c r="I870" s="25"/>
      <c r="J870" s="25"/>
    </row>
    <row r="871">
      <c r="A871" s="24"/>
      <c r="B871" s="25"/>
      <c r="D871" s="25"/>
      <c r="G871" s="25"/>
      <c r="H871" s="27"/>
      <c r="I871" s="25"/>
      <c r="J871" s="25"/>
    </row>
    <row r="872">
      <c r="A872" s="24"/>
      <c r="B872" s="25"/>
      <c r="D872" s="25"/>
      <c r="G872" s="25"/>
      <c r="H872" s="27"/>
      <c r="I872" s="25"/>
      <c r="J872" s="25"/>
    </row>
    <row r="873">
      <c r="A873" s="24"/>
      <c r="B873" s="25"/>
      <c r="D873" s="25"/>
      <c r="G873" s="25"/>
      <c r="H873" s="27"/>
      <c r="I873" s="25"/>
      <c r="J873" s="25"/>
    </row>
    <row r="874">
      <c r="A874" s="24"/>
      <c r="B874" s="25"/>
      <c r="D874" s="25"/>
      <c r="G874" s="25"/>
      <c r="H874" s="27"/>
      <c r="I874" s="25"/>
      <c r="J874" s="25"/>
    </row>
    <row r="875">
      <c r="A875" s="24"/>
      <c r="B875" s="25"/>
      <c r="D875" s="25"/>
      <c r="G875" s="25"/>
      <c r="H875" s="27"/>
      <c r="I875" s="25"/>
      <c r="J875" s="25"/>
    </row>
    <row r="876">
      <c r="A876" s="24"/>
      <c r="B876" s="25"/>
      <c r="D876" s="25"/>
      <c r="G876" s="25"/>
      <c r="H876" s="27"/>
      <c r="I876" s="25"/>
      <c r="J876" s="25"/>
    </row>
    <row r="877">
      <c r="A877" s="24"/>
      <c r="B877" s="25"/>
      <c r="D877" s="25"/>
      <c r="G877" s="25"/>
      <c r="H877" s="27"/>
      <c r="I877" s="25"/>
      <c r="J877" s="25"/>
    </row>
    <row r="878">
      <c r="A878" s="24"/>
      <c r="B878" s="25"/>
      <c r="D878" s="25"/>
      <c r="G878" s="25"/>
      <c r="H878" s="27"/>
      <c r="I878" s="25"/>
      <c r="J878" s="25"/>
    </row>
    <row r="879">
      <c r="A879" s="24"/>
      <c r="B879" s="25"/>
      <c r="D879" s="25"/>
      <c r="G879" s="25"/>
      <c r="H879" s="27"/>
      <c r="I879" s="25"/>
      <c r="J879" s="25"/>
    </row>
    <row r="880">
      <c r="A880" s="24"/>
      <c r="B880" s="25"/>
      <c r="D880" s="25"/>
      <c r="G880" s="25"/>
      <c r="H880" s="27"/>
      <c r="I880" s="25"/>
      <c r="J880" s="25"/>
    </row>
    <row r="881">
      <c r="A881" s="24"/>
      <c r="B881" s="25"/>
      <c r="D881" s="25"/>
      <c r="G881" s="25"/>
      <c r="H881" s="27"/>
      <c r="I881" s="25"/>
      <c r="J881" s="25"/>
    </row>
    <row r="882">
      <c r="A882" s="24"/>
      <c r="B882" s="25"/>
      <c r="D882" s="25"/>
      <c r="G882" s="25"/>
      <c r="H882" s="27"/>
      <c r="I882" s="25"/>
      <c r="J882" s="25"/>
    </row>
    <row r="883">
      <c r="A883" s="24"/>
      <c r="B883" s="25"/>
      <c r="D883" s="25"/>
      <c r="G883" s="25"/>
      <c r="H883" s="27"/>
      <c r="I883" s="25"/>
      <c r="J883" s="25"/>
    </row>
    <row r="884">
      <c r="A884" s="24"/>
      <c r="B884" s="25"/>
      <c r="D884" s="25"/>
      <c r="G884" s="25"/>
      <c r="H884" s="27"/>
      <c r="I884" s="25"/>
      <c r="J884" s="25"/>
    </row>
    <row r="885">
      <c r="A885" s="24"/>
      <c r="B885" s="25"/>
      <c r="D885" s="25"/>
      <c r="G885" s="25"/>
      <c r="H885" s="27"/>
      <c r="I885" s="25"/>
      <c r="J885" s="25"/>
    </row>
    <row r="886">
      <c r="A886" s="24"/>
      <c r="B886" s="25"/>
      <c r="D886" s="25"/>
      <c r="G886" s="25"/>
      <c r="H886" s="27"/>
      <c r="I886" s="25"/>
      <c r="J886" s="25"/>
    </row>
    <row r="887">
      <c r="A887" s="24"/>
      <c r="B887" s="25"/>
      <c r="D887" s="25"/>
      <c r="G887" s="25"/>
      <c r="H887" s="27"/>
      <c r="I887" s="25"/>
      <c r="J887" s="25"/>
    </row>
    <row r="888">
      <c r="A888" s="24"/>
      <c r="B888" s="25"/>
      <c r="D888" s="25"/>
      <c r="G888" s="25"/>
      <c r="H888" s="27"/>
      <c r="I888" s="25"/>
      <c r="J888" s="25"/>
    </row>
    <row r="889">
      <c r="A889" s="24"/>
      <c r="B889" s="25"/>
      <c r="D889" s="25"/>
      <c r="G889" s="25"/>
      <c r="H889" s="27"/>
      <c r="I889" s="25"/>
      <c r="J889" s="25"/>
    </row>
    <row r="890">
      <c r="A890" s="24"/>
      <c r="B890" s="25"/>
      <c r="D890" s="25"/>
      <c r="G890" s="25"/>
      <c r="H890" s="27"/>
      <c r="I890" s="25"/>
      <c r="J890" s="25"/>
    </row>
    <row r="891">
      <c r="A891" s="24"/>
      <c r="B891" s="25"/>
      <c r="D891" s="25"/>
      <c r="G891" s="25"/>
      <c r="H891" s="27"/>
      <c r="I891" s="25"/>
      <c r="J891" s="25"/>
    </row>
    <row r="892">
      <c r="A892" s="24"/>
      <c r="B892" s="25"/>
      <c r="D892" s="25"/>
      <c r="G892" s="25"/>
      <c r="H892" s="27"/>
      <c r="I892" s="25"/>
      <c r="J892" s="25"/>
    </row>
    <row r="893">
      <c r="A893" s="24"/>
      <c r="B893" s="25"/>
      <c r="D893" s="25"/>
      <c r="G893" s="25"/>
      <c r="H893" s="27"/>
      <c r="I893" s="25"/>
      <c r="J893" s="25"/>
    </row>
    <row r="894">
      <c r="A894" s="24"/>
      <c r="B894" s="25"/>
      <c r="D894" s="25"/>
      <c r="G894" s="25"/>
      <c r="H894" s="27"/>
      <c r="I894" s="25"/>
      <c r="J894" s="25"/>
    </row>
    <row r="895">
      <c r="A895" s="24"/>
      <c r="B895" s="25"/>
      <c r="D895" s="25"/>
      <c r="G895" s="25"/>
      <c r="H895" s="27"/>
      <c r="I895" s="25"/>
      <c r="J895" s="25"/>
    </row>
    <row r="896">
      <c r="A896" s="24"/>
      <c r="B896" s="25"/>
      <c r="D896" s="25"/>
      <c r="G896" s="25"/>
      <c r="H896" s="27"/>
      <c r="I896" s="25"/>
      <c r="J896" s="25"/>
    </row>
    <row r="897">
      <c r="A897" s="24"/>
      <c r="B897" s="25"/>
      <c r="D897" s="25"/>
      <c r="G897" s="25"/>
      <c r="H897" s="27"/>
      <c r="I897" s="25"/>
      <c r="J897" s="25"/>
    </row>
    <row r="898">
      <c r="A898" s="24"/>
      <c r="B898" s="25"/>
      <c r="D898" s="25"/>
      <c r="G898" s="25"/>
      <c r="H898" s="27"/>
      <c r="I898" s="25"/>
      <c r="J898" s="25"/>
    </row>
    <row r="899">
      <c r="A899" s="24"/>
      <c r="B899" s="25"/>
      <c r="D899" s="25"/>
      <c r="G899" s="25"/>
      <c r="H899" s="27"/>
      <c r="I899" s="25"/>
      <c r="J899" s="25"/>
    </row>
    <row r="900">
      <c r="A900" s="24"/>
      <c r="B900" s="25"/>
      <c r="D900" s="25"/>
      <c r="G900" s="25"/>
      <c r="H900" s="27"/>
      <c r="I900" s="25"/>
      <c r="J900" s="25"/>
    </row>
    <row r="901">
      <c r="A901" s="24"/>
      <c r="B901" s="25"/>
      <c r="D901" s="25"/>
      <c r="G901" s="25"/>
      <c r="H901" s="27"/>
      <c r="I901" s="25"/>
      <c r="J901" s="25"/>
    </row>
    <row r="902">
      <c r="A902" s="24"/>
      <c r="B902" s="25"/>
      <c r="D902" s="25"/>
      <c r="G902" s="25"/>
      <c r="H902" s="27"/>
      <c r="I902" s="25"/>
      <c r="J902" s="25"/>
    </row>
    <row r="903">
      <c r="A903" s="24"/>
      <c r="B903" s="25"/>
      <c r="D903" s="25"/>
      <c r="G903" s="25"/>
      <c r="H903" s="27"/>
      <c r="I903" s="25"/>
      <c r="J903" s="25"/>
    </row>
    <row r="904">
      <c r="A904" s="24"/>
      <c r="B904" s="25"/>
      <c r="D904" s="25"/>
      <c r="G904" s="25"/>
      <c r="H904" s="27"/>
      <c r="I904" s="25"/>
      <c r="J904" s="25"/>
    </row>
    <row r="905">
      <c r="A905" s="24"/>
      <c r="B905" s="25"/>
      <c r="D905" s="25"/>
      <c r="G905" s="25"/>
      <c r="H905" s="27"/>
      <c r="I905" s="25"/>
      <c r="J905" s="25"/>
    </row>
    <row r="906">
      <c r="A906" s="24"/>
      <c r="B906" s="25"/>
      <c r="D906" s="25"/>
      <c r="G906" s="25"/>
      <c r="H906" s="27"/>
      <c r="I906" s="25"/>
      <c r="J906" s="25"/>
    </row>
    <row r="907">
      <c r="A907" s="24"/>
      <c r="B907" s="25"/>
      <c r="D907" s="25"/>
      <c r="G907" s="25"/>
      <c r="H907" s="27"/>
      <c r="I907" s="25"/>
      <c r="J907" s="25"/>
    </row>
    <row r="908">
      <c r="A908" s="24"/>
      <c r="B908" s="25"/>
      <c r="D908" s="25"/>
      <c r="G908" s="25"/>
      <c r="H908" s="27"/>
      <c r="I908" s="25"/>
      <c r="J908" s="25"/>
    </row>
    <row r="909">
      <c r="A909" s="24"/>
      <c r="B909" s="25"/>
      <c r="D909" s="25"/>
      <c r="G909" s="25"/>
      <c r="H909" s="27"/>
      <c r="I909" s="25"/>
      <c r="J909" s="25"/>
    </row>
    <row r="910">
      <c r="A910" s="24"/>
      <c r="B910" s="25"/>
      <c r="D910" s="25"/>
      <c r="G910" s="25"/>
      <c r="H910" s="27"/>
      <c r="I910" s="25"/>
      <c r="J910" s="25"/>
    </row>
    <row r="911">
      <c r="A911" s="24"/>
      <c r="B911" s="25"/>
      <c r="D911" s="25"/>
      <c r="G911" s="25"/>
      <c r="H911" s="27"/>
      <c r="I911" s="25"/>
      <c r="J911" s="25"/>
    </row>
    <row r="912">
      <c r="A912" s="24"/>
      <c r="B912" s="25"/>
      <c r="D912" s="25"/>
      <c r="G912" s="25"/>
      <c r="H912" s="27"/>
      <c r="I912" s="25"/>
      <c r="J912" s="25"/>
    </row>
    <row r="913">
      <c r="A913" s="24"/>
      <c r="B913" s="25"/>
      <c r="D913" s="25"/>
      <c r="G913" s="25"/>
      <c r="H913" s="27"/>
      <c r="I913" s="25"/>
      <c r="J913" s="25"/>
    </row>
    <row r="914">
      <c r="A914" s="24"/>
      <c r="B914" s="25"/>
      <c r="D914" s="25"/>
      <c r="G914" s="25"/>
      <c r="H914" s="27"/>
      <c r="I914" s="25"/>
      <c r="J914" s="25"/>
    </row>
    <row r="915">
      <c r="A915" s="24"/>
      <c r="B915" s="25"/>
      <c r="D915" s="25"/>
      <c r="G915" s="25"/>
      <c r="H915" s="27"/>
      <c r="I915" s="25"/>
      <c r="J915" s="25"/>
    </row>
    <row r="916">
      <c r="A916" s="24"/>
      <c r="B916" s="25"/>
      <c r="D916" s="25"/>
      <c r="G916" s="25"/>
      <c r="H916" s="27"/>
      <c r="I916" s="25"/>
      <c r="J916" s="25"/>
    </row>
    <row r="917">
      <c r="A917" s="24"/>
      <c r="B917" s="25"/>
      <c r="D917" s="25"/>
      <c r="G917" s="25"/>
      <c r="H917" s="27"/>
      <c r="I917" s="25"/>
      <c r="J917" s="25"/>
    </row>
    <row r="918">
      <c r="A918" s="24"/>
      <c r="B918" s="25"/>
      <c r="D918" s="25"/>
      <c r="G918" s="25"/>
      <c r="H918" s="27"/>
      <c r="I918" s="25"/>
      <c r="J918" s="25"/>
    </row>
    <row r="919">
      <c r="A919" s="24"/>
      <c r="B919" s="25"/>
      <c r="D919" s="25"/>
      <c r="G919" s="25"/>
      <c r="H919" s="27"/>
      <c r="I919" s="25"/>
      <c r="J919" s="25"/>
    </row>
    <row r="920">
      <c r="A920" s="24"/>
      <c r="B920" s="25"/>
      <c r="D920" s="25"/>
      <c r="G920" s="25"/>
      <c r="H920" s="27"/>
      <c r="I920" s="25"/>
      <c r="J920" s="25"/>
    </row>
    <row r="921">
      <c r="A921" s="24"/>
      <c r="B921" s="25"/>
      <c r="D921" s="25"/>
      <c r="G921" s="25"/>
      <c r="H921" s="27"/>
      <c r="I921" s="25"/>
      <c r="J921" s="25"/>
    </row>
    <row r="922">
      <c r="A922" s="24"/>
      <c r="B922" s="25"/>
      <c r="D922" s="25"/>
      <c r="G922" s="25"/>
      <c r="H922" s="27"/>
      <c r="I922" s="25"/>
      <c r="J922" s="25"/>
    </row>
    <row r="923">
      <c r="A923" s="24"/>
      <c r="B923" s="25"/>
      <c r="D923" s="25"/>
      <c r="G923" s="25"/>
      <c r="H923" s="27"/>
      <c r="I923" s="25"/>
      <c r="J923" s="25"/>
    </row>
    <row r="924">
      <c r="A924" s="24"/>
      <c r="B924" s="25"/>
      <c r="D924" s="25"/>
      <c r="G924" s="25"/>
      <c r="H924" s="27"/>
      <c r="I924" s="25"/>
      <c r="J924" s="25"/>
    </row>
    <row r="925">
      <c r="A925" s="24"/>
      <c r="B925" s="25"/>
      <c r="D925" s="25"/>
      <c r="G925" s="25"/>
      <c r="H925" s="27"/>
      <c r="I925" s="25"/>
      <c r="J925" s="25"/>
    </row>
    <row r="926">
      <c r="A926" s="24"/>
      <c r="B926" s="25"/>
      <c r="D926" s="25"/>
      <c r="G926" s="25"/>
      <c r="H926" s="27"/>
      <c r="I926" s="25"/>
      <c r="J926" s="25"/>
    </row>
    <row r="927">
      <c r="A927" s="24"/>
      <c r="B927" s="25"/>
      <c r="D927" s="25"/>
      <c r="G927" s="25"/>
      <c r="H927" s="27"/>
      <c r="I927" s="25"/>
      <c r="J927" s="25"/>
    </row>
    <row r="928">
      <c r="A928" s="24"/>
      <c r="B928" s="25"/>
      <c r="D928" s="25"/>
      <c r="G928" s="25"/>
      <c r="H928" s="27"/>
      <c r="I928" s="25"/>
      <c r="J928" s="25"/>
    </row>
    <row r="929">
      <c r="A929" s="24"/>
      <c r="B929" s="25"/>
      <c r="D929" s="25"/>
      <c r="G929" s="25"/>
      <c r="H929" s="27"/>
      <c r="I929" s="25"/>
      <c r="J929" s="25"/>
    </row>
    <row r="930">
      <c r="A930" s="24"/>
      <c r="B930" s="25"/>
      <c r="D930" s="25"/>
      <c r="G930" s="25"/>
      <c r="H930" s="27"/>
      <c r="I930" s="25"/>
      <c r="J930" s="25"/>
    </row>
    <row r="931">
      <c r="A931" s="24"/>
      <c r="B931" s="25"/>
      <c r="D931" s="25"/>
      <c r="G931" s="25"/>
      <c r="H931" s="27"/>
      <c r="I931" s="25"/>
      <c r="J931" s="25"/>
    </row>
    <row r="932">
      <c r="A932" s="24"/>
      <c r="B932" s="25"/>
      <c r="D932" s="25"/>
      <c r="G932" s="25"/>
      <c r="H932" s="27"/>
      <c r="I932" s="25"/>
      <c r="J932" s="25"/>
    </row>
    <row r="933">
      <c r="A933" s="24"/>
      <c r="B933" s="25"/>
      <c r="D933" s="25"/>
      <c r="G933" s="25"/>
      <c r="H933" s="27"/>
      <c r="I933" s="25"/>
      <c r="J933" s="25"/>
    </row>
    <row r="934">
      <c r="A934" s="24"/>
      <c r="B934" s="25"/>
      <c r="D934" s="25"/>
      <c r="G934" s="25"/>
      <c r="H934" s="27"/>
      <c r="I934" s="25"/>
      <c r="J934" s="25"/>
    </row>
    <row r="935">
      <c r="A935" s="24"/>
      <c r="B935" s="25"/>
      <c r="D935" s="25"/>
      <c r="G935" s="25"/>
      <c r="H935" s="27"/>
      <c r="I935" s="25"/>
      <c r="J935" s="25"/>
    </row>
    <row r="936">
      <c r="A936" s="24"/>
      <c r="B936" s="25"/>
      <c r="D936" s="25"/>
      <c r="G936" s="25"/>
      <c r="H936" s="27"/>
      <c r="I936" s="25"/>
      <c r="J936" s="25"/>
    </row>
    <row r="937">
      <c r="A937" s="24"/>
      <c r="B937" s="25"/>
      <c r="D937" s="25"/>
      <c r="G937" s="25"/>
      <c r="H937" s="27"/>
      <c r="I937" s="25"/>
      <c r="J937" s="25"/>
    </row>
    <row r="938">
      <c r="A938" s="24"/>
      <c r="B938" s="25"/>
      <c r="D938" s="25"/>
      <c r="G938" s="25"/>
      <c r="H938" s="27"/>
      <c r="I938" s="25"/>
      <c r="J938" s="25"/>
    </row>
    <row r="939">
      <c r="A939" s="24"/>
      <c r="B939" s="25"/>
      <c r="D939" s="25"/>
      <c r="G939" s="25"/>
      <c r="H939" s="27"/>
      <c r="I939" s="25"/>
      <c r="J939" s="25"/>
    </row>
    <row r="940">
      <c r="A940" s="24"/>
      <c r="B940" s="25"/>
      <c r="D940" s="25"/>
      <c r="G940" s="25"/>
      <c r="H940" s="27"/>
      <c r="I940" s="25"/>
      <c r="J940" s="25"/>
    </row>
    <row r="941">
      <c r="A941" s="24"/>
      <c r="B941" s="25"/>
      <c r="D941" s="25"/>
      <c r="G941" s="25"/>
      <c r="H941" s="27"/>
      <c r="I941" s="25"/>
      <c r="J941" s="25"/>
    </row>
    <row r="942">
      <c r="A942" s="24"/>
      <c r="B942" s="25"/>
      <c r="D942" s="25"/>
      <c r="G942" s="25"/>
      <c r="H942" s="27"/>
      <c r="I942" s="25"/>
      <c r="J942" s="25"/>
    </row>
    <row r="943">
      <c r="A943" s="24"/>
      <c r="B943" s="25"/>
      <c r="D943" s="25"/>
      <c r="G943" s="25"/>
      <c r="H943" s="27"/>
      <c r="I943" s="25"/>
      <c r="J943" s="25"/>
    </row>
    <row r="944">
      <c r="A944" s="24"/>
      <c r="B944" s="25"/>
      <c r="D944" s="25"/>
      <c r="G944" s="25"/>
      <c r="H944" s="27"/>
      <c r="I944" s="25"/>
      <c r="J944" s="25"/>
    </row>
    <row r="945">
      <c r="A945" s="24"/>
      <c r="B945" s="25"/>
      <c r="D945" s="25"/>
      <c r="G945" s="25"/>
      <c r="H945" s="27"/>
      <c r="I945" s="25"/>
      <c r="J945" s="25"/>
    </row>
    <row r="946">
      <c r="A946" s="24"/>
      <c r="B946" s="25"/>
      <c r="D946" s="25"/>
      <c r="G946" s="25"/>
      <c r="H946" s="27"/>
      <c r="I946" s="25"/>
      <c r="J946" s="25"/>
    </row>
    <row r="947">
      <c r="A947" s="24"/>
      <c r="B947" s="25"/>
      <c r="D947" s="25"/>
      <c r="G947" s="25"/>
      <c r="H947" s="27"/>
      <c r="I947" s="25"/>
      <c r="J947" s="25"/>
    </row>
    <row r="948">
      <c r="A948" s="24"/>
      <c r="B948" s="25"/>
      <c r="D948" s="25"/>
      <c r="G948" s="25"/>
      <c r="H948" s="27"/>
      <c r="I948" s="25"/>
      <c r="J948" s="25"/>
    </row>
    <row r="949">
      <c r="A949" s="24"/>
      <c r="B949" s="25"/>
      <c r="D949" s="25"/>
      <c r="G949" s="25"/>
      <c r="H949" s="27"/>
      <c r="I949" s="25"/>
      <c r="J949" s="25"/>
    </row>
    <row r="950">
      <c r="A950" s="24"/>
      <c r="B950" s="25"/>
      <c r="D950" s="25"/>
      <c r="G950" s="25"/>
      <c r="H950" s="27"/>
      <c r="I950" s="25"/>
      <c r="J950" s="25"/>
    </row>
    <row r="951">
      <c r="A951" s="24"/>
      <c r="B951" s="25"/>
      <c r="D951" s="25"/>
      <c r="G951" s="25"/>
      <c r="H951" s="27"/>
      <c r="I951" s="25"/>
      <c r="J951" s="25"/>
    </row>
    <row r="952">
      <c r="A952" s="24"/>
      <c r="B952" s="25"/>
      <c r="D952" s="25"/>
      <c r="G952" s="25"/>
      <c r="H952" s="27"/>
      <c r="I952" s="25"/>
      <c r="J952" s="25"/>
    </row>
    <row r="953">
      <c r="A953" s="24"/>
      <c r="B953" s="25"/>
      <c r="D953" s="25"/>
      <c r="G953" s="25"/>
      <c r="H953" s="27"/>
      <c r="I953" s="25"/>
      <c r="J953" s="25"/>
    </row>
    <row r="954">
      <c r="A954" s="24"/>
      <c r="B954" s="25"/>
      <c r="D954" s="25"/>
      <c r="G954" s="25"/>
      <c r="H954" s="27"/>
      <c r="I954" s="25"/>
      <c r="J954" s="25"/>
    </row>
    <row r="955">
      <c r="A955" s="24"/>
      <c r="B955" s="25"/>
      <c r="D955" s="25"/>
      <c r="G955" s="25"/>
      <c r="H955" s="27"/>
      <c r="I955" s="25"/>
      <c r="J955" s="25"/>
    </row>
    <row r="956">
      <c r="A956" s="24"/>
      <c r="B956" s="25"/>
      <c r="D956" s="25"/>
      <c r="G956" s="25"/>
      <c r="H956" s="27"/>
      <c r="I956" s="25"/>
      <c r="J956" s="25"/>
    </row>
    <row r="957">
      <c r="A957" s="24"/>
      <c r="B957" s="25"/>
      <c r="D957" s="25"/>
      <c r="G957" s="25"/>
      <c r="H957" s="27"/>
      <c r="I957" s="25"/>
      <c r="J957" s="25"/>
    </row>
    <row r="958">
      <c r="A958" s="24"/>
      <c r="B958" s="25"/>
      <c r="D958" s="25"/>
      <c r="G958" s="25"/>
      <c r="H958" s="27"/>
      <c r="I958" s="25"/>
      <c r="J958" s="25"/>
    </row>
    <row r="959">
      <c r="A959" s="24"/>
      <c r="B959" s="25"/>
      <c r="D959" s="25"/>
      <c r="G959" s="25"/>
      <c r="H959" s="27"/>
      <c r="I959" s="25"/>
      <c r="J959" s="25"/>
    </row>
    <row r="960">
      <c r="A960" s="24"/>
      <c r="B960" s="25"/>
      <c r="D960" s="25"/>
      <c r="G960" s="25"/>
      <c r="H960" s="27"/>
      <c r="I960" s="25"/>
      <c r="J960" s="25"/>
    </row>
    <row r="961">
      <c r="A961" s="24"/>
      <c r="B961" s="25"/>
      <c r="D961" s="25"/>
      <c r="G961" s="25"/>
      <c r="H961" s="27"/>
      <c r="I961" s="25"/>
      <c r="J961" s="25"/>
    </row>
    <row r="962">
      <c r="A962" s="24"/>
      <c r="B962" s="25"/>
      <c r="D962" s="25"/>
      <c r="G962" s="25"/>
      <c r="H962" s="27"/>
      <c r="I962" s="25"/>
      <c r="J962" s="25"/>
    </row>
    <row r="963">
      <c r="A963" s="24"/>
      <c r="B963" s="25"/>
      <c r="D963" s="25"/>
      <c r="G963" s="25"/>
      <c r="H963" s="27"/>
      <c r="I963" s="25"/>
      <c r="J963" s="25"/>
    </row>
    <row r="964">
      <c r="A964" s="24"/>
      <c r="B964" s="25"/>
      <c r="D964" s="25"/>
      <c r="G964" s="25"/>
      <c r="H964" s="27"/>
      <c r="I964" s="25"/>
      <c r="J964" s="25"/>
    </row>
    <row r="965">
      <c r="A965" s="24"/>
      <c r="B965" s="25"/>
      <c r="D965" s="25"/>
      <c r="G965" s="25"/>
      <c r="H965" s="27"/>
      <c r="I965" s="25"/>
      <c r="J965" s="25"/>
    </row>
    <row r="966">
      <c r="A966" s="24"/>
      <c r="B966" s="25"/>
      <c r="D966" s="25"/>
      <c r="G966" s="25"/>
      <c r="H966" s="27"/>
      <c r="I966" s="25"/>
      <c r="J966" s="25"/>
    </row>
    <row r="967">
      <c r="A967" s="24"/>
      <c r="B967" s="25"/>
      <c r="D967" s="25"/>
      <c r="G967" s="25"/>
      <c r="H967" s="27"/>
      <c r="I967" s="25"/>
      <c r="J967" s="25"/>
    </row>
    <row r="968">
      <c r="A968" s="24"/>
      <c r="B968" s="25"/>
      <c r="D968" s="25"/>
      <c r="G968" s="25"/>
      <c r="H968" s="27"/>
      <c r="I968" s="25"/>
      <c r="J968" s="25"/>
    </row>
    <row r="969">
      <c r="A969" s="24"/>
      <c r="B969" s="25"/>
      <c r="D969" s="25"/>
      <c r="G969" s="25"/>
      <c r="H969" s="27"/>
      <c r="I969" s="25"/>
      <c r="J969" s="25"/>
    </row>
    <row r="970">
      <c r="A970" s="24"/>
      <c r="B970" s="25"/>
      <c r="D970" s="25"/>
      <c r="G970" s="25"/>
      <c r="H970" s="27"/>
      <c r="I970" s="25"/>
      <c r="J970" s="25"/>
    </row>
    <row r="971">
      <c r="A971" s="24"/>
      <c r="B971" s="25"/>
      <c r="D971" s="25"/>
      <c r="G971" s="25"/>
      <c r="H971" s="27"/>
      <c r="I971" s="25"/>
      <c r="J971" s="25"/>
    </row>
    <row r="972">
      <c r="A972" s="24"/>
      <c r="B972" s="25"/>
      <c r="D972" s="25"/>
      <c r="G972" s="25"/>
      <c r="H972" s="27"/>
      <c r="I972" s="25"/>
      <c r="J972" s="25"/>
    </row>
    <row r="973">
      <c r="A973" s="24"/>
      <c r="B973" s="25"/>
      <c r="D973" s="25"/>
      <c r="G973" s="25"/>
      <c r="H973" s="27"/>
      <c r="I973" s="25"/>
      <c r="J973" s="25"/>
    </row>
    <row r="974">
      <c r="A974" s="24"/>
      <c r="B974" s="25"/>
      <c r="D974" s="25"/>
      <c r="G974" s="25"/>
      <c r="H974" s="27"/>
      <c r="I974" s="25"/>
      <c r="J974" s="25"/>
    </row>
    <row r="975">
      <c r="A975" s="24"/>
      <c r="B975" s="25"/>
      <c r="D975" s="25"/>
      <c r="G975" s="25"/>
      <c r="H975" s="27"/>
      <c r="I975" s="25"/>
      <c r="J975" s="25"/>
    </row>
    <row r="976">
      <c r="A976" s="24"/>
      <c r="B976" s="25"/>
      <c r="D976" s="25"/>
      <c r="G976" s="25"/>
      <c r="H976" s="27"/>
      <c r="I976" s="25"/>
      <c r="J976" s="25"/>
    </row>
    <row r="977">
      <c r="A977" s="24"/>
      <c r="B977" s="25"/>
      <c r="D977" s="25"/>
      <c r="G977" s="25"/>
      <c r="H977" s="27"/>
      <c r="I977" s="25"/>
      <c r="J977" s="25"/>
    </row>
    <row r="978">
      <c r="A978" s="24"/>
      <c r="B978" s="25"/>
      <c r="D978" s="25"/>
      <c r="G978" s="25"/>
      <c r="H978" s="27"/>
      <c r="I978" s="25"/>
      <c r="J978" s="25"/>
    </row>
    <row r="979">
      <c r="A979" s="24"/>
      <c r="B979" s="25"/>
      <c r="D979" s="25"/>
      <c r="G979" s="25"/>
      <c r="H979" s="27"/>
      <c r="I979" s="25"/>
      <c r="J979" s="25"/>
    </row>
    <row r="980">
      <c r="A980" s="24"/>
      <c r="B980" s="25"/>
      <c r="D980" s="25"/>
      <c r="G980" s="25"/>
      <c r="H980" s="27"/>
      <c r="I980" s="25"/>
      <c r="J980" s="25"/>
    </row>
    <row r="981">
      <c r="A981" s="24"/>
      <c r="B981" s="25"/>
      <c r="D981" s="25"/>
      <c r="G981" s="25"/>
      <c r="H981" s="27"/>
      <c r="I981" s="25"/>
      <c r="J981" s="25"/>
    </row>
    <row r="982">
      <c r="A982" s="24"/>
      <c r="B982" s="25"/>
      <c r="D982" s="25"/>
      <c r="G982" s="25"/>
      <c r="H982" s="27"/>
      <c r="I982" s="25"/>
      <c r="J982" s="25"/>
    </row>
    <row r="983">
      <c r="A983" s="24"/>
      <c r="B983" s="25"/>
      <c r="D983" s="25"/>
      <c r="G983" s="25"/>
      <c r="H983" s="27"/>
      <c r="I983" s="25"/>
      <c r="J983" s="25"/>
    </row>
  </sheetData>
  <mergeCells count="11">
    <mergeCell ref="G10:I10"/>
    <mergeCell ref="G11:I11"/>
    <mergeCell ref="G12:I12"/>
    <mergeCell ref="G13:I13"/>
    <mergeCell ref="G2:I2"/>
    <mergeCell ref="G4:I4"/>
    <mergeCell ref="G5:I5"/>
    <mergeCell ref="G6:I6"/>
    <mergeCell ref="G7:I7"/>
    <mergeCell ref="G8:I8"/>
    <mergeCell ref="G9:I9"/>
  </mergeCell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6.38"/>
    <col customWidth="1" min="2" max="2" width="28.88"/>
    <col customWidth="1" min="3" max="3" width="1.38"/>
    <col customWidth="1" min="4" max="4" width="33.88"/>
    <col customWidth="1" min="5" max="5" width="5.13"/>
    <col customWidth="1" min="6" max="6" width="1.38"/>
    <col customWidth="1" min="7" max="7" width="16.38"/>
    <col customWidth="1" min="8" max="8" width="1.38"/>
    <col customWidth="1" min="9" max="9" width="16.38"/>
    <col customWidth="1" min="10" max="10" width="5.13"/>
  </cols>
  <sheetData>
    <row r="1" ht="7.5" customHeight="1">
      <c r="A1" s="24"/>
      <c r="B1" s="25"/>
      <c r="D1" s="25"/>
      <c r="G1" s="25"/>
      <c r="H1" s="27"/>
      <c r="I1" s="25"/>
      <c r="J1" s="25"/>
    </row>
    <row r="2" ht="22.5" customHeight="1">
      <c r="A2" s="821" t="s">
        <v>378</v>
      </c>
      <c r="B2" s="821" t="s">
        <v>379</v>
      </c>
      <c r="C2" s="806"/>
      <c r="D2" s="821" t="s">
        <v>92</v>
      </c>
      <c r="E2" s="822" t="s">
        <v>380</v>
      </c>
      <c r="F2" s="808"/>
      <c r="G2" s="821" t="s">
        <v>92</v>
      </c>
      <c r="J2" s="822" t="s">
        <v>380</v>
      </c>
      <c r="K2" s="823"/>
      <c r="L2" s="823"/>
      <c r="M2" s="823"/>
      <c r="N2" s="823"/>
      <c r="O2" s="823"/>
      <c r="P2" s="823"/>
      <c r="Q2" s="823"/>
      <c r="R2" s="823"/>
      <c r="S2" s="823"/>
      <c r="T2" s="823"/>
      <c r="U2" s="823"/>
      <c r="V2" s="823"/>
      <c r="W2" s="823"/>
      <c r="X2" s="823"/>
      <c r="Y2" s="823"/>
      <c r="Z2" s="823"/>
      <c r="AA2" s="823"/>
      <c r="AB2" s="823"/>
      <c r="AC2" s="823"/>
      <c r="AD2" s="823"/>
      <c r="AE2" s="823"/>
      <c r="AF2" s="823"/>
      <c r="AG2" s="823"/>
      <c r="AH2" s="823"/>
      <c r="AI2" s="823"/>
      <c r="AJ2" s="823"/>
      <c r="AK2" s="823"/>
      <c r="AL2" s="823"/>
      <c r="AM2" s="823"/>
      <c r="AN2" s="823"/>
      <c r="AO2" s="823"/>
      <c r="AP2" s="823"/>
      <c r="AQ2" s="823"/>
      <c r="AR2" s="823"/>
      <c r="AS2" s="823"/>
      <c r="AT2" s="823"/>
      <c r="AU2" s="823"/>
      <c r="AV2" s="823"/>
      <c r="AW2" s="823"/>
    </row>
    <row r="3" ht="6.75" customHeight="1">
      <c r="A3" s="809"/>
      <c r="B3" s="809"/>
      <c r="C3" s="810"/>
      <c r="D3" s="809"/>
      <c r="E3" s="7"/>
      <c r="F3" s="811"/>
      <c r="G3" s="809"/>
      <c r="H3" s="812"/>
      <c r="I3" s="809"/>
      <c r="J3" s="809"/>
    </row>
    <row r="4" ht="26.25" customHeight="1">
      <c r="A4" s="813" t="str">
        <f>'Brackets To Edit'!B48</f>
        <v>MA #1 ● ESPN+</v>
      </c>
      <c r="B4" s="814" t="str">
        <f>'Brackets To Edit'!B52</f>
        <v>Sunday 8/5 - 10:00 AM</v>
      </c>
      <c r="C4" s="816"/>
      <c r="D4" s="817" t="str">
        <f>'Brackets To Edit'!B50</f>
        <v>New York</v>
      </c>
      <c r="E4" s="818">
        <f>'Brackets To Edit'!D50</f>
        <v>10</v>
      </c>
      <c r="F4" s="826"/>
      <c r="G4" s="817" t="str">
        <f>'Brackets To Edit'!B54</f>
        <v>Washington, DC</v>
      </c>
      <c r="J4" s="820">
        <f>'Brackets To Edit'!D54</f>
        <v>2</v>
      </c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</row>
    <row r="5" ht="26.25" customHeight="1">
      <c r="A5" s="813" t="str">
        <f>'Brackets To Edit'!B58</f>
        <v>MA #2 ● ESPN+</v>
      </c>
      <c r="B5" s="814" t="str">
        <f>'Brackets To Edit'!B62</f>
        <v>Sunday 8/5 - 4:00 PM</v>
      </c>
      <c r="C5" s="824"/>
      <c r="D5" s="817" t="str">
        <f>'Brackets To Edit'!B60</f>
        <v>Maryland</v>
      </c>
      <c r="E5" s="818">
        <f>'Brackets To Edit'!D60</f>
        <v>6</v>
      </c>
      <c r="F5" s="827"/>
      <c r="G5" s="817" t="str">
        <f>'Brackets To Edit'!B64</f>
        <v>Delaware</v>
      </c>
      <c r="J5" s="820">
        <f>'Brackets To Edit'!D64</f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ht="26.25" customHeight="1">
      <c r="A6" s="813" t="str">
        <f>'Brackets To Edit'!G46</f>
        <v>MA #3 ● ESPN+</v>
      </c>
      <c r="B6" s="814" t="str">
        <f>'Brackets To Edit'!G50</f>
        <v>Monday 8/6 - 10:00 AM</v>
      </c>
      <c r="C6" s="824"/>
      <c r="D6" s="817" t="str">
        <f>'Brackets To Edit'!G48</f>
        <v>Pennsylvania</v>
      </c>
      <c r="E6" s="818">
        <f>'Brackets To Edit'!I48</f>
        <v>0</v>
      </c>
      <c r="F6" s="827"/>
      <c r="G6" s="817" t="str">
        <f>'Brackets To Edit'!G52</f>
        <v>New York</v>
      </c>
      <c r="J6" s="820">
        <f>'Brackets To Edit'!I52</f>
        <v>7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</row>
    <row r="7" ht="26.25" customHeight="1">
      <c r="A7" s="813" t="str">
        <f>'Brackets To Edit'!G56</f>
        <v>MA #4 ● ESPN+</v>
      </c>
      <c r="B7" s="814" t="str">
        <f>'Brackets To Edit'!G60</f>
        <v>Monday 8/6 - 4:00 PM</v>
      </c>
      <c r="C7" s="824"/>
      <c r="D7" s="817" t="str">
        <f>'Brackets To Edit'!G58</f>
        <v>New Jersey</v>
      </c>
      <c r="E7" s="818">
        <f>'Brackets To Edit'!I58</f>
        <v>6</v>
      </c>
      <c r="F7" s="827"/>
      <c r="G7" s="817" t="str">
        <f>'Brackets To Edit'!G62</f>
        <v>Maryland</v>
      </c>
      <c r="J7" s="820">
        <f>'Brackets To Edit'!I62</f>
        <v>2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</row>
    <row r="8" ht="26.25" customHeight="1">
      <c r="A8" s="813" t="str">
        <f>'Brackets To Edit'!B68</f>
        <v>MA #5 ● ESPN+</v>
      </c>
      <c r="B8" s="814" t="str">
        <f>'Brackets To Edit'!B72</f>
        <v>Tuesday 8/7 - 10:00 AM</v>
      </c>
      <c r="C8" s="824"/>
      <c r="D8" s="817" t="str">
        <f>'Brackets To Edit'!B70</f>
        <v>Washington, DC</v>
      </c>
      <c r="E8" s="818">
        <f>'Brackets To Edit'!D70</f>
        <v>6</v>
      </c>
      <c r="F8" s="827"/>
      <c r="G8" s="817" t="str">
        <f>'Brackets To Edit'!B74</f>
        <v>Maryland</v>
      </c>
      <c r="J8" s="820">
        <f>'Brackets To Edit'!D74</f>
        <v>18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</row>
    <row r="9" ht="26.25" customHeight="1">
      <c r="A9" s="813" t="str">
        <f>'Brackets To Edit'!B78</f>
        <v>MA #6 ● ESPN+</v>
      </c>
      <c r="B9" s="814" t="str">
        <f>'Brackets To Edit'!B82</f>
        <v>Tuesday 8/7 - 7:00 PM</v>
      </c>
      <c r="C9" s="824"/>
      <c r="D9" s="817" t="str">
        <f>'Brackets To Edit'!B80</f>
        <v>Delaware</v>
      </c>
      <c r="E9" s="818">
        <f>'Brackets To Edit'!D80</f>
        <v>1</v>
      </c>
      <c r="F9" s="827"/>
      <c r="G9" s="817" t="str">
        <f>'Brackets To Edit'!B84</f>
        <v>Pennsylvania</v>
      </c>
      <c r="J9" s="820">
        <f>'Brackets To Edit'!D84</f>
        <v>6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</row>
    <row r="10" ht="26.25" customHeight="1">
      <c r="A10" s="813" t="str">
        <f>'Brackets To Edit'!L54</f>
        <v>MA #7 ● ESPN+</v>
      </c>
      <c r="B10" s="814" t="str">
        <f>'Brackets To Edit'!L56</f>
        <v>Wednesday 8/8 - 1:00 PM</v>
      </c>
      <c r="C10" s="824"/>
      <c r="D10" s="817" t="str">
        <f>'Brackets To Edit'!L50</f>
        <v>New York</v>
      </c>
      <c r="E10" s="818">
        <f>'Brackets To Edit'!N50</f>
        <v>5</v>
      </c>
      <c r="F10" s="827"/>
      <c r="G10" s="817" t="str">
        <f>'Brackets To Edit'!L60</f>
        <v>New Jersey</v>
      </c>
      <c r="J10" s="820">
        <f>'Brackets To Edit'!N60</f>
        <v>2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</row>
    <row r="11" ht="26.25" customHeight="1">
      <c r="A11" s="813" t="str">
        <f>'Brackets To Edit'!G76</f>
        <v>MA #8 ● ESPN</v>
      </c>
      <c r="B11" s="814" t="str">
        <f>'Brackets To Edit'!G78</f>
        <v>Thursday 8/9 - 7:00 PM</v>
      </c>
      <c r="C11" s="824"/>
      <c r="D11" s="817" t="str">
        <f>'Brackets To Edit'!G72</f>
        <v>Maryland</v>
      </c>
      <c r="E11" s="818">
        <f>'Brackets To Edit'!I72</f>
        <v>6</v>
      </c>
      <c r="F11" s="827"/>
      <c r="G11" s="817" t="str">
        <f>'Brackets To Edit'!G82</f>
        <v>Pennsylvania</v>
      </c>
      <c r="J11" s="820">
        <f>'Brackets To Edit'!I82</f>
        <v>0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</row>
    <row r="12" ht="26.25" customHeight="1">
      <c r="A12" s="813" t="str">
        <f>'Brackets To Edit'!L71</f>
        <v>MA #9 ● ESPN</v>
      </c>
      <c r="B12" s="814" t="str">
        <f>'Brackets To Edit'!L73</f>
        <v>Friday 8/10 - 7:00 PM</v>
      </c>
      <c r="C12" s="824"/>
      <c r="D12" s="817" t="str">
        <f>'Brackets To Edit'!L67</f>
        <v>New Jersey</v>
      </c>
      <c r="E12" s="818">
        <f>'Brackets To Edit'!N67</f>
        <v>1</v>
      </c>
      <c r="F12" s="827"/>
      <c r="G12" s="817" t="str">
        <f>'Brackets To Edit'!L77</f>
        <v>Maryland</v>
      </c>
      <c r="J12" s="820">
        <f>'Brackets To Edit'!N77</f>
        <v>11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</row>
    <row r="13" ht="26.25" customHeight="1">
      <c r="A13" s="813" t="str">
        <f>'Brackets To Edit'!Q62</f>
        <v>MA #10 ● ESPN</v>
      </c>
      <c r="B13" s="814" t="str">
        <f>'Brackets To Edit'!Q64</f>
        <v>Sunday 8/12 - 1:00 PM</v>
      </c>
      <c r="C13" s="824"/>
      <c r="D13" s="817" t="str">
        <f>'Brackets To Edit'!Q55</f>
        <v>New York</v>
      </c>
      <c r="E13" s="818">
        <f>'Brackets To Edit'!S55</f>
        <v>4</v>
      </c>
      <c r="F13" s="827"/>
      <c r="G13" s="817" t="str">
        <f>'Brackets To Edit'!Q71</f>
        <v>Maryland</v>
      </c>
      <c r="J13" s="820">
        <f>'Brackets To Edit'!S71</f>
        <v>0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</row>
    <row r="14">
      <c r="A14" s="24"/>
      <c r="B14" s="25"/>
      <c r="D14" s="69" t="str">
        <f>'Brackets To Edit'!AC57</f>
        <v>Maryland</v>
      </c>
      <c r="G14" s="25"/>
      <c r="H14" s="27"/>
      <c r="I14" s="25"/>
      <c r="J14" s="25"/>
    </row>
    <row r="15">
      <c r="A15" s="24"/>
      <c r="B15" s="25"/>
      <c r="D15" s="25"/>
      <c r="G15" s="25"/>
      <c r="H15" s="27"/>
      <c r="I15" s="25"/>
      <c r="J15" s="25"/>
    </row>
    <row r="16">
      <c r="A16" s="24"/>
      <c r="B16" s="25"/>
      <c r="D16" s="25"/>
      <c r="G16" s="25"/>
      <c r="H16" s="27"/>
      <c r="I16" s="25"/>
      <c r="J16" s="25"/>
    </row>
    <row r="17">
      <c r="A17" s="24"/>
      <c r="B17" s="25"/>
      <c r="D17" s="25"/>
      <c r="G17" s="25"/>
      <c r="H17" s="27"/>
      <c r="I17" s="25"/>
      <c r="J17" s="25"/>
    </row>
    <row r="18">
      <c r="A18" s="24"/>
      <c r="B18" s="25"/>
      <c r="D18" s="25"/>
      <c r="G18" s="25"/>
      <c r="H18" s="27"/>
      <c r="I18" s="25"/>
      <c r="J18" s="25"/>
    </row>
    <row r="19">
      <c r="A19" s="24"/>
      <c r="B19" s="25"/>
      <c r="D19" s="25"/>
      <c r="G19" s="25"/>
      <c r="H19" s="27"/>
      <c r="I19" s="25"/>
      <c r="J19" s="25"/>
    </row>
    <row r="20">
      <c r="A20" s="24"/>
      <c r="B20" s="25"/>
      <c r="D20" s="25"/>
      <c r="G20" s="25"/>
      <c r="H20" s="27"/>
      <c r="I20" s="25"/>
      <c r="J20" s="25"/>
    </row>
    <row r="21">
      <c r="A21" s="24"/>
      <c r="B21" s="25"/>
      <c r="D21" s="25"/>
      <c r="G21" s="25"/>
      <c r="H21" s="27"/>
      <c r="I21" s="25"/>
      <c r="J21" s="25"/>
    </row>
    <row r="22">
      <c r="A22" s="24"/>
      <c r="B22" s="25"/>
      <c r="D22" s="25"/>
      <c r="G22" s="25"/>
      <c r="H22" s="27"/>
      <c r="I22" s="25"/>
      <c r="J22" s="25"/>
    </row>
    <row r="23">
      <c r="A23" s="24"/>
      <c r="B23" s="25"/>
      <c r="D23" s="25"/>
      <c r="G23" s="25"/>
      <c r="H23" s="27"/>
      <c r="I23" s="25"/>
      <c r="J23" s="25"/>
    </row>
    <row r="24">
      <c r="A24" s="24"/>
      <c r="B24" s="25"/>
      <c r="D24" s="25"/>
      <c r="G24" s="25"/>
      <c r="H24" s="27"/>
      <c r="I24" s="25"/>
      <c r="J24" s="25"/>
    </row>
    <row r="25">
      <c r="A25" s="24"/>
      <c r="B25" s="25"/>
      <c r="D25" s="25"/>
      <c r="G25" s="25"/>
      <c r="H25" s="27"/>
      <c r="I25" s="25"/>
      <c r="J25" s="25"/>
    </row>
    <row r="26">
      <c r="A26" s="24"/>
      <c r="B26" s="25"/>
      <c r="D26" s="25"/>
      <c r="G26" s="25"/>
      <c r="H26" s="27"/>
      <c r="I26" s="25"/>
      <c r="J26" s="25"/>
    </row>
    <row r="27">
      <c r="A27" s="24"/>
      <c r="B27" s="25"/>
      <c r="D27" s="25"/>
      <c r="G27" s="25"/>
      <c r="H27" s="27"/>
      <c r="I27" s="25"/>
      <c r="J27" s="25"/>
    </row>
    <row r="28">
      <c r="A28" s="24"/>
      <c r="B28" s="25"/>
      <c r="D28" s="25"/>
      <c r="G28" s="25"/>
      <c r="H28" s="27"/>
      <c r="I28" s="25"/>
      <c r="J28" s="25"/>
    </row>
    <row r="29">
      <c r="A29" s="24"/>
      <c r="B29" s="25"/>
      <c r="D29" s="25"/>
      <c r="G29" s="25"/>
      <c r="H29" s="27"/>
      <c r="I29" s="25"/>
      <c r="J29" s="25"/>
    </row>
    <row r="30">
      <c r="A30" s="24"/>
      <c r="B30" s="25"/>
      <c r="D30" s="25"/>
      <c r="G30" s="25"/>
      <c r="H30" s="27"/>
      <c r="I30" s="25"/>
      <c r="J30" s="25"/>
    </row>
    <row r="31">
      <c r="A31" s="24"/>
      <c r="B31" s="25"/>
      <c r="D31" s="25"/>
      <c r="G31" s="25"/>
      <c r="H31" s="27"/>
      <c r="I31" s="25"/>
      <c r="J31" s="25"/>
    </row>
    <row r="32">
      <c r="D32" s="25"/>
      <c r="G32" s="25"/>
      <c r="H32" s="27"/>
      <c r="I32" s="25"/>
      <c r="J32" s="25"/>
    </row>
    <row r="33" ht="6.75" customHeight="1">
      <c r="D33" s="25"/>
      <c r="G33" s="25"/>
      <c r="H33" s="27"/>
      <c r="I33" s="25"/>
      <c r="J33" s="25"/>
    </row>
    <row r="34" ht="22.5" customHeight="1">
      <c r="D34" s="25"/>
      <c r="G34" s="25"/>
      <c r="H34" s="27"/>
      <c r="I34" s="25"/>
      <c r="J34" s="25"/>
    </row>
    <row r="35" ht="22.5" customHeight="1">
      <c r="D35" s="25"/>
      <c r="G35" s="25"/>
      <c r="H35" s="27"/>
      <c r="I35" s="25"/>
      <c r="J35" s="25"/>
    </row>
    <row r="36" ht="22.5" customHeight="1">
      <c r="D36" s="25"/>
      <c r="G36" s="25"/>
      <c r="H36" s="27"/>
      <c r="I36" s="25"/>
      <c r="J36" s="25"/>
    </row>
    <row r="37" ht="22.5" customHeight="1">
      <c r="D37" s="25"/>
      <c r="G37" s="25"/>
      <c r="H37" s="27"/>
      <c r="I37" s="25"/>
      <c r="J37" s="25"/>
    </row>
    <row r="38" ht="22.5" customHeight="1">
      <c r="D38" s="25"/>
      <c r="G38" s="25"/>
      <c r="H38" s="27"/>
      <c r="I38" s="25"/>
      <c r="J38" s="25"/>
    </row>
    <row r="39" ht="22.5" customHeight="1">
      <c r="D39" s="25"/>
      <c r="G39" s="25"/>
      <c r="H39" s="27"/>
      <c r="I39" s="25"/>
      <c r="J39" s="25"/>
    </row>
    <row r="40" ht="22.5" customHeight="1">
      <c r="D40" s="25"/>
      <c r="G40" s="25"/>
      <c r="H40" s="27"/>
      <c r="I40" s="25"/>
      <c r="J40" s="25"/>
    </row>
    <row r="41" ht="22.5" customHeight="1">
      <c r="D41" s="25"/>
      <c r="G41" s="25"/>
      <c r="H41" s="27"/>
      <c r="I41" s="25"/>
      <c r="J41" s="25"/>
    </row>
    <row r="42" ht="22.5" customHeight="1">
      <c r="D42" s="25"/>
      <c r="G42" s="25"/>
      <c r="H42" s="27"/>
      <c r="I42" s="25"/>
      <c r="J42" s="25"/>
    </row>
    <row r="43" ht="22.5" customHeight="1">
      <c r="D43" s="25"/>
      <c r="G43" s="25"/>
      <c r="H43" s="27"/>
      <c r="I43" s="25"/>
      <c r="J43" s="25"/>
    </row>
    <row r="44">
      <c r="A44" s="24"/>
      <c r="B44" s="25"/>
      <c r="D44" s="25"/>
      <c r="G44" s="25"/>
      <c r="H44" s="27"/>
      <c r="I44" s="25"/>
      <c r="J44" s="25"/>
    </row>
    <row r="45">
      <c r="A45" s="24"/>
      <c r="B45" s="25"/>
      <c r="D45" s="25"/>
      <c r="G45" s="25"/>
      <c r="H45" s="27"/>
      <c r="I45" s="25"/>
      <c r="J45" s="25"/>
    </row>
    <row r="46">
      <c r="A46" s="24"/>
      <c r="B46" s="25"/>
      <c r="D46" s="25"/>
      <c r="G46" s="25"/>
      <c r="H46" s="27"/>
      <c r="I46" s="25"/>
      <c r="J46" s="25"/>
    </row>
    <row r="47">
      <c r="A47" s="24"/>
      <c r="B47" s="25"/>
      <c r="D47" s="25"/>
      <c r="G47" s="25"/>
      <c r="H47" s="27"/>
      <c r="I47" s="25"/>
      <c r="J47" s="25"/>
    </row>
    <row r="48">
      <c r="A48" s="24"/>
      <c r="B48" s="25"/>
      <c r="D48" s="25"/>
      <c r="G48" s="25"/>
      <c r="H48" s="27"/>
      <c r="I48" s="25"/>
      <c r="J48" s="25"/>
    </row>
    <row r="49">
      <c r="A49" s="24"/>
      <c r="B49" s="25"/>
      <c r="D49" s="25"/>
      <c r="G49" s="25"/>
      <c r="H49" s="27"/>
      <c r="I49" s="25"/>
      <c r="J49" s="25"/>
    </row>
    <row r="50">
      <c r="A50" s="24"/>
      <c r="B50" s="25"/>
      <c r="D50" s="25"/>
      <c r="G50" s="25"/>
      <c r="H50" s="27"/>
      <c r="I50" s="25"/>
      <c r="J50" s="25"/>
    </row>
    <row r="51">
      <c r="A51" s="24"/>
      <c r="B51" s="25"/>
      <c r="D51" s="25"/>
      <c r="G51" s="25"/>
      <c r="H51" s="27"/>
      <c r="I51" s="25"/>
      <c r="J51" s="25"/>
    </row>
    <row r="52">
      <c r="A52" s="24"/>
      <c r="B52" s="25"/>
      <c r="D52" s="25"/>
      <c r="G52" s="25"/>
      <c r="H52" s="27"/>
      <c r="I52" s="25"/>
      <c r="J52" s="25"/>
    </row>
    <row r="53">
      <c r="A53" s="24"/>
      <c r="B53" s="25"/>
      <c r="D53" s="25"/>
      <c r="G53" s="25"/>
      <c r="H53" s="27"/>
      <c r="I53" s="25"/>
      <c r="J53" s="25"/>
    </row>
    <row r="54">
      <c r="A54" s="24"/>
      <c r="B54" s="25"/>
      <c r="D54" s="25"/>
      <c r="G54" s="25"/>
      <c r="H54" s="27"/>
      <c r="I54" s="25"/>
      <c r="J54" s="25"/>
    </row>
    <row r="55">
      <c r="A55" s="24"/>
      <c r="B55" s="25"/>
      <c r="D55" s="25"/>
      <c r="G55" s="25"/>
      <c r="H55" s="27"/>
      <c r="I55" s="25"/>
      <c r="J55" s="25"/>
    </row>
    <row r="56">
      <c r="A56" s="24"/>
      <c r="B56" s="25"/>
      <c r="D56" s="25"/>
      <c r="G56" s="25"/>
      <c r="H56" s="27"/>
      <c r="I56" s="25"/>
      <c r="J56" s="25"/>
    </row>
    <row r="57">
      <c r="A57" s="24"/>
      <c r="B57" s="25"/>
      <c r="D57" s="25"/>
      <c r="G57" s="25"/>
      <c r="H57" s="27"/>
      <c r="I57" s="25"/>
      <c r="J57" s="25"/>
    </row>
    <row r="58">
      <c r="A58" s="24"/>
      <c r="B58" s="25"/>
      <c r="D58" s="25"/>
      <c r="G58" s="25"/>
      <c r="H58" s="27"/>
      <c r="I58" s="25"/>
      <c r="J58" s="25"/>
    </row>
    <row r="59">
      <c r="A59" s="24"/>
      <c r="B59" s="25"/>
      <c r="D59" s="25"/>
      <c r="G59" s="25"/>
      <c r="H59" s="27"/>
      <c r="I59" s="25"/>
      <c r="J59" s="25"/>
    </row>
    <row r="60">
      <c r="A60" s="24"/>
      <c r="B60" s="25"/>
      <c r="D60" s="25"/>
      <c r="G60" s="25"/>
      <c r="H60" s="27"/>
      <c r="I60" s="25"/>
      <c r="J60" s="25"/>
    </row>
    <row r="61">
      <c r="A61" s="24"/>
      <c r="B61" s="25"/>
      <c r="D61" s="25"/>
      <c r="G61" s="25"/>
      <c r="H61" s="27"/>
      <c r="I61" s="25"/>
      <c r="J61" s="25"/>
    </row>
    <row r="62">
      <c r="A62" s="24"/>
      <c r="B62" s="25"/>
      <c r="D62" s="25"/>
      <c r="G62" s="25"/>
      <c r="H62" s="27"/>
      <c r="I62" s="25"/>
      <c r="J62" s="25"/>
    </row>
    <row r="63">
      <c r="A63" s="24"/>
      <c r="B63" s="25"/>
      <c r="D63" s="25"/>
      <c r="G63" s="25"/>
      <c r="H63" s="27"/>
      <c r="I63" s="25"/>
      <c r="J63" s="25"/>
    </row>
    <row r="64">
      <c r="A64" s="24"/>
      <c r="B64" s="25"/>
      <c r="D64" s="25"/>
      <c r="G64" s="25"/>
      <c r="H64" s="27"/>
      <c r="I64" s="25"/>
      <c r="J64" s="25"/>
    </row>
    <row r="65">
      <c r="A65" s="24"/>
      <c r="B65" s="25"/>
      <c r="D65" s="25"/>
      <c r="G65" s="25"/>
      <c r="H65" s="27"/>
      <c r="I65" s="25"/>
      <c r="J65" s="25"/>
    </row>
    <row r="66">
      <c r="A66" s="24"/>
      <c r="B66" s="25"/>
      <c r="D66" s="25"/>
      <c r="G66" s="25"/>
      <c r="H66" s="27"/>
      <c r="I66" s="25"/>
      <c r="J66" s="25"/>
    </row>
    <row r="67">
      <c r="A67" s="24"/>
      <c r="B67" s="25"/>
      <c r="D67" s="25"/>
      <c r="G67" s="25"/>
      <c r="H67" s="27"/>
      <c r="I67" s="25"/>
      <c r="J67" s="25"/>
    </row>
    <row r="68">
      <c r="A68" s="24"/>
      <c r="B68" s="25"/>
      <c r="D68" s="25"/>
      <c r="G68" s="25"/>
      <c r="H68" s="27"/>
      <c r="I68" s="25"/>
      <c r="J68" s="25"/>
    </row>
    <row r="69">
      <c r="A69" s="24"/>
      <c r="B69" s="25"/>
      <c r="D69" s="25"/>
      <c r="G69" s="25"/>
      <c r="H69" s="27"/>
      <c r="I69" s="25"/>
      <c r="J69" s="25"/>
    </row>
    <row r="70">
      <c r="A70" s="24"/>
      <c r="B70" s="25"/>
      <c r="D70" s="25"/>
      <c r="G70" s="25"/>
      <c r="H70" s="27"/>
      <c r="I70" s="25"/>
      <c r="J70" s="25"/>
    </row>
    <row r="71">
      <c r="A71" s="24"/>
      <c r="B71" s="25"/>
      <c r="D71" s="25"/>
      <c r="G71" s="25"/>
      <c r="H71" s="27"/>
      <c r="I71" s="25"/>
      <c r="J71" s="25"/>
    </row>
    <row r="72">
      <c r="A72" s="24"/>
      <c r="B72" s="25"/>
      <c r="D72" s="25"/>
      <c r="G72" s="25"/>
      <c r="H72" s="27"/>
      <c r="I72" s="25"/>
      <c r="J72" s="25"/>
    </row>
    <row r="73">
      <c r="A73" s="24"/>
      <c r="B73" s="25"/>
      <c r="D73" s="25"/>
      <c r="G73" s="25"/>
      <c r="H73" s="27"/>
      <c r="I73" s="25"/>
      <c r="J73" s="25"/>
    </row>
    <row r="74">
      <c r="A74" s="24"/>
      <c r="B74" s="25"/>
      <c r="D74" s="25"/>
      <c r="G74" s="25"/>
      <c r="H74" s="27"/>
      <c r="I74" s="25"/>
      <c r="J74" s="25"/>
    </row>
    <row r="75">
      <c r="A75" s="24"/>
      <c r="B75" s="25"/>
      <c r="D75" s="25"/>
      <c r="G75" s="25"/>
      <c r="H75" s="27"/>
      <c r="I75" s="25"/>
      <c r="J75" s="25"/>
    </row>
    <row r="76">
      <c r="A76" s="24"/>
      <c r="B76" s="25"/>
      <c r="D76" s="25"/>
      <c r="G76" s="25"/>
      <c r="H76" s="27"/>
      <c r="I76" s="25"/>
      <c r="J76" s="25"/>
    </row>
    <row r="77">
      <c r="A77" s="24"/>
      <c r="B77" s="25"/>
      <c r="D77" s="25"/>
      <c r="G77" s="25"/>
      <c r="H77" s="27"/>
      <c r="I77" s="25"/>
      <c r="J77" s="25"/>
    </row>
    <row r="78">
      <c r="A78" s="24"/>
      <c r="B78" s="25"/>
      <c r="D78" s="25"/>
      <c r="G78" s="25"/>
      <c r="H78" s="27"/>
      <c r="I78" s="25"/>
      <c r="J78" s="25"/>
    </row>
    <row r="79">
      <c r="A79" s="24"/>
      <c r="B79" s="25"/>
      <c r="D79" s="25"/>
      <c r="G79" s="25"/>
      <c r="H79" s="27"/>
      <c r="I79" s="25"/>
      <c r="J79" s="25"/>
    </row>
    <row r="80">
      <c r="A80" s="24"/>
      <c r="B80" s="25"/>
      <c r="D80" s="25"/>
      <c r="G80" s="25"/>
      <c r="H80" s="27"/>
      <c r="I80" s="25"/>
      <c r="J80" s="25"/>
    </row>
    <row r="81">
      <c r="A81" s="24"/>
      <c r="B81" s="25"/>
      <c r="D81" s="25"/>
      <c r="G81" s="25"/>
      <c r="H81" s="27"/>
      <c r="I81" s="25"/>
      <c r="J81" s="25"/>
    </row>
    <row r="82">
      <c r="A82" s="24"/>
      <c r="B82" s="25"/>
      <c r="D82" s="25"/>
      <c r="G82" s="25"/>
      <c r="H82" s="27"/>
      <c r="I82" s="25"/>
      <c r="J82" s="25"/>
    </row>
    <row r="83">
      <c r="A83" s="24"/>
      <c r="B83" s="25"/>
      <c r="D83" s="25"/>
      <c r="G83" s="25"/>
      <c r="H83" s="27"/>
      <c r="I83" s="25"/>
      <c r="J83" s="25"/>
    </row>
    <row r="84">
      <c r="A84" s="24"/>
      <c r="B84" s="25"/>
      <c r="D84" s="25"/>
      <c r="G84" s="25"/>
      <c r="H84" s="27"/>
      <c r="I84" s="25"/>
      <c r="J84" s="25"/>
    </row>
    <row r="85">
      <c r="A85" s="24"/>
      <c r="B85" s="25"/>
      <c r="D85" s="25"/>
      <c r="G85" s="25"/>
      <c r="H85" s="27"/>
      <c r="I85" s="25"/>
      <c r="J85" s="25"/>
    </row>
    <row r="86">
      <c r="A86" s="24"/>
      <c r="B86" s="25"/>
      <c r="D86" s="25"/>
      <c r="G86" s="25"/>
      <c r="H86" s="27"/>
      <c r="I86" s="25"/>
      <c r="J86" s="25"/>
    </row>
    <row r="87">
      <c r="A87" s="24"/>
      <c r="B87" s="25"/>
      <c r="D87" s="25"/>
      <c r="G87" s="25"/>
      <c r="H87" s="27"/>
      <c r="I87" s="25"/>
      <c r="J87" s="25"/>
    </row>
    <row r="88">
      <c r="A88" s="24"/>
      <c r="B88" s="25"/>
      <c r="D88" s="25"/>
      <c r="G88" s="25"/>
      <c r="H88" s="27"/>
      <c r="I88" s="25"/>
      <c r="J88" s="25"/>
    </row>
    <row r="89">
      <c r="A89" s="24"/>
      <c r="B89" s="25"/>
      <c r="D89" s="25"/>
      <c r="G89" s="25"/>
      <c r="H89" s="27"/>
      <c r="I89" s="25"/>
      <c r="J89" s="25"/>
    </row>
    <row r="90">
      <c r="A90" s="24"/>
      <c r="B90" s="25"/>
      <c r="D90" s="25"/>
      <c r="G90" s="25"/>
      <c r="H90" s="27"/>
      <c r="I90" s="25"/>
      <c r="J90" s="25"/>
    </row>
    <row r="91">
      <c r="A91" s="24"/>
      <c r="B91" s="25"/>
      <c r="D91" s="25"/>
      <c r="G91" s="25"/>
      <c r="H91" s="27"/>
      <c r="I91" s="25"/>
      <c r="J91" s="25"/>
    </row>
    <row r="92">
      <c r="A92" s="24"/>
      <c r="B92" s="25"/>
      <c r="D92" s="25"/>
      <c r="G92" s="25"/>
      <c r="H92" s="27"/>
      <c r="I92" s="25"/>
      <c r="J92" s="25"/>
    </row>
    <row r="93">
      <c r="A93" s="24"/>
      <c r="B93" s="25"/>
      <c r="D93" s="25"/>
      <c r="G93" s="25"/>
      <c r="H93" s="27"/>
      <c r="I93" s="25"/>
      <c r="J93" s="25"/>
    </row>
    <row r="94">
      <c r="A94" s="24"/>
      <c r="B94" s="25"/>
      <c r="D94" s="25"/>
      <c r="G94" s="25"/>
      <c r="H94" s="27"/>
      <c r="I94" s="25"/>
      <c r="J94" s="25"/>
    </row>
    <row r="95">
      <c r="A95" s="24"/>
      <c r="B95" s="25"/>
      <c r="D95" s="25"/>
      <c r="G95" s="25"/>
      <c r="H95" s="27"/>
      <c r="I95" s="25"/>
      <c r="J95" s="25"/>
    </row>
    <row r="96">
      <c r="A96" s="24"/>
      <c r="B96" s="25"/>
      <c r="D96" s="25"/>
      <c r="G96" s="25"/>
      <c r="H96" s="27"/>
      <c r="I96" s="25"/>
      <c r="J96" s="25"/>
    </row>
    <row r="97">
      <c r="A97" s="24"/>
      <c r="B97" s="25"/>
      <c r="D97" s="25"/>
      <c r="G97" s="25"/>
      <c r="H97" s="27"/>
      <c r="I97" s="25"/>
      <c r="J97" s="25"/>
    </row>
    <row r="98">
      <c r="A98" s="24"/>
      <c r="B98" s="25"/>
      <c r="D98" s="25"/>
      <c r="G98" s="25"/>
      <c r="H98" s="27"/>
      <c r="I98" s="25"/>
      <c r="J98" s="25"/>
    </row>
    <row r="99">
      <c r="A99" s="24"/>
      <c r="B99" s="25"/>
      <c r="D99" s="25"/>
      <c r="G99" s="25"/>
      <c r="H99" s="27"/>
      <c r="I99" s="25"/>
      <c r="J99" s="25"/>
    </row>
    <row r="100">
      <c r="A100" s="24"/>
      <c r="B100" s="25"/>
      <c r="D100" s="25"/>
      <c r="G100" s="25"/>
      <c r="H100" s="27"/>
      <c r="I100" s="25"/>
      <c r="J100" s="25"/>
    </row>
    <row r="101">
      <c r="A101" s="24"/>
      <c r="B101" s="25"/>
      <c r="D101" s="25"/>
      <c r="G101" s="25"/>
      <c r="H101" s="27"/>
      <c r="I101" s="25"/>
      <c r="J101" s="25"/>
    </row>
    <row r="102">
      <c r="A102" s="24"/>
      <c r="B102" s="25"/>
      <c r="D102" s="25"/>
      <c r="G102" s="25"/>
      <c r="H102" s="27"/>
      <c r="I102" s="25"/>
      <c r="J102" s="25"/>
    </row>
    <row r="103">
      <c r="A103" s="24"/>
      <c r="B103" s="25"/>
      <c r="D103" s="25"/>
      <c r="G103" s="25"/>
      <c r="H103" s="27"/>
      <c r="I103" s="25"/>
      <c r="J103" s="25"/>
    </row>
    <row r="104">
      <c r="A104" s="24"/>
      <c r="B104" s="25"/>
      <c r="D104" s="25"/>
      <c r="G104" s="25"/>
      <c r="H104" s="27"/>
      <c r="I104" s="25"/>
      <c r="J104" s="25"/>
    </row>
    <row r="105">
      <c r="A105" s="24"/>
      <c r="B105" s="25"/>
      <c r="D105" s="25"/>
      <c r="G105" s="25"/>
      <c r="H105" s="27"/>
      <c r="I105" s="25"/>
      <c r="J105" s="25"/>
    </row>
    <row r="106">
      <c r="A106" s="24"/>
      <c r="B106" s="25"/>
      <c r="D106" s="25"/>
      <c r="G106" s="25"/>
      <c r="H106" s="27"/>
      <c r="I106" s="25"/>
      <c r="J106" s="25"/>
    </row>
    <row r="107">
      <c r="A107" s="24"/>
      <c r="B107" s="25"/>
      <c r="D107" s="25"/>
      <c r="G107" s="25"/>
      <c r="H107" s="27"/>
      <c r="I107" s="25"/>
      <c r="J107" s="25"/>
    </row>
    <row r="108">
      <c r="A108" s="24"/>
      <c r="B108" s="25"/>
      <c r="D108" s="25"/>
      <c r="G108" s="25"/>
      <c r="H108" s="27"/>
      <c r="I108" s="25"/>
      <c r="J108" s="25"/>
    </row>
    <row r="109">
      <c r="A109" s="24"/>
      <c r="B109" s="25"/>
      <c r="D109" s="25"/>
      <c r="G109" s="25"/>
      <c r="H109" s="27"/>
      <c r="I109" s="25"/>
      <c r="J109" s="25"/>
    </row>
    <row r="110">
      <c r="A110" s="24"/>
      <c r="B110" s="25"/>
      <c r="D110" s="25"/>
      <c r="G110" s="25"/>
      <c r="H110" s="27"/>
      <c r="I110" s="25"/>
      <c r="J110" s="25"/>
    </row>
    <row r="111">
      <c r="A111" s="24"/>
      <c r="B111" s="25"/>
      <c r="D111" s="25"/>
      <c r="G111" s="25"/>
      <c r="H111" s="27"/>
      <c r="I111" s="25"/>
      <c r="J111" s="25"/>
    </row>
    <row r="112">
      <c r="A112" s="24"/>
      <c r="B112" s="25"/>
      <c r="D112" s="25"/>
      <c r="G112" s="25"/>
      <c r="H112" s="27"/>
      <c r="I112" s="25"/>
      <c r="J112" s="25"/>
    </row>
    <row r="113">
      <c r="A113" s="24"/>
      <c r="B113" s="25"/>
      <c r="D113" s="25"/>
      <c r="G113" s="25"/>
      <c r="H113" s="27"/>
      <c r="I113" s="25"/>
      <c r="J113" s="25"/>
    </row>
    <row r="114">
      <c r="A114" s="24"/>
      <c r="B114" s="25"/>
      <c r="D114" s="25"/>
      <c r="G114" s="25"/>
      <c r="H114" s="27"/>
      <c r="I114" s="25"/>
      <c r="J114" s="25"/>
    </row>
    <row r="115">
      <c r="A115" s="24"/>
      <c r="B115" s="25"/>
      <c r="D115" s="25"/>
      <c r="G115" s="25"/>
      <c r="H115" s="27"/>
      <c r="I115" s="25"/>
      <c r="J115" s="25"/>
    </row>
    <row r="116">
      <c r="A116" s="24"/>
      <c r="B116" s="25"/>
      <c r="D116" s="25"/>
      <c r="G116" s="25"/>
      <c r="H116" s="27"/>
      <c r="I116" s="25"/>
      <c r="J116" s="25"/>
    </row>
    <row r="117">
      <c r="A117" s="24"/>
      <c r="B117" s="25"/>
      <c r="D117" s="25"/>
      <c r="G117" s="25"/>
      <c r="H117" s="27"/>
      <c r="I117" s="25"/>
      <c r="J117" s="25"/>
    </row>
    <row r="118">
      <c r="A118" s="24"/>
      <c r="B118" s="25"/>
      <c r="D118" s="25"/>
      <c r="G118" s="25"/>
      <c r="H118" s="27"/>
      <c r="I118" s="25"/>
      <c r="J118" s="25"/>
    </row>
    <row r="119">
      <c r="A119" s="24"/>
      <c r="B119" s="25"/>
      <c r="D119" s="25"/>
      <c r="G119" s="25"/>
      <c r="H119" s="27"/>
      <c r="I119" s="25"/>
      <c r="J119" s="25"/>
    </row>
    <row r="120">
      <c r="A120" s="24"/>
      <c r="B120" s="25"/>
      <c r="D120" s="25"/>
      <c r="G120" s="25"/>
      <c r="H120" s="27"/>
      <c r="I120" s="25"/>
      <c r="J120" s="25"/>
    </row>
    <row r="121">
      <c r="A121" s="24"/>
      <c r="B121" s="25"/>
      <c r="D121" s="25"/>
      <c r="G121" s="25"/>
      <c r="H121" s="27"/>
      <c r="I121" s="25"/>
      <c r="J121" s="25"/>
    </row>
    <row r="122">
      <c r="A122" s="24"/>
      <c r="B122" s="25"/>
      <c r="D122" s="25"/>
      <c r="G122" s="25"/>
      <c r="H122" s="27"/>
      <c r="I122" s="25"/>
      <c r="J122" s="25"/>
    </row>
    <row r="123">
      <c r="A123" s="24"/>
      <c r="B123" s="25"/>
      <c r="D123" s="25"/>
      <c r="G123" s="25"/>
      <c r="H123" s="27"/>
      <c r="I123" s="25"/>
      <c r="J123" s="25"/>
    </row>
    <row r="124">
      <c r="A124" s="24"/>
      <c r="B124" s="25"/>
      <c r="D124" s="25"/>
      <c r="G124" s="25"/>
      <c r="H124" s="27"/>
      <c r="I124" s="25"/>
      <c r="J124" s="25"/>
    </row>
    <row r="125">
      <c r="A125" s="24"/>
      <c r="B125" s="25"/>
      <c r="D125" s="25"/>
      <c r="G125" s="25"/>
      <c r="H125" s="27"/>
      <c r="I125" s="25"/>
      <c r="J125" s="25"/>
    </row>
    <row r="126">
      <c r="A126" s="24"/>
      <c r="B126" s="25"/>
      <c r="D126" s="25"/>
      <c r="G126" s="25"/>
      <c r="H126" s="27"/>
      <c r="I126" s="25"/>
      <c r="J126" s="25"/>
    </row>
    <row r="127">
      <c r="A127" s="24"/>
      <c r="B127" s="25"/>
      <c r="D127" s="25"/>
      <c r="G127" s="25"/>
      <c r="H127" s="27"/>
      <c r="I127" s="25"/>
      <c r="J127" s="25"/>
    </row>
    <row r="128">
      <c r="A128" s="24"/>
      <c r="B128" s="25"/>
      <c r="D128" s="25"/>
      <c r="G128" s="25"/>
      <c r="H128" s="27"/>
      <c r="I128" s="25"/>
      <c r="J128" s="25"/>
    </row>
    <row r="129">
      <c r="A129" s="24"/>
      <c r="B129" s="25"/>
      <c r="D129" s="25"/>
      <c r="G129" s="25"/>
      <c r="H129" s="27"/>
      <c r="I129" s="25"/>
      <c r="J129" s="25"/>
    </row>
    <row r="130">
      <c r="A130" s="24"/>
      <c r="B130" s="25"/>
      <c r="D130" s="25"/>
      <c r="G130" s="25"/>
      <c r="H130" s="27"/>
      <c r="I130" s="25"/>
      <c r="J130" s="25"/>
    </row>
    <row r="131">
      <c r="A131" s="24"/>
      <c r="B131" s="25"/>
      <c r="D131" s="25"/>
      <c r="G131" s="25"/>
      <c r="H131" s="27"/>
      <c r="I131" s="25"/>
      <c r="J131" s="25"/>
    </row>
    <row r="132">
      <c r="A132" s="24"/>
      <c r="B132" s="25"/>
      <c r="D132" s="25"/>
      <c r="G132" s="25"/>
      <c r="H132" s="27"/>
      <c r="I132" s="25"/>
      <c r="J132" s="25"/>
    </row>
    <row r="133">
      <c r="A133" s="24"/>
      <c r="B133" s="25"/>
      <c r="D133" s="25"/>
      <c r="G133" s="25"/>
      <c r="H133" s="27"/>
      <c r="I133" s="25"/>
      <c r="J133" s="25"/>
    </row>
    <row r="134">
      <c r="A134" s="24"/>
      <c r="B134" s="25"/>
      <c r="D134" s="25"/>
      <c r="G134" s="25"/>
      <c r="H134" s="27"/>
      <c r="I134" s="25"/>
      <c r="J134" s="25"/>
    </row>
    <row r="135">
      <c r="A135" s="24"/>
      <c r="B135" s="25"/>
      <c r="D135" s="25"/>
      <c r="G135" s="25"/>
      <c r="H135" s="27"/>
      <c r="I135" s="25"/>
      <c r="J135" s="25"/>
    </row>
    <row r="136">
      <c r="A136" s="24"/>
      <c r="B136" s="25"/>
      <c r="D136" s="25"/>
      <c r="G136" s="25"/>
      <c r="H136" s="27"/>
      <c r="I136" s="25"/>
      <c r="J136" s="25"/>
    </row>
    <row r="137">
      <c r="A137" s="24"/>
      <c r="B137" s="25"/>
      <c r="D137" s="25"/>
      <c r="G137" s="25"/>
      <c r="H137" s="27"/>
      <c r="I137" s="25"/>
      <c r="J137" s="25"/>
    </row>
    <row r="138">
      <c r="A138" s="24"/>
      <c r="B138" s="25"/>
      <c r="D138" s="25"/>
      <c r="G138" s="25"/>
      <c r="H138" s="27"/>
      <c r="I138" s="25"/>
      <c r="J138" s="25"/>
    </row>
    <row r="139">
      <c r="A139" s="24"/>
      <c r="B139" s="25"/>
      <c r="D139" s="25"/>
      <c r="G139" s="25"/>
      <c r="H139" s="27"/>
      <c r="I139" s="25"/>
      <c r="J139" s="25"/>
    </row>
    <row r="140">
      <c r="A140" s="24"/>
      <c r="B140" s="25"/>
      <c r="D140" s="25"/>
      <c r="G140" s="25"/>
      <c r="H140" s="27"/>
      <c r="I140" s="25"/>
      <c r="J140" s="25"/>
    </row>
    <row r="141">
      <c r="A141" s="24"/>
      <c r="B141" s="25"/>
      <c r="D141" s="25"/>
      <c r="G141" s="25"/>
      <c r="H141" s="27"/>
      <c r="I141" s="25"/>
      <c r="J141" s="25"/>
    </row>
    <row r="142">
      <c r="A142" s="24"/>
      <c r="B142" s="25"/>
      <c r="D142" s="25"/>
      <c r="G142" s="25"/>
      <c r="H142" s="27"/>
      <c r="I142" s="25"/>
      <c r="J142" s="25"/>
    </row>
    <row r="143">
      <c r="A143" s="24"/>
      <c r="B143" s="25"/>
      <c r="D143" s="25"/>
      <c r="G143" s="25"/>
      <c r="H143" s="27"/>
      <c r="I143" s="25"/>
      <c r="J143" s="25"/>
    </row>
    <row r="144">
      <c r="A144" s="24"/>
      <c r="B144" s="25"/>
      <c r="D144" s="25"/>
      <c r="G144" s="25"/>
      <c r="H144" s="27"/>
      <c r="I144" s="25"/>
      <c r="J144" s="25"/>
    </row>
    <row r="145">
      <c r="A145" s="24"/>
      <c r="B145" s="25"/>
      <c r="D145" s="25"/>
      <c r="G145" s="25"/>
      <c r="H145" s="27"/>
      <c r="I145" s="25"/>
      <c r="J145" s="25"/>
    </row>
    <row r="146">
      <c r="A146" s="24"/>
      <c r="B146" s="25"/>
      <c r="D146" s="25"/>
      <c r="G146" s="25"/>
      <c r="H146" s="27"/>
      <c r="I146" s="25"/>
      <c r="J146" s="25"/>
    </row>
    <row r="147">
      <c r="A147" s="24"/>
      <c r="B147" s="25"/>
      <c r="D147" s="25"/>
      <c r="G147" s="25"/>
      <c r="H147" s="27"/>
      <c r="I147" s="25"/>
      <c r="J147" s="25"/>
    </row>
    <row r="148">
      <c r="A148" s="24"/>
      <c r="B148" s="25"/>
      <c r="D148" s="25"/>
      <c r="G148" s="25"/>
      <c r="H148" s="27"/>
      <c r="I148" s="25"/>
      <c r="J148" s="25"/>
    </row>
    <row r="149">
      <c r="A149" s="24"/>
      <c r="B149" s="25"/>
      <c r="D149" s="25"/>
      <c r="G149" s="25"/>
      <c r="H149" s="27"/>
      <c r="I149" s="25"/>
      <c r="J149" s="25"/>
    </row>
    <row r="150">
      <c r="A150" s="24"/>
      <c r="B150" s="25"/>
      <c r="D150" s="25"/>
      <c r="G150" s="25"/>
      <c r="H150" s="27"/>
      <c r="I150" s="25"/>
      <c r="J150" s="25"/>
    </row>
    <row r="151">
      <c r="A151" s="24"/>
      <c r="B151" s="25"/>
      <c r="D151" s="25"/>
      <c r="G151" s="25"/>
      <c r="H151" s="27"/>
      <c r="I151" s="25"/>
      <c r="J151" s="25"/>
    </row>
    <row r="152">
      <c r="A152" s="24"/>
      <c r="B152" s="25"/>
      <c r="D152" s="25"/>
      <c r="G152" s="25"/>
      <c r="H152" s="27"/>
      <c r="I152" s="25"/>
      <c r="J152" s="25"/>
    </row>
    <row r="153">
      <c r="A153" s="24"/>
      <c r="B153" s="25"/>
      <c r="D153" s="25"/>
      <c r="G153" s="25"/>
      <c r="H153" s="27"/>
      <c r="I153" s="25"/>
      <c r="J153" s="25"/>
    </row>
    <row r="154">
      <c r="A154" s="24"/>
      <c r="B154" s="25"/>
      <c r="D154" s="25"/>
      <c r="G154" s="25"/>
      <c r="H154" s="27"/>
      <c r="I154" s="25"/>
      <c r="J154" s="25"/>
    </row>
    <row r="155">
      <c r="A155" s="24"/>
      <c r="B155" s="25"/>
      <c r="D155" s="25"/>
      <c r="G155" s="25"/>
      <c r="H155" s="27"/>
      <c r="I155" s="25"/>
      <c r="J155" s="25"/>
    </row>
    <row r="156">
      <c r="A156" s="24"/>
      <c r="B156" s="25"/>
      <c r="D156" s="25"/>
      <c r="G156" s="25"/>
      <c r="H156" s="27"/>
      <c r="I156" s="25"/>
      <c r="J156" s="25"/>
    </row>
    <row r="157">
      <c r="A157" s="24"/>
      <c r="B157" s="25"/>
      <c r="D157" s="25"/>
      <c r="G157" s="25"/>
      <c r="H157" s="27"/>
      <c r="I157" s="25"/>
      <c r="J157" s="25"/>
    </row>
    <row r="158">
      <c r="A158" s="24"/>
      <c r="B158" s="25"/>
      <c r="D158" s="25"/>
      <c r="G158" s="25"/>
      <c r="H158" s="27"/>
      <c r="I158" s="25"/>
      <c r="J158" s="25"/>
    </row>
    <row r="159">
      <c r="A159" s="24"/>
      <c r="B159" s="25"/>
      <c r="D159" s="25"/>
      <c r="G159" s="25"/>
      <c r="H159" s="27"/>
      <c r="I159" s="25"/>
      <c r="J159" s="25"/>
    </row>
    <row r="160">
      <c r="A160" s="24"/>
      <c r="B160" s="25"/>
      <c r="D160" s="25"/>
      <c r="G160" s="25"/>
      <c r="H160" s="27"/>
      <c r="I160" s="25"/>
      <c r="J160" s="25"/>
    </row>
    <row r="161">
      <c r="A161" s="24"/>
      <c r="B161" s="25"/>
      <c r="D161" s="25"/>
      <c r="G161" s="25"/>
      <c r="H161" s="27"/>
      <c r="I161" s="25"/>
      <c r="J161" s="25"/>
    </row>
    <row r="162">
      <c r="A162" s="24"/>
      <c r="B162" s="25"/>
      <c r="D162" s="25"/>
      <c r="G162" s="25"/>
      <c r="H162" s="27"/>
      <c r="I162" s="25"/>
      <c r="J162" s="25"/>
    </row>
    <row r="163">
      <c r="A163" s="24"/>
      <c r="B163" s="25"/>
      <c r="D163" s="25"/>
      <c r="G163" s="25"/>
      <c r="H163" s="27"/>
      <c r="I163" s="25"/>
      <c r="J163" s="25"/>
    </row>
    <row r="164">
      <c r="A164" s="24"/>
      <c r="B164" s="25"/>
      <c r="D164" s="25"/>
      <c r="G164" s="25"/>
      <c r="H164" s="27"/>
      <c r="I164" s="25"/>
      <c r="J164" s="25"/>
    </row>
    <row r="165">
      <c r="A165" s="24"/>
      <c r="B165" s="25"/>
      <c r="D165" s="25"/>
      <c r="G165" s="25"/>
      <c r="H165" s="27"/>
      <c r="I165" s="25"/>
      <c r="J165" s="25"/>
    </row>
    <row r="166">
      <c r="A166" s="24"/>
      <c r="B166" s="25"/>
      <c r="D166" s="25"/>
      <c r="G166" s="25"/>
      <c r="H166" s="27"/>
      <c r="I166" s="25"/>
      <c r="J166" s="25"/>
    </row>
    <row r="167">
      <c r="A167" s="24"/>
      <c r="B167" s="25"/>
      <c r="D167" s="25"/>
      <c r="G167" s="25"/>
      <c r="H167" s="27"/>
      <c r="I167" s="25"/>
      <c r="J167" s="25"/>
    </row>
    <row r="168">
      <c r="A168" s="24"/>
      <c r="B168" s="25"/>
      <c r="D168" s="25"/>
      <c r="G168" s="25"/>
      <c r="H168" s="27"/>
      <c r="I168" s="25"/>
      <c r="J168" s="25"/>
    </row>
    <row r="169">
      <c r="A169" s="24"/>
      <c r="B169" s="25"/>
      <c r="D169" s="25"/>
      <c r="G169" s="25"/>
      <c r="H169" s="27"/>
      <c r="I169" s="25"/>
      <c r="J169" s="25"/>
    </row>
    <row r="170">
      <c r="A170" s="24"/>
      <c r="B170" s="25"/>
      <c r="D170" s="25"/>
      <c r="G170" s="25"/>
      <c r="H170" s="27"/>
      <c r="I170" s="25"/>
      <c r="J170" s="25"/>
    </row>
    <row r="171">
      <c r="A171" s="24"/>
      <c r="B171" s="25"/>
      <c r="D171" s="25"/>
      <c r="G171" s="25"/>
      <c r="H171" s="27"/>
      <c r="I171" s="25"/>
      <c r="J171" s="25"/>
    </row>
    <row r="172">
      <c r="A172" s="24"/>
      <c r="B172" s="25"/>
      <c r="D172" s="25"/>
      <c r="G172" s="25"/>
      <c r="H172" s="27"/>
      <c r="I172" s="25"/>
      <c r="J172" s="25"/>
    </row>
    <row r="173">
      <c r="A173" s="24"/>
      <c r="B173" s="25"/>
      <c r="D173" s="25"/>
      <c r="G173" s="25"/>
      <c r="H173" s="27"/>
      <c r="I173" s="25"/>
      <c r="J173" s="25"/>
    </row>
    <row r="174">
      <c r="A174" s="24"/>
      <c r="B174" s="25"/>
      <c r="D174" s="25"/>
      <c r="G174" s="25"/>
      <c r="H174" s="27"/>
      <c r="I174" s="25"/>
      <c r="J174" s="25"/>
    </row>
    <row r="175">
      <c r="A175" s="24"/>
      <c r="B175" s="25"/>
      <c r="D175" s="25"/>
      <c r="G175" s="25"/>
      <c r="H175" s="27"/>
      <c r="I175" s="25"/>
      <c r="J175" s="25"/>
    </row>
    <row r="176">
      <c r="A176" s="24"/>
      <c r="B176" s="25"/>
      <c r="D176" s="25"/>
      <c r="G176" s="25"/>
      <c r="H176" s="27"/>
      <c r="I176" s="25"/>
      <c r="J176" s="25"/>
    </row>
    <row r="177">
      <c r="A177" s="24"/>
      <c r="B177" s="25"/>
      <c r="D177" s="25"/>
      <c r="G177" s="25"/>
      <c r="H177" s="27"/>
      <c r="I177" s="25"/>
      <c r="J177" s="25"/>
    </row>
    <row r="178">
      <c r="A178" s="24"/>
      <c r="B178" s="25"/>
      <c r="D178" s="25"/>
      <c r="G178" s="25"/>
      <c r="H178" s="27"/>
      <c r="I178" s="25"/>
      <c r="J178" s="25"/>
    </row>
    <row r="179">
      <c r="A179" s="24"/>
      <c r="B179" s="25"/>
      <c r="D179" s="25"/>
      <c r="G179" s="25"/>
      <c r="H179" s="27"/>
      <c r="I179" s="25"/>
      <c r="J179" s="25"/>
    </row>
    <row r="180">
      <c r="A180" s="24"/>
      <c r="B180" s="25"/>
      <c r="D180" s="25"/>
      <c r="G180" s="25"/>
      <c r="H180" s="27"/>
      <c r="I180" s="25"/>
      <c r="J180" s="25"/>
    </row>
    <row r="181">
      <c r="A181" s="24"/>
      <c r="B181" s="25"/>
      <c r="D181" s="25"/>
      <c r="G181" s="25"/>
      <c r="H181" s="27"/>
      <c r="I181" s="25"/>
      <c r="J181" s="25"/>
    </row>
    <row r="182">
      <c r="A182" s="24"/>
      <c r="B182" s="25"/>
      <c r="D182" s="25"/>
      <c r="G182" s="25"/>
      <c r="H182" s="27"/>
      <c r="I182" s="25"/>
      <c r="J182" s="25"/>
    </row>
    <row r="183">
      <c r="A183" s="24"/>
      <c r="B183" s="25"/>
      <c r="D183" s="25"/>
      <c r="G183" s="25"/>
      <c r="H183" s="27"/>
      <c r="I183" s="25"/>
      <c r="J183" s="25"/>
    </row>
    <row r="184">
      <c r="A184" s="24"/>
      <c r="B184" s="25"/>
      <c r="D184" s="25"/>
      <c r="G184" s="25"/>
      <c r="H184" s="27"/>
      <c r="I184" s="25"/>
      <c r="J184" s="25"/>
    </row>
    <row r="185">
      <c r="A185" s="24"/>
      <c r="B185" s="25"/>
      <c r="D185" s="25"/>
      <c r="G185" s="25"/>
      <c r="H185" s="27"/>
      <c r="I185" s="25"/>
      <c r="J185" s="25"/>
    </row>
    <row r="186">
      <c r="A186" s="24"/>
      <c r="B186" s="25"/>
      <c r="D186" s="25"/>
      <c r="G186" s="25"/>
      <c r="H186" s="27"/>
      <c r="I186" s="25"/>
      <c r="J186" s="25"/>
    </row>
    <row r="187">
      <c r="A187" s="24"/>
      <c r="B187" s="25"/>
      <c r="D187" s="25"/>
      <c r="G187" s="25"/>
      <c r="H187" s="27"/>
      <c r="I187" s="25"/>
      <c r="J187" s="25"/>
    </row>
    <row r="188">
      <c r="A188" s="24"/>
      <c r="B188" s="25"/>
      <c r="D188" s="25"/>
      <c r="G188" s="25"/>
      <c r="H188" s="27"/>
      <c r="I188" s="25"/>
      <c r="J188" s="25"/>
    </row>
    <row r="189">
      <c r="A189" s="24"/>
      <c r="B189" s="25"/>
      <c r="D189" s="25"/>
      <c r="G189" s="25"/>
      <c r="H189" s="27"/>
      <c r="I189" s="25"/>
      <c r="J189" s="25"/>
    </row>
    <row r="190">
      <c r="A190" s="24"/>
      <c r="B190" s="25"/>
      <c r="D190" s="25"/>
      <c r="G190" s="25"/>
      <c r="H190" s="27"/>
      <c r="I190" s="25"/>
      <c r="J190" s="25"/>
    </row>
    <row r="191">
      <c r="A191" s="24"/>
      <c r="B191" s="25"/>
      <c r="D191" s="25"/>
      <c r="G191" s="25"/>
      <c r="H191" s="27"/>
      <c r="I191" s="25"/>
      <c r="J191" s="25"/>
    </row>
    <row r="192">
      <c r="A192" s="24"/>
      <c r="B192" s="25"/>
      <c r="D192" s="25"/>
      <c r="G192" s="25"/>
      <c r="H192" s="27"/>
      <c r="I192" s="25"/>
      <c r="J192" s="25"/>
    </row>
    <row r="193">
      <c r="A193" s="24"/>
      <c r="B193" s="25"/>
      <c r="D193" s="25"/>
      <c r="G193" s="25"/>
      <c r="H193" s="27"/>
      <c r="I193" s="25"/>
      <c r="J193" s="25"/>
    </row>
    <row r="194">
      <c r="A194" s="24"/>
      <c r="B194" s="25"/>
      <c r="D194" s="25"/>
      <c r="G194" s="25"/>
      <c r="H194" s="27"/>
      <c r="I194" s="25"/>
      <c r="J194" s="25"/>
    </row>
    <row r="195">
      <c r="A195" s="24"/>
      <c r="B195" s="25"/>
      <c r="D195" s="25"/>
      <c r="G195" s="25"/>
      <c r="H195" s="27"/>
      <c r="I195" s="25"/>
      <c r="J195" s="25"/>
    </row>
    <row r="196">
      <c r="A196" s="24"/>
      <c r="B196" s="25"/>
      <c r="D196" s="25"/>
      <c r="G196" s="25"/>
      <c r="H196" s="27"/>
      <c r="I196" s="25"/>
      <c r="J196" s="25"/>
    </row>
    <row r="197">
      <c r="A197" s="24"/>
      <c r="B197" s="25"/>
      <c r="D197" s="25"/>
      <c r="G197" s="25"/>
      <c r="H197" s="27"/>
      <c r="I197" s="25"/>
      <c r="J197" s="25"/>
    </row>
    <row r="198">
      <c r="A198" s="24"/>
      <c r="B198" s="25"/>
      <c r="D198" s="25"/>
      <c r="G198" s="25"/>
      <c r="H198" s="27"/>
      <c r="I198" s="25"/>
      <c r="J198" s="25"/>
    </row>
    <row r="199">
      <c r="A199" s="24"/>
      <c r="B199" s="25"/>
      <c r="D199" s="25"/>
      <c r="G199" s="25"/>
      <c r="H199" s="27"/>
      <c r="I199" s="25"/>
      <c r="J199" s="25"/>
    </row>
    <row r="200">
      <c r="A200" s="24"/>
      <c r="B200" s="25"/>
      <c r="D200" s="25"/>
      <c r="G200" s="25"/>
      <c r="H200" s="27"/>
      <c r="I200" s="25"/>
      <c r="J200" s="25"/>
    </row>
    <row r="201">
      <c r="A201" s="24"/>
      <c r="B201" s="25"/>
      <c r="D201" s="25"/>
      <c r="G201" s="25"/>
      <c r="H201" s="27"/>
      <c r="I201" s="25"/>
      <c r="J201" s="25"/>
    </row>
    <row r="202">
      <c r="A202" s="24"/>
      <c r="B202" s="25"/>
      <c r="D202" s="25"/>
      <c r="G202" s="25"/>
      <c r="H202" s="27"/>
      <c r="I202" s="25"/>
      <c r="J202" s="25"/>
    </row>
    <row r="203">
      <c r="A203" s="24"/>
      <c r="B203" s="25"/>
      <c r="D203" s="25"/>
      <c r="G203" s="25"/>
      <c r="H203" s="27"/>
      <c r="I203" s="25"/>
      <c r="J203" s="25"/>
    </row>
    <row r="204">
      <c r="A204" s="24"/>
      <c r="B204" s="25"/>
      <c r="D204" s="25"/>
      <c r="G204" s="25"/>
      <c r="H204" s="27"/>
      <c r="I204" s="25"/>
      <c r="J204" s="25"/>
    </row>
    <row r="205">
      <c r="A205" s="24"/>
      <c r="B205" s="25"/>
      <c r="D205" s="25"/>
      <c r="G205" s="25"/>
      <c r="H205" s="27"/>
      <c r="I205" s="25"/>
      <c r="J205" s="25"/>
    </row>
    <row r="206">
      <c r="A206" s="24"/>
      <c r="B206" s="25"/>
      <c r="D206" s="25"/>
      <c r="G206" s="25"/>
      <c r="H206" s="27"/>
      <c r="I206" s="25"/>
      <c r="J206" s="25"/>
    </row>
    <row r="207">
      <c r="A207" s="24"/>
      <c r="B207" s="25"/>
      <c r="D207" s="25"/>
      <c r="G207" s="25"/>
      <c r="H207" s="27"/>
      <c r="I207" s="25"/>
      <c r="J207" s="25"/>
    </row>
    <row r="208">
      <c r="A208" s="24"/>
      <c r="B208" s="25"/>
      <c r="D208" s="25"/>
      <c r="G208" s="25"/>
      <c r="H208" s="27"/>
      <c r="I208" s="25"/>
      <c r="J208" s="25"/>
    </row>
    <row r="209">
      <c r="A209" s="24"/>
      <c r="B209" s="25"/>
      <c r="D209" s="25"/>
      <c r="G209" s="25"/>
      <c r="H209" s="27"/>
      <c r="I209" s="25"/>
      <c r="J209" s="25"/>
    </row>
    <row r="210">
      <c r="A210" s="24"/>
      <c r="B210" s="25"/>
      <c r="D210" s="25"/>
      <c r="G210" s="25"/>
      <c r="H210" s="27"/>
      <c r="I210" s="25"/>
      <c r="J210" s="25"/>
    </row>
    <row r="211">
      <c r="A211" s="24"/>
      <c r="B211" s="25"/>
      <c r="D211" s="25"/>
      <c r="G211" s="25"/>
      <c r="H211" s="27"/>
      <c r="I211" s="25"/>
      <c r="J211" s="25"/>
    </row>
    <row r="212">
      <c r="A212" s="24"/>
      <c r="B212" s="25"/>
      <c r="D212" s="25"/>
      <c r="G212" s="25"/>
      <c r="H212" s="27"/>
      <c r="I212" s="25"/>
      <c r="J212" s="25"/>
    </row>
    <row r="213">
      <c r="A213" s="24"/>
      <c r="B213" s="25"/>
      <c r="D213" s="25"/>
      <c r="G213" s="25"/>
      <c r="H213" s="27"/>
      <c r="I213" s="25"/>
      <c r="J213" s="25"/>
    </row>
    <row r="214">
      <c r="A214" s="24"/>
      <c r="B214" s="25"/>
      <c r="D214" s="25"/>
      <c r="G214" s="25"/>
      <c r="H214" s="27"/>
      <c r="I214" s="25"/>
      <c r="J214" s="25"/>
    </row>
    <row r="215">
      <c r="A215" s="24"/>
      <c r="B215" s="25"/>
      <c r="D215" s="25"/>
      <c r="G215" s="25"/>
      <c r="H215" s="27"/>
      <c r="I215" s="25"/>
      <c r="J215" s="25"/>
    </row>
    <row r="216">
      <c r="A216" s="24"/>
      <c r="B216" s="25"/>
      <c r="D216" s="25"/>
      <c r="G216" s="25"/>
      <c r="H216" s="27"/>
      <c r="I216" s="25"/>
      <c r="J216" s="25"/>
    </row>
    <row r="217">
      <c r="A217" s="24"/>
      <c r="B217" s="25"/>
      <c r="D217" s="25"/>
      <c r="G217" s="25"/>
      <c r="H217" s="27"/>
      <c r="I217" s="25"/>
      <c r="J217" s="25"/>
    </row>
    <row r="218">
      <c r="A218" s="24"/>
      <c r="B218" s="25"/>
      <c r="D218" s="25"/>
      <c r="G218" s="25"/>
      <c r="H218" s="27"/>
      <c r="I218" s="25"/>
      <c r="J218" s="25"/>
    </row>
    <row r="219">
      <c r="A219" s="24"/>
      <c r="B219" s="25"/>
      <c r="D219" s="25"/>
      <c r="G219" s="25"/>
      <c r="H219" s="27"/>
      <c r="I219" s="25"/>
      <c r="J219" s="25"/>
    </row>
    <row r="220">
      <c r="A220" s="24"/>
      <c r="B220" s="25"/>
      <c r="D220" s="25"/>
      <c r="G220" s="25"/>
      <c r="H220" s="27"/>
      <c r="I220" s="25"/>
      <c r="J220" s="25"/>
    </row>
    <row r="221">
      <c r="A221" s="24"/>
      <c r="B221" s="25"/>
      <c r="D221" s="25"/>
      <c r="G221" s="25"/>
      <c r="H221" s="27"/>
      <c r="I221" s="25"/>
      <c r="J221" s="25"/>
    </row>
    <row r="222">
      <c r="A222" s="24"/>
      <c r="B222" s="25"/>
      <c r="D222" s="25"/>
      <c r="G222" s="25"/>
      <c r="H222" s="27"/>
      <c r="I222" s="25"/>
      <c r="J222" s="25"/>
    </row>
    <row r="223">
      <c r="A223" s="24"/>
      <c r="B223" s="25"/>
      <c r="D223" s="25"/>
      <c r="G223" s="25"/>
      <c r="H223" s="27"/>
      <c r="I223" s="25"/>
      <c r="J223" s="25"/>
    </row>
    <row r="224">
      <c r="A224" s="24"/>
      <c r="B224" s="25"/>
      <c r="D224" s="25"/>
      <c r="G224" s="25"/>
      <c r="H224" s="27"/>
      <c r="I224" s="25"/>
      <c r="J224" s="25"/>
    </row>
    <row r="225">
      <c r="A225" s="24"/>
      <c r="B225" s="25"/>
      <c r="D225" s="25"/>
      <c r="G225" s="25"/>
      <c r="H225" s="27"/>
      <c r="I225" s="25"/>
      <c r="J225" s="25"/>
    </row>
    <row r="226">
      <c r="A226" s="24"/>
      <c r="B226" s="25"/>
      <c r="D226" s="25"/>
      <c r="G226" s="25"/>
      <c r="H226" s="27"/>
      <c r="I226" s="25"/>
      <c r="J226" s="25"/>
    </row>
    <row r="227">
      <c r="A227" s="24"/>
      <c r="B227" s="25"/>
      <c r="D227" s="25"/>
      <c r="G227" s="25"/>
      <c r="H227" s="27"/>
      <c r="I227" s="25"/>
      <c r="J227" s="25"/>
    </row>
    <row r="228">
      <c r="A228" s="24"/>
      <c r="B228" s="25"/>
      <c r="D228" s="25"/>
      <c r="G228" s="25"/>
      <c r="H228" s="27"/>
      <c r="I228" s="25"/>
      <c r="J228" s="25"/>
    </row>
    <row r="229">
      <c r="A229" s="24"/>
      <c r="B229" s="25"/>
      <c r="D229" s="25"/>
      <c r="G229" s="25"/>
      <c r="H229" s="27"/>
      <c r="I229" s="25"/>
      <c r="J229" s="25"/>
    </row>
    <row r="230">
      <c r="A230" s="24"/>
      <c r="B230" s="25"/>
      <c r="D230" s="25"/>
      <c r="G230" s="25"/>
      <c r="H230" s="27"/>
      <c r="I230" s="25"/>
      <c r="J230" s="25"/>
    </row>
    <row r="231">
      <c r="A231" s="24"/>
      <c r="B231" s="25"/>
      <c r="D231" s="25"/>
      <c r="G231" s="25"/>
      <c r="H231" s="27"/>
      <c r="I231" s="25"/>
      <c r="J231" s="25"/>
    </row>
    <row r="232">
      <c r="A232" s="24"/>
      <c r="B232" s="25"/>
      <c r="D232" s="25"/>
      <c r="G232" s="25"/>
      <c r="H232" s="27"/>
      <c r="I232" s="25"/>
      <c r="J232" s="25"/>
    </row>
    <row r="233">
      <c r="A233" s="24"/>
      <c r="B233" s="25"/>
      <c r="D233" s="25"/>
      <c r="G233" s="25"/>
      <c r="H233" s="27"/>
      <c r="I233" s="25"/>
      <c r="J233" s="25"/>
    </row>
    <row r="234">
      <c r="A234" s="24"/>
      <c r="B234" s="25"/>
      <c r="D234" s="25"/>
      <c r="G234" s="25"/>
      <c r="H234" s="27"/>
      <c r="I234" s="25"/>
      <c r="J234" s="25"/>
    </row>
    <row r="235">
      <c r="A235" s="24"/>
      <c r="B235" s="25"/>
      <c r="D235" s="25"/>
      <c r="G235" s="25"/>
      <c r="H235" s="27"/>
      <c r="I235" s="25"/>
      <c r="J235" s="25"/>
    </row>
    <row r="236">
      <c r="A236" s="24"/>
      <c r="B236" s="25"/>
      <c r="D236" s="25"/>
      <c r="G236" s="25"/>
      <c r="H236" s="27"/>
      <c r="I236" s="25"/>
      <c r="J236" s="25"/>
    </row>
    <row r="237">
      <c r="A237" s="24"/>
      <c r="B237" s="25"/>
      <c r="D237" s="25"/>
      <c r="G237" s="25"/>
      <c r="H237" s="27"/>
      <c r="I237" s="25"/>
      <c r="J237" s="25"/>
    </row>
    <row r="238">
      <c r="A238" s="24"/>
      <c r="B238" s="25"/>
      <c r="D238" s="25"/>
      <c r="G238" s="25"/>
      <c r="H238" s="27"/>
      <c r="I238" s="25"/>
      <c r="J238" s="25"/>
    </row>
    <row r="239">
      <c r="A239" s="24"/>
      <c r="B239" s="25"/>
      <c r="D239" s="25"/>
      <c r="G239" s="25"/>
      <c r="H239" s="27"/>
      <c r="I239" s="25"/>
      <c r="J239" s="25"/>
    </row>
    <row r="240">
      <c r="A240" s="24"/>
      <c r="B240" s="25"/>
      <c r="D240" s="25"/>
      <c r="G240" s="25"/>
      <c r="H240" s="27"/>
      <c r="I240" s="25"/>
      <c r="J240" s="25"/>
    </row>
    <row r="241">
      <c r="A241" s="24"/>
      <c r="B241" s="25"/>
      <c r="D241" s="25"/>
      <c r="G241" s="25"/>
      <c r="H241" s="27"/>
      <c r="I241" s="25"/>
      <c r="J241" s="25"/>
    </row>
    <row r="242">
      <c r="A242" s="24"/>
      <c r="B242" s="25"/>
      <c r="D242" s="25"/>
      <c r="G242" s="25"/>
      <c r="H242" s="27"/>
      <c r="I242" s="25"/>
      <c r="J242" s="25"/>
    </row>
    <row r="243">
      <c r="A243" s="24"/>
      <c r="B243" s="25"/>
      <c r="D243" s="25"/>
      <c r="G243" s="25"/>
      <c r="H243" s="27"/>
      <c r="I243" s="25"/>
      <c r="J243" s="25"/>
    </row>
    <row r="244">
      <c r="A244" s="24"/>
      <c r="B244" s="25"/>
      <c r="D244" s="25"/>
      <c r="G244" s="25"/>
      <c r="H244" s="27"/>
      <c r="I244" s="25"/>
      <c r="J244" s="25"/>
    </row>
    <row r="245">
      <c r="A245" s="24"/>
      <c r="B245" s="25"/>
      <c r="D245" s="25"/>
      <c r="G245" s="25"/>
      <c r="H245" s="27"/>
      <c r="I245" s="25"/>
      <c r="J245" s="25"/>
    </row>
    <row r="246">
      <c r="A246" s="24"/>
      <c r="B246" s="25"/>
      <c r="D246" s="25"/>
      <c r="G246" s="25"/>
      <c r="H246" s="27"/>
      <c r="I246" s="25"/>
      <c r="J246" s="25"/>
    </row>
    <row r="247">
      <c r="A247" s="24"/>
      <c r="B247" s="25"/>
      <c r="D247" s="25"/>
      <c r="G247" s="25"/>
      <c r="H247" s="27"/>
      <c r="I247" s="25"/>
      <c r="J247" s="25"/>
    </row>
    <row r="248">
      <c r="A248" s="24"/>
      <c r="B248" s="25"/>
      <c r="D248" s="25"/>
      <c r="G248" s="25"/>
      <c r="H248" s="27"/>
      <c r="I248" s="25"/>
      <c r="J248" s="25"/>
    </row>
    <row r="249">
      <c r="A249" s="24"/>
      <c r="B249" s="25"/>
      <c r="D249" s="25"/>
      <c r="G249" s="25"/>
      <c r="H249" s="27"/>
      <c r="I249" s="25"/>
      <c r="J249" s="25"/>
    </row>
    <row r="250">
      <c r="A250" s="24"/>
      <c r="B250" s="25"/>
      <c r="D250" s="25"/>
      <c r="G250" s="25"/>
      <c r="H250" s="27"/>
      <c r="I250" s="25"/>
      <c r="J250" s="25"/>
    </row>
    <row r="251">
      <c r="A251" s="24"/>
      <c r="B251" s="25"/>
      <c r="D251" s="25"/>
      <c r="G251" s="25"/>
      <c r="H251" s="27"/>
      <c r="I251" s="25"/>
      <c r="J251" s="25"/>
    </row>
    <row r="252">
      <c r="A252" s="24"/>
      <c r="B252" s="25"/>
      <c r="D252" s="25"/>
      <c r="G252" s="25"/>
      <c r="H252" s="27"/>
      <c r="I252" s="25"/>
      <c r="J252" s="25"/>
    </row>
    <row r="253">
      <c r="A253" s="24"/>
      <c r="B253" s="25"/>
      <c r="D253" s="25"/>
      <c r="G253" s="25"/>
      <c r="H253" s="27"/>
      <c r="I253" s="25"/>
      <c r="J253" s="25"/>
    </row>
    <row r="254">
      <c r="A254" s="24"/>
      <c r="B254" s="25"/>
      <c r="D254" s="25"/>
      <c r="G254" s="25"/>
      <c r="H254" s="27"/>
      <c r="I254" s="25"/>
      <c r="J254" s="25"/>
    </row>
    <row r="255">
      <c r="A255" s="24"/>
      <c r="B255" s="25"/>
      <c r="D255" s="25"/>
      <c r="G255" s="25"/>
      <c r="H255" s="27"/>
      <c r="I255" s="25"/>
      <c r="J255" s="25"/>
    </row>
    <row r="256">
      <c r="A256" s="24"/>
      <c r="B256" s="25"/>
      <c r="D256" s="25"/>
      <c r="G256" s="25"/>
      <c r="H256" s="27"/>
      <c r="I256" s="25"/>
      <c r="J256" s="25"/>
    </row>
    <row r="257">
      <c r="A257" s="24"/>
      <c r="B257" s="25"/>
      <c r="D257" s="25"/>
      <c r="G257" s="25"/>
      <c r="H257" s="27"/>
      <c r="I257" s="25"/>
      <c r="J257" s="25"/>
    </row>
    <row r="258">
      <c r="A258" s="24"/>
      <c r="B258" s="25"/>
      <c r="D258" s="25"/>
      <c r="G258" s="25"/>
      <c r="H258" s="27"/>
      <c r="I258" s="25"/>
      <c r="J258" s="25"/>
    </row>
    <row r="259">
      <c r="A259" s="24"/>
      <c r="B259" s="25"/>
      <c r="D259" s="25"/>
      <c r="G259" s="25"/>
      <c r="H259" s="27"/>
      <c r="I259" s="25"/>
      <c r="J259" s="25"/>
    </row>
    <row r="260">
      <c r="A260" s="24"/>
      <c r="B260" s="25"/>
      <c r="D260" s="25"/>
      <c r="G260" s="25"/>
      <c r="H260" s="27"/>
      <c r="I260" s="25"/>
      <c r="J260" s="25"/>
    </row>
    <row r="261">
      <c r="A261" s="24"/>
      <c r="B261" s="25"/>
      <c r="D261" s="25"/>
      <c r="G261" s="25"/>
      <c r="H261" s="27"/>
      <c r="I261" s="25"/>
      <c r="J261" s="25"/>
    </row>
    <row r="262">
      <c r="A262" s="24"/>
      <c r="B262" s="25"/>
      <c r="D262" s="25"/>
      <c r="G262" s="25"/>
      <c r="H262" s="27"/>
      <c r="I262" s="25"/>
      <c r="J262" s="25"/>
    </row>
    <row r="263">
      <c r="A263" s="24"/>
      <c r="B263" s="25"/>
      <c r="D263" s="25"/>
      <c r="G263" s="25"/>
      <c r="H263" s="27"/>
      <c r="I263" s="25"/>
      <c r="J263" s="25"/>
    </row>
    <row r="264">
      <c r="A264" s="24"/>
      <c r="B264" s="25"/>
      <c r="D264" s="25"/>
      <c r="G264" s="25"/>
      <c r="H264" s="27"/>
      <c r="I264" s="25"/>
      <c r="J264" s="25"/>
    </row>
    <row r="265">
      <c r="A265" s="24"/>
      <c r="B265" s="25"/>
      <c r="D265" s="25"/>
      <c r="G265" s="25"/>
      <c r="H265" s="27"/>
      <c r="I265" s="25"/>
      <c r="J265" s="25"/>
    </row>
    <row r="266">
      <c r="A266" s="24"/>
      <c r="B266" s="25"/>
      <c r="D266" s="25"/>
      <c r="G266" s="25"/>
      <c r="H266" s="27"/>
      <c r="I266" s="25"/>
      <c r="J266" s="25"/>
    </row>
    <row r="267">
      <c r="A267" s="24"/>
      <c r="B267" s="25"/>
      <c r="D267" s="25"/>
      <c r="G267" s="25"/>
      <c r="H267" s="27"/>
      <c r="I267" s="25"/>
      <c r="J267" s="25"/>
    </row>
    <row r="268">
      <c r="A268" s="24"/>
      <c r="B268" s="25"/>
      <c r="D268" s="25"/>
      <c r="G268" s="25"/>
      <c r="H268" s="27"/>
      <c r="I268" s="25"/>
      <c r="J268" s="25"/>
    </row>
    <row r="269">
      <c r="A269" s="24"/>
      <c r="B269" s="25"/>
      <c r="D269" s="25"/>
      <c r="G269" s="25"/>
      <c r="H269" s="27"/>
      <c r="I269" s="25"/>
      <c r="J269" s="25"/>
    </row>
    <row r="270">
      <c r="A270" s="24"/>
      <c r="B270" s="25"/>
      <c r="D270" s="25"/>
      <c r="G270" s="25"/>
      <c r="H270" s="27"/>
      <c r="I270" s="25"/>
      <c r="J270" s="25"/>
    </row>
    <row r="271">
      <c r="A271" s="24"/>
      <c r="B271" s="25"/>
      <c r="D271" s="25"/>
      <c r="G271" s="25"/>
      <c r="H271" s="27"/>
      <c r="I271" s="25"/>
      <c r="J271" s="25"/>
    </row>
    <row r="272">
      <c r="A272" s="24"/>
      <c r="B272" s="25"/>
      <c r="D272" s="25"/>
      <c r="G272" s="25"/>
      <c r="H272" s="27"/>
      <c r="I272" s="25"/>
      <c r="J272" s="25"/>
    </row>
    <row r="273">
      <c r="A273" s="24"/>
      <c r="B273" s="25"/>
      <c r="D273" s="25"/>
      <c r="G273" s="25"/>
      <c r="H273" s="27"/>
      <c r="I273" s="25"/>
      <c r="J273" s="25"/>
    </row>
    <row r="274">
      <c r="A274" s="24"/>
      <c r="B274" s="25"/>
      <c r="D274" s="25"/>
      <c r="G274" s="25"/>
      <c r="H274" s="27"/>
      <c r="I274" s="25"/>
      <c r="J274" s="25"/>
    </row>
    <row r="275">
      <c r="A275" s="24"/>
      <c r="B275" s="25"/>
      <c r="D275" s="25"/>
      <c r="G275" s="25"/>
      <c r="H275" s="27"/>
      <c r="I275" s="25"/>
      <c r="J275" s="25"/>
    </row>
    <row r="276">
      <c r="A276" s="24"/>
      <c r="B276" s="25"/>
      <c r="D276" s="25"/>
      <c r="G276" s="25"/>
      <c r="H276" s="27"/>
      <c r="I276" s="25"/>
      <c r="J276" s="25"/>
    </row>
    <row r="277">
      <c r="A277" s="24"/>
      <c r="B277" s="25"/>
      <c r="D277" s="25"/>
      <c r="G277" s="25"/>
      <c r="H277" s="27"/>
      <c r="I277" s="25"/>
      <c r="J277" s="25"/>
    </row>
    <row r="278">
      <c r="A278" s="24"/>
      <c r="B278" s="25"/>
      <c r="D278" s="25"/>
      <c r="G278" s="25"/>
      <c r="H278" s="27"/>
      <c r="I278" s="25"/>
      <c r="J278" s="25"/>
    </row>
    <row r="279">
      <c r="A279" s="24"/>
      <c r="B279" s="25"/>
      <c r="D279" s="25"/>
      <c r="G279" s="25"/>
      <c r="H279" s="27"/>
      <c r="I279" s="25"/>
      <c r="J279" s="25"/>
    </row>
    <row r="280">
      <c r="A280" s="24"/>
      <c r="B280" s="25"/>
      <c r="D280" s="25"/>
      <c r="G280" s="25"/>
      <c r="H280" s="27"/>
      <c r="I280" s="25"/>
      <c r="J280" s="25"/>
    </row>
    <row r="281">
      <c r="A281" s="24"/>
      <c r="B281" s="25"/>
      <c r="D281" s="25"/>
      <c r="G281" s="25"/>
      <c r="H281" s="27"/>
      <c r="I281" s="25"/>
      <c r="J281" s="25"/>
    </row>
    <row r="282">
      <c r="A282" s="24"/>
      <c r="B282" s="25"/>
      <c r="D282" s="25"/>
      <c r="G282" s="25"/>
      <c r="H282" s="27"/>
      <c r="I282" s="25"/>
      <c r="J282" s="25"/>
    </row>
    <row r="283">
      <c r="A283" s="24"/>
      <c r="B283" s="25"/>
      <c r="D283" s="25"/>
      <c r="G283" s="25"/>
      <c r="H283" s="27"/>
      <c r="I283" s="25"/>
      <c r="J283" s="25"/>
    </row>
    <row r="284">
      <c r="A284" s="24"/>
      <c r="B284" s="25"/>
      <c r="D284" s="25"/>
      <c r="G284" s="25"/>
      <c r="H284" s="27"/>
      <c r="I284" s="25"/>
      <c r="J284" s="25"/>
    </row>
    <row r="285">
      <c r="A285" s="24"/>
      <c r="B285" s="25"/>
      <c r="D285" s="25"/>
      <c r="G285" s="25"/>
      <c r="H285" s="27"/>
      <c r="I285" s="25"/>
      <c r="J285" s="25"/>
    </row>
    <row r="286">
      <c r="A286" s="24"/>
      <c r="B286" s="25"/>
      <c r="D286" s="25"/>
      <c r="G286" s="25"/>
      <c r="H286" s="27"/>
      <c r="I286" s="25"/>
      <c r="J286" s="25"/>
    </row>
    <row r="287">
      <c r="A287" s="24"/>
      <c r="B287" s="25"/>
      <c r="D287" s="25"/>
      <c r="G287" s="25"/>
      <c r="H287" s="27"/>
      <c r="I287" s="25"/>
      <c r="J287" s="25"/>
    </row>
    <row r="288">
      <c r="A288" s="24"/>
      <c r="B288" s="25"/>
      <c r="D288" s="25"/>
      <c r="G288" s="25"/>
      <c r="H288" s="27"/>
      <c r="I288" s="25"/>
      <c r="J288" s="25"/>
    </row>
    <row r="289">
      <c r="A289" s="24"/>
      <c r="B289" s="25"/>
      <c r="D289" s="25"/>
      <c r="G289" s="25"/>
      <c r="H289" s="27"/>
      <c r="I289" s="25"/>
      <c r="J289" s="25"/>
    </row>
    <row r="290">
      <c r="A290" s="24"/>
      <c r="B290" s="25"/>
      <c r="D290" s="25"/>
      <c r="G290" s="25"/>
      <c r="H290" s="27"/>
      <c r="I290" s="25"/>
      <c r="J290" s="25"/>
    </row>
    <row r="291">
      <c r="A291" s="24"/>
      <c r="B291" s="25"/>
      <c r="D291" s="25"/>
      <c r="G291" s="25"/>
      <c r="H291" s="27"/>
      <c r="I291" s="25"/>
      <c r="J291" s="25"/>
    </row>
    <row r="292">
      <c r="A292" s="24"/>
      <c r="B292" s="25"/>
      <c r="D292" s="25"/>
      <c r="G292" s="25"/>
      <c r="H292" s="27"/>
      <c r="I292" s="25"/>
      <c r="J292" s="25"/>
    </row>
    <row r="293">
      <c r="A293" s="24"/>
      <c r="B293" s="25"/>
      <c r="D293" s="25"/>
      <c r="G293" s="25"/>
      <c r="H293" s="27"/>
      <c r="I293" s="25"/>
      <c r="J293" s="25"/>
    </row>
    <row r="294">
      <c r="A294" s="24"/>
      <c r="B294" s="25"/>
      <c r="D294" s="25"/>
      <c r="G294" s="25"/>
      <c r="H294" s="27"/>
      <c r="I294" s="25"/>
      <c r="J294" s="25"/>
    </row>
    <row r="295">
      <c r="A295" s="24"/>
      <c r="B295" s="25"/>
      <c r="D295" s="25"/>
      <c r="G295" s="25"/>
      <c r="H295" s="27"/>
      <c r="I295" s="25"/>
      <c r="J295" s="25"/>
    </row>
    <row r="296">
      <c r="A296" s="24"/>
      <c r="B296" s="25"/>
      <c r="D296" s="25"/>
      <c r="G296" s="25"/>
      <c r="H296" s="27"/>
      <c r="I296" s="25"/>
      <c r="J296" s="25"/>
    </row>
    <row r="297">
      <c r="A297" s="24"/>
      <c r="B297" s="25"/>
      <c r="D297" s="25"/>
      <c r="G297" s="25"/>
      <c r="H297" s="27"/>
      <c r="I297" s="25"/>
      <c r="J297" s="25"/>
    </row>
    <row r="298">
      <c r="A298" s="24"/>
      <c r="B298" s="25"/>
      <c r="D298" s="25"/>
      <c r="G298" s="25"/>
      <c r="H298" s="27"/>
      <c r="I298" s="25"/>
      <c r="J298" s="25"/>
    </row>
    <row r="299">
      <c r="A299" s="24"/>
      <c r="B299" s="25"/>
      <c r="D299" s="25"/>
      <c r="G299" s="25"/>
      <c r="H299" s="27"/>
      <c r="I299" s="25"/>
      <c r="J299" s="25"/>
    </row>
    <row r="300">
      <c r="A300" s="24"/>
      <c r="B300" s="25"/>
      <c r="D300" s="25"/>
      <c r="G300" s="25"/>
      <c r="H300" s="27"/>
      <c r="I300" s="25"/>
      <c r="J300" s="25"/>
    </row>
    <row r="301">
      <c r="A301" s="24"/>
      <c r="B301" s="25"/>
      <c r="D301" s="25"/>
      <c r="G301" s="25"/>
      <c r="H301" s="27"/>
      <c r="I301" s="25"/>
      <c r="J301" s="25"/>
    </row>
    <row r="302">
      <c r="A302" s="24"/>
      <c r="B302" s="25"/>
      <c r="D302" s="25"/>
      <c r="G302" s="25"/>
      <c r="H302" s="27"/>
      <c r="I302" s="25"/>
      <c r="J302" s="25"/>
    </row>
    <row r="303">
      <c r="A303" s="24"/>
      <c r="B303" s="25"/>
      <c r="D303" s="25"/>
      <c r="G303" s="25"/>
      <c r="H303" s="27"/>
      <c r="I303" s="25"/>
      <c r="J303" s="25"/>
    </row>
    <row r="304">
      <c r="A304" s="24"/>
      <c r="B304" s="25"/>
      <c r="D304" s="25"/>
      <c r="G304" s="25"/>
      <c r="H304" s="27"/>
      <c r="I304" s="25"/>
      <c r="J304" s="25"/>
    </row>
    <row r="305">
      <c r="A305" s="24"/>
      <c r="B305" s="25"/>
      <c r="D305" s="25"/>
      <c r="G305" s="25"/>
      <c r="H305" s="27"/>
      <c r="I305" s="25"/>
      <c r="J305" s="25"/>
    </row>
    <row r="306">
      <c r="A306" s="24"/>
      <c r="B306" s="25"/>
      <c r="D306" s="25"/>
      <c r="G306" s="25"/>
      <c r="H306" s="27"/>
      <c r="I306" s="25"/>
      <c r="J306" s="25"/>
    </row>
    <row r="307">
      <c r="A307" s="24"/>
      <c r="B307" s="25"/>
      <c r="D307" s="25"/>
      <c r="G307" s="25"/>
      <c r="H307" s="27"/>
      <c r="I307" s="25"/>
      <c r="J307" s="25"/>
    </row>
    <row r="308">
      <c r="A308" s="24"/>
      <c r="B308" s="25"/>
      <c r="D308" s="25"/>
      <c r="G308" s="25"/>
      <c r="H308" s="27"/>
      <c r="I308" s="25"/>
      <c r="J308" s="25"/>
    </row>
    <row r="309">
      <c r="A309" s="24"/>
      <c r="B309" s="25"/>
      <c r="D309" s="25"/>
      <c r="G309" s="25"/>
      <c r="H309" s="27"/>
      <c r="I309" s="25"/>
      <c r="J309" s="25"/>
    </row>
    <row r="310">
      <c r="A310" s="24"/>
      <c r="B310" s="25"/>
      <c r="D310" s="25"/>
      <c r="G310" s="25"/>
      <c r="H310" s="27"/>
      <c r="I310" s="25"/>
      <c r="J310" s="25"/>
    </row>
    <row r="311">
      <c r="A311" s="24"/>
      <c r="B311" s="25"/>
      <c r="D311" s="25"/>
      <c r="G311" s="25"/>
      <c r="H311" s="27"/>
      <c r="I311" s="25"/>
      <c r="J311" s="25"/>
    </row>
    <row r="312">
      <c r="A312" s="24"/>
      <c r="B312" s="25"/>
      <c r="D312" s="25"/>
      <c r="G312" s="25"/>
      <c r="H312" s="27"/>
      <c r="I312" s="25"/>
      <c r="J312" s="25"/>
    </row>
    <row r="313">
      <c r="A313" s="24"/>
      <c r="B313" s="25"/>
      <c r="D313" s="25"/>
      <c r="G313" s="25"/>
      <c r="H313" s="27"/>
      <c r="I313" s="25"/>
      <c r="J313" s="25"/>
    </row>
    <row r="314">
      <c r="A314" s="24"/>
      <c r="B314" s="25"/>
      <c r="D314" s="25"/>
      <c r="G314" s="25"/>
      <c r="H314" s="27"/>
      <c r="I314" s="25"/>
      <c r="J314" s="25"/>
    </row>
    <row r="315">
      <c r="A315" s="24"/>
      <c r="B315" s="25"/>
      <c r="D315" s="25"/>
      <c r="G315" s="25"/>
      <c r="H315" s="27"/>
      <c r="I315" s="25"/>
      <c r="J315" s="25"/>
    </row>
    <row r="316">
      <c r="A316" s="24"/>
      <c r="B316" s="25"/>
      <c r="D316" s="25"/>
      <c r="G316" s="25"/>
      <c r="H316" s="27"/>
      <c r="I316" s="25"/>
      <c r="J316" s="25"/>
    </row>
    <row r="317">
      <c r="A317" s="24"/>
      <c r="B317" s="25"/>
      <c r="D317" s="25"/>
      <c r="G317" s="25"/>
      <c r="H317" s="27"/>
      <c r="I317" s="25"/>
      <c r="J317" s="25"/>
    </row>
    <row r="318">
      <c r="A318" s="24"/>
      <c r="B318" s="25"/>
      <c r="D318" s="25"/>
      <c r="G318" s="25"/>
      <c r="H318" s="27"/>
      <c r="I318" s="25"/>
      <c r="J318" s="25"/>
    </row>
    <row r="319">
      <c r="A319" s="24"/>
      <c r="B319" s="25"/>
      <c r="D319" s="25"/>
      <c r="G319" s="25"/>
      <c r="H319" s="27"/>
      <c r="I319" s="25"/>
      <c r="J319" s="25"/>
    </row>
    <row r="320">
      <c r="A320" s="24"/>
      <c r="B320" s="25"/>
      <c r="D320" s="25"/>
      <c r="G320" s="25"/>
      <c r="H320" s="27"/>
      <c r="I320" s="25"/>
      <c r="J320" s="25"/>
    </row>
    <row r="321">
      <c r="A321" s="24"/>
      <c r="B321" s="25"/>
      <c r="D321" s="25"/>
      <c r="G321" s="25"/>
      <c r="H321" s="27"/>
      <c r="I321" s="25"/>
      <c r="J321" s="25"/>
    </row>
    <row r="322">
      <c r="A322" s="24"/>
      <c r="B322" s="25"/>
      <c r="D322" s="25"/>
      <c r="G322" s="25"/>
      <c r="H322" s="27"/>
      <c r="I322" s="25"/>
      <c r="J322" s="25"/>
    </row>
    <row r="323">
      <c r="A323" s="24"/>
      <c r="B323" s="25"/>
      <c r="D323" s="25"/>
      <c r="G323" s="25"/>
      <c r="H323" s="27"/>
      <c r="I323" s="25"/>
      <c r="J323" s="25"/>
    </row>
    <row r="324">
      <c r="A324" s="24"/>
      <c r="B324" s="25"/>
      <c r="D324" s="25"/>
      <c r="G324" s="25"/>
      <c r="H324" s="27"/>
      <c r="I324" s="25"/>
      <c r="J324" s="25"/>
    </row>
    <row r="325">
      <c r="A325" s="24"/>
      <c r="B325" s="25"/>
      <c r="D325" s="25"/>
      <c r="G325" s="25"/>
      <c r="H325" s="27"/>
      <c r="I325" s="25"/>
      <c r="J325" s="25"/>
    </row>
    <row r="326">
      <c r="A326" s="24"/>
      <c r="B326" s="25"/>
      <c r="D326" s="25"/>
      <c r="G326" s="25"/>
      <c r="H326" s="27"/>
      <c r="I326" s="25"/>
      <c r="J326" s="25"/>
    </row>
    <row r="327">
      <c r="A327" s="24"/>
      <c r="B327" s="25"/>
      <c r="D327" s="25"/>
      <c r="G327" s="25"/>
      <c r="H327" s="27"/>
      <c r="I327" s="25"/>
      <c r="J327" s="25"/>
    </row>
    <row r="328">
      <c r="A328" s="24"/>
      <c r="B328" s="25"/>
      <c r="D328" s="25"/>
      <c r="G328" s="25"/>
      <c r="H328" s="27"/>
      <c r="I328" s="25"/>
      <c r="J328" s="25"/>
    </row>
    <row r="329">
      <c r="A329" s="24"/>
      <c r="B329" s="25"/>
      <c r="D329" s="25"/>
      <c r="G329" s="25"/>
      <c r="H329" s="27"/>
      <c r="I329" s="25"/>
      <c r="J329" s="25"/>
    </row>
    <row r="330">
      <c r="A330" s="24"/>
      <c r="B330" s="25"/>
      <c r="D330" s="25"/>
      <c r="G330" s="25"/>
      <c r="H330" s="27"/>
      <c r="I330" s="25"/>
      <c r="J330" s="25"/>
    </row>
    <row r="331">
      <c r="A331" s="24"/>
      <c r="B331" s="25"/>
      <c r="D331" s="25"/>
      <c r="G331" s="25"/>
      <c r="H331" s="27"/>
      <c r="I331" s="25"/>
      <c r="J331" s="25"/>
    </row>
    <row r="332">
      <c r="A332" s="24"/>
      <c r="B332" s="25"/>
      <c r="D332" s="25"/>
      <c r="G332" s="25"/>
      <c r="H332" s="27"/>
      <c r="I332" s="25"/>
      <c r="J332" s="25"/>
    </row>
    <row r="333">
      <c r="A333" s="24"/>
      <c r="B333" s="25"/>
      <c r="D333" s="25"/>
      <c r="G333" s="25"/>
      <c r="H333" s="27"/>
      <c r="I333" s="25"/>
      <c r="J333" s="25"/>
    </row>
    <row r="334">
      <c r="A334" s="24"/>
      <c r="B334" s="25"/>
      <c r="D334" s="25"/>
      <c r="G334" s="25"/>
      <c r="H334" s="27"/>
      <c r="I334" s="25"/>
      <c r="J334" s="25"/>
    </row>
    <row r="335">
      <c r="A335" s="24"/>
      <c r="B335" s="25"/>
      <c r="D335" s="25"/>
      <c r="G335" s="25"/>
      <c r="H335" s="27"/>
      <c r="I335" s="25"/>
      <c r="J335" s="25"/>
    </row>
    <row r="336">
      <c r="A336" s="24"/>
      <c r="B336" s="25"/>
      <c r="D336" s="25"/>
      <c r="G336" s="25"/>
      <c r="H336" s="27"/>
      <c r="I336" s="25"/>
      <c r="J336" s="25"/>
    </row>
    <row r="337">
      <c r="A337" s="24"/>
      <c r="B337" s="25"/>
      <c r="D337" s="25"/>
      <c r="G337" s="25"/>
      <c r="H337" s="27"/>
      <c r="I337" s="25"/>
      <c r="J337" s="25"/>
    </row>
    <row r="338">
      <c r="A338" s="24"/>
      <c r="B338" s="25"/>
      <c r="D338" s="25"/>
      <c r="G338" s="25"/>
      <c r="H338" s="27"/>
      <c r="I338" s="25"/>
      <c r="J338" s="25"/>
    </row>
    <row r="339">
      <c r="A339" s="24"/>
      <c r="B339" s="25"/>
      <c r="D339" s="25"/>
      <c r="G339" s="25"/>
      <c r="H339" s="27"/>
      <c r="I339" s="25"/>
      <c r="J339" s="25"/>
    </row>
    <row r="340">
      <c r="A340" s="24"/>
      <c r="B340" s="25"/>
      <c r="D340" s="25"/>
      <c r="G340" s="25"/>
      <c r="H340" s="27"/>
      <c r="I340" s="25"/>
      <c r="J340" s="25"/>
    </row>
    <row r="341">
      <c r="A341" s="24"/>
      <c r="B341" s="25"/>
      <c r="D341" s="25"/>
      <c r="G341" s="25"/>
      <c r="H341" s="27"/>
      <c r="I341" s="25"/>
      <c r="J341" s="25"/>
    </row>
    <row r="342">
      <c r="A342" s="24"/>
      <c r="B342" s="25"/>
      <c r="D342" s="25"/>
      <c r="G342" s="25"/>
      <c r="H342" s="27"/>
      <c r="I342" s="25"/>
      <c r="J342" s="25"/>
    </row>
    <row r="343">
      <c r="A343" s="24"/>
      <c r="B343" s="25"/>
      <c r="D343" s="25"/>
      <c r="G343" s="25"/>
      <c r="H343" s="27"/>
      <c r="I343" s="25"/>
      <c r="J343" s="25"/>
    </row>
    <row r="344">
      <c r="A344" s="24"/>
      <c r="B344" s="25"/>
      <c r="D344" s="25"/>
      <c r="G344" s="25"/>
      <c r="H344" s="27"/>
      <c r="I344" s="25"/>
      <c r="J344" s="25"/>
    </row>
    <row r="345">
      <c r="A345" s="24"/>
      <c r="B345" s="25"/>
      <c r="D345" s="25"/>
      <c r="G345" s="25"/>
      <c r="H345" s="27"/>
      <c r="I345" s="25"/>
      <c r="J345" s="25"/>
    </row>
    <row r="346">
      <c r="A346" s="24"/>
      <c r="B346" s="25"/>
      <c r="D346" s="25"/>
      <c r="G346" s="25"/>
      <c r="H346" s="27"/>
      <c r="I346" s="25"/>
      <c r="J346" s="25"/>
    </row>
    <row r="347">
      <c r="A347" s="24"/>
      <c r="B347" s="25"/>
      <c r="D347" s="25"/>
      <c r="G347" s="25"/>
      <c r="H347" s="27"/>
      <c r="I347" s="25"/>
      <c r="J347" s="25"/>
    </row>
    <row r="348">
      <c r="A348" s="24"/>
      <c r="B348" s="25"/>
      <c r="D348" s="25"/>
      <c r="G348" s="25"/>
      <c r="H348" s="27"/>
      <c r="I348" s="25"/>
      <c r="J348" s="25"/>
    </row>
    <row r="349">
      <c r="A349" s="24"/>
      <c r="B349" s="25"/>
      <c r="D349" s="25"/>
      <c r="G349" s="25"/>
      <c r="H349" s="27"/>
      <c r="I349" s="25"/>
      <c r="J349" s="25"/>
    </row>
    <row r="350">
      <c r="A350" s="24"/>
      <c r="B350" s="25"/>
      <c r="D350" s="25"/>
      <c r="G350" s="25"/>
      <c r="H350" s="27"/>
      <c r="I350" s="25"/>
      <c r="J350" s="25"/>
    </row>
    <row r="351">
      <c r="A351" s="24"/>
      <c r="B351" s="25"/>
      <c r="D351" s="25"/>
      <c r="G351" s="25"/>
      <c r="H351" s="27"/>
      <c r="I351" s="25"/>
      <c r="J351" s="25"/>
    </row>
    <row r="352">
      <c r="A352" s="24"/>
      <c r="B352" s="25"/>
      <c r="D352" s="25"/>
      <c r="G352" s="25"/>
      <c r="H352" s="27"/>
      <c r="I352" s="25"/>
      <c r="J352" s="25"/>
    </row>
    <row r="353">
      <c r="A353" s="24"/>
      <c r="B353" s="25"/>
      <c r="D353" s="25"/>
      <c r="G353" s="25"/>
      <c r="H353" s="27"/>
      <c r="I353" s="25"/>
      <c r="J353" s="25"/>
    </row>
    <row r="354">
      <c r="A354" s="24"/>
      <c r="B354" s="25"/>
      <c r="D354" s="25"/>
      <c r="G354" s="25"/>
      <c r="H354" s="27"/>
      <c r="I354" s="25"/>
      <c r="J354" s="25"/>
    </row>
    <row r="355">
      <c r="A355" s="24"/>
      <c r="B355" s="25"/>
      <c r="D355" s="25"/>
      <c r="G355" s="25"/>
      <c r="H355" s="27"/>
      <c r="I355" s="25"/>
      <c r="J355" s="25"/>
    </row>
    <row r="356">
      <c r="A356" s="24"/>
      <c r="B356" s="25"/>
      <c r="D356" s="25"/>
      <c r="G356" s="25"/>
      <c r="H356" s="27"/>
      <c r="I356" s="25"/>
      <c r="J356" s="25"/>
    </row>
    <row r="357">
      <c r="A357" s="24"/>
      <c r="B357" s="25"/>
      <c r="D357" s="25"/>
      <c r="G357" s="25"/>
      <c r="H357" s="27"/>
      <c r="I357" s="25"/>
      <c r="J357" s="25"/>
    </row>
    <row r="358">
      <c r="A358" s="24"/>
      <c r="B358" s="25"/>
      <c r="D358" s="25"/>
      <c r="G358" s="25"/>
      <c r="H358" s="27"/>
      <c r="I358" s="25"/>
      <c r="J358" s="25"/>
    </row>
    <row r="359">
      <c r="A359" s="24"/>
      <c r="B359" s="25"/>
      <c r="D359" s="25"/>
      <c r="G359" s="25"/>
      <c r="H359" s="27"/>
      <c r="I359" s="25"/>
      <c r="J359" s="25"/>
    </row>
    <row r="360">
      <c r="A360" s="24"/>
      <c r="B360" s="25"/>
      <c r="D360" s="25"/>
      <c r="G360" s="25"/>
      <c r="H360" s="27"/>
      <c r="I360" s="25"/>
      <c r="J360" s="25"/>
    </row>
    <row r="361">
      <c r="A361" s="24"/>
      <c r="B361" s="25"/>
      <c r="D361" s="25"/>
      <c r="G361" s="25"/>
      <c r="H361" s="27"/>
      <c r="I361" s="25"/>
      <c r="J361" s="25"/>
    </row>
    <row r="362">
      <c r="A362" s="24"/>
      <c r="B362" s="25"/>
      <c r="D362" s="25"/>
      <c r="G362" s="25"/>
      <c r="H362" s="27"/>
      <c r="I362" s="25"/>
      <c r="J362" s="25"/>
    </row>
    <row r="363">
      <c r="A363" s="24"/>
      <c r="B363" s="25"/>
      <c r="D363" s="25"/>
      <c r="G363" s="25"/>
      <c r="H363" s="27"/>
      <c r="I363" s="25"/>
      <c r="J363" s="25"/>
    </row>
    <row r="364">
      <c r="A364" s="24"/>
      <c r="B364" s="25"/>
      <c r="D364" s="25"/>
      <c r="G364" s="25"/>
      <c r="H364" s="27"/>
      <c r="I364" s="25"/>
      <c r="J364" s="25"/>
    </row>
    <row r="365">
      <c r="A365" s="24"/>
      <c r="B365" s="25"/>
      <c r="D365" s="25"/>
      <c r="G365" s="25"/>
      <c r="H365" s="27"/>
      <c r="I365" s="25"/>
      <c r="J365" s="25"/>
    </row>
    <row r="366">
      <c r="A366" s="24"/>
      <c r="B366" s="25"/>
      <c r="D366" s="25"/>
      <c r="G366" s="25"/>
      <c r="H366" s="27"/>
      <c r="I366" s="25"/>
      <c r="J366" s="25"/>
    </row>
    <row r="367">
      <c r="A367" s="24"/>
      <c r="B367" s="25"/>
      <c r="D367" s="25"/>
      <c r="G367" s="25"/>
      <c r="H367" s="27"/>
      <c r="I367" s="25"/>
      <c r="J367" s="25"/>
    </row>
    <row r="368">
      <c r="A368" s="24"/>
      <c r="B368" s="25"/>
      <c r="D368" s="25"/>
      <c r="G368" s="25"/>
      <c r="H368" s="27"/>
      <c r="I368" s="25"/>
      <c r="J368" s="25"/>
    </row>
    <row r="369">
      <c r="A369" s="24"/>
      <c r="B369" s="25"/>
      <c r="D369" s="25"/>
      <c r="G369" s="25"/>
      <c r="H369" s="27"/>
      <c r="I369" s="25"/>
      <c r="J369" s="25"/>
    </row>
    <row r="370">
      <c r="A370" s="24"/>
      <c r="B370" s="25"/>
      <c r="D370" s="25"/>
      <c r="G370" s="25"/>
      <c r="H370" s="27"/>
      <c r="I370" s="25"/>
      <c r="J370" s="25"/>
    </row>
    <row r="371">
      <c r="A371" s="24"/>
      <c r="B371" s="25"/>
      <c r="D371" s="25"/>
      <c r="G371" s="25"/>
      <c r="H371" s="27"/>
      <c r="I371" s="25"/>
      <c r="J371" s="25"/>
    </row>
    <row r="372">
      <c r="A372" s="24"/>
      <c r="B372" s="25"/>
      <c r="D372" s="25"/>
      <c r="G372" s="25"/>
      <c r="H372" s="27"/>
      <c r="I372" s="25"/>
      <c r="J372" s="25"/>
    </row>
    <row r="373">
      <c r="A373" s="24"/>
      <c r="B373" s="25"/>
      <c r="D373" s="25"/>
      <c r="G373" s="25"/>
      <c r="H373" s="27"/>
      <c r="I373" s="25"/>
      <c r="J373" s="25"/>
    </row>
    <row r="374">
      <c r="A374" s="24"/>
      <c r="B374" s="25"/>
      <c r="D374" s="25"/>
      <c r="G374" s="25"/>
      <c r="H374" s="27"/>
      <c r="I374" s="25"/>
      <c r="J374" s="25"/>
    </row>
    <row r="375">
      <c r="A375" s="24"/>
      <c r="B375" s="25"/>
      <c r="D375" s="25"/>
      <c r="G375" s="25"/>
      <c r="H375" s="27"/>
      <c r="I375" s="25"/>
      <c r="J375" s="25"/>
    </row>
    <row r="376">
      <c r="A376" s="24"/>
      <c r="B376" s="25"/>
      <c r="D376" s="25"/>
      <c r="G376" s="25"/>
      <c r="H376" s="27"/>
      <c r="I376" s="25"/>
      <c r="J376" s="25"/>
    </row>
    <row r="377">
      <c r="A377" s="24"/>
      <c r="B377" s="25"/>
      <c r="D377" s="25"/>
      <c r="G377" s="25"/>
      <c r="H377" s="27"/>
      <c r="I377" s="25"/>
      <c r="J377" s="25"/>
    </row>
    <row r="378">
      <c r="A378" s="24"/>
      <c r="B378" s="25"/>
      <c r="D378" s="25"/>
      <c r="G378" s="25"/>
      <c r="H378" s="27"/>
      <c r="I378" s="25"/>
      <c r="J378" s="25"/>
    </row>
    <row r="379">
      <c r="A379" s="24"/>
      <c r="B379" s="25"/>
      <c r="D379" s="25"/>
      <c r="G379" s="25"/>
      <c r="H379" s="27"/>
      <c r="I379" s="25"/>
      <c r="J379" s="25"/>
    </row>
    <row r="380">
      <c r="A380" s="24"/>
      <c r="B380" s="25"/>
      <c r="D380" s="25"/>
      <c r="G380" s="25"/>
      <c r="H380" s="27"/>
      <c r="I380" s="25"/>
      <c r="J380" s="25"/>
    </row>
    <row r="381">
      <c r="A381" s="24"/>
      <c r="B381" s="25"/>
      <c r="D381" s="25"/>
      <c r="G381" s="25"/>
      <c r="H381" s="27"/>
      <c r="I381" s="25"/>
      <c r="J381" s="25"/>
    </row>
    <row r="382">
      <c r="A382" s="24"/>
      <c r="B382" s="25"/>
      <c r="D382" s="25"/>
      <c r="G382" s="25"/>
      <c r="H382" s="27"/>
      <c r="I382" s="25"/>
      <c r="J382" s="25"/>
    </row>
    <row r="383">
      <c r="A383" s="24"/>
      <c r="B383" s="25"/>
      <c r="D383" s="25"/>
      <c r="G383" s="25"/>
      <c r="H383" s="27"/>
      <c r="I383" s="25"/>
      <c r="J383" s="25"/>
    </row>
    <row r="384">
      <c r="A384" s="24"/>
      <c r="B384" s="25"/>
      <c r="D384" s="25"/>
      <c r="G384" s="25"/>
      <c r="H384" s="27"/>
      <c r="I384" s="25"/>
      <c r="J384" s="25"/>
    </row>
    <row r="385">
      <c r="A385" s="24"/>
      <c r="B385" s="25"/>
      <c r="D385" s="25"/>
      <c r="G385" s="25"/>
      <c r="H385" s="27"/>
      <c r="I385" s="25"/>
      <c r="J385" s="25"/>
    </row>
    <row r="386">
      <c r="A386" s="24"/>
      <c r="B386" s="25"/>
      <c r="D386" s="25"/>
      <c r="G386" s="25"/>
      <c r="H386" s="27"/>
      <c r="I386" s="25"/>
      <c r="J386" s="25"/>
    </row>
    <row r="387">
      <c r="A387" s="24"/>
      <c r="B387" s="25"/>
      <c r="D387" s="25"/>
      <c r="G387" s="25"/>
      <c r="H387" s="27"/>
      <c r="I387" s="25"/>
      <c r="J387" s="25"/>
    </row>
    <row r="388">
      <c r="A388" s="24"/>
      <c r="B388" s="25"/>
      <c r="D388" s="25"/>
      <c r="G388" s="25"/>
      <c r="H388" s="27"/>
      <c r="I388" s="25"/>
      <c r="J388" s="25"/>
    </row>
    <row r="389">
      <c r="A389" s="24"/>
      <c r="B389" s="25"/>
      <c r="D389" s="25"/>
      <c r="G389" s="25"/>
      <c r="H389" s="27"/>
      <c r="I389" s="25"/>
      <c r="J389" s="25"/>
    </row>
    <row r="390">
      <c r="A390" s="24"/>
      <c r="B390" s="25"/>
      <c r="D390" s="25"/>
      <c r="G390" s="25"/>
      <c r="H390" s="27"/>
      <c r="I390" s="25"/>
      <c r="J390" s="25"/>
    </row>
    <row r="391">
      <c r="A391" s="24"/>
      <c r="B391" s="25"/>
      <c r="D391" s="25"/>
      <c r="G391" s="25"/>
      <c r="H391" s="27"/>
      <c r="I391" s="25"/>
      <c r="J391" s="25"/>
    </row>
    <row r="392">
      <c r="A392" s="24"/>
      <c r="B392" s="25"/>
      <c r="D392" s="25"/>
      <c r="G392" s="25"/>
      <c r="H392" s="27"/>
      <c r="I392" s="25"/>
      <c r="J392" s="25"/>
    </row>
    <row r="393">
      <c r="A393" s="24"/>
      <c r="B393" s="25"/>
      <c r="D393" s="25"/>
      <c r="G393" s="25"/>
      <c r="H393" s="27"/>
      <c r="I393" s="25"/>
      <c r="J393" s="25"/>
    </row>
    <row r="394">
      <c r="A394" s="24"/>
      <c r="B394" s="25"/>
      <c r="D394" s="25"/>
      <c r="G394" s="25"/>
      <c r="H394" s="27"/>
      <c r="I394" s="25"/>
      <c r="J394" s="25"/>
    </row>
    <row r="395">
      <c r="A395" s="24"/>
      <c r="B395" s="25"/>
      <c r="D395" s="25"/>
      <c r="G395" s="25"/>
      <c r="H395" s="27"/>
      <c r="I395" s="25"/>
      <c r="J395" s="25"/>
    </row>
    <row r="396">
      <c r="A396" s="24"/>
      <c r="B396" s="25"/>
      <c r="D396" s="25"/>
      <c r="G396" s="25"/>
      <c r="H396" s="27"/>
      <c r="I396" s="25"/>
      <c r="J396" s="25"/>
    </row>
    <row r="397">
      <c r="A397" s="24"/>
      <c r="B397" s="25"/>
      <c r="D397" s="25"/>
      <c r="G397" s="25"/>
      <c r="H397" s="27"/>
      <c r="I397" s="25"/>
      <c r="J397" s="25"/>
    </row>
    <row r="398">
      <c r="A398" s="24"/>
      <c r="B398" s="25"/>
      <c r="D398" s="25"/>
      <c r="G398" s="25"/>
      <c r="H398" s="27"/>
      <c r="I398" s="25"/>
      <c r="J398" s="25"/>
    </row>
    <row r="399">
      <c r="A399" s="24"/>
      <c r="B399" s="25"/>
      <c r="D399" s="25"/>
      <c r="G399" s="25"/>
      <c r="H399" s="27"/>
      <c r="I399" s="25"/>
      <c r="J399" s="25"/>
    </row>
    <row r="400">
      <c r="A400" s="24"/>
      <c r="B400" s="25"/>
      <c r="D400" s="25"/>
      <c r="G400" s="25"/>
      <c r="H400" s="27"/>
      <c r="I400" s="25"/>
      <c r="J400" s="25"/>
    </row>
    <row r="401">
      <c r="A401" s="24"/>
      <c r="B401" s="25"/>
      <c r="D401" s="25"/>
      <c r="G401" s="25"/>
      <c r="H401" s="27"/>
      <c r="I401" s="25"/>
      <c r="J401" s="25"/>
    </row>
    <row r="402">
      <c r="A402" s="24"/>
      <c r="B402" s="25"/>
      <c r="D402" s="25"/>
      <c r="G402" s="25"/>
      <c r="H402" s="27"/>
      <c r="I402" s="25"/>
      <c r="J402" s="25"/>
    </row>
    <row r="403">
      <c r="A403" s="24"/>
      <c r="B403" s="25"/>
      <c r="D403" s="25"/>
      <c r="G403" s="25"/>
      <c r="H403" s="27"/>
      <c r="I403" s="25"/>
      <c r="J403" s="25"/>
    </row>
    <row r="404">
      <c r="A404" s="24"/>
      <c r="B404" s="25"/>
      <c r="D404" s="25"/>
      <c r="G404" s="25"/>
      <c r="H404" s="27"/>
      <c r="I404" s="25"/>
      <c r="J404" s="25"/>
    </row>
    <row r="405">
      <c r="A405" s="24"/>
      <c r="B405" s="25"/>
      <c r="D405" s="25"/>
      <c r="G405" s="25"/>
      <c r="H405" s="27"/>
      <c r="I405" s="25"/>
      <c r="J405" s="25"/>
    </row>
    <row r="406">
      <c r="A406" s="24"/>
      <c r="B406" s="25"/>
      <c r="D406" s="25"/>
      <c r="G406" s="25"/>
      <c r="H406" s="27"/>
      <c r="I406" s="25"/>
      <c r="J406" s="25"/>
    </row>
    <row r="407">
      <c r="A407" s="24"/>
      <c r="B407" s="25"/>
      <c r="D407" s="25"/>
      <c r="G407" s="25"/>
      <c r="H407" s="27"/>
      <c r="I407" s="25"/>
      <c r="J407" s="25"/>
    </row>
    <row r="408">
      <c r="A408" s="24"/>
      <c r="B408" s="25"/>
      <c r="D408" s="25"/>
      <c r="G408" s="25"/>
      <c r="H408" s="27"/>
      <c r="I408" s="25"/>
      <c r="J408" s="25"/>
    </row>
    <row r="409">
      <c r="A409" s="24"/>
      <c r="B409" s="25"/>
      <c r="D409" s="25"/>
      <c r="G409" s="25"/>
      <c r="H409" s="27"/>
      <c r="I409" s="25"/>
      <c r="J409" s="25"/>
    </row>
    <row r="410">
      <c r="A410" s="24"/>
      <c r="B410" s="25"/>
      <c r="D410" s="25"/>
      <c r="G410" s="25"/>
      <c r="H410" s="27"/>
      <c r="I410" s="25"/>
      <c r="J410" s="25"/>
    </row>
    <row r="411">
      <c r="A411" s="24"/>
      <c r="B411" s="25"/>
      <c r="D411" s="25"/>
      <c r="G411" s="25"/>
      <c r="H411" s="27"/>
      <c r="I411" s="25"/>
      <c r="J411" s="25"/>
    </row>
    <row r="412">
      <c r="A412" s="24"/>
      <c r="B412" s="25"/>
      <c r="D412" s="25"/>
      <c r="G412" s="25"/>
      <c r="H412" s="27"/>
      <c r="I412" s="25"/>
      <c r="J412" s="25"/>
    </row>
    <row r="413">
      <c r="A413" s="24"/>
      <c r="B413" s="25"/>
      <c r="D413" s="25"/>
      <c r="G413" s="25"/>
      <c r="H413" s="27"/>
      <c r="I413" s="25"/>
      <c r="J413" s="25"/>
    </row>
    <row r="414">
      <c r="A414" s="24"/>
      <c r="B414" s="25"/>
      <c r="D414" s="25"/>
      <c r="G414" s="25"/>
      <c r="H414" s="27"/>
      <c r="I414" s="25"/>
      <c r="J414" s="25"/>
    </row>
    <row r="415">
      <c r="A415" s="24"/>
      <c r="B415" s="25"/>
      <c r="D415" s="25"/>
      <c r="G415" s="25"/>
      <c r="H415" s="27"/>
      <c r="I415" s="25"/>
      <c r="J415" s="25"/>
    </row>
    <row r="416">
      <c r="A416" s="24"/>
      <c r="B416" s="25"/>
      <c r="D416" s="25"/>
      <c r="G416" s="25"/>
      <c r="H416" s="27"/>
      <c r="I416" s="25"/>
      <c r="J416" s="25"/>
    </row>
    <row r="417">
      <c r="A417" s="24"/>
      <c r="B417" s="25"/>
      <c r="D417" s="25"/>
      <c r="G417" s="25"/>
      <c r="H417" s="27"/>
      <c r="I417" s="25"/>
      <c r="J417" s="25"/>
    </row>
    <row r="418">
      <c r="A418" s="24"/>
      <c r="B418" s="25"/>
      <c r="D418" s="25"/>
      <c r="G418" s="25"/>
      <c r="H418" s="27"/>
      <c r="I418" s="25"/>
      <c r="J418" s="25"/>
    </row>
    <row r="419">
      <c r="A419" s="24"/>
      <c r="B419" s="25"/>
      <c r="D419" s="25"/>
      <c r="G419" s="25"/>
      <c r="H419" s="27"/>
      <c r="I419" s="25"/>
      <c r="J419" s="25"/>
    </row>
    <row r="420">
      <c r="A420" s="24"/>
      <c r="B420" s="25"/>
      <c r="D420" s="25"/>
      <c r="G420" s="25"/>
      <c r="H420" s="27"/>
      <c r="I420" s="25"/>
      <c r="J420" s="25"/>
    </row>
    <row r="421">
      <c r="A421" s="24"/>
      <c r="B421" s="25"/>
      <c r="D421" s="25"/>
      <c r="G421" s="25"/>
      <c r="H421" s="27"/>
      <c r="I421" s="25"/>
      <c r="J421" s="25"/>
    </row>
    <row r="422">
      <c r="A422" s="24"/>
      <c r="B422" s="25"/>
      <c r="D422" s="25"/>
      <c r="G422" s="25"/>
      <c r="H422" s="27"/>
      <c r="I422" s="25"/>
      <c r="J422" s="25"/>
    </row>
    <row r="423">
      <c r="A423" s="24"/>
      <c r="B423" s="25"/>
      <c r="D423" s="25"/>
      <c r="G423" s="25"/>
      <c r="H423" s="27"/>
      <c r="I423" s="25"/>
      <c r="J423" s="25"/>
    </row>
    <row r="424">
      <c r="A424" s="24"/>
      <c r="B424" s="25"/>
      <c r="D424" s="25"/>
      <c r="G424" s="25"/>
      <c r="H424" s="27"/>
      <c r="I424" s="25"/>
      <c r="J424" s="25"/>
    </row>
    <row r="425">
      <c r="A425" s="24"/>
      <c r="B425" s="25"/>
      <c r="D425" s="25"/>
      <c r="G425" s="25"/>
      <c r="H425" s="27"/>
      <c r="I425" s="25"/>
      <c r="J425" s="25"/>
    </row>
    <row r="426">
      <c r="A426" s="24"/>
      <c r="B426" s="25"/>
      <c r="D426" s="25"/>
      <c r="G426" s="25"/>
      <c r="H426" s="27"/>
      <c r="I426" s="25"/>
      <c r="J426" s="25"/>
    </row>
    <row r="427">
      <c r="A427" s="24"/>
      <c r="B427" s="25"/>
      <c r="D427" s="25"/>
      <c r="G427" s="25"/>
      <c r="H427" s="27"/>
      <c r="I427" s="25"/>
      <c r="J427" s="25"/>
    </row>
    <row r="428">
      <c r="A428" s="24"/>
      <c r="B428" s="25"/>
      <c r="D428" s="25"/>
      <c r="G428" s="25"/>
      <c r="H428" s="27"/>
      <c r="I428" s="25"/>
      <c r="J428" s="25"/>
    </row>
    <row r="429">
      <c r="A429" s="24"/>
      <c r="B429" s="25"/>
      <c r="D429" s="25"/>
      <c r="G429" s="25"/>
      <c r="H429" s="27"/>
      <c r="I429" s="25"/>
      <c r="J429" s="25"/>
    </row>
    <row r="430">
      <c r="A430" s="24"/>
      <c r="B430" s="25"/>
      <c r="D430" s="25"/>
      <c r="G430" s="25"/>
      <c r="H430" s="27"/>
      <c r="I430" s="25"/>
      <c r="J430" s="25"/>
    </row>
    <row r="431">
      <c r="A431" s="24"/>
      <c r="B431" s="25"/>
      <c r="D431" s="25"/>
      <c r="G431" s="25"/>
      <c r="H431" s="27"/>
      <c r="I431" s="25"/>
      <c r="J431" s="25"/>
    </row>
    <row r="432">
      <c r="A432" s="24"/>
      <c r="B432" s="25"/>
      <c r="D432" s="25"/>
      <c r="G432" s="25"/>
      <c r="H432" s="27"/>
      <c r="I432" s="25"/>
      <c r="J432" s="25"/>
    </row>
    <row r="433">
      <c r="A433" s="24"/>
      <c r="B433" s="25"/>
      <c r="D433" s="25"/>
      <c r="G433" s="25"/>
      <c r="H433" s="27"/>
      <c r="I433" s="25"/>
      <c r="J433" s="25"/>
    </row>
    <row r="434">
      <c r="A434" s="24"/>
      <c r="B434" s="25"/>
      <c r="D434" s="25"/>
      <c r="G434" s="25"/>
      <c r="H434" s="27"/>
      <c r="I434" s="25"/>
      <c r="J434" s="25"/>
    </row>
    <row r="435">
      <c r="A435" s="24"/>
      <c r="B435" s="25"/>
      <c r="D435" s="25"/>
      <c r="G435" s="25"/>
      <c r="H435" s="27"/>
      <c r="I435" s="25"/>
      <c r="J435" s="25"/>
    </row>
    <row r="436">
      <c r="A436" s="24"/>
      <c r="B436" s="25"/>
      <c r="D436" s="25"/>
      <c r="G436" s="25"/>
      <c r="H436" s="27"/>
      <c r="I436" s="25"/>
      <c r="J436" s="25"/>
    </row>
    <row r="437">
      <c r="A437" s="24"/>
      <c r="B437" s="25"/>
      <c r="D437" s="25"/>
      <c r="G437" s="25"/>
      <c r="H437" s="27"/>
      <c r="I437" s="25"/>
      <c r="J437" s="25"/>
    </row>
    <row r="438">
      <c r="A438" s="24"/>
      <c r="B438" s="25"/>
      <c r="D438" s="25"/>
      <c r="G438" s="25"/>
      <c r="H438" s="27"/>
      <c r="I438" s="25"/>
      <c r="J438" s="25"/>
    </row>
    <row r="439">
      <c r="A439" s="24"/>
      <c r="B439" s="25"/>
      <c r="D439" s="25"/>
      <c r="G439" s="25"/>
      <c r="H439" s="27"/>
      <c r="I439" s="25"/>
      <c r="J439" s="25"/>
    </row>
    <row r="440">
      <c r="A440" s="24"/>
      <c r="B440" s="25"/>
      <c r="D440" s="25"/>
      <c r="G440" s="25"/>
      <c r="H440" s="27"/>
      <c r="I440" s="25"/>
      <c r="J440" s="25"/>
    </row>
    <row r="441">
      <c r="A441" s="24"/>
      <c r="B441" s="25"/>
      <c r="D441" s="25"/>
      <c r="G441" s="25"/>
      <c r="H441" s="27"/>
      <c r="I441" s="25"/>
      <c r="J441" s="25"/>
    </row>
    <row r="442">
      <c r="A442" s="24"/>
      <c r="B442" s="25"/>
      <c r="D442" s="25"/>
      <c r="G442" s="25"/>
      <c r="H442" s="27"/>
      <c r="I442" s="25"/>
      <c r="J442" s="25"/>
    </row>
    <row r="443">
      <c r="A443" s="24"/>
      <c r="B443" s="25"/>
      <c r="D443" s="25"/>
      <c r="G443" s="25"/>
      <c r="H443" s="27"/>
      <c r="I443" s="25"/>
      <c r="J443" s="25"/>
    </row>
    <row r="444">
      <c r="A444" s="24"/>
      <c r="B444" s="25"/>
      <c r="D444" s="25"/>
      <c r="G444" s="25"/>
      <c r="H444" s="27"/>
      <c r="I444" s="25"/>
      <c r="J444" s="25"/>
    </row>
    <row r="445">
      <c r="A445" s="24"/>
      <c r="B445" s="25"/>
      <c r="D445" s="25"/>
      <c r="G445" s="25"/>
      <c r="H445" s="27"/>
      <c r="I445" s="25"/>
      <c r="J445" s="25"/>
    </row>
    <row r="446">
      <c r="A446" s="24"/>
      <c r="B446" s="25"/>
      <c r="D446" s="25"/>
      <c r="G446" s="25"/>
      <c r="H446" s="27"/>
      <c r="I446" s="25"/>
      <c r="J446" s="25"/>
    </row>
    <row r="447">
      <c r="A447" s="24"/>
      <c r="B447" s="25"/>
      <c r="D447" s="25"/>
      <c r="G447" s="25"/>
      <c r="H447" s="27"/>
      <c r="I447" s="25"/>
      <c r="J447" s="25"/>
    </row>
    <row r="448">
      <c r="A448" s="24"/>
      <c r="B448" s="25"/>
      <c r="D448" s="25"/>
      <c r="G448" s="25"/>
      <c r="H448" s="27"/>
      <c r="I448" s="25"/>
      <c r="J448" s="25"/>
    </row>
    <row r="449">
      <c r="A449" s="24"/>
      <c r="B449" s="25"/>
      <c r="D449" s="25"/>
      <c r="G449" s="25"/>
      <c r="H449" s="27"/>
      <c r="I449" s="25"/>
      <c r="J449" s="25"/>
    </row>
    <row r="450">
      <c r="A450" s="24"/>
      <c r="B450" s="25"/>
      <c r="D450" s="25"/>
      <c r="G450" s="25"/>
      <c r="H450" s="27"/>
      <c r="I450" s="25"/>
      <c r="J450" s="25"/>
    </row>
    <row r="451">
      <c r="A451" s="24"/>
      <c r="B451" s="25"/>
      <c r="D451" s="25"/>
      <c r="G451" s="25"/>
      <c r="H451" s="27"/>
      <c r="I451" s="25"/>
      <c r="J451" s="25"/>
    </row>
    <row r="452">
      <c r="A452" s="24"/>
      <c r="B452" s="25"/>
      <c r="D452" s="25"/>
      <c r="G452" s="25"/>
      <c r="H452" s="27"/>
      <c r="I452" s="25"/>
      <c r="J452" s="25"/>
    </row>
    <row r="453">
      <c r="A453" s="24"/>
      <c r="B453" s="25"/>
      <c r="D453" s="25"/>
      <c r="G453" s="25"/>
      <c r="H453" s="27"/>
      <c r="I453" s="25"/>
      <c r="J453" s="25"/>
    </row>
    <row r="454">
      <c r="A454" s="24"/>
      <c r="B454" s="25"/>
      <c r="D454" s="25"/>
      <c r="G454" s="25"/>
      <c r="H454" s="27"/>
      <c r="I454" s="25"/>
      <c r="J454" s="25"/>
    </row>
    <row r="455">
      <c r="A455" s="24"/>
      <c r="B455" s="25"/>
      <c r="D455" s="25"/>
      <c r="G455" s="25"/>
      <c r="H455" s="27"/>
      <c r="I455" s="25"/>
      <c r="J455" s="25"/>
    </row>
    <row r="456">
      <c r="A456" s="24"/>
      <c r="B456" s="25"/>
      <c r="D456" s="25"/>
      <c r="G456" s="25"/>
      <c r="H456" s="27"/>
      <c r="I456" s="25"/>
      <c r="J456" s="25"/>
    </row>
    <row r="457">
      <c r="A457" s="24"/>
      <c r="B457" s="25"/>
      <c r="D457" s="25"/>
      <c r="G457" s="25"/>
      <c r="H457" s="27"/>
      <c r="I457" s="25"/>
      <c r="J457" s="25"/>
    </row>
    <row r="458">
      <c r="A458" s="24"/>
      <c r="B458" s="25"/>
      <c r="D458" s="25"/>
      <c r="G458" s="25"/>
      <c r="H458" s="27"/>
      <c r="I458" s="25"/>
      <c r="J458" s="25"/>
    </row>
    <row r="459">
      <c r="A459" s="24"/>
      <c r="B459" s="25"/>
      <c r="D459" s="25"/>
      <c r="G459" s="25"/>
      <c r="H459" s="27"/>
      <c r="I459" s="25"/>
      <c r="J459" s="25"/>
    </row>
    <row r="460">
      <c r="A460" s="24"/>
      <c r="B460" s="25"/>
      <c r="D460" s="25"/>
      <c r="G460" s="25"/>
      <c r="H460" s="27"/>
      <c r="I460" s="25"/>
      <c r="J460" s="25"/>
    </row>
    <row r="461">
      <c r="A461" s="24"/>
      <c r="B461" s="25"/>
      <c r="D461" s="25"/>
      <c r="G461" s="25"/>
      <c r="H461" s="27"/>
      <c r="I461" s="25"/>
      <c r="J461" s="25"/>
    </row>
    <row r="462">
      <c r="A462" s="24"/>
      <c r="B462" s="25"/>
      <c r="D462" s="25"/>
      <c r="G462" s="25"/>
      <c r="H462" s="27"/>
      <c r="I462" s="25"/>
      <c r="J462" s="25"/>
    </row>
    <row r="463">
      <c r="A463" s="24"/>
      <c r="B463" s="25"/>
      <c r="D463" s="25"/>
      <c r="G463" s="25"/>
      <c r="H463" s="27"/>
      <c r="I463" s="25"/>
      <c r="J463" s="25"/>
    </row>
    <row r="464">
      <c r="A464" s="24"/>
      <c r="B464" s="25"/>
      <c r="D464" s="25"/>
      <c r="G464" s="25"/>
      <c r="H464" s="27"/>
      <c r="I464" s="25"/>
      <c r="J464" s="25"/>
    </row>
    <row r="465">
      <c r="A465" s="24"/>
      <c r="B465" s="25"/>
      <c r="D465" s="25"/>
      <c r="G465" s="25"/>
      <c r="H465" s="27"/>
      <c r="I465" s="25"/>
      <c r="J465" s="25"/>
    </row>
    <row r="466">
      <c r="A466" s="24"/>
      <c r="B466" s="25"/>
      <c r="D466" s="25"/>
      <c r="G466" s="25"/>
      <c r="H466" s="27"/>
      <c r="I466" s="25"/>
      <c r="J466" s="25"/>
    </row>
    <row r="467">
      <c r="A467" s="24"/>
      <c r="B467" s="25"/>
      <c r="D467" s="25"/>
      <c r="G467" s="25"/>
      <c r="H467" s="27"/>
      <c r="I467" s="25"/>
      <c r="J467" s="25"/>
    </row>
    <row r="468">
      <c r="A468" s="24"/>
      <c r="B468" s="25"/>
      <c r="D468" s="25"/>
      <c r="G468" s="25"/>
      <c r="H468" s="27"/>
      <c r="I468" s="25"/>
      <c r="J468" s="25"/>
    </row>
    <row r="469">
      <c r="A469" s="24"/>
      <c r="B469" s="25"/>
      <c r="D469" s="25"/>
      <c r="G469" s="25"/>
      <c r="H469" s="27"/>
      <c r="I469" s="25"/>
      <c r="J469" s="25"/>
    </row>
    <row r="470">
      <c r="A470" s="24"/>
      <c r="B470" s="25"/>
      <c r="D470" s="25"/>
      <c r="G470" s="25"/>
      <c r="H470" s="27"/>
      <c r="I470" s="25"/>
      <c r="J470" s="25"/>
    </row>
    <row r="471">
      <c r="A471" s="24"/>
      <c r="B471" s="25"/>
      <c r="D471" s="25"/>
      <c r="G471" s="25"/>
      <c r="H471" s="27"/>
      <c r="I471" s="25"/>
      <c r="J471" s="25"/>
    </row>
    <row r="472">
      <c r="A472" s="24"/>
      <c r="B472" s="25"/>
      <c r="D472" s="25"/>
      <c r="G472" s="25"/>
      <c r="H472" s="27"/>
      <c r="I472" s="25"/>
      <c r="J472" s="25"/>
    </row>
    <row r="473">
      <c r="A473" s="24"/>
      <c r="B473" s="25"/>
      <c r="D473" s="25"/>
      <c r="G473" s="25"/>
      <c r="H473" s="27"/>
      <c r="I473" s="25"/>
      <c r="J473" s="25"/>
    </row>
    <row r="474">
      <c r="A474" s="24"/>
      <c r="B474" s="25"/>
      <c r="D474" s="25"/>
      <c r="G474" s="25"/>
      <c r="H474" s="27"/>
      <c r="I474" s="25"/>
      <c r="J474" s="25"/>
    </row>
    <row r="475">
      <c r="A475" s="24"/>
      <c r="B475" s="25"/>
      <c r="D475" s="25"/>
      <c r="G475" s="25"/>
      <c r="H475" s="27"/>
      <c r="I475" s="25"/>
      <c r="J475" s="25"/>
    </row>
    <row r="476">
      <c r="A476" s="24"/>
      <c r="B476" s="25"/>
      <c r="D476" s="25"/>
      <c r="G476" s="25"/>
      <c r="H476" s="27"/>
      <c r="I476" s="25"/>
      <c r="J476" s="25"/>
    </row>
    <row r="477">
      <c r="A477" s="24"/>
      <c r="B477" s="25"/>
      <c r="D477" s="25"/>
      <c r="G477" s="25"/>
      <c r="H477" s="27"/>
      <c r="I477" s="25"/>
      <c r="J477" s="25"/>
    </row>
    <row r="478">
      <c r="A478" s="24"/>
      <c r="B478" s="25"/>
      <c r="D478" s="25"/>
      <c r="G478" s="25"/>
      <c r="H478" s="27"/>
      <c r="I478" s="25"/>
      <c r="J478" s="25"/>
    </row>
    <row r="479">
      <c r="A479" s="24"/>
      <c r="B479" s="25"/>
      <c r="D479" s="25"/>
      <c r="G479" s="25"/>
      <c r="H479" s="27"/>
      <c r="I479" s="25"/>
      <c r="J479" s="25"/>
    </row>
    <row r="480">
      <c r="A480" s="24"/>
      <c r="B480" s="25"/>
      <c r="D480" s="25"/>
      <c r="G480" s="25"/>
      <c r="H480" s="27"/>
      <c r="I480" s="25"/>
      <c r="J480" s="25"/>
    </row>
    <row r="481">
      <c r="A481" s="24"/>
      <c r="B481" s="25"/>
      <c r="D481" s="25"/>
      <c r="G481" s="25"/>
      <c r="H481" s="27"/>
      <c r="I481" s="25"/>
      <c r="J481" s="25"/>
    </row>
    <row r="482">
      <c r="A482" s="24"/>
      <c r="B482" s="25"/>
      <c r="D482" s="25"/>
      <c r="G482" s="25"/>
      <c r="H482" s="27"/>
      <c r="I482" s="25"/>
      <c r="J482" s="25"/>
    </row>
    <row r="483">
      <c r="A483" s="24"/>
      <c r="B483" s="25"/>
      <c r="D483" s="25"/>
      <c r="G483" s="25"/>
      <c r="H483" s="27"/>
      <c r="I483" s="25"/>
      <c r="J483" s="25"/>
    </row>
    <row r="484">
      <c r="A484" s="24"/>
      <c r="B484" s="25"/>
      <c r="D484" s="25"/>
      <c r="G484" s="25"/>
      <c r="H484" s="27"/>
      <c r="I484" s="25"/>
      <c r="J484" s="25"/>
    </row>
    <row r="485">
      <c r="A485" s="24"/>
      <c r="B485" s="25"/>
      <c r="D485" s="25"/>
      <c r="G485" s="25"/>
      <c r="H485" s="27"/>
      <c r="I485" s="25"/>
      <c r="J485" s="25"/>
    </row>
    <row r="486">
      <c r="A486" s="24"/>
      <c r="B486" s="25"/>
      <c r="D486" s="25"/>
      <c r="G486" s="25"/>
      <c r="H486" s="27"/>
      <c r="I486" s="25"/>
      <c r="J486" s="25"/>
    </row>
    <row r="487">
      <c r="A487" s="24"/>
      <c r="B487" s="25"/>
      <c r="D487" s="25"/>
      <c r="G487" s="25"/>
      <c r="H487" s="27"/>
      <c r="I487" s="25"/>
      <c r="J487" s="25"/>
    </row>
    <row r="488">
      <c r="A488" s="24"/>
      <c r="B488" s="25"/>
      <c r="D488" s="25"/>
      <c r="G488" s="25"/>
      <c r="H488" s="27"/>
      <c r="I488" s="25"/>
      <c r="J488" s="25"/>
    </row>
    <row r="489">
      <c r="A489" s="24"/>
      <c r="B489" s="25"/>
      <c r="D489" s="25"/>
      <c r="G489" s="25"/>
      <c r="H489" s="27"/>
      <c r="I489" s="25"/>
      <c r="J489" s="25"/>
    </row>
    <row r="490">
      <c r="A490" s="24"/>
      <c r="B490" s="25"/>
      <c r="D490" s="25"/>
      <c r="G490" s="25"/>
      <c r="H490" s="27"/>
      <c r="I490" s="25"/>
      <c r="J490" s="25"/>
    </row>
    <row r="491">
      <c r="A491" s="24"/>
      <c r="B491" s="25"/>
      <c r="D491" s="25"/>
      <c r="G491" s="25"/>
      <c r="H491" s="27"/>
      <c r="I491" s="25"/>
      <c r="J491" s="25"/>
    </row>
    <row r="492">
      <c r="A492" s="24"/>
      <c r="B492" s="25"/>
      <c r="D492" s="25"/>
      <c r="G492" s="25"/>
      <c r="H492" s="27"/>
      <c r="I492" s="25"/>
      <c r="J492" s="25"/>
    </row>
    <row r="493">
      <c r="A493" s="24"/>
      <c r="B493" s="25"/>
      <c r="D493" s="25"/>
      <c r="G493" s="25"/>
      <c r="H493" s="27"/>
      <c r="I493" s="25"/>
      <c r="J493" s="25"/>
    </row>
    <row r="494">
      <c r="A494" s="24"/>
      <c r="B494" s="25"/>
      <c r="D494" s="25"/>
      <c r="G494" s="25"/>
      <c r="H494" s="27"/>
      <c r="I494" s="25"/>
      <c r="J494" s="25"/>
    </row>
    <row r="495">
      <c r="A495" s="24"/>
      <c r="B495" s="25"/>
      <c r="D495" s="25"/>
      <c r="G495" s="25"/>
      <c r="H495" s="27"/>
      <c r="I495" s="25"/>
      <c r="J495" s="25"/>
    </row>
    <row r="496">
      <c r="A496" s="24"/>
      <c r="B496" s="25"/>
      <c r="D496" s="25"/>
      <c r="G496" s="25"/>
      <c r="H496" s="27"/>
      <c r="I496" s="25"/>
      <c r="J496" s="25"/>
    </row>
    <row r="497">
      <c r="A497" s="24"/>
      <c r="B497" s="25"/>
      <c r="D497" s="25"/>
      <c r="G497" s="25"/>
      <c r="H497" s="27"/>
      <c r="I497" s="25"/>
      <c r="J497" s="25"/>
    </row>
    <row r="498">
      <c r="A498" s="24"/>
      <c r="B498" s="25"/>
      <c r="D498" s="25"/>
      <c r="G498" s="25"/>
      <c r="H498" s="27"/>
      <c r="I498" s="25"/>
      <c r="J498" s="25"/>
    </row>
    <row r="499">
      <c r="A499" s="24"/>
      <c r="B499" s="25"/>
      <c r="D499" s="25"/>
      <c r="G499" s="25"/>
      <c r="H499" s="27"/>
      <c r="I499" s="25"/>
      <c r="J499" s="25"/>
    </row>
    <row r="500">
      <c r="A500" s="24"/>
      <c r="B500" s="25"/>
      <c r="D500" s="25"/>
      <c r="G500" s="25"/>
      <c r="H500" s="27"/>
      <c r="I500" s="25"/>
      <c r="J500" s="25"/>
    </row>
    <row r="501">
      <c r="A501" s="24"/>
      <c r="B501" s="25"/>
      <c r="D501" s="25"/>
      <c r="G501" s="25"/>
      <c r="H501" s="27"/>
      <c r="I501" s="25"/>
      <c r="J501" s="25"/>
    </row>
    <row r="502">
      <c r="A502" s="24"/>
      <c r="B502" s="25"/>
      <c r="D502" s="25"/>
      <c r="G502" s="25"/>
      <c r="H502" s="27"/>
      <c r="I502" s="25"/>
      <c r="J502" s="25"/>
    </row>
    <row r="503">
      <c r="A503" s="24"/>
      <c r="B503" s="25"/>
      <c r="D503" s="25"/>
      <c r="G503" s="25"/>
      <c r="H503" s="27"/>
      <c r="I503" s="25"/>
      <c r="J503" s="25"/>
    </row>
    <row r="504">
      <c r="A504" s="24"/>
      <c r="B504" s="25"/>
      <c r="D504" s="25"/>
      <c r="G504" s="25"/>
      <c r="H504" s="27"/>
      <c r="I504" s="25"/>
      <c r="J504" s="25"/>
    </row>
    <row r="505">
      <c r="A505" s="24"/>
      <c r="B505" s="25"/>
      <c r="D505" s="25"/>
      <c r="G505" s="25"/>
      <c r="H505" s="27"/>
      <c r="I505" s="25"/>
      <c r="J505" s="25"/>
    </row>
    <row r="506">
      <c r="A506" s="24"/>
      <c r="B506" s="25"/>
      <c r="D506" s="25"/>
      <c r="G506" s="25"/>
      <c r="H506" s="27"/>
      <c r="I506" s="25"/>
      <c r="J506" s="25"/>
    </row>
    <row r="507">
      <c r="A507" s="24"/>
      <c r="B507" s="25"/>
      <c r="D507" s="25"/>
      <c r="G507" s="25"/>
      <c r="H507" s="27"/>
      <c r="I507" s="25"/>
      <c r="J507" s="25"/>
    </row>
    <row r="508">
      <c r="A508" s="24"/>
      <c r="B508" s="25"/>
      <c r="D508" s="25"/>
      <c r="G508" s="25"/>
      <c r="H508" s="27"/>
      <c r="I508" s="25"/>
      <c r="J508" s="25"/>
    </row>
    <row r="509">
      <c r="A509" s="24"/>
      <c r="B509" s="25"/>
      <c r="D509" s="25"/>
      <c r="G509" s="25"/>
      <c r="H509" s="27"/>
      <c r="I509" s="25"/>
      <c r="J509" s="25"/>
    </row>
    <row r="510">
      <c r="A510" s="24"/>
      <c r="B510" s="25"/>
      <c r="D510" s="25"/>
      <c r="G510" s="25"/>
      <c r="H510" s="27"/>
      <c r="I510" s="25"/>
      <c r="J510" s="25"/>
    </row>
    <row r="511">
      <c r="A511" s="24"/>
      <c r="B511" s="25"/>
      <c r="D511" s="25"/>
      <c r="G511" s="25"/>
      <c r="H511" s="27"/>
      <c r="I511" s="25"/>
      <c r="J511" s="25"/>
    </row>
    <row r="512">
      <c r="A512" s="24"/>
      <c r="B512" s="25"/>
      <c r="D512" s="25"/>
      <c r="G512" s="25"/>
      <c r="H512" s="27"/>
      <c r="I512" s="25"/>
      <c r="J512" s="25"/>
    </row>
    <row r="513">
      <c r="A513" s="24"/>
      <c r="B513" s="25"/>
      <c r="D513" s="25"/>
      <c r="G513" s="25"/>
      <c r="H513" s="27"/>
      <c r="I513" s="25"/>
      <c r="J513" s="25"/>
    </row>
    <row r="514">
      <c r="A514" s="24"/>
      <c r="B514" s="25"/>
      <c r="D514" s="25"/>
      <c r="G514" s="25"/>
      <c r="H514" s="27"/>
      <c r="I514" s="25"/>
      <c r="J514" s="25"/>
    </row>
    <row r="515">
      <c r="A515" s="24"/>
      <c r="B515" s="25"/>
      <c r="D515" s="25"/>
      <c r="G515" s="25"/>
      <c r="H515" s="27"/>
      <c r="I515" s="25"/>
      <c r="J515" s="25"/>
    </row>
    <row r="516">
      <c r="A516" s="24"/>
      <c r="B516" s="25"/>
      <c r="D516" s="25"/>
      <c r="G516" s="25"/>
      <c r="H516" s="27"/>
      <c r="I516" s="25"/>
      <c r="J516" s="25"/>
    </row>
    <row r="517">
      <c r="A517" s="24"/>
      <c r="B517" s="25"/>
      <c r="D517" s="25"/>
      <c r="G517" s="25"/>
      <c r="H517" s="27"/>
      <c r="I517" s="25"/>
      <c r="J517" s="25"/>
    </row>
    <row r="518">
      <c r="A518" s="24"/>
      <c r="B518" s="25"/>
      <c r="D518" s="25"/>
      <c r="G518" s="25"/>
      <c r="H518" s="27"/>
      <c r="I518" s="25"/>
      <c r="J518" s="25"/>
    </row>
    <row r="519">
      <c r="A519" s="24"/>
      <c r="B519" s="25"/>
      <c r="D519" s="25"/>
      <c r="G519" s="25"/>
      <c r="H519" s="27"/>
      <c r="I519" s="25"/>
      <c r="J519" s="25"/>
    </row>
    <row r="520">
      <c r="A520" s="24"/>
      <c r="B520" s="25"/>
      <c r="D520" s="25"/>
      <c r="G520" s="25"/>
      <c r="H520" s="27"/>
      <c r="I520" s="25"/>
      <c r="J520" s="25"/>
    </row>
    <row r="521">
      <c r="A521" s="24"/>
      <c r="B521" s="25"/>
      <c r="D521" s="25"/>
      <c r="G521" s="25"/>
      <c r="H521" s="27"/>
      <c r="I521" s="25"/>
      <c r="J521" s="25"/>
    </row>
    <row r="522">
      <c r="A522" s="24"/>
      <c r="B522" s="25"/>
      <c r="D522" s="25"/>
      <c r="G522" s="25"/>
      <c r="H522" s="27"/>
      <c r="I522" s="25"/>
      <c r="J522" s="25"/>
    </row>
    <row r="523">
      <c r="A523" s="24"/>
      <c r="B523" s="25"/>
      <c r="D523" s="25"/>
      <c r="G523" s="25"/>
      <c r="H523" s="27"/>
      <c r="I523" s="25"/>
      <c r="J523" s="25"/>
    </row>
    <row r="524">
      <c r="A524" s="24"/>
      <c r="B524" s="25"/>
      <c r="D524" s="25"/>
      <c r="G524" s="25"/>
      <c r="H524" s="27"/>
      <c r="I524" s="25"/>
      <c r="J524" s="25"/>
    </row>
    <row r="525">
      <c r="A525" s="24"/>
      <c r="B525" s="25"/>
      <c r="D525" s="25"/>
      <c r="G525" s="25"/>
      <c r="H525" s="27"/>
      <c r="I525" s="25"/>
      <c r="J525" s="25"/>
    </row>
    <row r="526">
      <c r="A526" s="24"/>
      <c r="B526" s="25"/>
      <c r="D526" s="25"/>
      <c r="G526" s="25"/>
      <c r="H526" s="27"/>
      <c r="I526" s="25"/>
      <c r="J526" s="25"/>
    </row>
    <row r="527">
      <c r="A527" s="24"/>
      <c r="B527" s="25"/>
      <c r="D527" s="25"/>
      <c r="G527" s="25"/>
      <c r="H527" s="27"/>
      <c r="I527" s="25"/>
      <c r="J527" s="25"/>
    </row>
    <row r="528">
      <c r="A528" s="24"/>
      <c r="B528" s="25"/>
      <c r="D528" s="25"/>
      <c r="G528" s="25"/>
      <c r="H528" s="27"/>
      <c r="I528" s="25"/>
      <c r="J528" s="25"/>
    </row>
    <row r="529">
      <c r="A529" s="24"/>
      <c r="B529" s="25"/>
      <c r="D529" s="25"/>
      <c r="G529" s="25"/>
      <c r="H529" s="27"/>
      <c r="I529" s="25"/>
      <c r="J529" s="25"/>
    </row>
    <row r="530">
      <c r="A530" s="24"/>
      <c r="B530" s="25"/>
      <c r="D530" s="25"/>
      <c r="G530" s="25"/>
      <c r="H530" s="27"/>
      <c r="I530" s="25"/>
      <c r="J530" s="25"/>
    </row>
    <row r="531">
      <c r="A531" s="24"/>
      <c r="B531" s="25"/>
      <c r="D531" s="25"/>
      <c r="G531" s="25"/>
      <c r="H531" s="27"/>
      <c r="I531" s="25"/>
      <c r="J531" s="25"/>
    </row>
    <row r="532">
      <c r="A532" s="24"/>
      <c r="B532" s="25"/>
      <c r="D532" s="25"/>
      <c r="G532" s="25"/>
      <c r="H532" s="27"/>
      <c r="I532" s="25"/>
      <c r="J532" s="25"/>
    </row>
    <row r="533">
      <c r="A533" s="24"/>
      <c r="B533" s="25"/>
      <c r="D533" s="25"/>
      <c r="G533" s="25"/>
      <c r="H533" s="27"/>
      <c r="I533" s="25"/>
      <c r="J533" s="25"/>
    </row>
    <row r="534">
      <c r="A534" s="24"/>
      <c r="B534" s="25"/>
      <c r="D534" s="25"/>
      <c r="G534" s="25"/>
      <c r="H534" s="27"/>
      <c r="I534" s="25"/>
      <c r="J534" s="25"/>
    </row>
    <row r="535">
      <c r="A535" s="24"/>
      <c r="B535" s="25"/>
      <c r="D535" s="25"/>
      <c r="G535" s="25"/>
      <c r="H535" s="27"/>
      <c r="I535" s="25"/>
      <c r="J535" s="25"/>
    </row>
    <row r="536">
      <c r="A536" s="24"/>
      <c r="B536" s="25"/>
      <c r="D536" s="25"/>
      <c r="G536" s="25"/>
      <c r="H536" s="27"/>
      <c r="I536" s="25"/>
      <c r="J536" s="25"/>
    </row>
    <row r="537">
      <c r="A537" s="24"/>
      <c r="B537" s="25"/>
      <c r="D537" s="25"/>
      <c r="G537" s="25"/>
      <c r="H537" s="27"/>
      <c r="I537" s="25"/>
      <c r="J537" s="25"/>
    </row>
    <row r="538">
      <c r="A538" s="24"/>
      <c r="B538" s="25"/>
      <c r="D538" s="25"/>
      <c r="G538" s="25"/>
      <c r="H538" s="27"/>
      <c r="I538" s="25"/>
      <c r="J538" s="25"/>
    </row>
    <row r="539">
      <c r="A539" s="24"/>
      <c r="B539" s="25"/>
      <c r="D539" s="25"/>
      <c r="G539" s="25"/>
      <c r="H539" s="27"/>
      <c r="I539" s="25"/>
      <c r="J539" s="25"/>
    </row>
    <row r="540">
      <c r="A540" s="24"/>
      <c r="B540" s="25"/>
      <c r="D540" s="25"/>
      <c r="G540" s="25"/>
      <c r="H540" s="27"/>
      <c r="I540" s="25"/>
      <c r="J540" s="25"/>
    </row>
    <row r="541">
      <c r="A541" s="24"/>
      <c r="B541" s="25"/>
      <c r="D541" s="25"/>
      <c r="G541" s="25"/>
      <c r="H541" s="27"/>
      <c r="I541" s="25"/>
      <c r="J541" s="25"/>
    </row>
    <row r="542">
      <c r="A542" s="24"/>
      <c r="B542" s="25"/>
      <c r="D542" s="25"/>
      <c r="G542" s="25"/>
      <c r="H542" s="27"/>
      <c r="I542" s="25"/>
      <c r="J542" s="25"/>
    </row>
    <row r="543">
      <c r="A543" s="24"/>
      <c r="B543" s="25"/>
      <c r="D543" s="25"/>
      <c r="G543" s="25"/>
      <c r="H543" s="27"/>
      <c r="I543" s="25"/>
      <c r="J543" s="25"/>
    </row>
    <row r="544">
      <c r="A544" s="24"/>
      <c r="B544" s="25"/>
      <c r="D544" s="25"/>
      <c r="G544" s="25"/>
      <c r="H544" s="27"/>
      <c r="I544" s="25"/>
      <c r="J544" s="25"/>
    </row>
    <row r="545">
      <c r="A545" s="24"/>
      <c r="B545" s="25"/>
      <c r="D545" s="25"/>
      <c r="G545" s="25"/>
      <c r="H545" s="27"/>
      <c r="I545" s="25"/>
      <c r="J545" s="25"/>
    </row>
    <row r="546">
      <c r="A546" s="24"/>
      <c r="B546" s="25"/>
      <c r="D546" s="25"/>
      <c r="G546" s="25"/>
      <c r="H546" s="27"/>
      <c r="I546" s="25"/>
      <c r="J546" s="25"/>
    </row>
    <row r="547">
      <c r="A547" s="24"/>
      <c r="B547" s="25"/>
      <c r="D547" s="25"/>
      <c r="G547" s="25"/>
      <c r="H547" s="27"/>
      <c r="I547" s="25"/>
      <c r="J547" s="25"/>
    </row>
    <row r="548">
      <c r="A548" s="24"/>
      <c r="B548" s="25"/>
      <c r="D548" s="25"/>
      <c r="G548" s="25"/>
      <c r="H548" s="27"/>
      <c r="I548" s="25"/>
      <c r="J548" s="25"/>
    </row>
    <row r="549">
      <c r="A549" s="24"/>
      <c r="B549" s="25"/>
      <c r="D549" s="25"/>
      <c r="G549" s="25"/>
      <c r="H549" s="27"/>
      <c r="I549" s="25"/>
      <c r="J549" s="25"/>
    </row>
    <row r="550">
      <c r="A550" s="24"/>
      <c r="B550" s="25"/>
      <c r="D550" s="25"/>
      <c r="G550" s="25"/>
      <c r="H550" s="27"/>
      <c r="I550" s="25"/>
      <c r="J550" s="25"/>
    </row>
    <row r="551">
      <c r="A551" s="24"/>
      <c r="B551" s="25"/>
      <c r="D551" s="25"/>
      <c r="G551" s="25"/>
      <c r="H551" s="27"/>
      <c r="I551" s="25"/>
      <c r="J551" s="25"/>
    </row>
    <row r="552">
      <c r="A552" s="24"/>
      <c r="B552" s="25"/>
      <c r="D552" s="25"/>
      <c r="G552" s="25"/>
      <c r="H552" s="27"/>
      <c r="I552" s="25"/>
      <c r="J552" s="25"/>
    </row>
    <row r="553">
      <c r="A553" s="24"/>
      <c r="B553" s="25"/>
      <c r="D553" s="25"/>
      <c r="G553" s="25"/>
      <c r="H553" s="27"/>
      <c r="I553" s="25"/>
      <c r="J553" s="25"/>
    </row>
    <row r="554">
      <c r="A554" s="24"/>
      <c r="B554" s="25"/>
      <c r="D554" s="25"/>
      <c r="G554" s="25"/>
      <c r="H554" s="27"/>
      <c r="I554" s="25"/>
      <c r="J554" s="25"/>
    </row>
    <row r="555">
      <c r="A555" s="24"/>
      <c r="B555" s="25"/>
      <c r="D555" s="25"/>
      <c r="G555" s="25"/>
      <c r="H555" s="27"/>
      <c r="I555" s="25"/>
      <c r="J555" s="25"/>
    </row>
    <row r="556">
      <c r="A556" s="24"/>
      <c r="B556" s="25"/>
      <c r="D556" s="25"/>
      <c r="G556" s="25"/>
      <c r="H556" s="27"/>
      <c r="I556" s="25"/>
      <c r="J556" s="25"/>
    </row>
    <row r="557">
      <c r="A557" s="24"/>
      <c r="B557" s="25"/>
      <c r="D557" s="25"/>
      <c r="G557" s="25"/>
      <c r="H557" s="27"/>
      <c r="I557" s="25"/>
      <c r="J557" s="25"/>
    </row>
    <row r="558">
      <c r="A558" s="24"/>
      <c r="B558" s="25"/>
      <c r="D558" s="25"/>
      <c r="G558" s="25"/>
      <c r="H558" s="27"/>
      <c r="I558" s="25"/>
      <c r="J558" s="25"/>
    </row>
    <row r="559">
      <c r="A559" s="24"/>
      <c r="B559" s="25"/>
      <c r="D559" s="25"/>
      <c r="G559" s="25"/>
      <c r="H559" s="27"/>
      <c r="I559" s="25"/>
      <c r="J559" s="25"/>
    </row>
    <row r="560">
      <c r="A560" s="24"/>
      <c r="B560" s="25"/>
      <c r="D560" s="25"/>
      <c r="G560" s="25"/>
      <c r="H560" s="27"/>
      <c r="I560" s="25"/>
      <c r="J560" s="25"/>
    </row>
    <row r="561">
      <c r="A561" s="24"/>
      <c r="B561" s="25"/>
      <c r="D561" s="25"/>
      <c r="G561" s="25"/>
      <c r="H561" s="27"/>
      <c r="I561" s="25"/>
      <c r="J561" s="25"/>
    </row>
    <row r="562">
      <c r="A562" s="24"/>
      <c r="B562" s="25"/>
      <c r="D562" s="25"/>
      <c r="G562" s="25"/>
      <c r="H562" s="27"/>
      <c r="I562" s="25"/>
      <c r="J562" s="25"/>
    </row>
    <row r="563">
      <c r="A563" s="24"/>
      <c r="B563" s="25"/>
      <c r="D563" s="25"/>
      <c r="G563" s="25"/>
      <c r="H563" s="27"/>
      <c r="I563" s="25"/>
      <c r="J563" s="25"/>
    </row>
    <row r="564">
      <c r="A564" s="24"/>
      <c r="B564" s="25"/>
      <c r="D564" s="25"/>
      <c r="G564" s="25"/>
      <c r="H564" s="27"/>
      <c r="I564" s="25"/>
      <c r="J564" s="25"/>
    </row>
    <row r="565">
      <c r="A565" s="24"/>
      <c r="B565" s="25"/>
      <c r="D565" s="25"/>
      <c r="G565" s="25"/>
      <c r="H565" s="27"/>
      <c r="I565" s="25"/>
      <c r="J565" s="25"/>
    </row>
    <row r="566">
      <c r="A566" s="24"/>
      <c r="B566" s="25"/>
      <c r="D566" s="25"/>
      <c r="G566" s="25"/>
      <c r="H566" s="27"/>
      <c r="I566" s="25"/>
      <c r="J566" s="25"/>
    </row>
    <row r="567">
      <c r="A567" s="24"/>
      <c r="B567" s="25"/>
      <c r="D567" s="25"/>
      <c r="G567" s="25"/>
      <c r="H567" s="27"/>
      <c r="I567" s="25"/>
      <c r="J567" s="25"/>
    </row>
    <row r="568">
      <c r="A568" s="24"/>
      <c r="B568" s="25"/>
      <c r="D568" s="25"/>
      <c r="G568" s="25"/>
      <c r="H568" s="27"/>
      <c r="I568" s="25"/>
      <c r="J568" s="25"/>
    </row>
    <row r="569">
      <c r="A569" s="24"/>
      <c r="B569" s="25"/>
      <c r="D569" s="25"/>
      <c r="G569" s="25"/>
      <c r="H569" s="27"/>
      <c r="I569" s="25"/>
      <c r="J569" s="25"/>
    </row>
    <row r="570">
      <c r="A570" s="24"/>
      <c r="B570" s="25"/>
      <c r="D570" s="25"/>
      <c r="G570" s="25"/>
      <c r="H570" s="27"/>
      <c r="I570" s="25"/>
      <c r="J570" s="25"/>
    </row>
    <row r="571">
      <c r="A571" s="24"/>
      <c r="B571" s="25"/>
      <c r="D571" s="25"/>
      <c r="G571" s="25"/>
      <c r="H571" s="27"/>
      <c r="I571" s="25"/>
      <c r="J571" s="25"/>
    </row>
    <row r="572">
      <c r="A572" s="24"/>
      <c r="B572" s="25"/>
      <c r="D572" s="25"/>
      <c r="G572" s="25"/>
      <c r="H572" s="27"/>
      <c r="I572" s="25"/>
      <c r="J572" s="25"/>
    </row>
    <row r="573">
      <c r="A573" s="24"/>
      <c r="B573" s="25"/>
      <c r="D573" s="25"/>
      <c r="G573" s="25"/>
      <c r="H573" s="27"/>
      <c r="I573" s="25"/>
      <c r="J573" s="25"/>
    </row>
    <row r="574">
      <c r="A574" s="24"/>
      <c r="B574" s="25"/>
      <c r="D574" s="25"/>
      <c r="G574" s="25"/>
      <c r="H574" s="27"/>
      <c r="I574" s="25"/>
      <c r="J574" s="25"/>
    </row>
    <row r="575">
      <c r="A575" s="24"/>
      <c r="B575" s="25"/>
      <c r="D575" s="25"/>
      <c r="G575" s="25"/>
      <c r="H575" s="27"/>
      <c r="I575" s="25"/>
      <c r="J575" s="25"/>
    </row>
    <row r="576">
      <c r="A576" s="24"/>
      <c r="B576" s="25"/>
      <c r="D576" s="25"/>
      <c r="G576" s="25"/>
      <c r="H576" s="27"/>
      <c r="I576" s="25"/>
      <c r="J576" s="25"/>
    </row>
    <row r="577">
      <c r="A577" s="24"/>
      <c r="B577" s="25"/>
      <c r="D577" s="25"/>
      <c r="G577" s="25"/>
      <c r="H577" s="27"/>
      <c r="I577" s="25"/>
      <c r="J577" s="25"/>
    </row>
    <row r="578">
      <c r="A578" s="24"/>
      <c r="B578" s="25"/>
      <c r="D578" s="25"/>
      <c r="G578" s="25"/>
      <c r="H578" s="27"/>
      <c r="I578" s="25"/>
      <c r="J578" s="25"/>
    </row>
    <row r="579">
      <c r="A579" s="24"/>
      <c r="B579" s="25"/>
      <c r="D579" s="25"/>
      <c r="G579" s="25"/>
      <c r="H579" s="27"/>
      <c r="I579" s="25"/>
      <c r="J579" s="25"/>
    </row>
    <row r="580">
      <c r="A580" s="24"/>
      <c r="B580" s="25"/>
      <c r="D580" s="25"/>
      <c r="G580" s="25"/>
      <c r="H580" s="27"/>
      <c r="I580" s="25"/>
      <c r="J580" s="25"/>
    </row>
    <row r="581">
      <c r="A581" s="24"/>
      <c r="B581" s="25"/>
      <c r="D581" s="25"/>
      <c r="G581" s="25"/>
      <c r="H581" s="27"/>
      <c r="I581" s="25"/>
      <c r="J581" s="25"/>
    </row>
    <row r="582">
      <c r="A582" s="24"/>
      <c r="B582" s="25"/>
      <c r="D582" s="25"/>
      <c r="G582" s="25"/>
      <c r="H582" s="27"/>
      <c r="I582" s="25"/>
      <c r="J582" s="25"/>
    </row>
    <row r="583">
      <c r="A583" s="24"/>
      <c r="B583" s="25"/>
      <c r="D583" s="25"/>
      <c r="G583" s="25"/>
      <c r="H583" s="27"/>
      <c r="I583" s="25"/>
      <c r="J583" s="25"/>
    </row>
    <row r="584">
      <c r="A584" s="24"/>
      <c r="B584" s="25"/>
      <c r="D584" s="25"/>
      <c r="G584" s="25"/>
      <c r="H584" s="27"/>
      <c r="I584" s="25"/>
      <c r="J584" s="25"/>
    </row>
    <row r="585">
      <c r="A585" s="24"/>
      <c r="B585" s="25"/>
      <c r="D585" s="25"/>
      <c r="G585" s="25"/>
      <c r="H585" s="27"/>
      <c r="I585" s="25"/>
      <c r="J585" s="25"/>
    </row>
    <row r="586">
      <c r="A586" s="24"/>
      <c r="B586" s="25"/>
      <c r="D586" s="25"/>
      <c r="G586" s="25"/>
      <c r="H586" s="27"/>
      <c r="I586" s="25"/>
      <c r="J586" s="25"/>
    </row>
    <row r="587">
      <c r="A587" s="24"/>
      <c r="B587" s="25"/>
      <c r="D587" s="25"/>
      <c r="G587" s="25"/>
      <c r="H587" s="27"/>
      <c r="I587" s="25"/>
      <c r="J587" s="25"/>
    </row>
    <row r="588">
      <c r="A588" s="24"/>
      <c r="B588" s="25"/>
      <c r="D588" s="25"/>
      <c r="G588" s="25"/>
      <c r="H588" s="27"/>
      <c r="I588" s="25"/>
      <c r="J588" s="25"/>
    </row>
    <row r="589">
      <c r="A589" s="24"/>
      <c r="B589" s="25"/>
      <c r="D589" s="25"/>
      <c r="G589" s="25"/>
      <c r="H589" s="27"/>
      <c r="I589" s="25"/>
      <c r="J589" s="25"/>
    </row>
    <row r="590">
      <c r="A590" s="24"/>
      <c r="B590" s="25"/>
      <c r="D590" s="25"/>
      <c r="G590" s="25"/>
      <c r="H590" s="27"/>
      <c r="I590" s="25"/>
      <c r="J590" s="25"/>
    </row>
    <row r="591">
      <c r="A591" s="24"/>
      <c r="B591" s="25"/>
      <c r="D591" s="25"/>
      <c r="G591" s="25"/>
      <c r="H591" s="27"/>
      <c r="I591" s="25"/>
      <c r="J591" s="25"/>
    </row>
    <row r="592">
      <c r="A592" s="24"/>
      <c r="B592" s="25"/>
      <c r="D592" s="25"/>
      <c r="G592" s="25"/>
      <c r="H592" s="27"/>
      <c r="I592" s="25"/>
      <c r="J592" s="25"/>
    </row>
    <row r="593">
      <c r="A593" s="24"/>
      <c r="B593" s="25"/>
      <c r="D593" s="25"/>
      <c r="G593" s="25"/>
      <c r="H593" s="27"/>
      <c r="I593" s="25"/>
      <c r="J593" s="25"/>
    </row>
    <row r="594">
      <c r="A594" s="24"/>
      <c r="B594" s="25"/>
      <c r="D594" s="25"/>
      <c r="G594" s="25"/>
      <c r="H594" s="27"/>
      <c r="I594" s="25"/>
      <c r="J594" s="25"/>
    </row>
    <row r="595">
      <c r="A595" s="24"/>
      <c r="B595" s="25"/>
      <c r="D595" s="25"/>
      <c r="G595" s="25"/>
      <c r="H595" s="27"/>
      <c r="I595" s="25"/>
      <c r="J595" s="25"/>
    </row>
    <row r="596">
      <c r="A596" s="24"/>
      <c r="B596" s="25"/>
      <c r="D596" s="25"/>
      <c r="G596" s="25"/>
      <c r="H596" s="27"/>
      <c r="I596" s="25"/>
      <c r="J596" s="25"/>
    </row>
    <row r="597">
      <c r="A597" s="24"/>
      <c r="B597" s="25"/>
      <c r="D597" s="25"/>
      <c r="G597" s="25"/>
      <c r="H597" s="27"/>
      <c r="I597" s="25"/>
      <c r="J597" s="25"/>
    </row>
    <row r="598">
      <c r="A598" s="24"/>
      <c r="B598" s="25"/>
      <c r="D598" s="25"/>
      <c r="G598" s="25"/>
      <c r="H598" s="27"/>
      <c r="I598" s="25"/>
      <c r="J598" s="25"/>
    </row>
    <row r="599">
      <c r="A599" s="24"/>
      <c r="B599" s="25"/>
      <c r="D599" s="25"/>
      <c r="G599" s="25"/>
      <c r="H599" s="27"/>
      <c r="I599" s="25"/>
      <c r="J599" s="25"/>
    </row>
    <row r="600">
      <c r="A600" s="24"/>
      <c r="B600" s="25"/>
      <c r="D600" s="25"/>
      <c r="G600" s="25"/>
      <c r="H600" s="27"/>
      <c r="I600" s="25"/>
      <c r="J600" s="25"/>
    </row>
    <row r="601">
      <c r="A601" s="24"/>
      <c r="B601" s="25"/>
      <c r="D601" s="25"/>
      <c r="G601" s="25"/>
      <c r="H601" s="27"/>
      <c r="I601" s="25"/>
      <c r="J601" s="25"/>
    </row>
    <row r="602">
      <c r="A602" s="24"/>
      <c r="B602" s="25"/>
      <c r="D602" s="25"/>
      <c r="G602" s="25"/>
      <c r="H602" s="27"/>
      <c r="I602" s="25"/>
      <c r="J602" s="25"/>
    </row>
    <row r="603">
      <c r="A603" s="24"/>
      <c r="B603" s="25"/>
      <c r="D603" s="25"/>
      <c r="G603" s="25"/>
      <c r="H603" s="27"/>
      <c r="I603" s="25"/>
      <c r="J603" s="25"/>
    </row>
    <row r="604">
      <c r="A604" s="24"/>
      <c r="B604" s="25"/>
      <c r="D604" s="25"/>
      <c r="G604" s="25"/>
      <c r="H604" s="27"/>
      <c r="I604" s="25"/>
      <c r="J604" s="25"/>
    </row>
    <row r="605">
      <c r="A605" s="24"/>
      <c r="B605" s="25"/>
      <c r="D605" s="25"/>
      <c r="G605" s="25"/>
      <c r="H605" s="27"/>
      <c r="I605" s="25"/>
      <c r="J605" s="25"/>
    </row>
    <row r="606">
      <c r="A606" s="24"/>
      <c r="B606" s="25"/>
      <c r="D606" s="25"/>
      <c r="G606" s="25"/>
      <c r="H606" s="27"/>
      <c r="I606" s="25"/>
      <c r="J606" s="25"/>
    </row>
    <row r="607">
      <c r="A607" s="24"/>
      <c r="B607" s="25"/>
      <c r="D607" s="25"/>
      <c r="G607" s="25"/>
      <c r="H607" s="27"/>
      <c r="I607" s="25"/>
      <c r="J607" s="25"/>
    </row>
    <row r="608">
      <c r="A608" s="24"/>
      <c r="B608" s="25"/>
      <c r="D608" s="25"/>
      <c r="G608" s="25"/>
      <c r="H608" s="27"/>
      <c r="I608" s="25"/>
      <c r="J608" s="25"/>
    </row>
    <row r="609">
      <c r="A609" s="24"/>
      <c r="B609" s="25"/>
      <c r="D609" s="25"/>
      <c r="G609" s="25"/>
      <c r="H609" s="27"/>
      <c r="I609" s="25"/>
      <c r="J609" s="25"/>
    </row>
    <row r="610">
      <c r="A610" s="24"/>
      <c r="B610" s="25"/>
      <c r="D610" s="25"/>
      <c r="G610" s="25"/>
      <c r="H610" s="27"/>
      <c r="I610" s="25"/>
      <c r="J610" s="25"/>
    </row>
    <row r="611">
      <c r="A611" s="24"/>
      <c r="B611" s="25"/>
      <c r="D611" s="25"/>
      <c r="G611" s="25"/>
      <c r="H611" s="27"/>
      <c r="I611" s="25"/>
      <c r="J611" s="25"/>
    </row>
    <row r="612">
      <c r="A612" s="24"/>
      <c r="B612" s="25"/>
      <c r="D612" s="25"/>
      <c r="G612" s="25"/>
      <c r="H612" s="27"/>
      <c r="I612" s="25"/>
      <c r="J612" s="25"/>
    </row>
    <row r="613">
      <c r="A613" s="24"/>
      <c r="B613" s="25"/>
      <c r="D613" s="25"/>
      <c r="G613" s="25"/>
      <c r="H613" s="27"/>
      <c r="I613" s="25"/>
      <c r="J613" s="25"/>
    </row>
    <row r="614">
      <c r="A614" s="24"/>
      <c r="B614" s="25"/>
      <c r="D614" s="25"/>
      <c r="G614" s="25"/>
      <c r="H614" s="27"/>
      <c r="I614" s="25"/>
      <c r="J614" s="25"/>
    </row>
    <row r="615">
      <c r="A615" s="24"/>
      <c r="B615" s="25"/>
      <c r="D615" s="25"/>
      <c r="G615" s="25"/>
      <c r="H615" s="27"/>
      <c r="I615" s="25"/>
      <c r="J615" s="25"/>
    </row>
    <row r="616">
      <c r="A616" s="24"/>
      <c r="B616" s="25"/>
      <c r="D616" s="25"/>
      <c r="G616" s="25"/>
      <c r="H616" s="27"/>
      <c r="I616" s="25"/>
      <c r="J616" s="25"/>
    </row>
    <row r="617">
      <c r="A617" s="24"/>
      <c r="B617" s="25"/>
      <c r="D617" s="25"/>
      <c r="G617" s="25"/>
      <c r="H617" s="27"/>
      <c r="I617" s="25"/>
      <c r="J617" s="25"/>
    </row>
    <row r="618">
      <c r="A618" s="24"/>
      <c r="B618" s="25"/>
      <c r="D618" s="25"/>
      <c r="G618" s="25"/>
      <c r="H618" s="27"/>
      <c r="I618" s="25"/>
      <c r="J618" s="25"/>
    </row>
    <row r="619">
      <c r="A619" s="24"/>
      <c r="B619" s="25"/>
      <c r="D619" s="25"/>
      <c r="G619" s="25"/>
      <c r="H619" s="27"/>
      <c r="I619" s="25"/>
      <c r="J619" s="25"/>
    </row>
    <row r="620">
      <c r="A620" s="24"/>
      <c r="B620" s="25"/>
      <c r="D620" s="25"/>
      <c r="G620" s="25"/>
      <c r="H620" s="27"/>
      <c r="I620" s="25"/>
      <c r="J620" s="25"/>
    </row>
    <row r="621">
      <c r="A621" s="24"/>
      <c r="B621" s="25"/>
      <c r="D621" s="25"/>
      <c r="G621" s="25"/>
      <c r="H621" s="27"/>
      <c r="I621" s="25"/>
      <c r="J621" s="25"/>
    </row>
    <row r="622">
      <c r="A622" s="24"/>
      <c r="B622" s="25"/>
      <c r="D622" s="25"/>
      <c r="G622" s="25"/>
      <c r="H622" s="27"/>
      <c r="I622" s="25"/>
      <c r="J622" s="25"/>
    </row>
    <row r="623">
      <c r="A623" s="24"/>
      <c r="B623" s="25"/>
      <c r="D623" s="25"/>
      <c r="G623" s="25"/>
      <c r="H623" s="27"/>
      <c r="I623" s="25"/>
      <c r="J623" s="25"/>
    </row>
    <row r="624">
      <c r="A624" s="24"/>
      <c r="B624" s="25"/>
      <c r="D624" s="25"/>
      <c r="G624" s="25"/>
      <c r="H624" s="27"/>
      <c r="I624" s="25"/>
      <c r="J624" s="25"/>
    </row>
    <row r="625">
      <c r="A625" s="24"/>
      <c r="B625" s="25"/>
      <c r="D625" s="25"/>
      <c r="G625" s="25"/>
      <c r="H625" s="27"/>
      <c r="I625" s="25"/>
      <c r="J625" s="25"/>
    </row>
    <row r="626">
      <c r="A626" s="24"/>
      <c r="B626" s="25"/>
      <c r="D626" s="25"/>
      <c r="G626" s="25"/>
      <c r="H626" s="27"/>
      <c r="I626" s="25"/>
      <c r="J626" s="25"/>
    </row>
    <row r="627">
      <c r="A627" s="24"/>
      <c r="B627" s="25"/>
      <c r="D627" s="25"/>
      <c r="G627" s="25"/>
      <c r="H627" s="27"/>
      <c r="I627" s="25"/>
      <c r="J627" s="25"/>
    </row>
    <row r="628">
      <c r="A628" s="24"/>
      <c r="B628" s="25"/>
      <c r="D628" s="25"/>
      <c r="G628" s="25"/>
      <c r="H628" s="27"/>
      <c r="I628" s="25"/>
      <c r="J628" s="25"/>
    </row>
    <row r="629">
      <c r="A629" s="24"/>
      <c r="B629" s="25"/>
      <c r="D629" s="25"/>
      <c r="G629" s="25"/>
      <c r="H629" s="27"/>
      <c r="I629" s="25"/>
      <c r="J629" s="25"/>
    </row>
    <row r="630">
      <c r="A630" s="24"/>
      <c r="B630" s="25"/>
      <c r="D630" s="25"/>
      <c r="G630" s="25"/>
      <c r="H630" s="27"/>
      <c r="I630" s="25"/>
      <c r="J630" s="25"/>
    </row>
    <row r="631">
      <c r="A631" s="24"/>
      <c r="B631" s="25"/>
      <c r="D631" s="25"/>
      <c r="G631" s="25"/>
      <c r="H631" s="27"/>
      <c r="I631" s="25"/>
      <c r="J631" s="25"/>
    </row>
    <row r="632">
      <c r="A632" s="24"/>
      <c r="B632" s="25"/>
      <c r="D632" s="25"/>
      <c r="G632" s="25"/>
      <c r="H632" s="27"/>
      <c r="I632" s="25"/>
      <c r="J632" s="25"/>
    </row>
    <row r="633">
      <c r="A633" s="24"/>
      <c r="B633" s="25"/>
      <c r="D633" s="25"/>
      <c r="G633" s="25"/>
      <c r="H633" s="27"/>
      <c r="I633" s="25"/>
      <c r="J633" s="25"/>
    </row>
    <row r="634">
      <c r="A634" s="24"/>
      <c r="B634" s="25"/>
      <c r="D634" s="25"/>
      <c r="G634" s="25"/>
      <c r="H634" s="27"/>
      <c r="I634" s="25"/>
      <c r="J634" s="25"/>
    </row>
    <row r="635">
      <c r="A635" s="24"/>
      <c r="B635" s="25"/>
      <c r="D635" s="25"/>
      <c r="G635" s="25"/>
      <c r="H635" s="27"/>
      <c r="I635" s="25"/>
      <c r="J635" s="25"/>
    </row>
    <row r="636">
      <c r="A636" s="24"/>
      <c r="B636" s="25"/>
      <c r="D636" s="25"/>
      <c r="G636" s="25"/>
      <c r="H636" s="27"/>
      <c r="I636" s="25"/>
      <c r="J636" s="25"/>
    </row>
    <row r="637">
      <c r="A637" s="24"/>
      <c r="B637" s="25"/>
      <c r="D637" s="25"/>
      <c r="G637" s="25"/>
      <c r="H637" s="27"/>
      <c r="I637" s="25"/>
      <c r="J637" s="25"/>
    </row>
    <row r="638">
      <c r="A638" s="24"/>
      <c r="B638" s="25"/>
      <c r="D638" s="25"/>
      <c r="G638" s="25"/>
      <c r="H638" s="27"/>
      <c r="I638" s="25"/>
      <c r="J638" s="25"/>
    </row>
    <row r="639">
      <c r="A639" s="24"/>
      <c r="B639" s="25"/>
      <c r="D639" s="25"/>
      <c r="G639" s="25"/>
      <c r="H639" s="27"/>
      <c r="I639" s="25"/>
      <c r="J639" s="25"/>
    </row>
    <row r="640">
      <c r="A640" s="24"/>
      <c r="B640" s="25"/>
      <c r="D640" s="25"/>
      <c r="G640" s="25"/>
      <c r="H640" s="27"/>
      <c r="I640" s="25"/>
      <c r="J640" s="25"/>
    </row>
    <row r="641">
      <c r="A641" s="24"/>
      <c r="B641" s="25"/>
      <c r="D641" s="25"/>
      <c r="G641" s="25"/>
      <c r="H641" s="27"/>
      <c r="I641" s="25"/>
      <c r="J641" s="25"/>
    </row>
    <row r="642">
      <c r="A642" s="24"/>
      <c r="B642" s="25"/>
      <c r="D642" s="25"/>
      <c r="G642" s="25"/>
      <c r="H642" s="27"/>
      <c r="I642" s="25"/>
      <c r="J642" s="25"/>
    </row>
    <row r="643">
      <c r="A643" s="24"/>
      <c r="B643" s="25"/>
      <c r="D643" s="25"/>
      <c r="G643" s="25"/>
      <c r="H643" s="27"/>
      <c r="I643" s="25"/>
      <c r="J643" s="25"/>
    </row>
    <row r="644">
      <c r="A644" s="24"/>
      <c r="B644" s="25"/>
      <c r="D644" s="25"/>
      <c r="G644" s="25"/>
      <c r="H644" s="27"/>
      <c r="I644" s="25"/>
      <c r="J644" s="25"/>
    </row>
    <row r="645">
      <c r="A645" s="24"/>
      <c r="B645" s="25"/>
      <c r="D645" s="25"/>
      <c r="G645" s="25"/>
      <c r="H645" s="27"/>
      <c r="I645" s="25"/>
      <c r="J645" s="25"/>
    </row>
    <row r="646">
      <c r="A646" s="24"/>
      <c r="B646" s="25"/>
      <c r="D646" s="25"/>
      <c r="G646" s="25"/>
      <c r="H646" s="27"/>
      <c r="I646" s="25"/>
      <c r="J646" s="25"/>
    </row>
    <row r="647">
      <c r="A647" s="24"/>
      <c r="B647" s="25"/>
      <c r="D647" s="25"/>
      <c r="G647" s="25"/>
      <c r="H647" s="27"/>
      <c r="I647" s="25"/>
      <c r="J647" s="25"/>
    </row>
    <row r="648">
      <c r="A648" s="24"/>
      <c r="B648" s="25"/>
      <c r="D648" s="25"/>
      <c r="G648" s="25"/>
      <c r="H648" s="27"/>
      <c r="I648" s="25"/>
      <c r="J648" s="25"/>
    </row>
    <row r="649">
      <c r="A649" s="24"/>
      <c r="B649" s="25"/>
      <c r="D649" s="25"/>
      <c r="G649" s="25"/>
      <c r="H649" s="27"/>
      <c r="I649" s="25"/>
      <c r="J649" s="25"/>
    </row>
    <row r="650">
      <c r="A650" s="24"/>
      <c r="B650" s="25"/>
      <c r="D650" s="25"/>
      <c r="G650" s="25"/>
      <c r="H650" s="27"/>
      <c r="I650" s="25"/>
      <c r="J650" s="25"/>
    </row>
    <row r="651">
      <c r="A651" s="24"/>
      <c r="B651" s="25"/>
      <c r="D651" s="25"/>
      <c r="G651" s="25"/>
      <c r="H651" s="27"/>
      <c r="I651" s="25"/>
      <c r="J651" s="25"/>
    </row>
    <row r="652">
      <c r="A652" s="24"/>
      <c r="B652" s="25"/>
      <c r="D652" s="25"/>
      <c r="G652" s="25"/>
      <c r="H652" s="27"/>
      <c r="I652" s="25"/>
      <c r="J652" s="25"/>
    </row>
    <row r="653">
      <c r="A653" s="24"/>
      <c r="B653" s="25"/>
      <c r="D653" s="25"/>
      <c r="G653" s="25"/>
      <c r="H653" s="27"/>
      <c r="I653" s="25"/>
      <c r="J653" s="25"/>
    </row>
    <row r="654">
      <c r="A654" s="24"/>
      <c r="B654" s="25"/>
      <c r="D654" s="25"/>
      <c r="G654" s="25"/>
      <c r="H654" s="27"/>
      <c r="I654" s="25"/>
      <c r="J654" s="25"/>
    </row>
    <row r="655">
      <c r="A655" s="24"/>
      <c r="B655" s="25"/>
      <c r="D655" s="25"/>
      <c r="G655" s="25"/>
      <c r="H655" s="27"/>
      <c r="I655" s="25"/>
      <c r="J655" s="25"/>
    </row>
    <row r="656">
      <c r="A656" s="24"/>
      <c r="B656" s="25"/>
      <c r="D656" s="25"/>
      <c r="G656" s="25"/>
      <c r="H656" s="27"/>
      <c r="I656" s="25"/>
      <c r="J656" s="25"/>
    </row>
    <row r="657">
      <c r="A657" s="24"/>
      <c r="B657" s="25"/>
      <c r="D657" s="25"/>
      <c r="G657" s="25"/>
      <c r="H657" s="27"/>
      <c r="I657" s="25"/>
      <c r="J657" s="25"/>
    </row>
    <row r="658">
      <c r="A658" s="24"/>
      <c r="B658" s="25"/>
      <c r="D658" s="25"/>
      <c r="G658" s="25"/>
      <c r="H658" s="27"/>
      <c r="I658" s="25"/>
      <c r="J658" s="25"/>
    </row>
    <row r="659">
      <c r="A659" s="24"/>
      <c r="B659" s="25"/>
      <c r="D659" s="25"/>
      <c r="G659" s="25"/>
      <c r="H659" s="27"/>
      <c r="I659" s="25"/>
      <c r="J659" s="25"/>
    </row>
    <row r="660">
      <c r="A660" s="24"/>
      <c r="B660" s="25"/>
      <c r="D660" s="25"/>
      <c r="G660" s="25"/>
      <c r="H660" s="27"/>
      <c r="I660" s="25"/>
      <c r="J660" s="25"/>
    </row>
    <row r="661">
      <c r="A661" s="24"/>
      <c r="B661" s="25"/>
      <c r="D661" s="25"/>
      <c r="G661" s="25"/>
      <c r="H661" s="27"/>
      <c r="I661" s="25"/>
      <c r="J661" s="25"/>
    </row>
    <row r="662">
      <c r="A662" s="24"/>
      <c r="B662" s="25"/>
      <c r="D662" s="25"/>
      <c r="G662" s="25"/>
      <c r="H662" s="27"/>
      <c r="I662" s="25"/>
      <c r="J662" s="25"/>
    </row>
    <row r="663">
      <c r="A663" s="24"/>
      <c r="B663" s="25"/>
      <c r="D663" s="25"/>
      <c r="G663" s="25"/>
      <c r="H663" s="27"/>
      <c r="I663" s="25"/>
      <c r="J663" s="25"/>
    </row>
    <row r="664">
      <c r="A664" s="24"/>
      <c r="B664" s="25"/>
      <c r="D664" s="25"/>
      <c r="G664" s="25"/>
      <c r="H664" s="27"/>
      <c r="I664" s="25"/>
      <c r="J664" s="25"/>
    </row>
    <row r="665">
      <c r="A665" s="24"/>
      <c r="B665" s="25"/>
      <c r="D665" s="25"/>
      <c r="G665" s="25"/>
      <c r="H665" s="27"/>
      <c r="I665" s="25"/>
      <c r="J665" s="25"/>
    </row>
    <row r="666">
      <c r="A666" s="24"/>
      <c r="B666" s="25"/>
      <c r="D666" s="25"/>
      <c r="G666" s="25"/>
      <c r="H666" s="27"/>
      <c r="I666" s="25"/>
      <c r="J666" s="25"/>
    </row>
    <row r="667">
      <c r="A667" s="24"/>
      <c r="B667" s="25"/>
      <c r="D667" s="25"/>
      <c r="G667" s="25"/>
      <c r="H667" s="27"/>
      <c r="I667" s="25"/>
      <c r="J667" s="25"/>
    </row>
    <row r="668">
      <c r="A668" s="24"/>
      <c r="B668" s="25"/>
      <c r="D668" s="25"/>
      <c r="G668" s="25"/>
      <c r="H668" s="27"/>
      <c r="I668" s="25"/>
      <c r="J668" s="25"/>
    </row>
    <row r="669">
      <c r="A669" s="24"/>
      <c r="B669" s="25"/>
      <c r="D669" s="25"/>
      <c r="G669" s="25"/>
      <c r="H669" s="27"/>
      <c r="I669" s="25"/>
      <c r="J669" s="25"/>
    </row>
    <row r="670">
      <c r="A670" s="24"/>
      <c r="B670" s="25"/>
      <c r="D670" s="25"/>
      <c r="G670" s="25"/>
      <c r="H670" s="27"/>
      <c r="I670" s="25"/>
      <c r="J670" s="25"/>
    </row>
    <row r="671">
      <c r="A671" s="24"/>
      <c r="B671" s="25"/>
      <c r="D671" s="25"/>
      <c r="G671" s="25"/>
      <c r="H671" s="27"/>
      <c r="I671" s="25"/>
      <c r="J671" s="25"/>
    </row>
    <row r="672">
      <c r="A672" s="24"/>
      <c r="B672" s="25"/>
      <c r="D672" s="25"/>
      <c r="G672" s="25"/>
      <c r="H672" s="27"/>
      <c r="I672" s="25"/>
      <c r="J672" s="25"/>
    </row>
    <row r="673">
      <c r="A673" s="24"/>
      <c r="B673" s="25"/>
      <c r="D673" s="25"/>
      <c r="G673" s="25"/>
      <c r="H673" s="27"/>
      <c r="I673" s="25"/>
      <c r="J673" s="25"/>
    </row>
    <row r="674">
      <c r="A674" s="24"/>
      <c r="B674" s="25"/>
      <c r="D674" s="25"/>
      <c r="G674" s="25"/>
      <c r="H674" s="27"/>
      <c r="I674" s="25"/>
      <c r="J674" s="25"/>
    </row>
    <row r="675">
      <c r="A675" s="24"/>
      <c r="B675" s="25"/>
      <c r="D675" s="25"/>
      <c r="G675" s="25"/>
      <c r="H675" s="27"/>
      <c r="I675" s="25"/>
      <c r="J675" s="25"/>
    </row>
    <row r="676">
      <c r="A676" s="24"/>
      <c r="B676" s="25"/>
      <c r="D676" s="25"/>
      <c r="G676" s="25"/>
      <c r="H676" s="27"/>
      <c r="I676" s="25"/>
      <c r="J676" s="25"/>
    </row>
    <row r="677">
      <c r="A677" s="24"/>
      <c r="B677" s="25"/>
      <c r="D677" s="25"/>
      <c r="G677" s="25"/>
      <c r="H677" s="27"/>
      <c r="I677" s="25"/>
      <c r="J677" s="25"/>
    </row>
    <row r="678">
      <c r="A678" s="24"/>
      <c r="B678" s="25"/>
      <c r="D678" s="25"/>
      <c r="G678" s="25"/>
      <c r="H678" s="27"/>
      <c r="I678" s="25"/>
      <c r="J678" s="25"/>
    </row>
    <row r="679">
      <c r="A679" s="24"/>
      <c r="B679" s="25"/>
      <c r="D679" s="25"/>
      <c r="G679" s="25"/>
      <c r="H679" s="27"/>
      <c r="I679" s="25"/>
      <c r="J679" s="25"/>
    </row>
    <row r="680">
      <c r="A680" s="24"/>
      <c r="B680" s="25"/>
      <c r="D680" s="25"/>
      <c r="G680" s="25"/>
      <c r="H680" s="27"/>
      <c r="I680" s="25"/>
      <c r="J680" s="25"/>
    </row>
    <row r="681">
      <c r="A681" s="24"/>
      <c r="B681" s="25"/>
      <c r="D681" s="25"/>
      <c r="G681" s="25"/>
      <c r="H681" s="27"/>
      <c r="I681" s="25"/>
      <c r="J681" s="25"/>
    </row>
    <row r="682">
      <c r="A682" s="24"/>
      <c r="B682" s="25"/>
      <c r="D682" s="25"/>
      <c r="G682" s="25"/>
      <c r="H682" s="27"/>
      <c r="I682" s="25"/>
      <c r="J682" s="25"/>
    </row>
    <row r="683">
      <c r="A683" s="24"/>
      <c r="B683" s="25"/>
      <c r="D683" s="25"/>
      <c r="G683" s="25"/>
      <c r="H683" s="27"/>
      <c r="I683" s="25"/>
      <c r="J683" s="25"/>
    </row>
    <row r="684">
      <c r="A684" s="24"/>
      <c r="B684" s="25"/>
      <c r="D684" s="25"/>
      <c r="G684" s="25"/>
      <c r="H684" s="27"/>
      <c r="I684" s="25"/>
      <c r="J684" s="25"/>
    </row>
    <row r="685">
      <c r="A685" s="24"/>
      <c r="B685" s="25"/>
      <c r="D685" s="25"/>
      <c r="G685" s="25"/>
      <c r="H685" s="27"/>
      <c r="I685" s="25"/>
      <c r="J685" s="25"/>
    </row>
    <row r="686">
      <c r="A686" s="24"/>
      <c r="B686" s="25"/>
      <c r="D686" s="25"/>
      <c r="G686" s="25"/>
      <c r="H686" s="27"/>
      <c r="I686" s="25"/>
      <c r="J686" s="25"/>
    </row>
    <row r="687">
      <c r="A687" s="24"/>
      <c r="B687" s="25"/>
      <c r="D687" s="25"/>
      <c r="G687" s="25"/>
      <c r="H687" s="27"/>
      <c r="I687" s="25"/>
      <c r="J687" s="25"/>
    </row>
    <row r="688">
      <c r="A688" s="24"/>
      <c r="B688" s="25"/>
      <c r="D688" s="25"/>
      <c r="G688" s="25"/>
      <c r="H688" s="27"/>
      <c r="I688" s="25"/>
      <c r="J688" s="25"/>
    </row>
    <row r="689">
      <c r="A689" s="24"/>
      <c r="B689" s="25"/>
      <c r="D689" s="25"/>
      <c r="G689" s="25"/>
      <c r="H689" s="27"/>
      <c r="I689" s="25"/>
      <c r="J689" s="25"/>
    </row>
    <row r="690">
      <c r="A690" s="24"/>
      <c r="B690" s="25"/>
      <c r="D690" s="25"/>
      <c r="G690" s="25"/>
      <c r="H690" s="27"/>
      <c r="I690" s="25"/>
      <c r="J690" s="25"/>
    </row>
    <row r="691">
      <c r="A691" s="24"/>
      <c r="B691" s="25"/>
      <c r="D691" s="25"/>
      <c r="G691" s="25"/>
      <c r="H691" s="27"/>
      <c r="I691" s="25"/>
      <c r="J691" s="25"/>
    </row>
    <row r="692">
      <c r="A692" s="24"/>
      <c r="B692" s="25"/>
      <c r="D692" s="25"/>
      <c r="G692" s="25"/>
      <c r="H692" s="27"/>
      <c r="I692" s="25"/>
      <c r="J692" s="25"/>
    </row>
    <row r="693">
      <c r="A693" s="24"/>
      <c r="B693" s="25"/>
      <c r="D693" s="25"/>
      <c r="G693" s="25"/>
      <c r="H693" s="27"/>
      <c r="I693" s="25"/>
      <c r="J693" s="25"/>
    </row>
    <row r="694">
      <c r="A694" s="24"/>
      <c r="B694" s="25"/>
      <c r="D694" s="25"/>
      <c r="G694" s="25"/>
      <c r="H694" s="27"/>
      <c r="I694" s="25"/>
      <c r="J694" s="25"/>
    </row>
    <row r="695">
      <c r="A695" s="24"/>
      <c r="B695" s="25"/>
      <c r="D695" s="25"/>
      <c r="G695" s="25"/>
      <c r="H695" s="27"/>
      <c r="I695" s="25"/>
      <c r="J695" s="25"/>
    </row>
    <row r="696">
      <c r="A696" s="24"/>
      <c r="B696" s="25"/>
      <c r="D696" s="25"/>
      <c r="G696" s="25"/>
      <c r="H696" s="27"/>
      <c r="I696" s="25"/>
      <c r="J696" s="25"/>
    </row>
    <row r="697">
      <c r="A697" s="24"/>
      <c r="B697" s="25"/>
      <c r="D697" s="25"/>
      <c r="G697" s="25"/>
      <c r="H697" s="27"/>
      <c r="I697" s="25"/>
      <c r="J697" s="25"/>
    </row>
    <row r="698">
      <c r="A698" s="24"/>
      <c r="B698" s="25"/>
      <c r="D698" s="25"/>
      <c r="G698" s="25"/>
      <c r="H698" s="27"/>
      <c r="I698" s="25"/>
      <c r="J698" s="25"/>
    </row>
    <row r="699">
      <c r="A699" s="24"/>
      <c r="B699" s="25"/>
      <c r="D699" s="25"/>
      <c r="G699" s="25"/>
      <c r="H699" s="27"/>
      <c r="I699" s="25"/>
      <c r="J699" s="25"/>
    </row>
    <row r="700">
      <c r="A700" s="24"/>
      <c r="B700" s="25"/>
      <c r="D700" s="25"/>
      <c r="G700" s="25"/>
      <c r="H700" s="27"/>
      <c r="I700" s="25"/>
      <c r="J700" s="25"/>
    </row>
    <row r="701">
      <c r="A701" s="24"/>
      <c r="B701" s="25"/>
      <c r="D701" s="25"/>
      <c r="G701" s="25"/>
      <c r="H701" s="27"/>
      <c r="I701" s="25"/>
      <c r="J701" s="25"/>
    </row>
    <row r="702">
      <c r="A702" s="24"/>
      <c r="B702" s="25"/>
      <c r="D702" s="25"/>
      <c r="G702" s="25"/>
      <c r="H702" s="27"/>
      <c r="I702" s="25"/>
      <c r="J702" s="25"/>
    </row>
    <row r="703">
      <c r="A703" s="24"/>
      <c r="B703" s="25"/>
      <c r="D703" s="25"/>
      <c r="G703" s="25"/>
      <c r="H703" s="27"/>
      <c r="I703" s="25"/>
      <c r="J703" s="25"/>
    </row>
    <row r="704">
      <c r="A704" s="24"/>
      <c r="B704" s="25"/>
      <c r="D704" s="25"/>
      <c r="G704" s="25"/>
      <c r="H704" s="27"/>
      <c r="I704" s="25"/>
      <c r="J704" s="25"/>
    </row>
    <row r="705">
      <c r="A705" s="24"/>
      <c r="B705" s="25"/>
      <c r="D705" s="25"/>
      <c r="G705" s="25"/>
      <c r="H705" s="27"/>
      <c r="I705" s="25"/>
      <c r="J705" s="25"/>
    </row>
    <row r="706">
      <c r="A706" s="24"/>
      <c r="B706" s="25"/>
      <c r="D706" s="25"/>
      <c r="G706" s="25"/>
      <c r="H706" s="27"/>
      <c r="I706" s="25"/>
      <c r="J706" s="25"/>
    </row>
    <row r="707">
      <c r="A707" s="24"/>
      <c r="B707" s="25"/>
      <c r="D707" s="25"/>
      <c r="G707" s="25"/>
      <c r="H707" s="27"/>
      <c r="I707" s="25"/>
      <c r="J707" s="25"/>
    </row>
    <row r="708">
      <c r="A708" s="24"/>
      <c r="B708" s="25"/>
      <c r="D708" s="25"/>
      <c r="G708" s="25"/>
      <c r="H708" s="27"/>
      <c r="I708" s="25"/>
      <c r="J708" s="25"/>
    </row>
    <row r="709">
      <c r="A709" s="24"/>
      <c r="B709" s="25"/>
      <c r="D709" s="25"/>
      <c r="G709" s="25"/>
      <c r="H709" s="27"/>
      <c r="I709" s="25"/>
      <c r="J709" s="25"/>
    </row>
    <row r="710">
      <c r="A710" s="24"/>
      <c r="B710" s="25"/>
      <c r="D710" s="25"/>
      <c r="G710" s="25"/>
      <c r="H710" s="27"/>
      <c r="I710" s="25"/>
      <c r="J710" s="25"/>
    </row>
    <row r="711">
      <c r="A711" s="24"/>
      <c r="B711" s="25"/>
      <c r="D711" s="25"/>
      <c r="G711" s="25"/>
      <c r="H711" s="27"/>
      <c r="I711" s="25"/>
      <c r="J711" s="25"/>
    </row>
    <row r="712">
      <c r="A712" s="24"/>
      <c r="B712" s="25"/>
      <c r="D712" s="25"/>
      <c r="G712" s="25"/>
      <c r="H712" s="27"/>
      <c r="I712" s="25"/>
      <c r="J712" s="25"/>
    </row>
    <row r="713">
      <c r="A713" s="24"/>
      <c r="B713" s="25"/>
      <c r="D713" s="25"/>
      <c r="G713" s="25"/>
      <c r="H713" s="27"/>
      <c r="I713" s="25"/>
      <c r="J713" s="25"/>
    </row>
    <row r="714">
      <c r="A714" s="24"/>
      <c r="B714" s="25"/>
      <c r="D714" s="25"/>
      <c r="G714" s="25"/>
      <c r="H714" s="27"/>
      <c r="I714" s="25"/>
      <c r="J714" s="25"/>
    </row>
    <row r="715">
      <c r="A715" s="24"/>
      <c r="B715" s="25"/>
      <c r="D715" s="25"/>
      <c r="G715" s="25"/>
      <c r="H715" s="27"/>
      <c r="I715" s="25"/>
      <c r="J715" s="25"/>
    </row>
    <row r="716">
      <c r="A716" s="24"/>
      <c r="B716" s="25"/>
      <c r="D716" s="25"/>
      <c r="G716" s="25"/>
      <c r="H716" s="27"/>
      <c r="I716" s="25"/>
      <c r="J716" s="25"/>
    </row>
    <row r="717">
      <c r="A717" s="24"/>
      <c r="B717" s="25"/>
      <c r="D717" s="25"/>
      <c r="G717" s="25"/>
      <c r="H717" s="27"/>
      <c r="I717" s="25"/>
      <c r="J717" s="25"/>
    </row>
    <row r="718">
      <c r="A718" s="24"/>
      <c r="B718" s="25"/>
      <c r="D718" s="25"/>
      <c r="G718" s="25"/>
      <c r="H718" s="27"/>
      <c r="I718" s="25"/>
      <c r="J718" s="25"/>
    </row>
    <row r="719">
      <c r="A719" s="24"/>
      <c r="B719" s="25"/>
      <c r="D719" s="25"/>
      <c r="G719" s="25"/>
      <c r="H719" s="27"/>
      <c r="I719" s="25"/>
      <c r="J719" s="25"/>
    </row>
    <row r="720">
      <c r="A720" s="24"/>
      <c r="B720" s="25"/>
      <c r="D720" s="25"/>
      <c r="G720" s="25"/>
      <c r="H720" s="27"/>
      <c r="I720" s="25"/>
      <c r="J720" s="25"/>
    </row>
    <row r="721">
      <c r="A721" s="24"/>
      <c r="B721" s="25"/>
      <c r="D721" s="25"/>
      <c r="G721" s="25"/>
      <c r="H721" s="27"/>
      <c r="I721" s="25"/>
      <c r="J721" s="25"/>
    </row>
    <row r="722">
      <c r="A722" s="24"/>
      <c r="B722" s="25"/>
      <c r="D722" s="25"/>
      <c r="G722" s="25"/>
      <c r="H722" s="27"/>
      <c r="I722" s="25"/>
      <c r="J722" s="25"/>
    </row>
    <row r="723">
      <c r="A723" s="24"/>
      <c r="B723" s="25"/>
      <c r="D723" s="25"/>
      <c r="G723" s="25"/>
      <c r="H723" s="27"/>
      <c r="I723" s="25"/>
      <c r="J723" s="25"/>
    </row>
    <row r="724">
      <c r="A724" s="24"/>
      <c r="B724" s="25"/>
      <c r="D724" s="25"/>
      <c r="G724" s="25"/>
      <c r="H724" s="27"/>
      <c r="I724" s="25"/>
      <c r="J724" s="25"/>
    </row>
    <row r="725">
      <c r="A725" s="24"/>
      <c r="B725" s="25"/>
      <c r="D725" s="25"/>
      <c r="G725" s="25"/>
      <c r="H725" s="27"/>
      <c r="I725" s="25"/>
      <c r="J725" s="25"/>
    </row>
    <row r="726">
      <c r="A726" s="24"/>
      <c r="B726" s="25"/>
      <c r="D726" s="25"/>
      <c r="G726" s="25"/>
      <c r="H726" s="27"/>
      <c r="I726" s="25"/>
      <c r="J726" s="25"/>
    </row>
    <row r="727">
      <c r="A727" s="24"/>
      <c r="B727" s="25"/>
      <c r="D727" s="25"/>
      <c r="G727" s="25"/>
      <c r="H727" s="27"/>
      <c r="I727" s="25"/>
      <c r="J727" s="25"/>
    </row>
    <row r="728">
      <c r="A728" s="24"/>
      <c r="B728" s="25"/>
      <c r="D728" s="25"/>
      <c r="G728" s="25"/>
      <c r="H728" s="27"/>
      <c r="I728" s="25"/>
      <c r="J728" s="25"/>
    </row>
    <row r="729">
      <c r="A729" s="24"/>
      <c r="B729" s="25"/>
      <c r="D729" s="25"/>
      <c r="G729" s="25"/>
      <c r="H729" s="27"/>
      <c r="I729" s="25"/>
      <c r="J729" s="25"/>
    </row>
    <row r="730">
      <c r="A730" s="24"/>
      <c r="B730" s="25"/>
      <c r="D730" s="25"/>
      <c r="G730" s="25"/>
      <c r="H730" s="27"/>
      <c r="I730" s="25"/>
      <c r="J730" s="25"/>
    </row>
    <row r="731">
      <c r="A731" s="24"/>
      <c r="B731" s="25"/>
      <c r="D731" s="25"/>
      <c r="G731" s="25"/>
      <c r="H731" s="27"/>
      <c r="I731" s="25"/>
      <c r="J731" s="25"/>
    </row>
    <row r="732">
      <c r="A732" s="24"/>
      <c r="B732" s="25"/>
      <c r="D732" s="25"/>
      <c r="G732" s="25"/>
      <c r="H732" s="27"/>
      <c r="I732" s="25"/>
      <c r="J732" s="25"/>
    </row>
    <row r="733">
      <c r="A733" s="24"/>
      <c r="B733" s="25"/>
      <c r="D733" s="25"/>
      <c r="G733" s="25"/>
      <c r="H733" s="27"/>
      <c r="I733" s="25"/>
      <c r="J733" s="25"/>
    </row>
    <row r="734">
      <c r="A734" s="24"/>
      <c r="B734" s="25"/>
      <c r="D734" s="25"/>
      <c r="G734" s="25"/>
      <c r="H734" s="27"/>
      <c r="I734" s="25"/>
      <c r="J734" s="25"/>
    </row>
    <row r="735">
      <c r="A735" s="24"/>
      <c r="B735" s="25"/>
      <c r="D735" s="25"/>
      <c r="G735" s="25"/>
      <c r="H735" s="27"/>
      <c r="I735" s="25"/>
      <c r="J735" s="25"/>
    </row>
    <row r="736">
      <c r="A736" s="24"/>
      <c r="B736" s="25"/>
      <c r="D736" s="25"/>
      <c r="G736" s="25"/>
      <c r="H736" s="27"/>
      <c r="I736" s="25"/>
      <c r="J736" s="25"/>
    </row>
    <row r="737">
      <c r="A737" s="24"/>
      <c r="B737" s="25"/>
      <c r="D737" s="25"/>
      <c r="G737" s="25"/>
      <c r="H737" s="27"/>
      <c r="I737" s="25"/>
      <c r="J737" s="25"/>
    </row>
    <row r="738">
      <c r="A738" s="24"/>
      <c r="B738" s="25"/>
      <c r="D738" s="25"/>
      <c r="G738" s="25"/>
      <c r="H738" s="27"/>
      <c r="I738" s="25"/>
      <c r="J738" s="25"/>
    </row>
    <row r="739">
      <c r="A739" s="24"/>
      <c r="B739" s="25"/>
      <c r="D739" s="25"/>
      <c r="G739" s="25"/>
      <c r="H739" s="27"/>
      <c r="I739" s="25"/>
      <c r="J739" s="25"/>
    </row>
    <row r="740">
      <c r="A740" s="24"/>
      <c r="B740" s="25"/>
      <c r="D740" s="25"/>
      <c r="G740" s="25"/>
      <c r="H740" s="27"/>
      <c r="I740" s="25"/>
      <c r="J740" s="25"/>
    </row>
    <row r="741">
      <c r="A741" s="24"/>
      <c r="B741" s="25"/>
      <c r="D741" s="25"/>
      <c r="G741" s="25"/>
      <c r="H741" s="27"/>
      <c r="I741" s="25"/>
      <c r="J741" s="25"/>
    </row>
    <row r="742">
      <c r="A742" s="24"/>
      <c r="B742" s="25"/>
      <c r="D742" s="25"/>
      <c r="G742" s="25"/>
      <c r="H742" s="27"/>
      <c r="I742" s="25"/>
      <c r="J742" s="25"/>
    </row>
    <row r="743">
      <c r="A743" s="24"/>
      <c r="B743" s="25"/>
      <c r="D743" s="25"/>
      <c r="G743" s="25"/>
      <c r="H743" s="27"/>
      <c r="I743" s="25"/>
      <c r="J743" s="25"/>
    </row>
    <row r="744">
      <c r="A744" s="24"/>
      <c r="B744" s="25"/>
      <c r="D744" s="25"/>
      <c r="G744" s="25"/>
      <c r="H744" s="27"/>
      <c r="I744" s="25"/>
      <c r="J744" s="25"/>
    </row>
    <row r="745">
      <c r="A745" s="24"/>
      <c r="B745" s="25"/>
      <c r="D745" s="25"/>
      <c r="G745" s="25"/>
      <c r="H745" s="27"/>
      <c r="I745" s="25"/>
      <c r="J745" s="25"/>
    </row>
    <row r="746">
      <c r="A746" s="24"/>
      <c r="B746" s="25"/>
      <c r="D746" s="25"/>
      <c r="G746" s="25"/>
      <c r="H746" s="27"/>
      <c r="I746" s="25"/>
      <c r="J746" s="25"/>
    </row>
    <row r="747">
      <c r="A747" s="24"/>
      <c r="B747" s="25"/>
      <c r="D747" s="25"/>
      <c r="G747" s="25"/>
      <c r="H747" s="27"/>
      <c r="I747" s="25"/>
      <c r="J747" s="25"/>
    </row>
    <row r="748">
      <c r="A748" s="24"/>
      <c r="B748" s="25"/>
      <c r="D748" s="25"/>
      <c r="G748" s="25"/>
      <c r="H748" s="27"/>
      <c r="I748" s="25"/>
      <c r="J748" s="25"/>
    </row>
    <row r="749">
      <c r="A749" s="24"/>
      <c r="B749" s="25"/>
      <c r="D749" s="25"/>
      <c r="G749" s="25"/>
      <c r="H749" s="27"/>
      <c r="I749" s="25"/>
      <c r="J749" s="25"/>
    </row>
    <row r="750">
      <c r="A750" s="24"/>
      <c r="B750" s="25"/>
      <c r="D750" s="25"/>
      <c r="G750" s="25"/>
      <c r="H750" s="27"/>
      <c r="I750" s="25"/>
      <c r="J750" s="25"/>
    </row>
    <row r="751">
      <c r="A751" s="24"/>
      <c r="B751" s="25"/>
      <c r="D751" s="25"/>
      <c r="G751" s="25"/>
      <c r="H751" s="27"/>
      <c r="I751" s="25"/>
      <c r="J751" s="25"/>
    </row>
    <row r="752">
      <c r="A752" s="24"/>
      <c r="B752" s="25"/>
      <c r="D752" s="25"/>
      <c r="G752" s="25"/>
      <c r="H752" s="27"/>
      <c r="I752" s="25"/>
      <c r="J752" s="25"/>
    </row>
    <row r="753">
      <c r="A753" s="24"/>
      <c r="B753" s="25"/>
      <c r="D753" s="25"/>
      <c r="G753" s="25"/>
      <c r="H753" s="27"/>
      <c r="I753" s="25"/>
      <c r="J753" s="25"/>
    </row>
    <row r="754">
      <c r="A754" s="24"/>
      <c r="B754" s="25"/>
      <c r="D754" s="25"/>
      <c r="G754" s="25"/>
      <c r="H754" s="27"/>
      <c r="I754" s="25"/>
      <c r="J754" s="25"/>
    </row>
    <row r="755">
      <c r="A755" s="24"/>
      <c r="B755" s="25"/>
      <c r="D755" s="25"/>
      <c r="G755" s="25"/>
      <c r="H755" s="27"/>
      <c r="I755" s="25"/>
      <c r="J755" s="25"/>
    </row>
    <row r="756">
      <c r="A756" s="24"/>
      <c r="B756" s="25"/>
      <c r="D756" s="25"/>
      <c r="G756" s="25"/>
      <c r="H756" s="27"/>
      <c r="I756" s="25"/>
      <c r="J756" s="25"/>
    </row>
    <row r="757">
      <c r="A757" s="24"/>
      <c r="B757" s="25"/>
      <c r="D757" s="25"/>
      <c r="G757" s="25"/>
      <c r="H757" s="27"/>
      <c r="I757" s="25"/>
      <c r="J757" s="25"/>
    </row>
    <row r="758">
      <c r="A758" s="24"/>
      <c r="B758" s="25"/>
      <c r="D758" s="25"/>
      <c r="G758" s="25"/>
      <c r="H758" s="27"/>
      <c r="I758" s="25"/>
      <c r="J758" s="25"/>
    </row>
    <row r="759">
      <c r="A759" s="24"/>
      <c r="B759" s="25"/>
      <c r="D759" s="25"/>
      <c r="G759" s="25"/>
      <c r="H759" s="27"/>
      <c r="I759" s="25"/>
      <c r="J759" s="25"/>
    </row>
    <row r="760">
      <c r="A760" s="24"/>
      <c r="B760" s="25"/>
      <c r="D760" s="25"/>
      <c r="G760" s="25"/>
      <c r="H760" s="27"/>
      <c r="I760" s="25"/>
      <c r="J760" s="25"/>
    </row>
    <row r="761">
      <c r="A761" s="24"/>
      <c r="B761" s="25"/>
      <c r="D761" s="25"/>
      <c r="G761" s="25"/>
      <c r="H761" s="27"/>
      <c r="I761" s="25"/>
      <c r="J761" s="25"/>
    </row>
    <row r="762">
      <c r="A762" s="24"/>
      <c r="B762" s="25"/>
      <c r="D762" s="25"/>
      <c r="G762" s="25"/>
      <c r="H762" s="27"/>
      <c r="I762" s="25"/>
      <c r="J762" s="25"/>
    </row>
    <row r="763">
      <c r="A763" s="24"/>
      <c r="B763" s="25"/>
      <c r="D763" s="25"/>
      <c r="G763" s="25"/>
      <c r="H763" s="27"/>
      <c r="I763" s="25"/>
      <c r="J763" s="25"/>
    </row>
    <row r="764">
      <c r="A764" s="24"/>
      <c r="B764" s="25"/>
      <c r="D764" s="25"/>
      <c r="G764" s="25"/>
      <c r="H764" s="27"/>
      <c r="I764" s="25"/>
      <c r="J764" s="25"/>
    </row>
    <row r="765">
      <c r="A765" s="24"/>
      <c r="B765" s="25"/>
      <c r="D765" s="25"/>
      <c r="G765" s="25"/>
      <c r="H765" s="27"/>
      <c r="I765" s="25"/>
      <c r="J765" s="25"/>
    </row>
    <row r="766">
      <c r="A766" s="24"/>
      <c r="B766" s="25"/>
      <c r="D766" s="25"/>
      <c r="G766" s="25"/>
      <c r="H766" s="27"/>
      <c r="I766" s="25"/>
      <c r="J766" s="25"/>
    </row>
    <row r="767">
      <c r="A767" s="24"/>
      <c r="B767" s="25"/>
      <c r="D767" s="25"/>
      <c r="G767" s="25"/>
      <c r="H767" s="27"/>
      <c r="I767" s="25"/>
      <c r="J767" s="25"/>
    </row>
    <row r="768">
      <c r="A768" s="24"/>
      <c r="B768" s="25"/>
      <c r="D768" s="25"/>
      <c r="G768" s="25"/>
      <c r="H768" s="27"/>
      <c r="I768" s="25"/>
      <c r="J768" s="25"/>
    </row>
    <row r="769">
      <c r="A769" s="24"/>
      <c r="B769" s="25"/>
      <c r="D769" s="25"/>
      <c r="G769" s="25"/>
      <c r="H769" s="27"/>
      <c r="I769" s="25"/>
      <c r="J769" s="25"/>
    </row>
    <row r="770">
      <c r="A770" s="24"/>
      <c r="B770" s="25"/>
      <c r="D770" s="25"/>
      <c r="G770" s="25"/>
      <c r="H770" s="27"/>
      <c r="I770" s="25"/>
      <c r="J770" s="25"/>
    </row>
    <row r="771">
      <c r="A771" s="24"/>
      <c r="B771" s="25"/>
      <c r="D771" s="25"/>
      <c r="G771" s="25"/>
      <c r="H771" s="27"/>
      <c r="I771" s="25"/>
      <c r="J771" s="25"/>
    </row>
    <row r="772">
      <c r="A772" s="24"/>
      <c r="B772" s="25"/>
      <c r="D772" s="25"/>
      <c r="G772" s="25"/>
      <c r="H772" s="27"/>
      <c r="I772" s="25"/>
      <c r="J772" s="25"/>
    </row>
    <row r="773">
      <c r="A773" s="24"/>
      <c r="B773" s="25"/>
      <c r="D773" s="25"/>
      <c r="G773" s="25"/>
      <c r="H773" s="27"/>
      <c r="I773" s="25"/>
      <c r="J773" s="25"/>
    </row>
    <row r="774">
      <c r="A774" s="24"/>
      <c r="B774" s="25"/>
      <c r="D774" s="25"/>
      <c r="G774" s="25"/>
      <c r="H774" s="27"/>
      <c r="I774" s="25"/>
      <c r="J774" s="25"/>
    </row>
    <row r="775">
      <c r="A775" s="24"/>
      <c r="B775" s="25"/>
      <c r="D775" s="25"/>
      <c r="G775" s="25"/>
      <c r="H775" s="27"/>
      <c r="I775" s="25"/>
      <c r="J775" s="25"/>
    </row>
    <row r="776">
      <c r="A776" s="24"/>
      <c r="B776" s="25"/>
      <c r="D776" s="25"/>
      <c r="G776" s="25"/>
      <c r="H776" s="27"/>
      <c r="I776" s="25"/>
      <c r="J776" s="25"/>
    </row>
    <row r="777">
      <c r="A777" s="24"/>
      <c r="B777" s="25"/>
      <c r="D777" s="25"/>
      <c r="G777" s="25"/>
      <c r="H777" s="27"/>
      <c r="I777" s="25"/>
      <c r="J777" s="25"/>
    </row>
    <row r="778">
      <c r="A778" s="24"/>
      <c r="B778" s="25"/>
      <c r="D778" s="25"/>
      <c r="G778" s="25"/>
      <c r="H778" s="27"/>
      <c r="I778" s="25"/>
      <c r="J778" s="25"/>
    </row>
    <row r="779">
      <c r="A779" s="24"/>
      <c r="B779" s="25"/>
      <c r="D779" s="25"/>
      <c r="G779" s="25"/>
      <c r="H779" s="27"/>
      <c r="I779" s="25"/>
      <c r="J779" s="25"/>
    </row>
    <row r="780">
      <c r="A780" s="24"/>
      <c r="B780" s="25"/>
      <c r="D780" s="25"/>
      <c r="G780" s="25"/>
      <c r="H780" s="27"/>
      <c r="I780" s="25"/>
      <c r="J780" s="25"/>
    </row>
    <row r="781">
      <c r="A781" s="24"/>
      <c r="B781" s="25"/>
      <c r="D781" s="25"/>
      <c r="G781" s="25"/>
      <c r="H781" s="27"/>
      <c r="I781" s="25"/>
      <c r="J781" s="25"/>
    </row>
    <row r="782">
      <c r="A782" s="24"/>
      <c r="B782" s="25"/>
      <c r="D782" s="25"/>
      <c r="G782" s="25"/>
      <c r="H782" s="27"/>
      <c r="I782" s="25"/>
      <c r="J782" s="25"/>
    </row>
    <row r="783">
      <c r="A783" s="24"/>
      <c r="B783" s="25"/>
      <c r="D783" s="25"/>
      <c r="G783" s="25"/>
      <c r="H783" s="27"/>
      <c r="I783" s="25"/>
      <c r="J783" s="25"/>
    </row>
    <row r="784">
      <c r="A784" s="24"/>
      <c r="B784" s="25"/>
      <c r="D784" s="25"/>
      <c r="G784" s="25"/>
      <c r="H784" s="27"/>
      <c r="I784" s="25"/>
      <c r="J784" s="25"/>
    </row>
    <row r="785">
      <c r="A785" s="24"/>
      <c r="B785" s="25"/>
      <c r="D785" s="25"/>
      <c r="G785" s="25"/>
      <c r="H785" s="27"/>
      <c r="I785" s="25"/>
      <c r="J785" s="25"/>
    </row>
    <row r="786">
      <c r="A786" s="24"/>
      <c r="B786" s="25"/>
      <c r="D786" s="25"/>
      <c r="G786" s="25"/>
      <c r="H786" s="27"/>
      <c r="I786" s="25"/>
      <c r="J786" s="25"/>
    </row>
    <row r="787">
      <c r="A787" s="24"/>
      <c r="B787" s="25"/>
      <c r="D787" s="25"/>
      <c r="G787" s="25"/>
      <c r="H787" s="27"/>
      <c r="I787" s="25"/>
      <c r="J787" s="25"/>
    </row>
    <row r="788">
      <c r="A788" s="24"/>
      <c r="B788" s="25"/>
      <c r="D788" s="25"/>
      <c r="G788" s="25"/>
      <c r="H788" s="27"/>
      <c r="I788" s="25"/>
      <c r="J788" s="25"/>
    </row>
    <row r="789">
      <c r="A789" s="24"/>
      <c r="B789" s="25"/>
      <c r="D789" s="25"/>
      <c r="G789" s="25"/>
      <c r="H789" s="27"/>
      <c r="I789" s="25"/>
      <c r="J789" s="25"/>
    </row>
    <row r="790">
      <c r="A790" s="24"/>
      <c r="B790" s="25"/>
      <c r="D790" s="25"/>
      <c r="G790" s="25"/>
      <c r="H790" s="27"/>
      <c r="I790" s="25"/>
      <c r="J790" s="25"/>
    </row>
    <row r="791">
      <c r="A791" s="24"/>
      <c r="B791" s="25"/>
      <c r="D791" s="25"/>
      <c r="G791" s="25"/>
      <c r="H791" s="27"/>
      <c r="I791" s="25"/>
      <c r="J791" s="25"/>
    </row>
    <row r="792">
      <c r="A792" s="24"/>
      <c r="B792" s="25"/>
      <c r="D792" s="25"/>
      <c r="G792" s="25"/>
      <c r="H792" s="27"/>
      <c r="I792" s="25"/>
      <c r="J792" s="25"/>
    </row>
    <row r="793">
      <c r="A793" s="24"/>
      <c r="B793" s="25"/>
      <c r="D793" s="25"/>
      <c r="G793" s="25"/>
      <c r="H793" s="27"/>
      <c r="I793" s="25"/>
      <c r="J793" s="25"/>
    </row>
    <row r="794">
      <c r="A794" s="24"/>
      <c r="B794" s="25"/>
      <c r="D794" s="25"/>
      <c r="G794" s="25"/>
      <c r="H794" s="27"/>
      <c r="I794" s="25"/>
      <c r="J794" s="25"/>
    </row>
    <row r="795">
      <c r="A795" s="24"/>
      <c r="B795" s="25"/>
      <c r="D795" s="25"/>
      <c r="G795" s="25"/>
      <c r="H795" s="27"/>
      <c r="I795" s="25"/>
      <c r="J795" s="25"/>
    </row>
    <row r="796">
      <c r="A796" s="24"/>
      <c r="B796" s="25"/>
      <c r="D796" s="25"/>
      <c r="G796" s="25"/>
      <c r="H796" s="27"/>
      <c r="I796" s="25"/>
      <c r="J796" s="25"/>
    </row>
    <row r="797">
      <c r="A797" s="24"/>
      <c r="B797" s="25"/>
      <c r="D797" s="25"/>
      <c r="G797" s="25"/>
      <c r="H797" s="27"/>
      <c r="I797" s="25"/>
      <c r="J797" s="25"/>
    </row>
    <row r="798">
      <c r="A798" s="24"/>
      <c r="B798" s="25"/>
      <c r="D798" s="25"/>
      <c r="G798" s="25"/>
      <c r="H798" s="27"/>
      <c r="I798" s="25"/>
      <c r="J798" s="25"/>
    </row>
    <row r="799">
      <c r="A799" s="24"/>
      <c r="B799" s="25"/>
      <c r="D799" s="25"/>
      <c r="G799" s="25"/>
      <c r="H799" s="27"/>
      <c r="I799" s="25"/>
      <c r="J799" s="25"/>
    </row>
    <row r="800">
      <c r="A800" s="24"/>
      <c r="B800" s="25"/>
      <c r="D800" s="25"/>
      <c r="G800" s="25"/>
      <c r="H800" s="27"/>
      <c r="I800" s="25"/>
      <c r="J800" s="25"/>
    </row>
    <row r="801">
      <c r="A801" s="24"/>
      <c r="B801" s="25"/>
      <c r="D801" s="25"/>
      <c r="G801" s="25"/>
      <c r="H801" s="27"/>
      <c r="I801" s="25"/>
      <c r="J801" s="25"/>
    </row>
    <row r="802">
      <c r="A802" s="24"/>
      <c r="B802" s="25"/>
      <c r="D802" s="25"/>
      <c r="G802" s="25"/>
      <c r="H802" s="27"/>
      <c r="I802" s="25"/>
      <c r="J802" s="25"/>
    </row>
    <row r="803">
      <c r="A803" s="24"/>
      <c r="B803" s="25"/>
      <c r="D803" s="25"/>
      <c r="G803" s="25"/>
      <c r="H803" s="27"/>
      <c r="I803" s="25"/>
      <c r="J803" s="25"/>
    </row>
    <row r="804">
      <c r="A804" s="24"/>
      <c r="B804" s="25"/>
      <c r="D804" s="25"/>
      <c r="G804" s="25"/>
      <c r="H804" s="27"/>
      <c r="I804" s="25"/>
      <c r="J804" s="25"/>
    </row>
    <row r="805">
      <c r="A805" s="24"/>
      <c r="B805" s="25"/>
      <c r="D805" s="25"/>
      <c r="G805" s="25"/>
      <c r="H805" s="27"/>
      <c r="I805" s="25"/>
      <c r="J805" s="25"/>
    </row>
    <row r="806">
      <c r="A806" s="24"/>
      <c r="B806" s="25"/>
      <c r="D806" s="25"/>
      <c r="G806" s="25"/>
      <c r="H806" s="27"/>
      <c r="I806" s="25"/>
      <c r="J806" s="25"/>
    </row>
    <row r="807">
      <c r="A807" s="24"/>
      <c r="B807" s="25"/>
      <c r="D807" s="25"/>
      <c r="G807" s="25"/>
      <c r="H807" s="27"/>
      <c r="I807" s="25"/>
      <c r="J807" s="25"/>
    </row>
    <row r="808">
      <c r="A808" s="24"/>
      <c r="B808" s="25"/>
      <c r="D808" s="25"/>
      <c r="G808" s="25"/>
      <c r="H808" s="27"/>
      <c r="I808" s="25"/>
      <c r="J808" s="25"/>
    </row>
    <row r="809">
      <c r="A809" s="24"/>
      <c r="B809" s="25"/>
      <c r="D809" s="25"/>
      <c r="G809" s="25"/>
      <c r="H809" s="27"/>
      <c r="I809" s="25"/>
      <c r="J809" s="25"/>
    </row>
    <row r="810">
      <c r="A810" s="24"/>
      <c r="B810" s="25"/>
      <c r="D810" s="25"/>
      <c r="G810" s="25"/>
      <c r="H810" s="27"/>
      <c r="I810" s="25"/>
      <c r="J810" s="25"/>
    </row>
    <row r="811">
      <c r="A811" s="24"/>
      <c r="B811" s="25"/>
      <c r="D811" s="25"/>
      <c r="G811" s="25"/>
      <c r="H811" s="27"/>
      <c r="I811" s="25"/>
      <c r="J811" s="25"/>
    </row>
    <row r="812">
      <c r="A812" s="24"/>
      <c r="B812" s="25"/>
      <c r="D812" s="25"/>
      <c r="G812" s="25"/>
      <c r="H812" s="27"/>
      <c r="I812" s="25"/>
      <c r="J812" s="25"/>
    </row>
    <row r="813">
      <c r="A813" s="24"/>
      <c r="B813" s="25"/>
      <c r="D813" s="25"/>
      <c r="G813" s="25"/>
      <c r="H813" s="27"/>
      <c r="I813" s="25"/>
      <c r="J813" s="25"/>
    </row>
    <row r="814">
      <c r="A814" s="24"/>
      <c r="B814" s="25"/>
      <c r="D814" s="25"/>
      <c r="G814" s="25"/>
      <c r="H814" s="27"/>
      <c r="I814" s="25"/>
      <c r="J814" s="25"/>
    </row>
    <row r="815">
      <c r="A815" s="24"/>
      <c r="B815" s="25"/>
      <c r="D815" s="25"/>
      <c r="G815" s="25"/>
      <c r="H815" s="27"/>
      <c r="I815" s="25"/>
      <c r="J815" s="25"/>
    </row>
    <row r="816">
      <c r="A816" s="24"/>
      <c r="B816" s="25"/>
      <c r="D816" s="25"/>
      <c r="G816" s="25"/>
      <c r="H816" s="27"/>
      <c r="I816" s="25"/>
      <c r="J816" s="25"/>
    </row>
    <row r="817">
      <c r="A817" s="24"/>
      <c r="B817" s="25"/>
      <c r="D817" s="25"/>
      <c r="G817" s="25"/>
      <c r="H817" s="27"/>
      <c r="I817" s="25"/>
      <c r="J817" s="25"/>
    </row>
    <row r="818">
      <c r="A818" s="24"/>
      <c r="B818" s="25"/>
      <c r="D818" s="25"/>
      <c r="G818" s="25"/>
      <c r="H818" s="27"/>
      <c r="I818" s="25"/>
      <c r="J818" s="25"/>
    </row>
    <row r="819">
      <c r="A819" s="24"/>
      <c r="B819" s="25"/>
      <c r="D819" s="25"/>
      <c r="G819" s="25"/>
      <c r="H819" s="27"/>
      <c r="I819" s="25"/>
      <c r="J819" s="25"/>
    </row>
    <row r="820">
      <c r="A820" s="24"/>
      <c r="B820" s="25"/>
      <c r="D820" s="25"/>
      <c r="G820" s="25"/>
      <c r="H820" s="27"/>
      <c r="I820" s="25"/>
      <c r="J820" s="25"/>
    </row>
    <row r="821">
      <c r="A821" s="24"/>
      <c r="B821" s="25"/>
      <c r="D821" s="25"/>
      <c r="G821" s="25"/>
      <c r="H821" s="27"/>
      <c r="I821" s="25"/>
      <c r="J821" s="25"/>
    </row>
    <row r="822">
      <c r="A822" s="24"/>
      <c r="B822" s="25"/>
      <c r="D822" s="25"/>
      <c r="G822" s="25"/>
      <c r="H822" s="27"/>
      <c r="I822" s="25"/>
      <c r="J822" s="25"/>
    </row>
    <row r="823">
      <c r="A823" s="24"/>
      <c r="B823" s="25"/>
      <c r="D823" s="25"/>
      <c r="G823" s="25"/>
      <c r="H823" s="27"/>
      <c r="I823" s="25"/>
      <c r="J823" s="25"/>
    </row>
    <row r="824">
      <c r="A824" s="24"/>
      <c r="B824" s="25"/>
      <c r="D824" s="25"/>
      <c r="G824" s="25"/>
      <c r="H824" s="27"/>
      <c r="I824" s="25"/>
      <c r="J824" s="25"/>
    </row>
    <row r="825">
      <c r="A825" s="24"/>
      <c r="B825" s="25"/>
      <c r="D825" s="25"/>
      <c r="G825" s="25"/>
      <c r="H825" s="27"/>
      <c r="I825" s="25"/>
      <c r="J825" s="25"/>
    </row>
    <row r="826">
      <c r="A826" s="24"/>
      <c r="B826" s="25"/>
      <c r="D826" s="25"/>
      <c r="G826" s="25"/>
      <c r="H826" s="27"/>
      <c r="I826" s="25"/>
      <c r="J826" s="25"/>
    </row>
    <row r="827">
      <c r="A827" s="24"/>
      <c r="B827" s="25"/>
      <c r="D827" s="25"/>
      <c r="G827" s="25"/>
      <c r="H827" s="27"/>
      <c r="I827" s="25"/>
      <c r="J827" s="25"/>
    </row>
    <row r="828">
      <c r="A828" s="24"/>
      <c r="B828" s="25"/>
      <c r="D828" s="25"/>
      <c r="G828" s="25"/>
      <c r="H828" s="27"/>
      <c r="I828" s="25"/>
      <c r="J828" s="25"/>
    </row>
    <row r="829">
      <c r="A829" s="24"/>
      <c r="B829" s="25"/>
      <c r="D829" s="25"/>
      <c r="G829" s="25"/>
      <c r="H829" s="27"/>
      <c r="I829" s="25"/>
      <c r="J829" s="25"/>
    </row>
    <row r="830">
      <c r="A830" s="24"/>
      <c r="B830" s="25"/>
      <c r="D830" s="25"/>
      <c r="G830" s="25"/>
      <c r="H830" s="27"/>
      <c r="I830" s="25"/>
      <c r="J830" s="25"/>
    </row>
    <row r="831">
      <c r="A831" s="24"/>
      <c r="B831" s="25"/>
      <c r="D831" s="25"/>
      <c r="G831" s="25"/>
      <c r="H831" s="27"/>
      <c r="I831" s="25"/>
      <c r="J831" s="25"/>
    </row>
    <row r="832">
      <c r="A832" s="24"/>
      <c r="B832" s="25"/>
      <c r="D832" s="25"/>
      <c r="G832" s="25"/>
      <c r="H832" s="27"/>
      <c r="I832" s="25"/>
      <c r="J832" s="25"/>
    </row>
    <row r="833">
      <c r="A833" s="24"/>
      <c r="B833" s="25"/>
      <c r="D833" s="25"/>
      <c r="G833" s="25"/>
      <c r="H833" s="27"/>
      <c r="I833" s="25"/>
      <c r="J833" s="25"/>
    </row>
    <row r="834">
      <c r="A834" s="24"/>
      <c r="B834" s="25"/>
      <c r="D834" s="25"/>
      <c r="G834" s="25"/>
      <c r="H834" s="27"/>
      <c r="I834" s="25"/>
      <c r="J834" s="25"/>
    </row>
    <row r="835">
      <c r="A835" s="24"/>
      <c r="B835" s="25"/>
      <c r="D835" s="25"/>
      <c r="G835" s="25"/>
      <c r="H835" s="27"/>
      <c r="I835" s="25"/>
      <c r="J835" s="25"/>
    </row>
    <row r="836">
      <c r="A836" s="24"/>
      <c r="B836" s="25"/>
      <c r="D836" s="25"/>
      <c r="G836" s="25"/>
      <c r="H836" s="27"/>
      <c r="I836" s="25"/>
      <c r="J836" s="25"/>
    </row>
    <row r="837">
      <c r="A837" s="24"/>
      <c r="B837" s="25"/>
      <c r="D837" s="25"/>
      <c r="G837" s="25"/>
      <c r="H837" s="27"/>
      <c r="I837" s="25"/>
      <c r="J837" s="25"/>
    </row>
    <row r="838">
      <c r="A838" s="24"/>
      <c r="B838" s="25"/>
      <c r="D838" s="25"/>
      <c r="G838" s="25"/>
      <c r="H838" s="27"/>
      <c r="I838" s="25"/>
      <c r="J838" s="25"/>
    </row>
    <row r="839">
      <c r="A839" s="24"/>
      <c r="B839" s="25"/>
      <c r="D839" s="25"/>
      <c r="G839" s="25"/>
      <c r="H839" s="27"/>
      <c r="I839" s="25"/>
      <c r="J839" s="25"/>
    </row>
    <row r="840">
      <c r="A840" s="24"/>
      <c r="B840" s="25"/>
      <c r="D840" s="25"/>
      <c r="G840" s="25"/>
      <c r="H840" s="27"/>
      <c r="I840" s="25"/>
      <c r="J840" s="25"/>
    </row>
    <row r="841">
      <c r="A841" s="24"/>
      <c r="B841" s="25"/>
      <c r="D841" s="25"/>
      <c r="G841" s="25"/>
      <c r="H841" s="27"/>
      <c r="I841" s="25"/>
      <c r="J841" s="25"/>
    </row>
    <row r="842">
      <c r="A842" s="24"/>
      <c r="B842" s="25"/>
      <c r="D842" s="25"/>
      <c r="G842" s="25"/>
      <c r="H842" s="27"/>
      <c r="I842" s="25"/>
      <c r="J842" s="25"/>
    </row>
    <row r="843">
      <c r="A843" s="24"/>
      <c r="B843" s="25"/>
      <c r="D843" s="25"/>
      <c r="G843" s="25"/>
      <c r="H843" s="27"/>
      <c r="I843" s="25"/>
      <c r="J843" s="25"/>
    </row>
    <row r="844">
      <c r="A844" s="24"/>
      <c r="B844" s="25"/>
      <c r="D844" s="25"/>
      <c r="G844" s="25"/>
      <c r="H844" s="27"/>
      <c r="I844" s="25"/>
      <c r="J844" s="25"/>
    </row>
    <row r="845">
      <c r="A845" s="24"/>
      <c r="B845" s="25"/>
      <c r="D845" s="25"/>
      <c r="G845" s="25"/>
      <c r="H845" s="27"/>
      <c r="I845" s="25"/>
      <c r="J845" s="25"/>
    </row>
    <row r="846">
      <c r="A846" s="24"/>
      <c r="B846" s="25"/>
      <c r="D846" s="25"/>
      <c r="G846" s="25"/>
      <c r="H846" s="27"/>
      <c r="I846" s="25"/>
      <c r="J846" s="25"/>
    </row>
    <row r="847">
      <c r="A847" s="24"/>
      <c r="B847" s="25"/>
      <c r="D847" s="25"/>
      <c r="G847" s="25"/>
      <c r="H847" s="27"/>
      <c r="I847" s="25"/>
      <c r="J847" s="25"/>
    </row>
    <row r="848">
      <c r="A848" s="24"/>
      <c r="B848" s="25"/>
      <c r="D848" s="25"/>
      <c r="G848" s="25"/>
      <c r="H848" s="27"/>
      <c r="I848" s="25"/>
      <c r="J848" s="25"/>
    </row>
    <row r="849">
      <c r="A849" s="24"/>
      <c r="B849" s="25"/>
      <c r="D849" s="25"/>
      <c r="G849" s="25"/>
      <c r="H849" s="27"/>
      <c r="I849" s="25"/>
      <c r="J849" s="25"/>
    </row>
    <row r="850">
      <c r="A850" s="24"/>
      <c r="B850" s="25"/>
      <c r="D850" s="25"/>
      <c r="G850" s="25"/>
      <c r="H850" s="27"/>
      <c r="I850" s="25"/>
      <c r="J850" s="25"/>
    </row>
    <row r="851">
      <c r="A851" s="24"/>
      <c r="B851" s="25"/>
      <c r="D851" s="25"/>
      <c r="G851" s="25"/>
      <c r="H851" s="27"/>
      <c r="I851" s="25"/>
      <c r="J851" s="25"/>
    </row>
    <row r="852">
      <c r="A852" s="24"/>
      <c r="B852" s="25"/>
      <c r="D852" s="25"/>
      <c r="G852" s="25"/>
      <c r="H852" s="27"/>
      <c r="I852" s="25"/>
      <c r="J852" s="25"/>
    </row>
    <row r="853">
      <c r="A853" s="24"/>
      <c r="B853" s="25"/>
      <c r="D853" s="25"/>
      <c r="G853" s="25"/>
      <c r="H853" s="27"/>
      <c r="I853" s="25"/>
      <c r="J853" s="25"/>
    </row>
    <row r="854">
      <c r="A854" s="24"/>
      <c r="B854" s="25"/>
      <c r="D854" s="25"/>
      <c r="G854" s="25"/>
      <c r="H854" s="27"/>
      <c r="I854" s="25"/>
      <c r="J854" s="25"/>
    </row>
    <row r="855">
      <c r="A855" s="24"/>
      <c r="B855" s="25"/>
      <c r="D855" s="25"/>
      <c r="G855" s="25"/>
      <c r="H855" s="27"/>
      <c r="I855" s="25"/>
      <c r="J855" s="25"/>
    </row>
    <row r="856">
      <c r="A856" s="24"/>
      <c r="B856" s="25"/>
      <c r="D856" s="25"/>
      <c r="G856" s="25"/>
      <c r="H856" s="27"/>
      <c r="I856" s="25"/>
      <c r="J856" s="25"/>
    </row>
    <row r="857">
      <c r="A857" s="24"/>
      <c r="B857" s="25"/>
      <c r="D857" s="25"/>
      <c r="G857" s="25"/>
      <c r="H857" s="27"/>
      <c r="I857" s="25"/>
      <c r="J857" s="25"/>
    </row>
    <row r="858">
      <c r="A858" s="24"/>
      <c r="B858" s="25"/>
      <c r="D858" s="25"/>
      <c r="G858" s="25"/>
      <c r="H858" s="27"/>
      <c r="I858" s="25"/>
      <c r="J858" s="25"/>
    </row>
    <row r="859">
      <c r="A859" s="24"/>
      <c r="B859" s="25"/>
      <c r="D859" s="25"/>
      <c r="G859" s="25"/>
      <c r="H859" s="27"/>
      <c r="I859" s="25"/>
      <c r="J859" s="25"/>
    </row>
    <row r="860">
      <c r="A860" s="24"/>
      <c r="B860" s="25"/>
      <c r="D860" s="25"/>
      <c r="G860" s="25"/>
      <c r="H860" s="27"/>
      <c r="I860" s="25"/>
      <c r="J860" s="25"/>
    </row>
    <row r="861">
      <c r="A861" s="24"/>
      <c r="B861" s="25"/>
      <c r="D861" s="25"/>
      <c r="G861" s="25"/>
      <c r="H861" s="27"/>
      <c r="I861" s="25"/>
      <c r="J861" s="25"/>
    </row>
    <row r="862">
      <c r="A862" s="24"/>
      <c r="B862" s="25"/>
      <c r="D862" s="25"/>
      <c r="G862" s="25"/>
      <c r="H862" s="27"/>
      <c r="I862" s="25"/>
      <c r="J862" s="25"/>
    </row>
    <row r="863">
      <c r="A863" s="24"/>
      <c r="B863" s="25"/>
      <c r="D863" s="25"/>
      <c r="G863" s="25"/>
      <c r="H863" s="27"/>
      <c r="I863" s="25"/>
      <c r="J863" s="25"/>
    </row>
    <row r="864">
      <c r="A864" s="24"/>
      <c r="B864" s="25"/>
      <c r="D864" s="25"/>
      <c r="G864" s="25"/>
      <c r="H864" s="27"/>
      <c r="I864" s="25"/>
      <c r="J864" s="25"/>
    </row>
    <row r="865">
      <c r="A865" s="24"/>
      <c r="B865" s="25"/>
      <c r="D865" s="25"/>
      <c r="G865" s="25"/>
      <c r="H865" s="27"/>
      <c r="I865" s="25"/>
      <c r="J865" s="25"/>
    </row>
    <row r="866">
      <c r="A866" s="24"/>
      <c r="B866" s="25"/>
      <c r="D866" s="25"/>
      <c r="G866" s="25"/>
      <c r="H866" s="27"/>
      <c r="I866" s="25"/>
      <c r="J866" s="25"/>
    </row>
    <row r="867">
      <c r="A867" s="24"/>
      <c r="B867" s="25"/>
      <c r="D867" s="25"/>
      <c r="G867" s="25"/>
      <c r="H867" s="27"/>
      <c r="I867" s="25"/>
      <c r="J867" s="25"/>
    </row>
    <row r="868">
      <c r="A868" s="24"/>
      <c r="B868" s="25"/>
      <c r="D868" s="25"/>
      <c r="G868" s="25"/>
      <c r="H868" s="27"/>
      <c r="I868" s="25"/>
      <c r="J868" s="25"/>
    </row>
    <row r="869">
      <c r="A869" s="24"/>
      <c r="B869" s="25"/>
      <c r="D869" s="25"/>
      <c r="G869" s="25"/>
      <c r="H869" s="27"/>
      <c r="I869" s="25"/>
      <c r="J869" s="25"/>
    </row>
    <row r="870">
      <c r="A870" s="24"/>
      <c r="B870" s="25"/>
      <c r="D870" s="25"/>
      <c r="G870" s="25"/>
      <c r="H870" s="27"/>
      <c r="I870" s="25"/>
      <c r="J870" s="25"/>
    </row>
    <row r="871">
      <c r="A871" s="24"/>
      <c r="B871" s="25"/>
      <c r="D871" s="25"/>
      <c r="G871" s="25"/>
      <c r="H871" s="27"/>
      <c r="I871" s="25"/>
      <c r="J871" s="25"/>
    </row>
    <row r="872">
      <c r="A872" s="24"/>
      <c r="B872" s="25"/>
      <c r="D872" s="25"/>
      <c r="G872" s="25"/>
      <c r="H872" s="27"/>
      <c r="I872" s="25"/>
      <c r="J872" s="25"/>
    </row>
    <row r="873">
      <c r="A873" s="24"/>
      <c r="B873" s="25"/>
      <c r="D873" s="25"/>
      <c r="G873" s="25"/>
      <c r="H873" s="27"/>
      <c r="I873" s="25"/>
      <c r="J873" s="25"/>
    </row>
    <row r="874">
      <c r="A874" s="24"/>
      <c r="B874" s="25"/>
      <c r="D874" s="25"/>
      <c r="G874" s="25"/>
      <c r="H874" s="27"/>
      <c r="I874" s="25"/>
      <c r="J874" s="25"/>
    </row>
    <row r="875">
      <c r="A875" s="24"/>
      <c r="B875" s="25"/>
      <c r="D875" s="25"/>
      <c r="G875" s="25"/>
      <c r="H875" s="27"/>
      <c r="I875" s="25"/>
      <c r="J875" s="25"/>
    </row>
    <row r="876">
      <c r="A876" s="24"/>
      <c r="B876" s="25"/>
      <c r="D876" s="25"/>
      <c r="G876" s="25"/>
      <c r="H876" s="27"/>
      <c r="I876" s="25"/>
      <c r="J876" s="25"/>
    </row>
    <row r="877">
      <c r="A877" s="24"/>
      <c r="B877" s="25"/>
      <c r="D877" s="25"/>
      <c r="G877" s="25"/>
      <c r="H877" s="27"/>
      <c r="I877" s="25"/>
      <c r="J877" s="25"/>
    </row>
    <row r="878">
      <c r="A878" s="24"/>
      <c r="B878" s="25"/>
      <c r="D878" s="25"/>
      <c r="G878" s="25"/>
      <c r="H878" s="27"/>
      <c r="I878" s="25"/>
      <c r="J878" s="25"/>
    </row>
    <row r="879">
      <c r="A879" s="24"/>
      <c r="B879" s="25"/>
      <c r="D879" s="25"/>
      <c r="G879" s="25"/>
      <c r="H879" s="27"/>
      <c r="I879" s="25"/>
      <c r="J879" s="25"/>
    </row>
    <row r="880">
      <c r="A880" s="24"/>
      <c r="B880" s="25"/>
      <c r="D880" s="25"/>
      <c r="G880" s="25"/>
      <c r="H880" s="27"/>
      <c r="I880" s="25"/>
      <c r="J880" s="25"/>
    </row>
    <row r="881">
      <c r="A881" s="24"/>
      <c r="B881" s="25"/>
      <c r="D881" s="25"/>
      <c r="G881" s="25"/>
      <c r="H881" s="27"/>
      <c r="I881" s="25"/>
      <c r="J881" s="25"/>
    </row>
    <row r="882">
      <c r="A882" s="24"/>
      <c r="B882" s="25"/>
      <c r="D882" s="25"/>
      <c r="G882" s="25"/>
      <c r="H882" s="27"/>
      <c r="I882" s="25"/>
      <c r="J882" s="25"/>
    </row>
    <row r="883">
      <c r="A883" s="24"/>
      <c r="B883" s="25"/>
      <c r="D883" s="25"/>
      <c r="G883" s="25"/>
      <c r="H883" s="27"/>
      <c r="I883" s="25"/>
      <c r="J883" s="25"/>
    </row>
    <row r="884">
      <c r="A884" s="24"/>
      <c r="B884" s="25"/>
      <c r="D884" s="25"/>
      <c r="G884" s="25"/>
      <c r="H884" s="27"/>
      <c r="I884" s="25"/>
      <c r="J884" s="25"/>
    </row>
    <row r="885">
      <c r="A885" s="24"/>
      <c r="B885" s="25"/>
      <c r="D885" s="25"/>
      <c r="G885" s="25"/>
      <c r="H885" s="27"/>
      <c r="I885" s="25"/>
      <c r="J885" s="25"/>
    </row>
    <row r="886">
      <c r="A886" s="24"/>
      <c r="B886" s="25"/>
      <c r="D886" s="25"/>
      <c r="G886" s="25"/>
      <c r="H886" s="27"/>
      <c r="I886" s="25"/>
      <c r="J886" s="25"/>
    </row>
    <row r="887">
      <c r="A887" s="24"/>
      <c r="B887" s="25"/>
      <c r="D887" s="25"/>
      <c r="G887" s="25"/>
      <c r="H887" s="27"/>
      <c r="I887" s="25"/>
      <c r="J887" s="25"/>
    </row>
    <row r="888">
      <c r="A888" s="24"/>
      <c r="B888" s="25"/>
      <c r="D888" s="25"/>
      <c r="G888" s="25"/>
      <c r="H888" s="27"/>
      <c r="I888" s="25"/>
      <c r="J888" s="25"/>
    </row>
    <row r="889">
      <c r="A889" s="24"/>
      <c r="B889" s="25"/>
      <c r="D889" s="25"/>
      <c r="G889" s="25"/>
      <c r="H889" s="27"/>
      <c r="I889" s="25"/>
      <c r="J889" s="25"/>
    </row>
    <row r="890">
      <c r="A890" s="24"/>
      <c r="B890" s="25"/>
      <c r="D890" s="25"/>
      <c r="G890" s="25"/>
      <c r="H890" s="27"/>
      <c r="I890" s="25"/>
      <c r="J890" s="25"/>
    </row>
    <row r="891">
      <c r="A891" s="24"/>
      <c r="B891" s="25"/>
      <c r="D891" s="25"/>
      <c r="G891" s="25"/>
      <c r="H891" s="27"/>
      <c r="I891" s="25"/>
      <c r="J891" s="25"/>
    </row>
    <row r="892">
      <c r="A892" s="24"/>
      <c r="B892" s="25"/>
      <c r="D892" s="25"/>
      <c r="G892" s="25"/>
      <c r="H892" s="27"/>
      <c r="I892" s="25"/>
      <c r="J892" s="25"/>
    </row>
    <row r="893">
      <c r="A893" s="24"/>
      <c r="B893" s="25"/>
      <c r="D893" s="25"/>
      <c r="G893" s="25"/>
      <c r="H893" s="27"/>
      <c r="I893" s="25"/>
      <c r="J893" s="25"/>
    </row>
    <row r="894">
      <c r="A894" s="24"/>
      <c r="B894" s="25"/>
      <c r="D894" s="25"/>
      <c r="G894" s="25"/>
      <c r="H894" s="27"/>
      <c r="I894" s="25"/>
      <c r="J894" s="25"/>
    </row>
    <row r="895">
      <c r="A895" s="24"/>
      <c r="B895" s="25"/>
      <c r="D895" s="25"/>
      <c r="G895" s="25"/>
      <c r="H895" s="27"/>
      <c r="I895" s="25"/>
      <c r="J895" s="25"/>
    </row>
    <row r="896">
      <c r="A896" s="24"/>
      <c r="B896" s="25"/>
      <c r="D896" s="25"/>
      <c r="G896" s="25"/>
      <c r="H896" s="27"/>
      <c r="I896" s="25"/>
      <c r="J896" s="25"/>
    </row>
    <row r="897">
      <c r="A897" s="24"/>
      <c r="B897" s="25"/>
      <c r="D897" s="25"/>
      <c r="G897" s="25"/>
      <c r="H897" s="27"/>
      <c r="I897" s="25"/>
      <c r="J897" s="25"/>
    </row>
    <row r="898">
      <c r="A898" s="24"/>
      <c r="B898" s="25"/>
      <c r="D898" s="25"/>
      <c r="G898" s="25"/>
      <c r="H898" s="27"/>
      <c r="I898" s="25"/>
      <c r="J898" s="25"/>
    </row>
    <row r="899">
      <c r="A899" s="24"/>
      <c r="B899" s="25"/>
      <c r="D899" s="25"/>
      <c r="G899" s="25"/>
      <c r="H899" s="27"/>
      <c r="I899" s="25"/>
      <c r="J899" s="25"/>
    </row>
    <row r="900">
      <c r="A900" s="24"/>
      <c r="B900" s="25"/>
      <c r="D900" s="25"/>
      <c r="G900" s="25"/>
      <c r="H900" s="27"/>
      <c r="I900" s="25"/>
      <c r="J900" s="25"/>
    </row>
    <row r="901">
      <c r="A901" s="24"/>
      <c r="B901" s="25"/>
      <c r="D901" s="25"/>
      <c r="G901" s="25"/>
      <c r="H901" s="27"/>
      <c r="I901" s="25"/>
      <c r="J901" s="25"/>
    </row>
    <row r="902">
      <c r="A902" s="24"/>
      <c r="B902" s="25"/>
      <c r="D902" s="25"/>
      <c r="G902" s="25"/>
      <c r="H902" s="27"/>
      <c r="I902" s="25"/>
      <c r="J902" s="25"/>
    </row>
    <row r="903">
      <c r="A903" s="24"/>
      <c r="B903" s="25"/>
      <c r="D903" s="25"/>
      <c r="G903" s="25"/>
      <c r="H903" s="27"/>
      <c r="I903" s="25"/>
      <c r="J903" s="25"/>
    </row>
    <row r="904">
      <c r="A904" s="24"/>
      <c r="B904" s="25"/>
      <c r="D904" s="25"/>
      <c r="G904" s="25"/>
      <c r="H904" s="27"/>
      <c r="I904" s="25"/>
      <c r="J904" s="25"/>
    </row>
    <row r="905">
      <c r="A905" s="24"/>
      <c r="B905" s="25"/>
      <c r="D905" s="25"/>
      <c r="G905" s="25"/>
      <c r="H905" s="27"/>
      <c r="I905" s="25"/>
      <c r="J905" s="25"/>
    </row>
    <row r="906">
      <c r="A906" s="24"/>
      <c r="B906" s="25"/>
      <c r="D906" s="25"/>
      <c r="G906" s="25"/>
      <c r="H906" s="27"/>
      <c r="I906" s="25"/>
      <c r="J906" s="25"/>
    </row>
    <row r="907">
      <c r="A907" s="24"/>
      <c r="B907" s="25"/>
      <c r="D907" s="25"/>
      <c r="G907" s="25"/>
      <c r="H907" s="27"/>
      <c r="I907" s="25"/>
      <c r="J907" s="25"/>
    </row>
    <row r="908">
      <c r="A908" s="24"/>
      <c r="B908" s="25"/>
      <c r="D908" s="25"/>
      <c r="G908" s="25"/>
      <c r="H908" s="27"/>
      <c r="I908" s="25"/>
      <c r="J908" s="25"/>
    </row>
    <row r="909">
      <c r="A909" s="24"/>
      <c r="B909" s="25"/>
      <c r="D909" s="25"/>
      <c r="G909" s="25"/>
      <c r="H909" s="27"/>
      <c r="I909" s="25"/>
      <c r="J909" s="25"/>
    </row>
    <row r="910">
      <c r="A910" s="24"/>
      <c r="B910" s="25"/>
      <c r="D910" s="25"/>
      <c r="G910" s="25"/>
      <c r="H910" s="27"/>
      <c r="I910" s="25"/>
      <c r="J910" s="25"/>
    </row>
    <row r="911">
      <c r="A911" s="24"/>
      <c r="B911" s="25"/>
      <c r="D911" s="25"/>
      <c r="G911" s="25"/>
      <c r="H911" s="27"/>
      <c r="I911" s="25"/>
      <c r="J911" s="25"/>
    </row>
    <row r="912">
      <c r="A912" s="24"/>
      <c r="B912" s="25"/>
      <c r="D912" s="25"/>
      <c r="G912" s="25"/>
      <c r="H912" s="27"/>
      <c r="I912" s="25"/>
      <c r="J912" s="25"/>
    </row>
    <row r="913">
      <c r="A913" s="24"/>
      <c r="B913" s="25"/>
      <c r="D913" s="25"/>
      <c r="G913" s="25"/>
      <c r="H913" s="27"/>
      <c r="I913" s="25"/>
      <c r="J913" s="25"/>
    </row>
    <row r="914">
      <c r="A914" s="24"/>
      <c r="B914" s="25"/>
      <c r="D914" s="25"/>
      <c r="G914" s="25"/>
      <c r="H914" s="27"/>
      <c r="I914" s="25"/>
      <c r="J914" s="25"/>
    </row>
    <row r="915">
      <c r="A915" s="24"/>
      <c r="B915" s="25"/>
      <c r="D915" s="25"/>
      <c r="G915" s="25"/>
      <c r="H915" s="27"/>
      <c r="I915" s="25"/>
      <c r="J915" s="25"/>
    </row>
    <row r="916">
      <c r="A916" s="24"/>
      <c r="B916" s="25"/>
      <c r="D916" s="25"/>
      <c r="G916" s="25"/>
      <c r="H916" s="27"/>
      <c r="I916" s="25"/>
      <c r="J916" s="25"/>
    </row>
    <row r="917">
      <c r="A917" s="24"/>
      <c r="B917" s="25"/>
      <c r="D917" s="25"/>
      <c r="G917" s="25"/>
      <c r="H917" s="27"/>
      <c r="I917" s="25"/>
      <c r="J917" s="25"/>
    </row>
    <row r="918">
      <c r="A918" s="24"/>
      <c r="B918" s="25"/>
      <c r="D918" s="25"/>
      <c r="G918" s="25"/>
      <c r="H918" s="27"/>
      <c r="I918" s="25"/>
      <c r="J918" s="25"/>
    </row>
    <row r="919">
      <c r="A919" s="24"/>
      <c r="B919" s="25"/>
      <c r="D919" s="25"/>
      <c r="G919" s="25"/>
      <c r="H919" s="27"/>
      <c r="I919" s="25"/>
      <c r="J919" s="25"/>
    </row>
    <row r="920">
      <c r="A920" s="24"/>
      <c r="B920" s="25"/>
      <c r="D920" s="25"/>
      <c r="G920" s="25"/>
      <c r="H920" s="27"/>
      <c r="I920" s="25"/>
      <c r="J920" s="25"/>
    </row>
    <row r="921">
      <c r="A921" s="24"/>
      <c r="B921" s="25"/>
      <c r="D921" s="25"/>
      <c r="G921" s="25"/>
      <c r="H921" s="27"/>
      <c r="I921" s="25"/>
      <c r="J921" s="25"/>
    </row>
    <row r="922">
      <c r="A922" s="24"/>
      <c r="B922" s="25"/>
      <c r="D922" s="25"/>
      <c r="G922" s="25"/>
      <c r="H922" s="27"/>
      <c r="I922" s="25"/>
      <c r="J922" s="25"/>
    </row>
    <row r="923">
      <c r="A923" s="24"/>
      <c r="B923" s="25"/>
      <c r="D923" s="25"/>
      <c r="G923" s="25"/>
      <c r="H923" s="27"/>
      <c r="I923" s="25"/>
      <c r="J923" s="25"/>
    </row>
    <row r="924">
      <c r="A924" s="24"/>
      <c r="B924" s="25"/>
      <c r="D924" s="25"/>
      <c r="G924" s="25"/>
      <c r="H924" s="27"/>
      <c r="I924" s="25"/>
      <c r="J924" s="25"/>
    </row>
    <row r="925">
      <c r="A925" s="24"/>
      <c r="B925" s="25"/>
      <c r="D925" s="25"/>
      <c r="G925" s="25"/>
      <c r="H925" s="27"/>
      <c r="I925" s="25"/>
      <c r="J925" s="25"/>
    </row>
    <row r="926">
      <c r="A926" s="24"/>
      <c r="B926" s="25"/>
      <c r="D926" s="25"/>
      <c r="G926" s="25"/>
      <c r="H926" s="27"/>
      <c r="I926" s="25"/>
      <c r="J926" s="25"/>
    </row>
    <row r="927">
      <c r="A927" s="24"/>
      <c r="B927" s="25"/>
      <c r="D927" s="25"/>
      <c r="G927" s="25"/>
      <c r="H927" s="27"/>
      <c r="I927" s="25"/>
      <c r="J927" s="25"/>
    </row>
    <row r="928">
      <c r="A928" s="24"/>
      <c r="B928" s="25"/>
      <c r="D928" s="25"/>
      <c r="G928" s="25"/>
      <c r="H928" s="27"/>
      <c r="I928" s="25"/>
      <c r="J928" s="25"/>
    </row>
    <row r="929">
      <c r="A929" s="24"/>
      <c r="B929" s="25"/>
      <c r="D929" s="25"/>
      <c r="G929" s="25"/>
      <c r="H929" s="27"/>
      <c r="I929" s="25"/>
      <c r="J929" s="25"/>
    </row>
    <row r="930">
      <c r="A930" s="24"/>
      <c r="B930" s="25"/>
      <c r="D930" s="25"/>
      <c r="G930" s="25"/>
      <c r="H930" s="27"/>
      <c r="I930" s="25"/>
      <c r="J930" s="25"/>
    </row>
    <row r="931">
      <c r="A931" s="24"/>
      <c r="B931" s="25"/>
      <c r="D931" s="25"/>
      <c r="G931" s="25"/>
      <c r="H931" s="27"/>
      <c r="I931" s="25"/>
      <c r="J931" s="25"/>
    </row>
    <row r="932">
      <c r="A932" s="24"/>
      <c r="B932" s="25"/>
      <c r="D932" s="25"/>
      <c r="G932" s="25"/>
      <c r="H932" s="27"/>
      <c r="I932" s="25"/>
      <c r="J932" s="25"/>
    </row>
    <row r="933">
      <c r="A933" s="24"/>
      <c r="B933" s="25"/>
      <c r="D933" s="25"/>
      <c r="G933" s="25"/>
      <c r="H933" s="27"/>
      <c r="I933" s="25"/>
      <c r="J933" s="25"/>
    </row>
    <row r="934">
      <c r="A934" s="24"/>
      <c r="B934" s="25"/>
      <c r="D934" s="25"/>
      <c r="G934" s="25"/>
      <c r="H934" s="27"/>
      <c r="I934" s="25"/>
      <c r="J934" s="25"/>
    </row>
    <row r="935">
      <c r="A935" s="24"/>
      <c r="B935" s="25"/>
      <c r="D935" s="25"/>
      <c r="G935" s="25"/>
      <c r="H935" s="27"/>
      <c r="I935" s="25"/>
      <c r="J935" s="25"/>
    </row>
    <row r="936">
      <c r="A936" s="24"/>
      <c r="B936" s="25"/>
      <c r="D936" s="25"/>
      <c r="G936" s="25"/>
      <c r="H936" s="27"/>
      <c r="I936" s="25"/>
      <c r="J936" s="25"/>
    </row>
    <row r="937">
      <c r="A937" s="24"/>
      <c r="B937" s="25"/>
      <c r="D937" s="25"/>
      <c r="G937" s="25"/>
      <c r="H937" s="27"/>
      <c r="I937" s="25"/>
      <c r="J937" s="25"/>
    </row>
    <row r="938">
      <c r="A938" s="24"/>
      <c r="B938" s="25"/>
      <c r="D938" s="25"/>
      <c r="G938" s="25"/>
      <c r="H938" s="27"/>
      <c r="I938" s="25"/>
      <c r="J938" s="25"/>
    </row>
    <row r="939">
      <c r="A939" s="24"/>
      <c r="B939" s="25"/>
      <c r="D939" s="25"/>
      <c r="G939" s="25"/>
      <c r="H939" s="27"/>
      <c r="I939" s="25"/>
      <c r="J939" s="25"/>
    </row>
    <row r="940">
      <c r="A940" s="24"/>
      <c r="B940" s="25"/>
      <c r="D940" s="25"/>
      <c r="G940" s="25"/>
      <c r="H940" s="27"/>
      <c r="I940" s="25"/>
      <c r="J940" s="25"/>
    </row>
    <row r="941">
      <c r="A941" s="24"/>
      <c r="B941" s="25"/>
      <c r="D941" s="25"/>
      <c r="G941" s="25"/>
      <c r="H941" s="27"/>
      <c r="I941" s="25"/>
      <c r="J941" s="25"/>
    </row>
    <row r="942">
      <c r="A942" s="24"/>
      <c r="B942" s="25"/>
      <c r="D942" s="25"/>
      <c r="G942" s="25"/>
      <c r="H942" s="27"/>
      <c r="I942" s="25"/>
      <c r="J942" s="25"/>
    </row>
    <row r="943">
      <c r="A943" s="24"/>
      <c r="B943" s="25"/>
      <c r="D943" s="25"/>
      <c r="G943" s="25"/>
      <c r="H943" s="27"/>
      <c r="I943" s="25"/>
      <c r="J943" s="25"/>
    </row>
    <row r="944">
      <c r="A944" s="24"/>
      <c r="B944" s="25"/>
      <c r="D944" s="25"/>
      <c r="G944" s="25"/>
      <c r="H944" s="27"/>
      <c r="I944" s="25"/>
      <c r="J944" s="25"/>
    </row>
    <row r="945">
      <c r="A945" s="24"/>
      <c r="B945" s="25"/>
      <c r="D945" s="25"/>
      <c r="G945" s="25"/>
      <c r="H945" s="27"/>
      <c r="I945" s="25"/>
      <c r="J945" s="25"/>
    </row>
    <row r="946">
      <c r="A946" s="24"/>
      <c r="B946" s="25"/>
      <c r="D946" s="25"/>
      <c r="G946" s="25"/>
      <c r="H946" s="27"/>
      <c r="I946" s="25"/>
      <c r="J946" s="25"/>
    </row>
    <row r="947">
      <c r="A947" s="24"/>
      <c r="B947" s="25"/>
      <c r="D947" s="25"/>
      <c r="G947" s="25"/>
      <c r="H947" s="27"/>
      <c r="I947" s="25"/>
      <c r="J947" s="25"/>
    </row>
    <row r="948">
      <c r="A948" s="24"/>
      <c r="B948" s="25"/>
      <c r="D948" s="25"/>
      <c r="G948" s="25"/>
      <c r="H948" s="27"/>
      <c r="I948" s="25"/>
      <c r="J948" s="25"/>
    </row>
    <row r="949">
      <c r="A949" s="24"/>
      <c r="B949" s="25"/>
      <c r="D949" s="25"/>
      <c r="G949" s="25"/>
      <c r="H949" s="27"/>
      <c r="I949" s="25"/>
      <c r="J949" s="25"/>
    </row>
    <row r="950">
      <c r="A950" s="24"/>
      <c r="B950" s="25"/>
      <c r="D950" s="25"/>
      <c r="G950" s="25"/>
      <c r="H950" s="27"/>
      <c r="I950" s="25"/>
      <c r="J950" s="25"/>
    </row>
    <row r="951">
      <c r="A951" s="24"/>
      <c r="B951" s="25"/>
      <c r="D951" s="25"/>
      <c r="G951" s="25"/>
      <c r="H951" s="27"/>
      <c r="I951" s="25"/>
      <c r="J951" s="25"/>
    </row>
    <row r="952">
      <c r="A952" s="24"/>
      <c r="B952" s="25"/>
      <c r="D952" s="25"/>
      <c r="G952" s="25"/>
      <c r="H952" s="27"/>
      <c r="I952" s="25"/>
      <c r="J952" s="25"/>
    </row>
    <row r="953">
      <c r="A953" s="24"/>
      <c r="B953" s="25"/>
      <c r="D953" s="25"/>
      <c r="G953" s="25"/>
      <c r="H953" s="27"/>
      <c r="I953" s="25"/>
      <c r="J953" s="25"/>
    </row>
    <row r="954">
      <c r="A954" s="24"/>
      <c r="B954" s="25"/>
      <c r="D954" s="25"/>
      <c r="G954" s="25"/>
      <c r="H954" s="27"/>
      <c r="I954" s="25"/>
      <c r="J954" s="25"/>
    </row>
    <row r="955">
      <c r="A955" s="24"/>
      <c r="B955" s="25"/>
      <c r="D955" s="25"/>
      <c r="G955" s="25"/>
      <c r="H955" s="27"/>
      <c r="I955" s="25"/>
      <c r="J955" s="25"/>
    </row>
    <row r="956">
      <c r="A956" s="24"/>
      <c r="B956" s="25"/>
      <c r="D956" s="25"/>
      <c r="G956" s="25"/>
      <c r="H956" s="27"/>
      <c r="I956" s="25"/>
      <c r="J956" s="25"/>
    </row>
    <row r="957">
      <c r="A957" s="24"/>
      <c r="B957" s="25"/>
      <c r="D957" s="25"/>
      <c r="G957" s="25"/>
      <c r="H957" s="27"/>
      <c r="I957" s="25"/>
      <c r="J957" s="25"/>
    </row>
    <row r="958">
      <c r="A958" s="24"/>
      <c r="B958" s="25"/>
      <c r="D958" s="25"/>
      <c r="G958" s="25"/>
      <c r="H958" s="27"/>
      <c r="I958" s="25"/>
      <c r="J958" s="25"/>
    </row>
    <row r="959">
      <c r="A959" s="24"/>
      <c r="B959" s="25"/>
      <c r="D959" s="25"/>
      <c r="G959" s="25"/>
      <c r="H959" s="27"/>
      <c r="I959" s="25"/>
      <c r="J959" s="25"/>
    </row>
    <row r="960">
      <c r="A960" s="24"/>
      <c r="B960" s="25"/>
      <c r="D960" s="25"/>
      <c r="G960" s="25"/>
      <c r="H960" s="27"/>
      <c r="I960" s="25"/>
      <c r="J960" s="25"/>
    </row>
    <row r="961">
      <c r="A961" s="24"/>
      <c r="B961" s="25"/>
      <c r="D961" s="25"/>
      <c r="G961" s="25"/>
      <c r="H961" s="27"/>
      <c r="I961" s="25"/>
      <c r="J961" s="25"/>
    </row>
    <row r="962">
      <c r="A962" s="24"/>
      <c r="B962" s="25"/>
      <c r="D962" s="25"/>
      <c r="G962" s="25"/>
      <c r="H962" s="27"/>
      <c r="I962" s="25"/>
      <c r="J962" s="25"/>
    </row>
    <row r="963">
      <c r="A963" s="24"/>
      <c r="B963" s="25"/>
      <c r="D963" s="25"/>
      <c r="G963" s="25"/>
      <c r="H963" s="27"/>
      <c r="I963" s="25"/>
      <c r="J963" s="25"/>
    </row>
    <row r="964">
      <c r="A964" s="24"/>
      <c r="B964" s="25"/>
      <c r="D964" s="25"/>
      <c r="G964" s="25"/>
      <c r="H964" s="27"/>
      <c r="I964" s="25"/>
      <c r="J964" s="25"/>
    </row>
    <row r="965">
      <c r="A965" s="24"/>
      <c r="B965" s="25"/>
      <c r="D965" s="25"/>
      <c r="G965" s="25"/>
      <c r="H965" s="27"/>
      <c r="I965" s="25"/>
      <c r="J965" s="25"/>
    </row>
    <row r="966">
      <c r="A966" s="24"/>
      <c r="B966" s="25"/>
      <c r="D966" s="25"/>
      <c r="G966" s="25"/>
      <c r="H966" s="27"/>
      <c r="I966" s="25"/>
      <c r="J966" s="25"/>
    </row>
    <row r="967">
      <c r="A967" s="24"/>
      <c r="B967" s="25"/>
      <c r="D967" s="25"/>
      <c r="G967" s="25"/>
      <c r="H967" s="27"/>
      <c r="I967" s="25"/>
      <c r="J967" s="25"/>
    </row>
    <row r="968">
      <c r="A968" s="24"/>
      <c r="B968" s="25"/>
      <c r="D968" s="25"/>
      <c r="G968" s="25"/>
      <c r="H968" s="27"/>
      <c r="I968" s="25"/>
      <c r="J968" s="25"/>
    </row>
    <row r="969">
      <c r="A969" s="24"/>
      <c r="B969" s="25"/>
      <c r="D969" s="25"/>
      <c r="G969" s="25"/>
      <c r="H969" s="27"/>
      <c r="I969" s="25"/>
      <c r="J969" s="25"/>
    </row>
    <row r="970">
      <c r="A970" s="24"/>
      <c r="B970" s="25"/>
      <c r="D970" s="25"/>
      <c r="G970" s="25"/>
      <c r="H970" s="27"/>
      <c r="I970" s="25"/>
      <c r="J970" s="25"/>
    </row>
    <row r="971">
      <c r="A971" s="24"/>
      <c r="B971" s="25"/>
      <c r="D971" s="25"/>
      <c r="G971" s="25"/>
      <c r="H971" s="27"/>
      <c r="I971" s="25"/>
      <c r="J971" s="25"/>
    </row>
    <row r="972">
      <c r="A972" s="24"/>
      <c r="B972" s="25"/>
      <c r="D972" s="25"/>
      <c r="G972" s="25"/>
      <c r="H972" s="27"/>
      <c r="I972" s="25"/>
      <c r="J972" s="25"/>
    </row>
    <row r="973">
      <c r="A973" s="24"/>
      <c r="B973" s="25"/>
      <c r="D973" s="25"/>
      <c r="G973" s="25"/>
      <c r="H973" s="27"/>
      <c r="I973" s="25"/>
      <c r="J973" s="25"/>
    </row>
    <row r="974">
      <c r="A974" s="24"/>
      <c r="B974" s="25"/>
      <c r="D974" s="25"/>
      <c r="G974" s="25"/>
      <c r="H974" s="27"/>
      <c r="I974" s="25"/>
      <c r="J974" s="25"/>
    </row>
    <row r="975">
      <c r="A975" s="24"/>
      <c r="B975" s="25"/>
      <c r="D975" s="25"/>
      <c r="G975" s="25"/>
      <c r="H975" s="27"/>
      <c r="I975" s="25"/>
      <c r="J975" s="25"/>
    </row>
    <row r="976">
      <c r="A976" s="24"/>
      <c r="B976" s="25"/>
      <c r="D976" s="25"/>
      <c r="G976" s="25"/>
      <c r="H976" s="27"/>
      <c r="I976" s="25"/>
      <c r="J976" s="25"/>
    </row>
    <row r="977">
      <c r="A977" s="24"/>
      <c r="B977" s="25"/>
      <c r="D977" s="25"/>
      <c r="G977" s="25"/>
      <c r="H977" s="27"/>
      <c r="I977" s="25"/>
      <c r="J977" s="25"/>
    </row>
    <row r="978">
      <c r="A978" s="24"/>
      <c r="B978" s="25"/>
      <c r="D978" s="25"/>
      <c r="G978" s="25"/>
      <c r="H978" s="27"/>
      <c r="I978" s="25"/>
      <c r="J978" s="25"/>
    </row>
    <row r="979">
      <c r="A979" s="24"/>
      <c r="B979" s="25"/>
      <c r="D979" s="25"/>
      <c r="G979" s="25"/>
      <c r="H979" s="27"/>
      <c r="I979" s="25"/>
      <c r="J979" s="25"/>
    </row>
    <row r="980">
      <c r="A980" s="24"/>
      <c r="B980" s="25"/>
      <c r="D980" s="25"/>
      <c r="G980" s="25"/>
      <c r="H980" s="27"/>
      <c r="I980" s="25"/>
      <c r="J980" s="25"/>
    </row>
    <row r="981">
      <c r="A981" s="24"/>
      <c r="B981" s="25"/>
      <c r="D981" s="25"/>
      <c r="G981" s="25"/>
      <c r="H981" s="27"/>
      <c r="I981" s="25"/>
      <c r="J981" s="25"/>
    </row>
    <row r="982">
      <c r="A982" s="24"/>
      <c r="B982" s="25"/>
      <c r="D982" s="25"/>
      <c r="G982" s="25"/>
      <c r="H982" s="27"/>
      <c r="I982" s="25"/>
      <c r="J982" s="25"/>
    </row>
    <row r="983">
      <c r="A983" s="24"/>
      <c r="B983" s="25"/>
      <c r="D983" s="25"/>
      <c r="G983" s="25"/>
      <c r="H983" s="27"/>
      <c r="I983" s="25"/>
      <c r="J983" s="25"/>
    </row>
    <row r="984">
      <c r="A984" s="24"/>
      <c r="B984" s="25"/>
      <c r="D984" s="25"/>
      <c r="G984" s="25"/>
      <c r="H984" s="27"/>
      <c r="I984" s="25"/>
      <c r="J984" s="25"/>
    </row>
    <row r="985">
      <c r="A985" s="24"/>
      <c r="B985" s="25"/>
      <c r="D985" s="25"/>
      <c r="G985" s="25"/>
      <c r="H985" s="27"/>
      <c r="I985" s="25"/>
      <c r="J985" s="25"/>
    </row>
    <row r="986">
      <c r="A986" s="24"/>
      <c r="B986" s="25"/>
      <c r="D986" s="25"/>
      <c r="G986" s="25"/>
      <c r="H986" s="27"/>
      <c r="I986" s="25"/>
      <c r="J986" s="25"/>
    </row>
  </sheetData>
  <mergeCells count="11">
    <mergeCell ref="G10:I10"/>
    <mergeCell ref="G11:I11"/>
    <mergeCell ref="G12:I12"/>
    <mergeCell ref="G13:I13"/>
    <mergeCell ref="G2:I2"/>
    <mergeCell ref="G4:I4"/>
    <mergeCell ref="G5:I5"/>
    <mergeCell ref="G6:I6"/>
    <mergeCell ref="G7:I7"/>
    <mergeCell ref="G8:I8"/>
    <mergeCell ref="G9:I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6" width="3.25"/>
    <col customWidth="1" min="7" max="7" width="16.38"/>
    <col customWidth="1" min="8" max="8" width="0.75"/>
    <col customWidth="1" min="9" max="11" width="3.25"/>
    <col customWidth="1" min="12" max="12" width="16.38"/>
    <col customWidth="1" min="13" max="13" width="0.75"/>
    <col customWidth="1" min="14" max="16" width="3.25"/>
    <col customWidth="1" min="17" max="17" width="15.75"/>
    <col customWidth="1" min="18" max="18" width="0.75"/>
    <col customWidth="1" min="19" max="21" width="3.25"/>
    <col customWidth="1" min="22" max="22" width="16.38"/>
    <col customWidth="1" min="23" max="23" width="7.75"/>
    <col customWidth="1" min="24" max="24" width="5.63"/>
    <col customWidth="1" min="25" max="25" width="3.63"/>
    <col customWidth="1" min="26" max="27" width="5.38"/>
  </cols>
  <sheetData>
    <row r="1" ht="10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8"/>
      <c r="Y1" s="18"/>
      <c r="Z1" s="18"/>
      <c r="AA1" s="18"/>
      <c r="AB1" s="18"/>
      <c r="AC1" s="18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</row>
    <row r="2" ht="33.75" customHeight="1">
      <c r="A2" s="22"/>
      <c r="B2" s="23" t="s">
        <v>55</v>
      </c>
      <c r="W2" s="22"/>
      <c r="X2" s="26"/>
      <c r="Y2" s="26"/>
      <c r="Z2" s="26"/>
      <c r="AA2" s="26"/>
      <c r="AB2" s="26"/>
      <c r="AC2" s="26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2"/>
    </row>
    <row r="3" ht="10.5" customHeight="1">
      <c r="A3" s="16"/>
      <c r="B3" s="16"/>
      <c r="C3" s="16"/>
      <c r="D3" s="16"/>
      <c r="E3" s="16"/>
      <c r="F3" s="16"/>
      <c r="G3" s="35" t="str">
        <f>ENTER_RESULTS!M4</f>
        <v>NE #3 ● ESPN+</v>
      </c>
      <c r="H3" s="16"/>
      <c r="I3" s="37" t="s">
        <v>97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7"/>
      <c r="Y3" s="18"/>
      <c r="Z3" s="37" t="s">
        <v>106</v>
      </c>
      <c r="AA3" s="37" t="s">
        <v>109</v>
      </c>
      <c r="AB3" s="37" t="s">
        <v>110</v>
      </c>
      <c r="AC3" s="37" t="s">
        <v>111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</row>
    <row r="4" ht="10.5" customHeight="1">
      <c r="A4" s="16"/>
      <c r="B4" s="45" t="str">
        <f>ENTER_RESULTS!M2</f>
        <v>NE #1 ● ESPN+</v>
      </c>
      <c r="C4" s="16"/>
      <c r="D4" s="16"/>
      <c r="E4" s="16"/>
      <c r="F4" s="16"/>
      <c r="G4" s="46" t="s">
        <v>64</v>
      </c>
      <c r="H4" s="16"/>
      <c r="I4" s="49">
        <f>ENTER_RESULTS!E4</f>
        <v>0</v>
      </c>
      <c r="J4" s="50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Y4" s="37" t="s">
        <v>31</v>
      </c>
      <c r="Z4" s="18">
        <f t="shared" ref="Z4:AA4" si="1">COUNTIF(AB4:AB13,"CONNECTICUT")</f>
        <v>1</v>
      </c>
      <c r="AA4" s="18">
        <f t="shared" si="1"/>
        <v>2</v>
      </c>
      <c r="AB4" s="18" t="str">
        <f>G8</f>
        <v>Rhode Island</v>
      </c>
      <c r="AC4" s="18" t="str">
        <f>B26</f>
        <v>Connecticut</v>
      </c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ht="10.5" customHeight="1">
      <c r="A5" s="16"/>
      <c r="C5" s="16"/>
      <c r="D5" s="37" t="s">
        <v>97</v>
      </c>
      <c r="E5" s="16"/>
      <c r="F5" s="16"/>
      <c r="G5" s="54"/>
      <c r="H5" s="16"/>
      <c r="I5" s="54"/>
      <c r="J5" s="16"/>
      <c r="K5" s="55"/>
      <c r="L5" s="16"/>
      <c r="M5" s="16"/>
      <c r="N5" s="37" t="s">
        <v>97</v>
      </c>
      <c r="O5" s="16"/>
      <c r="P5" s="16"/>
      <c r="Q5" s="16"/>
      <c r="R5" s="16"/>
      <c r="S5" s="16"/>
      <c r="T5" s="16"/>
      <c r="U5" s="16"/>
      <c r="V5" s="16"/>
      <c r="W5" s="16"/>
      <c r="Y5" s="37" t="s">
        <v>77</v>
      </c>
      <c r="Z5" s="18">
        <f t="shared" ref="Z5:AA5" si="2">COUNTIF(AB4:AB13,"MAINE")</f>
        <v>0</v>
      </c>
      <c r="AA5" s="18">
        <f t="shared" si="2"/>
        <v>2</v>
      </c>
      <c r="AB5" s="18" t="str">
        <f>G18</f>
        <v>Massachusetts</v>
      </c>
      <c r="AC5" s="18" t="str">
        <f>B36</f>
        <v>New Hampshire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ht="10.5" customHeight="1">
      <c r="A6" s="16"/>
      <c r="B6" s="46" t="s">
        <v>28</v>
      </c>
      <c r="C6" s="16"/>
      <c r="D6" s="49">
        <f>ENTER_RESULTS!E2</f>
        <v>0</v>
      </c>
      <c r="E6" s="50"/>
      <c r="F6" s="16"/>
      <c r="G6" s="64" t="str">
        <f>ENTER_RESULTS!N4</f>
        <v>Monday 8/6 - 1:00 PM</v>
      </c>
      <c r="H6" s="16"/>
      <c r="I6" s="16"/>
      <c r="J6" s="16"/>
      <c r="K6" s="65"/>
      <c r="L6" s="46" t="str">
        <f>IF(AND(I4=0,I8=0),"Winner NE3",IF(I4&gt;I8,G4,G8))</f>
        <v>Rhode Island</v>
      </c>
      <c r="M6" s="16"/>
      <c r="N6" s="49">
        <f>ENTER_RESULTS!E8</f>
        <v>1</v>
      </c>
      <c r="O6" s="50"/>
      <c r="P6" s="16"/>
      <c r="Q6" s="16"/>
      <c r="R6" s="16"/>
      <c r="S6" s="16"/>
      <c r="T6" s="16"/>
      <c r="U6" s="16"/>
      <c r="V6" s="16"/>
      <c r="W6" s="16"/>
      <c r="Y6" s="37" t="s">
        <v>49</v>
      </c>
      <c r="Z6" s="18">
        <f t="shared" ref="Z6:AA6" si="3">COUNTIF(AB4:AB13,"MASSACHUSETTS")</f>
        <v>3</v>
      </c>
      <c r="AA6" s="18">
        <f t="shared" si="3"/>
        <v>1</v>
      </c>
      <c r="AB6" s="18" t="str">
        <f>L6</f>
        <v>Rhode Island</v>
      </c>
      <c r="AC6" s="18" t="str">
        <f>B40</f>
        <v>Vermont</v>
      </c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ht="10.5" customHeight="1">
      <c r="A7" s="16"/>
      <c r="B7" s="54"/>
      <c r="C7" s="16"/>
      <c r="D7" s="54"/>
      <c r="E7" s="16"/>
      <c r="F7" s="55"/>
      <c r="H7" s="16"/>
      <c r="I7" s="16"/>
      <c r="J7" s="16"/>
      <c r="K7" s="55"/>
      <c r="L7" s="54"/>
      <c r="M7" s="16"/>
      <c r="N7" s="54"/>
      <c r="O7" s="66"/>
      <c r="P7" s="16"/>
      <c r="Q7" s="16"/>
      <c r="R7" s="16"/>
      <c r="S7" s="16"/>
      <c r="T7" s="16"/>
      <c r="U7" s="16"/>
      <c r="V7" s="16"/>
      <c r="W7" s="16"/>
      <c r="Y7" s="37" t="s">
        <v>50</v>
      </c>
      <c r="Z7" s="18">
        <f t="shared" ref="Z7:AA7" si="4">COUNTIF(AB4:AB13,"NEW HAMPSHIRE")</f>
        <v>2</v>
      </c>
      <c r="AA7" s="18">
        <f t="shared" si="4"/>
        <v>2</v>
      </c>
      <c r="AB7" s="18" t="str">
        <f>L16</f>
        <v>Massachusetts</v>
      </c>
      <c r="AC7" s="18" t="str">
        <f>B30</f>
        <v>Maine</v>
      </c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ht="10.5" customHeight="1">
      <c r="A8" s="16"/>
      <c r="B8" s="64" t="str">
        <f>ENTER_RESULTS!N2</f>
        <v>Sunday 8/5 - 1:00 PM</v>
      </c>
      <c r="C8" s="16"/>
      <c r="D8" s="16"/>
      <c r="E8" s="16"/>
      <c r="F8" s="65"/>
      <c r="G8" s="46" t="str">
        <f>IF(AND(D6=0,D10=0),"Winner NE1",IF(D6&gt;D10,B6,B10))</f>
        <v>Rhode Island</v>
      </c>
      <c r="H8" s="16"/>
      <c r="I8" s="49">
        <f>ENTER_RESULTS!G4</f>
        <v>10</v>
      </c>
      <c r="J8" s="50"/>
      <c r="K8" s="55"/>
      <c r="L8" s="16"/>
      <c r="M8" s="16"/>
      <c r="N8" s="16"/>
      <c r="O8" s="66"/>
      <c r="P8" s="16"/>
      <c r="Q8" s="16"/>
      <c r="R8" s="16"/>
      <c r="S8" s="16"/>
      <c r="T8" s="16"/>
      <c r="U8" s="16"/>
      <c r="V8" s="16"/>
      <c r="W8" s="16"/>
      <c r="Y8" s="37" t="s">
        <v>32</v>
      </c>
      <c r="Z8" s="18">
        <f t="shared" ref="Z8:AA8" si="5">COUNTIF(AB4:AB13,"RHODE ISLAND")</f>
        <v>4</v>
      </c>
      <c r="AA8" s="18">
        <f t="shared" si="5"/>
        <v>1</v>
      </c>
      <c r="AB8" s="18" t="str">
        <f>G28</f>
        <v>Connecticut</v>
      </c>
      <c r="AC8" s="18" t="str">
        <f>IF(AND(D26=0,D30=0),"Loser 5",IF(D26&gt;D30,B30,B26))</f>
        <v>Maine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ht="10.5" customHeight="1">
      <c r="A9" s="16"/>
      <c r="C9" s="16"/>
      <c r="D9" s="16"/>
      <c r="E9" s="16"/>
      <c r="F9" s="55"/>
      <c r="G9" s="54"/>
      <c r="H9" s="16"/>
      <c r="I9" s="54"/>
      <c r="J9" s="16"/>
      <c r="K9" s="16"/>
      <c r="L9" s="16"/>
      <c r="M9" s="16"/>
      <c r="N9" s="16"/>
      <c r="O9" s="66"/>
      <c r="P9" s="16"/>
      <c r="Q9" s="16"/>
      <c r="R9" s="16"/>
      <c r="S9" s="16"/>
      <c r="T9" s="16"/>
      <c r="U9" s="16"/>
      <c r="V9" s="16"/>
      <c r="W9" s="16"/>
      <c r="X9" s="18"/>
      <c r="Y9" s="37" t="s">
        <v>65</v>
      </c>
      <c r="Z9" s="18">
        <f t="shared" ref="Z9:AA9" si="6">COUNTIF(AB4:AB13,"VERMONT")</f>
        <v>0</v>
      </c>
      <c r="AA9" s="18">
        <f t="shared" si="6"/>
        <v>2</v>
      </c>
      <c r="AB9" s="18" t="str">
        <f>G38</f>
        <v>New Hampshire</v>
      </c>
      <c r="AC9" s="18" t="str">
        <f>IF(AND(D36=0,D40=0),"Loser 6",IF(D36&gt;D40,B40,B36))</f>
        <v>Vermont</v>
      </c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ht="10.5" customHeight="1">
      <c r="A10" s="16"/>
      <c r="B10" s="46" t="s">
        <v>29</v>
      </c>
      <c r="C10" s="16"/>
      <c r="D10" s="49">
        <f>ENTER_RESULTS!G2</f>
        <v>10</v>
      </c>
      <c r="E10" s="50"/>
      <c r="F10" s="55"/>
      <c r="G10" s="16"/>
      <c r="H10" s="16"/>
      <c r="I10" s="16"/>
      <c r="J10" s="16"/>
      <c r="K10" s="16"/>
      <c r="L10" s="71" t="str">
        <f>ENTER_RESULTS!M8</f>
        <v>NE #7 ● ESPN+</v>
      </c>
      <c r="M10" s="16"/>
      <c r="N10" s="16"/>
      <c r="O10" s="66"/>
      <c r="P10" s="16"/>
      <c r="Q10" s="16"/>
      <c r="R10" s="16"/>
      <c r="S10" s="37" t="s">
        <v>97</v>
      </c>
      <c r="T10" s="16"/>
      <c r="U10" s="16"/>
      <c r="V10" s="16"/>
      <c r="W10" s="16"/>
      <c r="X10" s="18"/>
      <c r="Z10" s="73">
        <f t="shared" ref="Z10:AA10" si="7">SUM(Z4:Z9)</f>
        <v>10</v>
      </c>
      <c r="AA10" s="73">
        <f t="shared" si="7"/>
        <v>10</v>
      </c>
      <c r="AB10" s="18" t="str">
        <f>Q11</f>
        <v>Massachusetts</v>
      </c>
      <c r="AC10" s="73" t="str">
        <f>L23</f>
        <v>Rhode Island</v>
      </c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ht="10.5" customHeight="1">
      <c r="A11" s="16"/>
      <c r="B11" s="54"/>
      <c r="C11" s="16"/>
      <c r="D11" s="54"/>
      <c r="E11" s="16"/>
      <c r="F11" s="16"/>
      <c r="G11" s="16"/>
      <c r="H11" s="16"/>
      <c r="I11" s="16"/>
      <c r="J11" s="16"/>
      <c r="K11" s="16"/>
      <c r="M11" s="16"/>
      <c r="N11" s="16"/>
      <c r="O11" s="66"/>
      <c r="P11" s="50"/>
      <c r="Q11" s="46" t="str">
        <f>IF(AND(N6=0,N16=0),"Winner NE7",IF(N6&gt;N16,L6,L16))</f>
        <v>Massachusetts</v>
      </c>
      <c r="R11" s="16"/>
      <c r="S11" s="49">
        <f>ENTER_RESULTS!E11</f>
        <v>2</v>
      </c>
      <c r="T11" s="50"/>
      <c r="U11" s="16"/>
      <c r="V11" s="16"/>
      <c r="W11" s="16"/>
      <c r="X11" s="18"/>
      <c r="AB11" s="18" t="str">
        <f>L33</f>
        <v>New Hampshire</v>
      </c>
      <c r="AC11" s="18" t="str">
        <f>IF(AND(I28=0,I38=0),"Loser 8",IF(I28&gt;I38,G38,G28))</f>
        <v>Connecticut</v>
      </c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ht="10.5" customHeight="1">
      <c r="A12" s="16"/>
      <c r="B12" s="16"/>
      <c r="C12" s="16"/>
      <c r="D12" s="16"/>
      <c r="E12" s="16"/>
      <c r="F12" s="16"/>
      <c r="G12" s="35" t="str">
        <f>ENTER_RESULTS!M5</f>
        <v>NE #4 ● ESPN+</v>
      </c>
      <c r="H12" s="16"/>
      <c r="I12" s="16"/>
      <c r="J12" s="16"/>
      <c r="K12" s="16"/>
      <c r="L12" s="64" t="str">
        <f>ENTER_RESULTS!N8</f>
        <v>Wednesday 8/8 - 4:00 PM</v>
      </c>
      <c r="M12" s="16"/>
      <c r="N12" s="16"/>
      <c r="O12" s="66"/>
      <c r="P12" s="16"/>
      <c r="Q12" s="54"/>
      <c r="R12" s="16"/>
      <c r="S12" s="54"/>
      <c r="T12" s="16"/>
      <c r="U12" s="55"/>
      <c r="V12" s="16"/>
      <c r="W12" s="16"/>
      <c r="X12" s="18"/>
      <c r="AB12" s="18" t="str">
        <f>Q27</f>
        <v>Rhode Island</v>
      </c>
      <c r="AC12" s="18" t="str">
        <f>IF(AND(N23=0,N33=0),"Loser 9",IF(N23&gt;N33,L33,L23))</f>
        <v>New Hampshire</v>
      </c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ht="10.5" customHeight="1">
      <c r="A13" s="16"/>
      <c r="B13" s="16"/>
      <c r="C13" s="16"/>
      <c r="D13" s="16"/>
      <c r="E13" s="16"/>
      <c r="F13" s="16"/>
      <c r="H13" s="16"/>
      <c r="I13" s="37" t="s">
        <v>97</v>
      </c>
      <c r="J13" s="16"/>
      <c r="K13" s="16"/>
      <c r="M13" s="16"/>
      <c r="N13" s="16"/>
      <c r="O13" s="66"/>
      <c r="P13" s="16"/>
      <c r="Q13" s="16"/>
      <c r="R13" s="16"/>
      <c r="S13" s="16"/>
      <c r="T13" s="16"/>
      <c r="U13" s="55"/>
      <c r="V13" s="16"/>
      <c r="W13" s="16"/>
      <c r="X13" s="18"/>
      <c r="AB13" s="18" t="str">
        <f>V19</f>
        <v>Rhode Island</v>
      </c>
      <c r="AC13" s="18" t="str">
        <f>IF(AND(S11=0,S27=0),"Loser 10",IF(S11&gt;S27,Q27,Q11))</f>
        <v>Massachusetts</v>
      </c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ht="10.5" customHeight="1">
      <c r="A14" s="16"/>
      <c r="B14" s="35" t="str">
        <f>ENTER_RESULTS!M3</f>
        <v>NE #2 ● ESPN+</v>
      </c>
      <c r="C14" s="16"/>
      <c r="D14" s="16"/>
      <c r="E14" s="16"/>
      <c r="F14" s="16"/>
      <c r="G14" s="46" t="s">
        <v>76</v>
      </c>
      <c r="H14" s="16"/>
      <c r="I14" s="49">
        <f>ENTER_RESULTS!E5</f>
        <v>4</v>
      </c>
      <c r="J14" s="50"/>
      <c r="K14" s="16"/>
      <c r="L14" s="16"/>
      <c r="M14" s="16"/>
      <c r="N14" s="16"/>
      <c r="O14" s="66"/>
      <c r="P14" s="16"/>
      <c r="Q14" s="16"/>
      <c r="R14" s="16"/>
      <c r="S14" s="16"/>
      <c r="T14" s="16"/>
      <c r="U14" s="55"/>
      <c r="V14" s="16"/>
      <c r="W14" s="16"/>
      <c r="X14" s="18"/>
      <c r="AB14" s="18"/>
      <c r="AC14" s="18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ht="10.5" customHeight="1">
      <c r="A15" s="16"/>
      <c r="C15" s="16"/>
      <c r="D15" s="37" t="s">
        <v>97</v>
      </c>
      <c r="E15" s="16"/>
      <c r="F15" s="16"/>
      <c r="G15" s="54"/>
      <c r="H15" s="16"/>
      <c r="I15" s="54"/>
      <c r="J15" s="16"/>
      <c r="K15" s="55"/>
      <c r="L15" s="16"/>
      <c r="M15" s="16"/>
      <c r="N15" s="16"/>
      <c r="O15" s="66"/>
      <c r="P15" s="16"/>
      <c r="Q15" s="16"/>
      <c r="R15" s="16"/>
      <c r="S15" s="16"/>
      <c r="T15" s="16"/>
      <c r="U15" s="55"/>
      <c r="V15" s="16"/>
      <c r="W15" s="16"/>
      <c r="X15" s="18"/>
      <c r="AB15" s="18"/>
      <c r="AC15" s="18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ht="10.5" customHeight="1">
      <c r="A16" s="16"/>
      <c r="B16" s="46" t="s">
        <v>46</v>
      </c>
      <c r="C16" s="16"/>
      <c r="D16" s="49">
        <f>ENTER_RESULTS!E3</f>
        <v>4</v>
      </c>
      <c r="E16" s="50"/>
      <c r="F16" s="16"/>
      <c r="G16" s="64" t="str">
        <f>ENTER_RESULTS!N5</f>
        <v>Monday 8/6 - 7:00 PM</v>
      </c>
      <c r="H16" s="16"/>
      <c r="I16" s="16"/>
      <c r="J16" s="16"/>
      <c r="K16" s="65"/>
      <c r="L16" s="46" t="str">
        <f>IF(AND(I14=0,I18=0),"Winner NE4",IF(I14&gt;I18,G14,G18))</f>
        <v>Massachusetts</v>
      </c>
      <c r="M16" s="16"/>
      <c r="N16" s="49">
        <f>ENTER_RESULTS!G8</f>
        <v>10</v>
      </c>
      <c r="O16" s="79"/>
      <c r="P16" s="16"/>
      <c r="Q16" s="16"/>
      <c r="R16" s="16"/>
      <c r="S16" s="16"/>
      <c r="T16" s="16"/>
      <c r="U16" s="55"/>
      <c r="V16" s="16"/>
      <c r="W16" s="16"/>
      <c r="X16" s="18"/>
      <c r="Y16" s="18"/>
      <c r="Z16" s="18"/>
      <c r="AA16" s="18"/>
      <c r="AB16" s="18"/>
      <c r="AC16" s="18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ht="10.5" customHeight="1">
      <c r="A17" s="16"/>
      <c r="B17" s="54"/>
      <c r="C17" s="16"/>
      <c r="D17" s="54"/>
      <c r="E17" s="16"/>
      <c r="F17" s="55"/>
      <c r="H17" s="16"/>
      <c r="I17" s="16"/>
      <c r="J17" s="16"/>
      <c r="K17" s="55"/>
      <c r="L17" s="54"/>
      <c r="M17" s="16"/>
      <c r="N17" s="54"/>
      <c r="O17" s="16"/>
      <c r="P17" s="16"/>
      <c r="Q17" s="16"/>
      <c r="R17" s="16"/>
      <c r="S17" s="16"/>
      <c r="T17" s="16"/>
      <c r="U17" s="55"/>
      <c r="V17" s="16"/>
      <c r="W17" s="16"/>
      <c r="X17" s="18"/>
      <c r="Y17" s="18"/>
      <c r="Z17" s="18"/>
      <c r="AA17" s="18"/>
      <c r="AB17" s="18"/>
      <c r="AC17" s="18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ht="10.5" customHeight="1">
      <c r="A18" s="16"/>
      <c r="B18" s="64" t="str">
        <f>ENTER_RESULTS!N3</f>
        <v>Sunday 8/5 - 7:00 PM</v>
      </c>
      <c r="C18" s="16"/>
      <c r="D18" s="16"/>
      <c r="E18" s="16"/>
      <c r="F18" s="65"/>
      <c r="G18" s="46" t="str">
        <f>IF(AND(D16=0,D20=0),"Winner NE2",IF(D16&gt;D20,B16,B20))</f>
        <v>Massachusetts</v>
      </c>
      <c r="H18" s="16"/>
      <c r="I18" s="49">
        <f>ENTER_RESULTS!G5</f>
        <v>9</v>
      </c>
      <c r="J18" s="50"/>
      <c r="K18" s="55"/>
      <c r="L18" s="16"/>
      <c r="M18" s="16"/>
      <c r="N18" s="16"/>
      <c r="O18" s="16"/>
      <c r="P18" s="16"/>
      <c r="Q18" s="71" t="str">
        <f>ENTER_RESULTS!M11</f>
        <v>NE #10 ● ESPN</v>
      </c>
      <c r="R18" s="16"/>
      <c r="S18" s="16"/>
      <c r="T18" s="16"/>
      <c r="U18" s="55"/>
      <c r="V18" s="16"/>
      <c r="W18" s="16"/>
      <c r="X18" s="18"/>
      <c r="Y18" s="18"/>
      <c r="Z18" s="18"/>
      <c r="AA18" s="18"/>
      <c r="AB18" s="18"/>
      <c r="AC18" s="18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ht="10.5" customHeight="1">
      <c r="A19" s="16"/>
      <c r="C19" s="16"/>
      <c r="D19" s="16"/>
      <c r="E19" s="16"/>
      <c r="F19" s="55"/>
      <c r="G19" s="54"/>
      <c r="H19" s="16"/>
      <c r="I19" s="54"/>
      <c r="O19" s="16"/>
      <c r="P19" s="16"/>
      <c r="R19" s="16"/>
      <c r="S19" s="16"/>
      <c r="T19" s="16"/>
      <c r="U19" s="65"/>
      <c r="V19" s="46" t="str">
        <f>IF(AND(S11=0,S27=0)," ",IF(S11&gt;S27,Q11,Q27))</f>
        <v>Rhode Island</v>
      </c>
      <c r="W19" s="16"/>
      <c r="X19" s="18"/>
      <c r="Y19" s="18"/>
      <c r="Z19" s="18"/>
      <c r="AA19" s="18"/>
      <c r="AB19" s="18"/>
      <c r="AC19" s="18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ht="10.5" customHeight="1">
      <c r="A20" s="16"/>
      <c r="B20" s="46" t="s">
        <v>47</v>
      </c>
      <c r="C20" s="16"/>
      <c r="D20" s="49">
        <f>ENTER_RESULTS!G3</f>
        <v>2</v>
      </c>
      <c r="E20" s="50"/>
      <c r="F20" s="55"/>
      <c r="O20" s="16"/>
      <c r="P20" s="16"/>
      <c r="Q20" s="64" t="str">
        <f>ENTER_RESULTS!N11</f>
        <v>Sunday 8/12 - 10:00 AM</v>
      </c>
      <c r="R20" s="16"/>
      <c r="S20" s="16"/>
      <c r="T20" s="16"/>
      <c r="U20" s="55"/>
      <c r="V20" s="54"/>
      <c r="W20" s="16"/>
      <c r="X20" s="18"/>
      <c r="Y20" s="18"/>
      <c r="Z20" s="18"/>
      <c r="AA20" s="18"/>
      <c r="AB20" s="18"/>
      <c r="AC20" s="18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ht="10.5" customHeight="1">
      <c r="A21" s="16"/>
      <c r="B21" s="54"/>
      <c r="C21" s="16"/>
      <c r="D21" s="54"/>
      <c r="E21" s="16"/>
      <c r="F21" s="16"/>
      <c r="O21" s="16"/>
      <c r="P21" s="16"/>
      <c r="R21" s="16"/>
      <c r="S21" s="16"/>
      <c r="T21" s="16"/>
      <c r="U21" s="55"/>
      <c r="V21" s="16"/>
      <c r="W21" s="16"/>
      <c r="X21" s="18"/>
      <c r="Y21" s="18"/>
      <c r="Z21" s="18"/>
      <c r="AA21" s="18"/>
      <c r="AB21" s="18"/>
      <c r="AC21" s="18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ht="10.5" customHeight="1">
      <c r="A22" s="16"/>
      <c r="B22" s="16"/>
      <c r="C22" s="16"/>
      <c r="D22" s="16"/>
      <c r="E22" s="16"/>
      <c r="F22" s="16"/>
      <c r="O22" s="16"/>
      <c r="P22" s="16"/>
      <c r="Q22" s="16"/>
      <c r="R22" s="16"/>
      <c r="S22" s="16"/>
      <c r="T22" s="16"/>
      <c r="U22" s="55"/>
      <c r="V22" s="16"/>
      <c r="W22" s="16"/>
      <c r="X22" s="18"/>
      <c r="Y22" s="18"/>
      <c r="Z22" s="18"/>
      <c r="AA22" s="18"/>
      <c r="AB22" s="18"/>
      <c r="AC22" s="18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ht="10.5" customHeight="1">
      <c r="A23" s="16"/>
      <c r="B23" s="16"/>
      <c r="C23" s="16"/>
      <c r="D23" s="16"/>
      <c r="E23" s="16"/>
      <c r="F23" s="16"/>
      <c r="J23" s="16"/>
      <c r="K23" s="16"/>
      <c r="L23" s="46" t="str">
        <f>IF(AND(N6=0,N16=0),"Loser NE7",IF(N6&gt;N16,L16,L6))</f>
        <v>Rhode Island</v>
      </c>
      <c r="M23" s="16"/>
      <c r="N23" s="49">
        <f>ENTER_RESULTS!E10</f>
        <v>6</v>
      </c>
      <c r="O23" s="50"/>
      <c r="P23" s="16"/>
      <c r="Q23" s="16"/>
      <c r="R23" s="16"/>
      <c r="S23" s="16"/>
      <c r="T23" s="16"/>
      <c r="U23" s="55"/>
      <c r="V23" s="16"/>
      <c r="W23" s="16"/>
      <c r="X23" s="18"/>
      <c r="Y23" s="18"/>
      <c r="Z23" s="18"/>
      <c r="AA23" s="18"/>
      <c r="AB23" s="18"/>
      <c r="AC23" s="18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ht="10.5" customHeight="1">
      <c r="A24" s="16"/>
      <c r="B24" s="35" t="str">
        <f>ENTER_RESULTS!M6</f>
        <v>NE #5 ● ESPN+</v>
      </c>
      <c r="C24" s="16"/>
      <c r="D24" s="16"/>
      <c r="E24" s="16"/>
      <c r="F24" s="16"/>
      <c r="G24" s="16"/>
      <c r="H24" s="16"/>
      <c r="I24" s="16"/>
      <c r="J24" s="16"/>
      <c r="K24" s="110" t="s">
        <v>194</v>
      </c>
      <c r="L24" s="54"/>
      <c r="M24" s="16"/>
      <c r="N24" s="54"/>
      <c r="O24" s="66"/>
      <c r="P24" s="16"/>
      <c r="Q24" s="16"/>
      <c r="R24" s="16"/>
      <c r="S24" s="16"/>
      <c r="T24" s="16"/>
      <c r="U24" s="55"/>
      <c r="V24" s="16"/>
      <c r="W24" s="16"/>
      <c r="X24" s="18"/>
      <c r="Y24" s="18"/>
      <c r="Z24" s="18"/>
      <c r="AA24" s="18"/>
      <c r="AB24" s="18"/>
      <c r="AC24" s="18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ht="10.5" customHeight="1">
      <c r="A25" s="16"/>
      <c r="C25" s="16"/>
      <c r="D25" s="37" t="s">
        <v>97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66"/>
      <c r="P25" s="16"/>
      <c r="Q25" s="16"/>
      <c r="R25" s="16"/>
      <c r="S25" s="16"/>
      <c r="T25" s="16"/>
      <c r="U25" s="55"/>
      <c r="V25" s="16"/>
      <c r="W25" s="16"/>
      <c r="X25" s="18"/>
      <c r="Y25" s="18"/>
      <c r="Z25" s="18"/>
      <c r="AA25" s="18"/>
      <c r="AB25" s="18"/>
      <c r="AC25" s="18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ht="10.5" customHeight="1">
      <c r="A26" s="16"/>
      <c r="B26" s="46" t="str">
        <f>IF(AND(D6=0,D10=0),"Loser NE1",IF(D6&gt;D10,B10,B6))</f>
        <v>Connecticut</v>
      </c>
      <c r="C26" s="16"/>
      <c r="D26" s="49">
        <f>ENTER_RESULTS!E6</f>
        <v>7</v>
      </c>
      <c r="E26" s="50"/>
      <c r="F26" s="16"/>
      <c r="G26" s="111" t="s">
        <v>199</v>
      </c>
      <c r="H26" s="16"/>
      <c r="I26" s="16"/>
      <c r="J26" s="16"/>
      <c r="K26" s="16"/>
      <c r="L26" s="16"/>
      <c r="M26" s="16"/>
      <c r="N26" s="16"/>
      <c r="O26" s="66"/>
      <c r="P26" s="16"/>
      <c r="Q26" s="16"/>
      <c r="R26" s="16"/>
      <c r="S26" s="16"/>
      <c r="T26" s="16"/>
      <c r="U26" s="55"/>
      <c r="V26" s="16"/>
      <c r="W26" s="16"/>
      <c r="X26" s="18"/>
      <c r="Y26" s="18"/>
      <c r="Z26" s="18"/>
      <c r="AA26" s="18"/>
      <c r="AB26" s="18"/>
      <c r="AC26" s="18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ht="10.5" customHeight="1">
      <c r="A27" s="110" t="s">
        <v>200</v>
      </c>
      <c r="B27" s="54"/>
      <c r="C27" s="16"/>
      <c r="D27" s="54"/>
      <c r="E27" s="16"/>
      <c r="F27" s="55"/>
      <c r="H27" s="16"/>
      <c r="I27" s="37" t="s">
        <v>97</v>
      </c>
      <c r="J27" s="16"/>
      <c r="K27" s="16"/>
      <c r="L27" s="71" t="str">
        <f>ENTER_RESULTS!M10</f>
        <v>NE #9 ● ESPN</v>
      </c>
      <c r="M27" s="16"/>
      <c r="N27" s="16"/>
      <c r="O27" s="66"/>
      <c r="P27" s="50"/>
      <c r="Q27" s="46" t="str">
        <f>IF(AND(N23=0,N33=0),"Winner NE9",IF(N23&gt;N33,L23,L33))</f>
        <v>Rhode Island</v>
      </c>
      <c r="R27" s="16"/>
      <c r="S27" s="49">
        <f>ENTER_RESULTS!G11</f>
        <v>3</v>
      </c>
      <c r="T27" s="50"/>
      <c r="U27" s="55"/>
      <c r="V27" s="16"/>
      <c r="W27" s="16"/>
      <c r="X27" s="18"/>
      <c r="Y27" s="18"/>
      <c r="Z27" s="18"/>
      <c r="AA27" s="18"/>
      <c r="AB27" s="18"/>
      <c r="AC27" s="18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ht="10.5" customHeight="1">
      <c r="A28" s="16"/>
      <c r="B28" s="64" t="str">
        <f>ENTER_RESULTS!N6</f>
        <v>Tuesday 8/7 - 1:00 PM</v>
      </c>
      <c r="C28" s="16"/>
      <c r="D28" s="16"/>
      <c r="E28" s="16"/>
      <c r="F28" s="65"/>
      <c r="G28" s="46" t="str">
        <f>IF(AND(D26=0,D30=0),"Winner NE5",IF(D26&gt;D30,B26,B30))</f>
        <v>Connecticut</v>
      </c>
      <c r="H28" s="16"/>
      <c r="I28" s="49">
        <f>ENTER_RESULTS!E9</f>
        <v>3</v>
      </c>
      <c r="J28" s="50"/>
      <c r="K28" s="16"/>
      <c r="M28" s="16"/>
      <c r="N28" s="16"/>
      <c r="O28" s="66"/>
      <c r="P28" s="16"/>
      <c r="Q28" s="54"/>
      <c r="R28" s="16"/>
      <c r="S28" s="54"/>
      <c r="T28" s="16"/>
      <c r="U28" s="16"/>
      <c r="V28" s="16"/>
      <c r="W28" s="16"/>
      <c r="X28" s="18"/>
      <c r="Y28" s="18"/>
      <c r="Z28" s="18"/>
      <c r="AA28" s="18"/>
      <c r="AB28" s="18"/>
      <c r="AC28" s="1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ht="10.5" customHeight="1">
      <c r="A29" s="16"/>
      <c r="C29" s="16"/>
      <c r="D29" s="16"/>
      <c r="E29" s="16"/>
      <c r="F29" s="55"/>
      <c r="G29" s="54"/>
      <c r="H29" s="16"/>
      <c r="I29" s="54"/>
      <c r="J29" s="16"/>
      <c r="K29" s="55"/>
      <c r="L29" s="64" t="str">
        <f>ENTER_RESULTS!N10</f>
        <v>Friday 8/10 - 1:00 PM</v>
      </c>
      <c r="M29" s="16"/>
      <c r="N29" s="16"/>
      <c r="O29" s="66"/>
      <c r="P29" s="16"/>
      <c r="Q29" s="16"/>
      <c r="R29" s="16"/>
      <c r="S29" s="16"/>
      <c r="T29" s="16"/>
      <c r="U29" s="16"/>
      <c r="V29" s="16"/>
      <c r="W29" s="16"/>
      <c r="X29" s="18"/>
      <c r="Y29" s="18"/>
      <c r="Z29" s="18"/>
      <c r="AA29" s="18"/>
      <c r="AB29" s="18"/>
      <c r="AC29" s="18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ht="10.5" customHeight="1">
      <c r="A30" s="16"/>
      <c r="B30" s="46" t="str">
        <f>IF(AND(I14=0,I18=0),"Loser NE4",IF(I14&gt;I18,G18,G14))</f>
        <v>Maine</v>
      </c>
      <c r="C30" s="16"/>
      <c r="D30" s="49">
        <f>ENTER_RESULTS!G6</f>
        <v>1</v>
      </c>
      <c r="E30" s="50"/>
      <c r="F30" s="55"/>
      <c r="G30" s="16"/>
      <c r="H30" s="16"/>
      <c r="I30" s="16"/>
      <c r="J30" s="16"/>
      <c r="K30" s="55"/>
      <c r="M30" s="16"/>
      <c r="N30" s="16"/>
      <c r="O30" s="66"/>
      <c r="P30" s="16"/>
      <c r="Q30" s="16"/>
      <c r="R30" s="16"/>
      <c r="S30" s="16"/>
      <c r="T30" s="16"/>
      <c r="U30" s="16"/>
      <c r="V30" s="16"/>
      <c r="W30" s="16"/>
      <c r="X30" s="18"/>
      <c r="Y30" s="18"/>
      <c r="Z30" s="18"/>
      <c r="AA30" s="18"/>
      <c r="AB30" s="18"/>
      <c r="AC30" s="18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ht="10.5" customHeight="1">
      <c r="A31" s="110" t="s">
        <v>204</v>
      </c>
      <c r="B31" s="54"/>
      <c r="C31" s="16"/>
      <c r="D31" s="54"/>
      <c r="E31" s="16"/>
      <c r="F31" s="16"/>
      <c r="G31" s="16"/>
      <c r="H31" s="16"/>
      <c r="I31" s="16"/>
      <c r="J31" s="16"/>
      <c r="K31" s="55"/>
      <c r="L31" s="16"/>
      <c r="M31" s="16"/>
      <c r="N31" s="16"/>
      <c r="O31" s="66"/>
      <c r="P31" s="16"/>
      <c r="Q31" s="16"/>
      <c r="R31" s="16"/>
      <c r="S31" s="16"/>
      <c r="T31" s="16"/>
      <c r="U31" s="16"/>
      <c r="V31" s="16"/>
      <c r="W31" s="16"/>
      <c r="X31" s="18"/>
      <c r="Y31" s="18"/>
      <c r="Z31" s="18"/>
      <c r="AA31" s="18"/>
      <c r="AB31" s="18"/>
      <c r="AC31" s="18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ht="10.5" customHeight="1">
      <c r="A32" s="16"/>
      <c r="B32" s="16"/>
      <c r="C32" s="16"/>
      <c r="D32" s="16"/>
      <c r="E32" s="16"/>
      <c r="F32" s="16"/>
      <c r="G32" s="71" t="str">
        <f>ENTER_RESULTS!M9</f>
        <v>NE #8 ● ESPN</v>
      </c>
      <c r="H32" s="16"/>
      <c r="I32" s="16"/>
      <c r="J32" s="16"/>
      <c r="K32" s="55"/>
      <c r="L32" s="16"/>
      <c r="M32" s="16"/>
      <c r="N32" s="16"/>
      <c r="O32" s="66"/>
      <c r="P32" s="16"/>
      <c r="Q32" s="16"/>
      <c r="R32" s="16"/>
      <c r="S32" s="16"/>
      <c r="T32" s="16"/>
      <c r="U32" s="16"/>
      <c r="V32" s="16"/>
      <c r="W32" s="16"/>
      <c r="X32" s="18"/>
      <c r="Y32" s="18"/>
      <c r="Z32" s="18"/>
      <c r="AA32" s="18"/>
      <c r="AB32" s="18"/>
      <c r="AC32" s="18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ht="10.5" customHeight="1">
      <c r="A33" s="16"/>
      <c r="B33" s="16"/>
      <c r="C33" s="16"/>
      <c r="D33" s="16"/>
      <c r="E33" s="16"/>
      <c r="F33" s="16"/>
      <c r="H33" s="16"/>
      <c r="I33" s="16"/>
      <c r="J33" s="16"/>
      <c r="K33" s="65"/>
      <c r="L33" s="46" t="str">
        <f>IF(AND(I28=0,I38=0),"Winner NE8",IF(I28&gt;I38,G28,G38))</f>
        <v>New Hampshire</v>
      </c>
      <c r="M33" s="16"/>
      <c r="N33" s="49">
        <f>ENTER_RESULTS!G10</f>
        <v>5</v>
      </c>
      <c r="O33" s="79"/>
      <c r="P33" s="16"/>
      <c r="Q33" s="16"/>
      <c r="R33" s="16"/>
      <c r="S33" s="16"/>
      <c r="T33" s="16"/>
      <c r="U33" s="16"/>
      <c r="V33" s="16"/>
      <c r="W33" s="16"/>
      <c r="X33" s="18"/>
      <c r="Y33" s="18"/>
      <c r="Z33" s="18"/>
      <c r="AA33" s="18"/>
      <c r="AB33" s="18"/>
      <c r="AC33" s="18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ht="10.5" customHeight="1">
      <c r="A34" s="16"/>
      <c r="B34" s="35" t="str">
        <f>ENTER_RESULTS!M7</f>
        <v>NE #6 ● ESPN+</v>
      </c>
      <c r="C34" s="16"/>
      <c r="D34" s="16"/>
      <c r="E34" s="16"/>
      <c r="F34" s="16"/>
      <c r="G34" s="64" t="str">
        <f>ENTER_RESULTS!N9</f>
        <v>Thursday 8/9 - 1:00 PM</v>
      </c>
      <c r="H34" s="16"/>
      <c r="I34" s="16"/>
      <c r="J34" s="16"/>
      <c r="K34" s="55"/>
      <c r="L34" s="54"/>
      <c r="M34" s="16"/>
      <c r="N34" s="54"/>
      <c r="O34" s="16"/>
      <c r="P34" s="16"/>
      <c r="Q34" s="16"/>
      <c r="R34" s="16"/>
      <c r="S34" s="16"/>
      <c r="T34" s="16"/>
      <c r="U34" s="16"/>
      <c r="V34" s="16"/>
      <c r="W34" s="16"/>
      <c r="X34" s="18"/>
      <c r="Y34" s="18"/>
      <c r="Z34" s="18"/>
      <c r="AA34" s="18"/>
      <c r="AB34" s="18"/>
      <c r="AC34" s="18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ht="10.5" customHeight="1">
      <c r="A35" s="16"/>
      <c r="C35" s="16"/>
      <c r="D35" s="37" t="s">
        <v>97</v>
      </c>
      <c r="E35" s="16"/>
      <c r="F35" s="16"/>
      <c r="H35" s="16"/>
      <c r="I35" s="16"/>
      <c r="J35" s="16"/>
      <c r="K35" s="55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8"/>
      <c r="Y35" s="18"/>
      <c r="Z35" s="18"/>
      <c r="AA35" s="18"/>
      <c r="AB35" s="18"/>
      <c r="AC35" s="18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ht="10.5" customHeight="1">
      <c r="A36" s="16"/>
      <c r="B36" s="46" t="str">
        <f>IF(AND(D16=0,D20=0),"Loser NE2",IF(D16&gt;D20,B20,B16))</f>
        <v>New Hampshire</v>
      </c>
      <c r="C36" s="16"/>
      <c r="D36" s="49">
        <f>ENTER_RESULTS!E7</f>
        <v>13</v>
      </c>
      <c r="E36" s="50"/>
      <c r="F36" s="16"/>
      <c r="G36" s="16"/>
      <c r="H36" s="16"/>
      <c r="I36" s="16"/>
      <c r="J36" s="16"/>
      <c r="K36" s="55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8"/>
      <c r="Y36" s="18"/>
      <c r="Z36" s="18"/>
      <c r="AA36" s="18"/>
      <c r="AB36" s="18"/>
      <c r="AC36" s="18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ht="10.5" customHeight="1">
      <c r="A37" s="110" t="s">
        <v>213</v>
      </c>
      <c r="B37" s="54"/>
      <c r="C37" s="16"/>
      <c r="D37" s="54"/>
      <c r="E37" s="16"/>
      <c r="F37" s="55"/>
      <c r="G37" s="16"/>
      <c r="H37" s="16"/>
      <c r="I37" s="16"/>
      <c r="J37" s="16"/>
      <c r="K37" s="55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8"/>
      <c r="Y37" s="18"/>
      <c r="Z37" s="18"/>
      <c r="AA37" s="18"/>
      <c r="AB37" s="18"/>
      <c r="AC37" s="18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ht="10.5" customHeight="1">
      <c r="A38" s="16"/>
      <c r="B38" s="64" t="str">
        <f>ENTER_RESULTS!N7</f>
        <v>Tuesday 8/7 - 9:00 PM</v>
      </c>
      <c r="C38" s="16"/>
      <c r="D38" s="16"/>
      <c r="E38" s="16"/>
      <c r="F38" s="65"/>
      <c r="G38" s="46" t="str">
        <f>IF(AND(D36=0,D40=0),"Winner NE6",IF(D36&gt;D40,B36,B40))</f>
        <v>New Hampshire</v>
      </c>
      <c r="H38" s="16"/>
      <c r="I38" s="49">
        <f>ENTER_RESULTS!G9</f>
        <v>9</v>
      </c>
      <c r="J38" s="50"/>
      <c r="K38" s="55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8"/>
      <c r="Y38" s="18"/>
      <c r="Z38" s="18"/>
      <c r="AA38" s="18"/>
      <c r="AB38" s="18"/>
      <c r="AC38" s="18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ht="10.5" customHeight="1">
      <c r="A39" s="16"/>
      <c r="C39" s="16"/>
      <c r="D39" s="16"/>
      <c r="E39" s="16"/>
      <c r="F39" s="55"/>
      <c r="G39" s="54"/>
      <c r="H39" s="16"/>
      <c r="I39" s="54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8"/>
      <c r="Y39" s="18"/>
      <c r="Z39" s="18"/>
      <c r="AA39" s="18"/>
      <c r="AB39" s="18"/>
      <c r="AC39" s="18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ht="10.5" customHeight="1">
      <c r="A40" s="16"/>
      <c r="B40" s="46" t="str">
        <f>IF(AND(I4=0,I8=0),"Loser NE3",IF(I4&gt;I8,G8,G4))</f>
        <v>Vermont</v>
      </c>
      <c r="C40" s="16"/>
      <c r="D40" s="49">
        <f>ENTER_RESULTS!G7</f>
        <v>0</v>
      </c>
      <c r="E40" s="50"/>
      <c r="F40" s="55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8"/>
      <c r="Y40" s="18"/>
      <c r="Z40" s="18"/>
      <c r="AA40" s="18"/>
      <c r="AB40" s="18"/>
      <c r="AC40" s="18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ht="10.5" customHeight="1">
      <c r="A41" s="110" t="s">
        <v>215</v>
      </c>
      <c r="B41" s="54"/>
      <c r="C41" s="16"/>
      <c r="D41" s="54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8"/>
      <c r="Y41" s="18"/>
      <c r="Z41" s="18"/>
      <c r="AA41" s="18"/>
      <c r="AB41" s="18"/>
      <c r="AC41" s="18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ht="10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8"/>
      <c r="Y42" s="18"/>
      <c r="Z42" s="18"/>
      <c r="AA42" s="18"/>
      <c r="AB42" s="18"/>
      <c r="AC42" s="18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ht="10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8"/>
      <c r="Y43" s="18"/>
      <c r="Z43" s="18"/>
      <c r="AA43" s="18"/>
      <c r="AB43" s="18"/>
      <c r="AC43" s="18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ht="9.0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8"/>
      <c r="Y44" s="18"/>
      <c r="Z44" s="18"/>
      <c r="AA44" s="18"/>
      <c r="AB44" s="18"/>
      <c r="AC44" s="18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ht="33.75" customHeight="1">
      <c r="A45" s="132"/>
      <c r="B45" s="133" t="s">
        <v>167</v>
      </c>
      <c r="W45" s="132"/>
      <c r="X45" s="134"/>
      <c r="Y45" s="134"/>
      <c r="Z45" s="134"/>
      <c r="AA45" s="134"/>
      <c r="AB45" s="134"/>
      <c r="AC45" s="134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</row>
    <row r="46" ht="10.5" customHeight="1">
      <c r="A46" s="16"/>
      <c r="B46" s="16"/>
      <c r="C46" s="16"/>
      <c r="D46" s="16"/>
      <c r="E46" s="16"/>
      <c r="F46" s="16"/>
      <c r="G46" s="35" t="str">
        <f>ENTER_RESULTS!M15</f>
        <v>MA #3 ● ESPN+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8"/>
      <c r="Y46" s="18"/>
      <c r="Z46" s="18"/>
      <c r="AA46" s="18"/>
      <c r="AB46" s="18"/>
      <c r="AC46" s="18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ht="10.5" customHeight="1">
      <c r="A47" s="16"/>
      <c r="B47" s="16"/>
      <c r="C47" s="16"/>
      <c r="D47" s="16"/>
      <c r="E47" s="16"/>
      <c r="F47" s="16"/>
      <c r="H47" s="16"/>
      <c r="I47" s="37" t="s">
        <v>97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8"/>
      <c r="Y47" s="18"/>
      <c r="Z47" s="37" t="s">
        <v>106</v>
      </c>
      <c r="AA47" s="37" t="s">
        <v>109</v>
      </c>
      <c r="AB47" s="37" t="s">
        <v>110</v>
      </c>
      <c r="AC47" s="37" t="s">
        <v>111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ht="10.5" customHeight="1">
      <c r="A48" s="16"/>
      <c r="B48" s="35" t="str">
        <f>ENTER_RESULTS!M13</f>
        <v>MA #1 ● ESPN+</v>
      </c>
      <c r="C48" s="16"/>
      <c r="D48" s="16"/>
      <c r="E48" s="16"/>
      <c r="F48" s="16"/>
      <c r="G48" s="46" t="s">
        <v>56</v>
      </c>
      <c r="H48" s="16"/>
      <c r="I48" s="139">
        <f>ENTER_RESULTS!E15</f>
        <v>0</v>
      </c>
      <c r="J48" s="50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8"/>
      <c r="Y48" s="37" t="s">
        <v>41</v>
      </c>
      <c r="Z48" s="18">
        <f t="shared" ref="Z48:AA48" si="8">COUNTIF(AB48:AB57,"DELAWARE")</f>
        <v>0</v>
      </c>
      <c r="AA48" s="18">
        <f t="shared" si="8"/>
        <v>2</v>
      </c>
      <c r="AB48" s="18" t="str">
        <f>G52</f>
        <v>New York</v>
      </c>
      <c r="AC48" s="18" t="str">
        <f>B70</f>
        <v>Washington, DC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ht="10.5" customHeight="1">
      <c r="A49" s="16"/>
      <c r="C49" s="16"/>
      <c r="D49" s="37" t="s">
        <v>97</v>
      </c>
      <c r="E49" s="16"/>
      <c r="F49" s="16"/>
      <c r="G49" s="54"/>
      <c r="H49" s="16"/>
      <c r="I49" s="54"/>
      <c r="J49" s="16"/>
      <c r="K49" s="55"/>
      <c r="L49" s="16"/>
      <c r="M49" s="16"/>
      <c r="N49" s="37" t="s">
        <v>97</v>
      </c>
      <c r="O49" s="16"/>
      <c r="P49" s="16"/>
      <c r="Q49" s="16"/>
      <c r="R49" s="16"/>
      <c r="S49" s="16"/>
      <c r="T49" s="16"/>
      <c r="U49" s="16"/>
      <c r="V49" s="16"/>
      <c r="W49" s="16"/>
      <c r="X49" s="18"/>
      <c r="Y49" s="37" t="s">
        <v>40</v>
      </c>
      <c r="Z49" s="18">
        <f t="shared" ref="Z49:AA49" si="9">COUNTIF(AB48:AB57,"MARYLAND")</f>
        <v>4</v>
      </c>
      <c r="AA49" s="18">
        <f t="shared" si="9"/>
        <v>2</v>
      </c>
      <c r="AB49" s="18" t="str">
        <f>G62</f>
        <v>Maryland</v>
      </c>
      <c r="AC49" s="18" t="str">
        <f>B80</f>
        <v>Delaware</v>
      </c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ht="10.5" customHeight="1">
      <c r="A50" s="16"/>
      <c r="B50" s="46" t="s">
        <v>18</v>
      </c>
      <c r="C50" s="16"/>
      <c r="D50" s="139">
        <f>ENTER_RESULTS!E13</f>
        <v>10</v>
      </c>
      <c r="E50" s="50"/>
      <c r="F50" s="16"/>
      <c r="G50" s="144" t="str">
        <f>ENTER_RESULTS!N15</f>
        <v>Monday 8/6 - 10:00 AM</v>
      </c>
      <c r="H50" s="16"/>
      <c r="I50" s="16"/>
      <c r="J50" s="16"/>
      <c r="K50" s="65"/>
      <c r="L50" s="46" t="str">
        <f>IF(AND(I48=0,I52=0),"Winner MA3",IF(I48&gt;I52,G48,G52))</f>
        <v>New York</v>
      </c>
      <c r="M50" s="16"/>
      <c r="N50" s="139">
        <f>ENTER_RESULTS!E19</f>
        <v>5</v>
      </c>
      <c r="O50" s="50"/>
      <c r="P50" s="16"/>
      <c r="Q50" s="16"/>
      <c r="R50" s="16"/>
      <c r="S50" s="16"/>
      <c r="T50" s="16"/>
      <c r="U50" s="16"/>
      <c r="V50" s="16"/>
      <c r="W50" s="16"/>
      <c r="X50" s="18"/>
      <c r="Y50" s="37" t="s">
        <v>71</v>
      </c>
      <c r="Z50" s="18">
        <f t="shared" ref="Z50:AA50" si="10">COUNTIF(AB48:AB57,"NEW JERSEY")</f>
        <v>1</v>
      </c>
      <c r="AA50" s="18">
        <f t="shared" si="10"/>
        <v>2</v>
      </c>
      <c r="AB50" s="18" t="str">
        <f>L50</f>
        <v>New York</v>
      </c>
      <c r="AC50" s="18" t="str">
        <f>B84</f>
        <v>Pennsylvania</v>
      </c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ht="10.5" customHeight="1">
      <c r="A51" s="16"/>
      <c r="B51" s="54"/>
      <c r="C51" s="16"/>
      <c r="D51" s="54"/>
      <c r="E51" s="16"/>
      <c r="F51" s="55"/>
      <c r="H51" s="16"/>
      <c r="I51" s="16"/>
      <c r="J51" s="16"/>
      <c r="K51" s="55"/>
      <c r="L51" s="54"/>
      <c r="M51" s="16"/>
      <c r="N51" s="54"/>
      <c r="O51" s="66"/>
      <c r="P51" s="16"/>
      <c r="Q51" s="16"/>
      <c r="R51" s="16"/>
      <c r="S51" s="16"/>
      <c r="T51" s="16"/>
      <c r="U51" s="16"/>
      <c r="V51" s="16"/>
      <c r="W51" s="16"/>
      <c r="X51" s="18"/>
      <c r="Y51" s="37" t="s">
        <v>23</v>
      </c>
      <c r="Z51" s="18">
        <f t="shared" ref="Z51:AA51" si="11">COUNTIF(AB48:AB57,"NEW YORK")</f>
        <v>4</v>
      </c>
      <c r="AA51" s="18">
        <f t="shared" si="11"/>
        <v>0</v>
      </c>
      <c r="AB51" s="18" t="str">
        <f>L60</f>
        <v>New Jersey</v>
      </c>
      <c r="AC51" s="18" t="str">
        <f>B74</f>
        <v>Maryland</v>
      </c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ht="10.5" customHeight="1">
      <c r="A52" s="16"/>
      <c r="B52" s="144" t="str">
        <f>ENTER_RESULTS!N13</f>
        <v>Sunday 8/5 - 10:00 AM</v>
      </c>
      <c r="C52" s="16"/>
      <c r="D52" s="16"/>
      <c r="E52" s="16"/>
      <c r="F52" s="65"/>
      <c r="G52" s="46" t="str">
        <f>IF(AND(D50=0,D54=0),"Winner MA1",IF(D50&gt;D54,B50,B54))</f>
        <v>New York</v>
      </c>
      <c r="H52" s="16"/>
      <c r="I52" s="139">
        <f>ENTER_RESULTS!G15</f>
        <v>7</v>
      </c>
      <c r="J52" s="50"/>
      <c r="K52" s="55"/>
      <c r="L52" s="16"/>
      <c r="M52" s="16"/>
      <c r="N52" s="16"/>
      <c r="O52" s="66"/>
      <c r="P52" s="16"/>
      <c r="Q52" s="16"/>
      <c r="R52" s="16"/>
      <c r="S52" s="16"/>
      <c r="T52" s="16"/>
      <c r="U52" s="16"/>
      <c r="V52" s="16"/>
      <c r="W52" s="16"/>
      <c r="X52" s="18"/>
      <c r="Y52" s="37" t="s">
        <v>59</v>
      </c>
      <c r="Z52" s="18">
        <f t="shared" ref="Z52:AA52" si="12">COUNTIF(AB48:AB57,"PENNSYLVANIA")</f>
        <v>1</v>
      </c>
      <c r="AA52" s="18">
        <f t="shared" si="12"/>
        <v>2</v>
      </c>
      <c r="AB52" s="18" t="str">
        <f>G72</f>
        <v>Maryland</v>
      </c>
      <c r="AC52" s="18" t="str">
        <f>IF(AND(D70=0,D74=0),"Loser 5",IF(D70&gt;D74,B74,B70))</f>
        <v>Washington, DC</v>
      </c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ht="10.5" customHeight="1">
      <c r="A53" s="16"/>
      <c r="C53" s="16"/>
      <c r="D53" s="16"/>
      <c r="E53" s="16"/>
      <c r="F53" s="55"/>
      <c r="G53" s="54"/>
      <c r="H53" s="16"/>
      <c r="I53" s="54"/>
      <c r="J53" s="16"/>
      <c r="K53" s="16"/>
      <c r="L53" s="16"/>
      <c r="M53" s="16"/>
      <c r="N53" s="16"/>
      <c r="O53" s="66"/>
      <c r="P53" s="16"/>
      <c r="Q53" s="16"/>
      <c r="R53" s="16"/>
      <c r="S53" s="16"/>
      <c r="T53" s="16"/>
      <c r="U53" s="16"/>
      <c r="V53" s="16"/>
      <c r="W53" s="16"/>
      <c r="X53" s="18"/>
      <c r="Y53" s="37" t="s">
        <v>24</v>
      </c>
      <c r="Z53" s="18">
        <f t="shared" ref="Z53:AA53" si="13">COUNTIF(AB48:AB57,"WASHINGTON, DC")</f>
        <v>0</v>
      </c>
      <c r="AA53" s="18">
        <f t="shared" si="13"/>
        <v>2</v>
      </c>
      <c r="AB53" s="18" t="str">
        <f>G82</f>
        <v>Pennsylvania</v>
      </c>
      <c r="AC53" s="18" t="str">
        <f>IF(AND(D80=0,D84=0),"Loser 6",IF(D80&gt;D84,B84,B80))</f>
        <v>Delaware</v>
      </c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ht="10.5" customHeight="1">
      <c r="A54" s="16"/>
      <c r="B54" s="46" t="s">
        <v>19</v>
      </c>
      <c r="C54" s="16"/>
      <c r="D54" s="139">
        <f>ENTER_RESULTS!G13</f>
        <v>2</v>
      </c>
      <c r="E54" s="50"/>
      <c r="F54" s="55"/>
      <c r="G54" s="16"/>
      <c r="H54" s="16"/>
      <c r="I54" s="16"/>
      <c r="J54" s="16"/>
      <c r="K54" s="16"/>
      <c r="L54" s="71" t="str">
        <f>ENTER_RESULTS!M19</f>
        <v>MA #7 ● ESPN+</v>
      </c>
      <c r="M54" s="16"/>
      <c r="N54" s="16"/>
      <c r="O54" s="66"/>
      <c r="P54" s="16"/>
      <c r="Q54" s="16"/>
      <c r="R54" s="16"/>
      <c r="S54" s="37" t="s">
        <v>97</v>
      </c>
      <c r="T54" s="16"/>
      <c r="U54" s="16"/>
      <c r="V54" s="16"/>
      <c r="W54" s="16"/>
      <c r="X54" s="18"/>
      <c r="Z54" s="73">
        <f>SUM(Z48:Z53)</f>
        <v>10</v>
      </c>
      <c r="AB54" s="18" t="str">
        <f>Q55</f>
        <v>New York</v>
      </c>
      <c r="AC54" s="73" t="str">
        <f>L67</f>
        <v>New Jersey</v>
      </c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</row>
    <row r="55" ht="10.5" customHeight="1">
      <c r="A55" s="16"/>
      <c r="B55" s="54"/>
      <c r="C55" s="16"/>
      <c r="D55" s="54"/>
      <c r="E55" s="16"/>
      <c r="F55" s="16"/>
      <c r="G55" s="16"/>
      <c r="H55" s="16"/>
      <c r="I55" s="16"/>
      <c r="J55" s="16"/>
      <c r="K55" s="16"/>
      <c r="M55" s="16"/>
      <c r="N55" s="16"/>
      <c r="O55" s="66"/>
      <c r="P55" s="50"/>
      <c r="Q55" s="46" t="str">
        <f>IF(AND(N50=0,N60=0),"Winner MA7",IF(N50&gt;N60,L50,L60))</f>
        <v>New York</v>
      </c>
      <c r="R55" s="16"/>
      <c r="S55" s="139">
        <f>ENTER_RESULTS!E22</f>
        <v>4</v>
      </c>
      <c r="T55" s="50"/>
      <c r="U55" s="16"/>
      <c r="V55" s="16"/>
      <c r="W55" s="16"/>
      <c r="X55" s="18"/>
      <c r="AB55" s="18" t="str">
        <f>L77</f>
        <v>Maryland</v>
      </c>
      <c r="AC55" s="18" t="str">
        <f>IF(AND(I72=0,I82=0),"Loser 8",IF(I72&gt;I82,G82,G72))</f>
        <v>Pennsylvania</v>
      </c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ht="10.5" customHeight="1">
      <c r="A56" s="16"/>
      <c r="B56" s="16"/>
      <c r="C56" s="16"/>
      <c r="D56" s="16"/>
      <c r="E56" s="16"/>
      <c r="F56" s="16"/>
      <c r="G56" s="35" t="str">
        <f>ENTER_RESULTS!M16</f>
        <v>MA #4 ● ESPN+</v>
      </c>
      <c r="H56" s="16"/>
      <c r="I56" s="16"/>
      <c r="J56" s="16"/>
      <c r="K56" s="16"/>
      <c r="L56" s="144" t="str">
        <f>ENTER_RESULTS!N19</f>
        <v>Wednesday 8/8 - 1:00 PM</v>
      </c>
      <c r="M56" s="16"/>
      <c r="N56" s="16"/>
      <c r="O56" s="66"/>
      <c r="P56" s="16"/>
      <c r="Q56" s="54"/>
      <c r="R56" s="16"/>
      <c r="S56" s="54"/>
      <c r="T56" s="16"/>
      <c r="U56" s="55"/>
      <c r="V56" s="16"/>
      <c r="W56" s="16"/>
      <c r="X56" s="18"/>
      <c r="AB56" s="18" t="str">
        <f>Q71</f>
        <v>Maryland</v>
      </c>
      <c r="AC56" s="18" t="str">
        <f>IF(AND(N67=0,N77=0),"Loser 9",IF(N67&gt;N77,L77,L67))</f>
        <v>New Jersey</v>
      </c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ht="10.5" customHeight="1">
      <c r="A57" s="16"/>
      <c r="B57" s="16"/>
      <c r="C57" s="16"/>
      <c r="D57" s="16"/>
      <c r="E57" s="16"/>
      <c r="F57" s="16"/>
      <c r="H57" s="16"/>
      <c r="I57" s="37" t="s">
        <v>97</v>
      </c>
      <c r="J57" s="16"/>
      <c r="K57" s="16"/>
      <c r="M57" s="16"/>
      <c r="N57" s="16"/>
      <c r="O57" s="66"/>
      <c r="P57" s="16"/>
      <c r="Q57" s="16"/>
      <c r="R57" s="16"/>
      <c r="S57" s="16"/>
      <c r="T57" s="16"/>
      <c r="U57" s="55"/>
      <c r="V57" s="16"/>
      <c r="W57" s="16"/>
      <c r="X57" s="18"/>
      <c r="AB57" s="18" t="str">
        <f>V63</f>
        <v>New York</v>
      </c>
      <c r="AC57" s="18" t="str">
        <f>IF(AND(S55=0,S71=0),"Loser 10",IF(S55&gt;S71,Q71,Q55))</f>
        <v>Maryland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ht="10.5" customHeight="1">
      <c r="A58" s="16"/>
      <c r="B58" s="35" t="str">
        <f>ENTER_RESULTS!M14</f>
        <v>MA #2 ● ESPN+</v>
      </c>
      <c r="C58" s="16"/>
      <c r="D58" s="16"/>
      <c r="E58" s="16"/>
      <c r="F58" s="16"/>
      <c r="G58" s="46" t="s">
        <v>70</v>
      </c>
      <c r="H58" s="16"/>
      <c r="I58" s="139">
        <f>ENTER_RESULTS!E16</f>
        <v>6</v>
      </c>
      <c r="J58" s="50"/>
      <c r="K58" s="16"/>
      <c r="L58" s="16"/>
      <c r="M58" s="16"/>
      <c r="N58" s="16"/>
      <c r="O58" s="66"/>
      <c r="P58" s="16"/>
      <c r="Q58" s="16"/>
      <c r="R58" s="16"/>
      <c r="S58" s="16"/>
      <c r="T58" s="16"/>
      <c r="U58" s="55"/>
      <c r="V58" s="16"/>
      <c r="W58" s="16"/>
      <c r="X58" s="18"/>
      <c r="Y58" s="18"/>
      <c r="Z58" s="18"/>
      <c r="AA58" s="18"/>
      <c r="AB58" s="18"/>
      <c r="AC58" s="18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ht="10.5" customHeight="1">
      <c r="A59" s="16"/>
      <c r="C59" s="16"/>
      <c r="D59" s="37" t="s">
        <v>97</v>
      </c>
      <c r="E59" s="16"/>
      <c r="F59" s="16"/>
      <c r="G59" s="54"/>
      <c r="H59" s="16"/>
      <c r="I59" s="54"/>
      <c r="J59" s="16"/>
      <c r="K59" s="55"/>
      <c r="L59" s="16"/>
      <c r="M59" s="16"/>
      <c r="N59" s="16"/>
      <c r="O59" s="66"/>
      <c r="P59" s="16"/>
      <c r="Q59" s="16"/>
      <c r="R59" s="16"/>
      <c r="S59" s="16"/>
      <c r="T59" s="16"/>
      <c r="U59" s="55"/>
      <c r="V59" s="16"/>
      <c r="W59" s="16"/>
      <c r="X59" s="18"/>
      <c r="Y59" s="18"/>
      <c r="Z59" s="18"/>
      <c r="AA59" s="18"/>
      <c r="AB59" s="18"/>
      <c r="AC59" s="18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ht="10.5" customHeight="1">
      <c r="A60" s="16"/>
      <c r="B60" s="46" t="s">
        <v>37</v>
      </c>
      <c r="C60" s="16"/>
      <c r="D60" s="139">
        <f>ENTER_RESULTS!E14</f>
        <v>6</v>
      </c>
      <c r="E60" s="50"/>
      <c r="F60" s="16"/>
      <c r="G60" s="144" t="str">
        <f>ENTER_RESULTS!N16</f>
        <v>Monday 8/6 - 4:00 PM</v>
      </c>
      <c r="H60" s="16"/>
      <c r="I60" s="16"/>
      <c r="J60" s="16"/>
      <c r="K60" s="65"/>
      <c r="L60" s="46" t="str">
        <f>IF(AND(I58=0,I62=0),"Winner MA4",IF(I58&gt;I62,G58,G62))</f>
        <v>New Jersey</v>
      </c>
      <c r="M60" s="16"/>
      <c r="N60" s="139">
        <f>ENTER_RESULTS!G19</f>
        <v>2</v>
      </c>
      <c r="O60" s="79"/>
      <c r="P60" s="16"/>
      <c r="Q60" s="16"/>
      <c r="R60" s="16"/>
      <c r="S60" s="16"/>
      <c r="T60" s="16"/>
      <c r="U60" s="55"/>
      <c r="V60" s="16"/>
      <c r="W60" s="16"/>
      <c r="X60" s="18"/>
      <c r="Y60" s="18"/>
      <c r="Z60" s="18"/>
      <c r="AA60" s="18"/>
      <c r="AB60" s="18"/>
      <c r="AC60" s="18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ht="10.5" customHeight="1">
      <c r="A61" s="16"/>
      <c r="B61" s="54"/>
      <c r="C61" s="16"/>
      <c r="D61" s="54"/>
      <c r="E61" s="16"/>
      <c r="F61" s="55"/>
      <c r="H61" s="16"/>
      <c r="I61" s="16"/>
      <c r="J61" s="16"/>
      <c r="K61" s="55"/>
      <c r="L61" s="54"/>
      <c r="M61" s="16"/>
      <c r="N61" s="54"/>
      <c r="O61" s="16"/>
      <c r="P61" s="16"/>
      <c r="Q61" s="16"/>
      <c r="R61" s="16"/>
      <c r="S61" s="16"/>
      <c r="T61" s="16"/>
      <c r="U61" s="55"/>
      <c r="V61" s="16"/>
      <c r="W61" s="16"/>
      <c r="X61" s="18"/>
      <c r="Y61" s="18"/>
      <c r="Z61" s="18"/>
      <c r="AA61" s="18"/>
      <c r="AB61" s="18"/>
      <c r="AC61" s="18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</row>
    <row r="62" ht="10.5" customHeight="1">
      <c r="A62" s="16"/>
      <c r="B62" s="144" t="str">
        <f>ENTER_RESULTS!N14</f>
        <v>Sunday 8/5 - 4:00 PM</v>
      </c>
      <c r="C62" s="16"/>
      <c r="D62" s="16"/>
      <c r="E62" s="16"/>
      <c r="F62" s="65"/>
      <c r="G62" s="46" t="str">
        <f>IF(AND(D60=0,D64=0),"Winner MA2",IF(D60&gt;D64,B60,B64))</f>
        <v>Maryland</v>
      </c>
      <c r="H62" s="16"/>
      <c r="I62" s="139">
        <f>ENTER_RESULTS!G16</f>
        <v>2</v>
      </c>
      <c r="J62" s="50"/>
      <c r="K62" s="55"/>
      <c r="L62" s="16"/>
      <c r="M62" s="16"/>
      <c r="N62" s="16"/>
      <c r="O62" s="16"/>
      <c r="P62" s="16"/>
      <c r="Q62" s="71" t="str">
        <f>ENTER_RESULTS!M22</f>
        <v>MA #10 ● ESPN</v>
      </c>
      <c r="R62" s="16"/>
      <c r="S62" s="16"/>
      <c r="T62" s="16"/>
      <c r="U62" s="55"/>
      <c r="V62" s="16"/>
      <c r="W62" s="16"/>
      <c r="X62" s="18"/>
      <c r="Y62" s="18"/>
      <c r="Z62" s="18"/>
      <c r="AA62" s="37"/>
      <c r="AB62" s="18"/>
      <c r="AC62" s="18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</row>
    <row r="63" ht="10.5" customHeight="1">
      <c r="A63" s="16"/>
      <c r="C63" s="16"/>
      <c r="D63" s="16"/>
      <c r="E63" s="16"/>
      <c r="F63" s="55"/>
      <c r="G63" s="54"/>
      <c r="H63" s="16"/>
      <c r="I63" s="54"/>
      <c r="O63" s="16"/>
      <c r="P63" s="16"/>
      <c r="R63" s="16"/>
      <c r="S63" s="16"/>
      <c r="T63" s="16"/>
      <c r="U63" s="65"/>
      <c r="V63" s="46" t="str">
        <f>IF(AND(S55=0,S71=0)," ",IF(S55&gt;S71,Q55,Q71))</f>
        <v>New York</v>
      </c>
      <c r="W63" s="16"/>
      <c r="X63" s="18"/>
      <c r="Y63" s="18"/>
      <c r="Z63" s="18"/>
      <c r="AA63" s="18"/>
      <c r="AB63" s="18"/>
      <c r="AC63" s="18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ht="10.5" customHeight="1">
      <c r="A64" s="16"/>
      <c r="B64" s="46" t="s">
        <v>38</v>
      </c>
      <c r="C64" s="16"/>
      <c r="D64" s="139">
        <f>ENTER_RESULTS!G14</f>
        <v>0</v>
      </c>
      <c r="E64" s="50"/>
      <c r="F64" s="55"/>
      <c r="O64" s="16"/>
      <c r="P64" s="16"/>
      <c r="Q64" s="144" t="str">
        <f>ENTER_RESULTS!N22</f>
        <v>Sunday 8/12 - 1:00 PM</v>
      </c>
      <c r="R64" s="16"/>
      <c r="S64" s="16"/>
      <c r="T64" s="16"/>
      <c r="U64" s="55"/>
      <c r="V64" s="54"/>
      <c r="W64" s="16"/>
      <c r="X64" s="18"/>
      <c r="Y64" s="18"/>
      <c r="Z64" s="18"/>
      <c r="AA64" s="18"/>
      <c r="AB64" s="18"/>
      <c r="AC64" s="18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</row>
    <row r="65" ht="10.5" customHeight="1">
      <c r="A65" s="16"/>
      <c r="B65" s="54"/>
      <c r="C65" s="16"/>
      <c r="D65" s="54"/>
      <c r="E65" s="16"/>
      <c r="F65" s="16"/>
      <c r="O65" s="16"/>
      <c r="P65" s="16"/>
      <c r="R65" s="16"/>
      <c r="S65" s="16"/>
      <c r="T65" s="16"/>
      <c r="U65" s="55"/>
      <c r="V65" s="16"/>
      <c r="W65" s="16"/>
      <c r="X65" s="18"/>
      <c r="Y65" s="18"/>
      <c r="Z65" s="18"/>
      <c r="AA65" s="18"/>
      <c r="AB65" s="18"/>
      <c r="AC65" s="18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</row>
    <row r="66" ht="10.5" customHeight="1">
      <c r="A66" s="16"/>
      <c r="B66" s="16"/>
      <c r="C66" s="16"/>
      <c r="D66" s="16"/>
      <c r="E66" s="16"/>
      <c r="F66" s="16"/>
      <c r="O66" s="16"/>
      <c r="P66" s="16"/>
      <c r="Q66" s="16"/>
      <c r="R66" s="16"/>
      <c r="S66" s="16"/>
      <c r="T66" s="16"/>
      <c r="U66" s="55"/>
      <c r="V66" s="16"/>
      <c r="W66" s="16"/>
      <c r="X66" s="18"/>
      <c r="Y66" s="18"/>
      <c r="Z66" s="18"/>
      <c r="AA66" s="18"/>
      <c r="AB66" s="18"/>
      <c r="AC66" s="18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</row>
    <row r="67" ht="10.5" customHeight="1">
      <c r="A67" s="16"/>
      <c r="B67" s="16"/>
      <c r="C67" s="16"/>
      <c r="D67" s="16"/>
      <c r="E67" s="16"/>
      <c r="F67" s="16"/>
      <c r="J67" s="16"/>
      <c r="K67" s="16"/>
      <c r="L67" s="46" t="str">
        <f>IF(AND(N50=0,N60=0),"Loser MA7",IF(N50&gt;N60,L60,L50))</f>
        <v>New Jersey</v>
      </c>
      <c r="M67" s="16"/>
      <c r="N67" s="139">
        <f>ENTER_RESULTS!E21</f>
        <v>1</v>
      </c>
      <c r="O67" s="50"/>
      <c r="P67" s="16"/>
      <c r="Q67" s="16"/>
      <c r="R67" s="16"/>
      <c r="S67" s="16"/>
      <c r="T67" s="16"/>
      <c r="U67" s="55"/>
      <c r="V67" s="16"/>
      <c r="W67" s="16"/>
      <c r="X67" s="18"/>
      <c r="Y67" s="18"/>
      <c r="Z67" s="18"/>
      <c r="AA67" s="18"/>
      <c r="AB67" s="18"/>
      <c r="AC67" s="18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</row>
    <row r="68" ht="10.5" customHeight="1">
      <c r="A68" s="16"/>
      <c r="B68" s="35" t="str">
        <f>ENTER_RESULTS!M17</f>
        <v>MA #5 ● ESPN+</v>
      </c>
      <c r="C68" s="16"/>
      <c r="D68" s="16"/>
      <c r="E68" s="16"/>
      <c r="F68" s="16"/>
      <c r="G68" s="16"/>
      <c r="H68" s="16"/>
      <c r="I68" s="16"/>
      <c r="J68" s="16"/>
      <c r="K68" s="110" t="s">
        <v>194</v>
      </c>
      <c r="L68" s="54"/>
      <c r="M68" s="16"/>
      <c r="N68" s="54"/>
      <c r="O68" s="66"/>
      <c r="P68" s="16"/>
      <c r="Q68" s="16"/>
      <c r="R68" s="16"/>
      <c r="S68" s="16"/>
      <c r="T68" s="16"/>
      <c r="U68" s="55"/>
      <c r="V68" s="16"/>
      <c r="W68" s="16"/>
      <c r="X68" s="18"/>
      <c r="Y68" s="18"/>
      <c r="Z68" s="18"/>
      <c r="AA68" s="18"/>
      <c r="AB68" s="18"/>
      <c r="AC68" s="18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</row>
    <row r="69" ht="10.5" customHeight="1">
      <c r="A69" s="16"/>
      <c r="C69" s="16"/>
      <c r="D69" s="37" t="s">
        <v>97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66"/>
      <c r="P69" s="16"/>
      <c r="Q69" s="16"/>
      <c r="R69" s="16"/>
      <c r="S69" s="16"/>
      <c r="T69" s="16"/>
      <c r="U69" s="55"/>
      <c r="V69" s="16"/>
      <c r="W69" s="16"/>
      <c r="X69" s="18"/>
      <c r="Y69" s="18"/>
      <c r="Z69" s="18"/>
      <c r="AA69" s="18"/>
      <c r="AB69" s="18"/>
      <c r="AC69" s="18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</row>
    <row r="70" ht="10.5" customHeight="1">
      <c r="A70" s="16"/>
      <c r="B70" s="46" t="str">
        <f>IF(AND(D50=0,D54=0),"Loser MA1",IF(D50&gt;D54,B54,B50))</f>
        <v>Washington, DC</v>
      </c>
      <c r="C70" s="16"/>
      <c r="D70" s="139">
        <f>ENTER_RESULTS!E17</f>
        <v>6</v>
      </c>
      <c r="E70" s="50"/>
      <c r="F70" s="16"/>
      <c r="G70" s="111" t="s">
        <v>199</v>
      </c>
      <c r="H70" s="16"/>
      <c r="I70" s="16"/>
      <c r="J70" s="16"/>
      <c r="K70" s="16"/>
      <c r="L70" s="16"/>
      <c r="M70" s="16"/>
      <c r="N70" s="16"/>
      <c r="O70" s="66"/>
      <c r="P70" s="16"/>
      <c r="Q70" s="16"/>
      <c r="R70" s="16"/>
      <c r="S70" s="16"/>
      <c r="T70" s="16"/>
      <c r="U70" s="55"/>
      <c r="V70" s="16"/>
      <c r="W70" s="16"/>
      <c r="X70" s="18"/>
      <c r="Y70" s="18"/>
      <c r="Z70" s="18"/>
      <c r="AA70" s="18"/>
      <c r="AB70" s="18"/>
      <c r="AC70" s="18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</row>
    <row r="71" ht="10.5" customHeight="1">
      <c r="A71" s="110" t="s">
        <v>200</v>
      </c>
      <c r="B71" s="54"/>
      <c r="C71" s="16"/>
      <c r="D71" s="54"/>
      <c r="E71" s="16"/>
      <c r="F71" s="55"/>
      <c r="H71" s="16"/>
      <c r="I71" s="37" t="s">
        <v>97</v>
      </c>
      <c r="J71" s="16"/>
      <c r="K71" s="16"/>
      <c r="L71" s="71" t="str">
        <f>ENTER_RESULTS!M21</f>
        <v>MA #9 ● ESPN</v>
      </c>
      <c r="M71" s="16"/>
      <c r="N71" s="16"/>
      <c r="O71" s="66"/>
      <c r="P71" s="50"/>
      <c r="Q71" s="46" t="str">
        <f>IF(AND(N67=0,N77=0),"Winner MA9",IF(N67&gt;N77,L67,L77))</f>
        <v>Maryland</v>
      </c>
      <c r="R71" s="16"/>
      <c r="S71" s="139">
        <f>ENTER_RESULTS!G22</f>
        <v>0</v>
      </c>
      <c r="T71" s="50"/>
      <c r="U71" s="55"/>
      <c r="V71" s="16"/>
      <c r="W71" s="16"/>
      <c r="X71" s="18"/>
      <c r="Y71" s="18"/>
      <c r="Z71" s="18"/>
      <c r="AA71" s="18"/>
      <c r="AB71" s="18"/>
      <c r="AC71" s="18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</row>
    <row r="72" ht="10.5" customHeight="1">
      <c r="A72" s="16"/>
      <c r="B72" s="144" t="str">
        <f>ENTER_RESULTS!N17</f>
        <v>Tuesday 8/7 - 10:00 AM</v>
      </c>
      <c r="C72" s="16"/>
      <c r="D72" s="16"/>
      <c r="E72" s="16"/>
      <c r="F72" s="65"/>
      <c r="G72" s="46" t="str">
        <f>IF(AND(D70=0,D74=0),"Winner MA5",IF(D70&gt;D74,B70,B74))</f>
        <v>Maryland</v>
      </c>
      <c r="H72" s="16"/>
      <c r="I72" s="139">
        <f>ENTER_RESULTS!E20</f>
        <v>6</v>
      </c>
      <c r="J72" s="50"/>
      <c r="K72" s="16"/>
      <c r="M72" s="16"/>
      <c r="N72" s="16"/>
      <c r="O72" s="66"/>
      <c r="P72" s="16"/>
      <c r="Q72" s="54"/>
      <c r="R72" s="16"/>
      <c r="S72" s="54"/>
      <c r="T72" s="16"/>
      <c r="U72" s="16"/>
      <c r="V72" s="16"/>
      <c r="W72" s="16"/>
      <c r="X72" s="18"/>
      <c r="Y72" s="18"/>
      <c r="Z72" s="18"/>
      <c r="AA72" s="18"/>
      <c r="AB72" s="18"/>
      <c r="AC72" s="18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</row>
    <row r="73" ht="10.5" customHeight="1">
      <c r="A73" s="16"/>
      <c r="C73" s="16"/>
      <c r="D73" s="16"/>
      <c r="E73" s="16"/>
      <c r="F73" s="55"/>
      <c r="G73" s="54"/>
      <c r="H73" s="16"/>
      <c r="I73" s="54"/>
      <c r="J73" s="16"/>
      <c r="K73" s="55"/>
      <c r="L73" s="144" t="str">
        <f>ENTER_RESULTS!N21</f>
        <v>Friday 8/10 - 7:00 PM</v>
      </c>
      <c r="M73" s="16"/>
      <c r="N73" s="16"/>
      <c r="O73" s="66"/>
      <c r="P73" s="16"/>
      <c r="Q73" s="16"/>
      <c r="R73" s="16"/>
      <c r="S73" s="16"/>
      <c r="T73" s="16"/>
      <c r="U73" s="16"/>
      <c r="V73" s="16"/>
      <c r="W73" s="16"/>
      <c r="X73" s="18"/>
      <c r="Y73" s="18"/>
      <c r="Z73" s="18"/>
      <c r="AA73" s="18"/>
      <c r="AB73" s="18"/>
      <c r="AC73" s="18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</row>
    <row r="74" ht="10.5" customHeight="1">
      <c r="A74" s="16"/>
      <c r="B74" s="46" t="str">
        <f>IF(AND(I58=0,I62=0),"Loser MA4",IF(I58&gt;I62,G62,G58))</f>
        <v>Maryland</v>
      </c>
      <c r="C74" s="16"/>
      <c r="D74" s="139">
        <f>ENTER_RESULTS!G17</f>
        <v>18</v>
      </c>
      <c r="E74" s="50"/>
      <c r="F74" s="55"/>
      <c r="G74" s="16"/>
      <c r="H74" s="16"/>
      <c r="I74" s="16"/>
      <c r="J74" s="16"/>
      <c r="K74" s="55"/>
      <c r="M74" s="16"/>
      <c r="N74" s="16"/>
      <c r="O74" s="66"/>
      <c r="P74" s="16"/>
      <c r="Q74" s="16"/>
      <c r="R74" s="16"/>
      <c r="S74" s="16"/>
      <c r="T74" s="16"/>
      <c r="U74" s="16"/>
      <c r="V74" s="16"/>
      <c r="W74" s="16"/>
      <c r="X74" s="18"/>
      <c r="Y74" s="18"/>
      <c r="Z74" s="18"/>
      <c r="AA74" s="18"/>
      <c r="AB74" s="18"/>
      <c r="AC74" s="18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</row>
    <row r="75" ht="10.5" customHeight="1">
      <c r="A75" s="110" t="s">
        <v>204</v>
      </c>
      <c r="B75" s="54"/>
      <c r="C75" s="16"/>
      <c r="D75" s="54"/>
      <c r="E75" s="16"/>
      <c r="F75" s="16"/>
      <c r="G75" s="16"/>
      <c r="H75" s="16"/>
      <c r="I75" s="16"/>
      <c r="J75" s="16"/>
      <c r="K75" s="55"/>
      <c r="L75" s="16"/>
      <c r="M75" s="16"/>
      <c r="N75" s="16"/>
      <c r="O75" s="66"/>
      <c r="P75" s="16"/>
      <c r="Q75" s="16"/>
      <c r="R75" s="16"/>
      <c r="S75" s="16"/>
      <c r="T75" s="16"/>
      <c r="U75" s="16"/>
      <c r="V75" s="16"/>
      <c r="W75" s="16"/>
      <c r="X75" s="18"/>
      <c r="Y75" s="18"/>
      <c r="Z75" s="18"/>
      <c r="AA75" s="18"/>
      <c r="AB75" s="18"/>
      <c r="AC75" s="18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</row>
    <row r="76" ht="10.5" customHeight="1">
      <c r="A76" s="16"/>
      <c r="B76" s="16"/>
      <c r="C76" s="16"/>
      <c r="D76" s="16"/>
      <c r="E76" s="16"/>
      <c r="F76" s="16"/>
      <c r="G76" s="71" t="str">
        <f>ENTER_RESULTS!M20</f>
        <v>MA #8 ● ESPN</v>
      </c>
      <c r="H76" s="16"/>
      <c r="I76" s="16"/>
      <c r="J76" s="16"/>
      <c r="K76" s="55"/>
      <c r="L76" s="16"/>
      <c r="M76" s="16"/>
      <c r="N76" s="16"/>
      <c r="O76" s="66"/>
      <c r="P76" s="16"/>
      <c r="Q76" s="16"/>
      <c r="R76" s="16"/>
      <c r="S76" s="16"/>
      <c r="T76" s="16"/>
      <c r="U76" s="16"/>
      <c r="V76" s="16"/>
      <c r="W76" s="16"/>
      <c r="X76" s="18"/>
      <c r="Y76" s="18"/>
      <c r="Z76" s="18"/>
      <c r="AA76" s="18"/>
      <c r="AB76" s="18"/>
      <c r="AC76" s="18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</row>
    <row r="77" ht="10.5" customHeight="1">
      <c r="A77" s="16"/>
      <c r="B77" s="16"/>
      <c r="C77" s="16"/>
      <c r="D77" s="16"/>
      <c r="E77" s="16"/>
      <c r="F77" s="16"/>
      <c r="H77" s="16"/>
      <c r="I77" s="16"/>
      <c r="J77" s="16"/>
      <c r="K77" s="65"/>
      <c r="L77" s="46" t="str">
        <f>IF(AND(I72=0,I82=0),"Winner MA8",IF(I72&gt;I82,G72,G82))</f>
        <v>Maryland</v>
      </c>
      <c r="M77" s="16"/>
      <c r="N77" s="139">
        <f>ENTER_RESULTS!G21</f>
        <v>11</v>
      </c>
      <c r="O77" s="79"/>
      <c r="P77" s="16"/>
      <c r="Q77" s="16"/>
      <c r="R77" s="16"/>
      <c r="S77" s="16"/>
      <c r="T77" s="16"/>
      <c r="U77" s="16"/>
      <c r="V77" s="16"/>
      <c r="W77" s="16"/>
      <c r="X77" s="18"/>
      <c r="Y77" s="18"/>
      <c r="Z77" s="18"/>
      <c r="AA77" s="18"/>
      <c r="AB77" s="18"/>
      <c r="AC77" s="18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</row>
    <row r="78" ht="10.5" customHeight="1">
      <c r="A78" s="16"/>
      <c r="B78" s="35" t="str">
        <f>ENTER_RESULTS!M18</f>
        <v>MA #6 ● ESPN+</v>
      </c>
      <c r="C78" s="16"/>
      <c r="D78" s="16"/>
      <c r="E78" s="16"/>
      <c r="F78" s="16"/>
      <c r="G78" s="144" t="str">
        <f>ENTER_RESULTS!N20</f>
        <v>Thursday 8/9 - 7:00 PM</v>
      </c>
      <c r="H78" s="16"/>
      <c r="I78" s="16"/>
      <c r="J78" s="16"/>
      <c r="K78" s="55"/>
      <c r="L78" s="54"/>
      <c r="M78" s="16"/>
      <c r="N78" s="54"/>
      <c r="O78" s="16"/>
      <c r="P78" s="16"/>
      <c r="Q78" s="16"/>
      <c r="R78" s="16"/>
      <c r="S78" s="16"/>
      <c r="T78" s="16"/>
      <c r="U78" s="16"/>
      <c r="V78" s="16"/>
      <c r="W78" s="16"/>
      <c r="X78" s="18"/>
      <c r="Y78" s="18"/>
      <c r="Z78" s="18"/>
      <c r="AA78" s="18"/>
      <c r="AB78" s="18"/>
      <c r="AC78" s="18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</row>
    <row r="79" ht="10.5" customHeight="1">
      <c r="A79" s="16"/>
      <c r="C79" s="16"/>
      <c r="D79" s="37" t="s">
        <v>97</v>
      </c>
      <c r="E79" s="16"/>
      <c r="F79" s="16"/>
      <c r="H79" s="16"/>
      <c r="I79" s="16"/>
      <c r="J79" s="16"/>
      <c r="K79" s="55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8"/>
      <c r="Y79" s="18"/>
      <c r="Z79" s="18"/>
      <c r="AA79" s="18"/>
      <c r="AB79" s="18"/>
      <c r="AC79" s="18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</row>
    <row r="80" ht="10.5" customHeight="1">
      <c r="A80" s="16"/>
      <c r="B80" s="46" t="str">
        <f>IF(AND(D60=0,D64=0),"Loser MA2",IF(D60&gt;D64,B64,B60))</f>
        <v>Delaware</v>
      </c>
      <c r="C80" s="16"/>
      <c r="D80" s="139">
        <f>ENTER_RESULTS!E18</f>
        <v>1</v>
      </c>
      <c r="E80" s="50"/>
      <c r="F80" s="16"/>
      <c r="G80" s="16"/>
      <c r="H80" s="16"/>
      <c r="I80" s="16"/>
      <c r="J80" s="16"/>
      <c r="K80" s="55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8"/>
      <c r="Y80" s="18"/>
      <c r="Z80" s="18"/>
      <c r="AA80" s="18"/>
      <c r="AB80" s="18"/>
      <c r="AC80" s="18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</row>
    <row r="81" ht="10.5" customHeight="1">
      <c r="A81" s="110" t="s">
        <v>213</v>
      </c>
      <c r="B81" s="54"/>
      <c r="C81" s="16"/>
      <c r="D81" s="54"/>
      <c r="E81" s="16"/>
      <c r="F81" s="55"/>
      <c r="G81" s="16"/>
      <c r="H81" s="16"/>
      <c r="I81" s="16"/>
      <c r="J81" s="16"/>
      <c r="K81" s="55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8"/>
      <c r="Y81" s="18"/>
      <c r="Z81" s="18"/>
      <c r="AA81" s="18"/>
      <c r="AB81" s="18"/>
      <c r="AC81" s="18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</row>
    <row r="82" ht="10.5" customHeight="1">
      <c r="A82" s="16"/>
      <c r="B82" s="144" t="str">
        <f>ENTER_RESULTS!N18</f>
        <v>Tuesday 8/7 - 7:00 PM</v>
      </c>
      <c r="C82" s="16"/>
      <c r="D82" s="16"/>
      <c r="E82" s="16"/>
      <c r="F82" s="65"/>
      <c r="G82" s="46" t="str">
        <f>IF(AND(D80=0,D84=0),"Winner MA6",IF(D80&gt;D84,B80,B84))</f>
        <v>Pennsylvania</v>
      </c>
      <c r="H82" s="16"/>
      <c r="I82" s="139">
        <f>ENTER_RESULTS!G20</f>
        <v>0</v>
      </c>
      <c r="J82" s="50"/>
      <c r="K82" s="55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8"/>
      <c r="Y82" s="18"/>
      <c r="Z82" s="18"/>
      <c r="AA82" s="18"/>
      <c r="AB82" s="18"/>
      <c r="AC82" s="18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</row>
    <row r="83" ht="10.5" customHeight="1">
      <c r="A83" s="16"/>
      <c r="C83" s="16"/>
      <c r="D83" s="16"/>
      <c r="E83" s="16"/>
      <c r="F83" s="55"/>
      <c r="G83" s="54"/>
      <c r="H83" s="16"/>
      <c r="I83" s="5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8"/>
      <c r="Y83" s="18"/>
      <c r="Z83" s="18"/>
      <c r="AA83" s="18"/>
      <c r="AB83" s="18"/>
      <c r="AC83" s="18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</row>
    <row r="84" ht="10.5" customHeight="1">
      <c r="A84" s="16"/>
      <c r="B84" s="46" t="str">
        <f>IF(AND(I48=0,I52=0),"Loser MA3",IF(I48&gt;I52,G52,G48))</f>
        <v>Pennsylvania</v>
      </c>
      <c r="C84" s="16"/>
      <c r="D84" s="139">
        <f>ENTER_RESULTS!G18</f>
        <v>6</v>
      </c>
      <c r="E84" s="50"/>
      <c r="F84" s="55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8"/>
      <c r="Y84" s="18"/>
      <c r="Z84" s="18"/>
      <c r="AA84" s="18"/>
      <c r="AB84" s="18"/>
      <c r="AC84" s="18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</row>
    <row r="85" ht="10.5" customHeight="1">
      <c r="A85" s="110" t="s">
        <v>215</v>
      </c>
      <c r="B85" s="54"/>
      <c r="C85" s="16"/>
      <c r="D85" s="54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8"/>
      <c r="Y85" s="18"/>
      <c r="Z85" s="18"/>
      <c r="AA85" s="18"/>
      <c r="AB85" s="18"/>
      <c r="AC85" s="18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</row>
    <row r="86" ht="10.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8"/>
      <c r="Y86" s="18"/>
      <c r="Z86" s="18"/>
      <c r="AA86" s="18"/>
      <c r="AB86" s="18"/>
      <c r="AC86" s="18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</row>
    <row r="87" ht="10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8"/>
      <c r="Y87" s="18"/>
      <c r="Z87" s="18"/>
      <c r="AA87" s="18"/>
      <c r="AB87" s="18"/>
      <c r="AC87" s="18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</row>
    <row r="88" ht="9.0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8"/>
      <c r="Y88" s="18"/>
      <c r="Z88" s="18"/>
      <c r="AA88" s="18"/>
      <c r="AB88" s="18"/>
      <c r="AC88" s="18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</row>
    <row r="89" ht="9.0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8"/>
      <c r="Y89" s="18"/>
      <c r="Z89" s="18"/>
      <c r="AA89" s="18"/>
      <c r="AB89" s="18"/>
      <c r="AC89" s="18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</row>
    <row r="90" ht="9.0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8"/>
      <c r="Y90" s="18"/>
      <c r="Z90" s="18"/>
      <c r="AA90" s="18"/>
      <c r="AB90" s="18"/>
      <c r="AC90" s="18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</row>
    <row r="91" ht="9.0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8"/>
      <c r="Y91" s="18"/>
      <c r="Z91" s="18"/>
      <c r="AA91" s="18"/>
      <c r="AB91" s="18"/>
      <c r="AC91" s="18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</row>
    <row r="92" ht="9.0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8"/>
      <c r="Y92" s="18"/>
      <c r="Z92" s="18"/>
      <c r="AA92" s="18"/>
      <c r="AB92" s="18"/>
      <c r="AC92" s="18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</row>
    <row r="93" ht="9.0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8"/>
      <c r="Y93" s="18"/>
      <c r="Z93" s="18"/>
      <c r="AA93" s="18"/>
      <c r="AB93" s="18"/>
      <c r="AC93" s="18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</row>
    <row r="94" ht="9.0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8"/>
      <c r="Y94" s="18"/>
      <c r="Z94" s="18"/>
      <c r="AA94" s="18"/>
      <c r="AB94" s="18"/>
      <c r="AC94" s="18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</row>
    <row r="95" ht="9.0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8"/>
      <c r="Y95" s="18"/>
      <c r="Z95" s="18"/>
      <c r="AA95" s="18"/>
      <c r="AB95" s="18"/>
      <c r="AC95" s="18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</row>
    <row r="96" ht="9.0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8"/>
      <c r="Y96" s="18"/>
      <c r="Z96" s="18"/>
      <c r="AA96" s="18"/>
      <c r="AB96" s="18"/>
      <c r="AC96" s="18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</row>
    <row r="97" ht="9.0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8"/>
      <c r="Y97" s="18"/>
      <c r="Z97" s="18"/>
      <c r="AA97" s="18"/>
      <c r="AB97" s="18"/>
      <c r="AC97" s="18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8"/>
      <c r="Y98" s="18"/>
      <c r="Z98" s="18"/>
      <c r="AA98" s="18"/>
      <c r="AB98" s="18"/>
      <c r="AC98" s="18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8"/>
      <c r="Y99" s="18"/>
      <c r="Z99" s="18"/>
      <c r="AA99" s="18"/>
      <c r="AB99" s="18"/>
      <c r="AC99" s="18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8"/>
      <c r="Y100" s="18"/>
      <c r="Z100" s="18"/>
      <c r="AA100" s="18"/>
      <c r="AB100" s="18"/>
      <c r="AC100" s="18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8"/>
      <c r="Y101" s="18"/>
      <c r="Z101" s="18"/>
      <c r="AA101" s="18"/>
      <c r="AB101" s="18"/>
      <c r="AC101" s="18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8"/>
      <c r="Y102" s="18"/>
      <c r="Z102" s="18"/>
      <c r="AA102" s="18"/>
      <c r="AB102" s="18"/>
      <c r="AC102" s="18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8"/>
      <c r="Y103" s="18"/>
      <c r="Z103" s="18"/>
      <c r="AA103" s="18"/>
      <c r="AB103" s="18"/>
      <c r="AC103" s="18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8"/>
      <c r="Y104" s="18"/>
      <c r="Z104" s="18"/>
      <c r="AA104" s="18"/>
      <c r="AB104" s="18"/>
      <c r="AC104" s="18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8"/>
      <c r="Y105" s="18"/>
      <c r="Z105" s="18"/>
      <c r="AA105" s="18"/>
      <c r="AB105" s="18"/>
      <c r="AC105" s="18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8"/>
      <c r="Y106" s="18"/>
      <c r="Z106" s="18"/>
      <c r="AA106" s="18"/>
      <c r="AB106" s="18"/>
      <c r="AC106" s="18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8"/>
      <c r="Y107" s="18"/>
      <c r="Z107" s="18"/>
      <c r="AA107" s="18"/>
      <c r="AB107" s="18"/>
      <c r="AC107" s="18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</row>
    <row r="10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8"/>
      <c r="Y108" s="18"/>
      <c r="Z108" s="18"/>
      <c r="AA108" s="18"/>
      <c r="AB108" s="18"/>
      <c r="AC108" s="18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</row>
    <row r="109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8"/>
      <c r="Y109" s="18"/>
      <c r="Z109" s="18"/>
      <c r="AA109" s="18"/>
      <c r="AB109" s="18"/>
      <c r="AC109" s="18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</row>
    <row r="110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8"/>
      <c r="Y110" s="18"/>
      <c r="Z110" s="18"/>
      <c r="AA110" s="18"/>
      <c r="AB110" s="18"/>
      <c r="AC110" s="18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</row>
    <row r="1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8"/>
      <c r="Y111" s="18"/>
      <c r="Z111" s="18"/>
      <c r="AA111" s="18"/>
      <c r="AB111" s="18"/>
      <c r="AC111" s="18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</row>
    <row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8"/>
      <c r="Y112" s="18"/>
      <c r="Z112" s="18"/>
      <c r="AA112" s="18"/>
      <c r="AB112" s="18"/>
      <c r="AC112" s="18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</row>
    <row r="1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8"/>
      <c r="Y113" s="18"/>
      <c r="Z113" s="18"/>
      <c r="AA113" s="18"/>
      <c r="AB113" s="18"/>
      <c r="AC113" s="18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</row>
    <row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8"/>
      <c r="Y114" s="18"/>
      <c r="Z114" s="18"/>
      <c r="AA114" s="18"/>
      <c r="AB114" s="18"/>
      <c r="AC114" s="18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</row>
    <row r="1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8"/>
      <c r="Y115" s="18"/>
      <c r="Z115" s="18"/>
      <c r="AA115" s="18"/>
      <c r="AB115" s="18"/>
      <c r="AC115" s="18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8"/>
      <c r="Y116" s="18"/>
      <c r="Z116" s="18"/>
      <c r="AA116" s="18"/>
      <c r="AB116" s="18"/>
      <c r="AC116" s="18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8"/>
      <c r="Y117" s="18"/>
      <c r="Z117" s="18"/>
      <c r="AA117" s="18"/>
      <c r="AB117" s="18"/>
      <c r="AC117" s="18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8"/>
      <c r="Y118" s="18"/>
      <c r="Z118" s="18"/>
      <c r="AA118" s="18"/>
      <c r="AB118" s="18"/>
      <c r="AC118" s="18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8"/>
      <c r="Y119" s="18"/>
      <c r="Z119" s="18"/>
      <c r="AA119" s="18"/>
      <c r="AB119" s="18"/>
      <c r="AC119" s="18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8"/>
      <c r="Y120" s="18"/>
      <c r="Z120" s="18"/>
      <c r="AA120" s="18"/>
      <c r="AB120" s="18"/>
      <c r="AC120" s="18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8"/>
      <c r="Y121" s="18"/>
      <c r="Z121" s="18"/>
      <c r="AA121" s="18"/>
      <c r="AB121" s="18"/>
      <c r="AC121" s="18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8"/>
      <c r="Y122" s="18"/>
      <c r="Z122" s="18"/>
      <c r="AA122" s="18"/>
      <c r="AB122" s="18"/>
      <c r="AC122" s="18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8"/>
      <c r="Y123" s="18"/>
      <c r="Z123" s="18"/>
      <c r="AA123" s="18"/>
      <c r="AB123" s="18"/>
      <c r="AC123" s="18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8"/>
      <c r="Y124" s="18"/>
      <c r="Z124" s="18"/>
      <c r="AA124" s="18"/>
      <c r="AB124" s="18"/>
      <c r="AC124" s="18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8"/>
      <c r="Y125" s="18"/>
      <c r="Z125" s="18"/>
      <c r="AA125" s="18"/>
      <c r="AB125" s="18"/>
      <c r="AC125" s="18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8"/>
      <c r="Y126" s="18"/>
      <c r="Z126" s="18"/>
      <c r="AA126" s="18"/>
      <c r="AB126" s="18"/>
      <c r="AC126" s="18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</row>
    <row r="1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8"/>
      <c r="Y127" s="18"/>
      <c r="Z127" s="18"/>
      <c r="AA127" s="18"/>
      <c r="AB127" s="18"/>
      <c r="AC127" s="18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</row>
    <row r="12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8"/>
      <c r="Y128" s="18"/>
      <c r="Z128" s="18"/>
      <c r="AA128" s="18"/>
      <c r="AB128" s="18"/>
      <c r="AC128" s="18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</row>
    <row r="129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8"/>
      <c r="Y129" s="18"/>
      <c r="Z129" s="18"/>
      <c r="AA129" s="18"/>
      <c r="AB129" s="18"/>
      <c r="AC129" s="18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</row>
    <row r="130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8"/>
      <c r="Y130" s="18"/>
      <c r="Z130" s="18"/>
      <c r="AA130" s="18"/>
      <c r="AB130" s="18"/>
      <c r="AC130" s="18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</row>
    <row r="13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8"/>
      <c r="Y131" s="18"/>
      <c r="Z131" s="18"/>
      <c r="AA131" s="18"/>
      <c r="AB131" s="18"/>
      <c r="AC131" s="18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</row>
    <row r="13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8"/>
      <c r="Y132" s="18"/>
      <c r="Z132" s="18"/>
      <c r="AA132" s="18"/>
      <c r="AB132" s="18"/>
      <c r="AC132" s="18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</row>
    <row r="13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8"/>
      <c r="Y133" s="18"/>
      <c r="Z133" s="18"/>
      <c r="AA133" s="18"/>
      <c r="AB133" s="18"/>
      <c r="AC133" s="18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8"/>
      <c r="Y134" s="18"/>
      <c r="Z134" s="18"/>
      <c r="AA134" s="18"/>
      <c r="AB134" s="18"/>
      <c r="AC134" s="18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</row>
    <row r="1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8"/>
      <c r="Y135" s="18"/>
      <c r="Z135" s="18"/>
      <c r="AA135" s="18"/>
      <c r="AB135" s="18"/>
      <c r="AC135" s="18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</row>
    <row r="13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8"/>
      <c r="Y136" s="18"/>
      <c r="Z136" s="18"/>
      <c r="AA136" s="18"/>
      <c r="AB136" s="18"/>
      <c r="AC136" s="18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</row>
    <row r="13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8"/>
      <c r="Y137" s="18"/>
      <c r="Z137" s="18"/>
      <c r="AA137" s="18"/>
      <c r="AB137" s="18"/>
      <c r="AC137" s="18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</row>
    <row r="13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8"/>
      <c r="Y138" s="18"/>
      <c r="Z138" s="18"/>
      <c r="AA138" s="18"/>
      <c r="AB138" s="18"/>
      <c r="AC138" s="18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8"/>
      <c r="Y139" s="18"/>
      <c r="Z139" s="18"/>
      <c r="AA139" s="18"/>
      <c r="AB139" s="18"/>
      <c r="AC139" s="18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8"/>
      <c r="Y140" s="18"/>
      <c r="Z140" s="18"/>
      <c r="AA140" s="18"/>
      <c r="AB140" s="18"/>
      <c r="AC140" s="18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8"/>
      <c r="Y141" s="18"/>
      <c r="Z141" s="18"/>
      <c r="AA141" s="18"/>
      <c r="AB141" s="18"/>
      <c r="AC141" s="18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8"/>
      <c r="Y142" s="18"/>
      <c r="Z142" s="18"/>
      <c r="AA142" s="18"/>
      <c r="AB142" s="18"/>
      <c r="AC142" s="18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8"/>
      <c r="Y143" s="18"/>
      <c r="Z143" s="18"/>
      <c r="AA143" s="18"/>
      <c r="AB143" s="18"/>
      <c r="AC143" s="18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8"/>
      <c r="Y144" s="18"/>
      <c r="Z144" s="18"/>
      <c r="AA144" s="18"/>
      <c r="AB144" s="18"/>
      <c r="AC144" s="18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8"/>
      <c r="Y145" s="18"/>
      <c r="Z145" s="18"/>
      <c r="AA145" s="18"/>
      <c r="AB145" s="18"/>
      <c r="AC145" s="18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</row>
    <row r="1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8"/>
      <c r="Y146" s="18"/>
      <c r="Z146" s="18"/>
      <c r="AA146" s="18"/>
      <c r="AB146" s="18"/>
      <c r="AC146" s="18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</row>
    <row r="14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8"/>
      <c r="Y147" s="18"/>
      <c r="Z147" s="18"/>
      <c r="AA147" s="18"/>
      <c r="AB147" s="18"/>
      <c r="AC147" s="18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</row>
    <row r="14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8"/>
      <c r="Y148" s="18"/>
      <c r="Z148" s="18"/>
      <c r="AA148" s="18"/>
      <c r="AB148" s="18"/>
      <c r="AC148" s="18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</row>
    <row r="149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8"/>
      <c r="Y149" s="18"/>
      <c r="Z149" s="18"/>
      <c r="AA149" s="18"/>
      <c r="AB149" s="18"/>
      <c r="AC149" s="18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8"/>
      <c r="Y150" s="18"/>
      <c r="Z150" s="18"/>
      <c r="AA150" s="18"/>
      <c r="AB150" s="18"/>
      <c r="AC150" s="18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8"/>
      <c r="Y151" s="18"/>
      <c r="Z151" s="18"/>
      <c r="AA151" s="18"/>
      <c r="AB151" s="18"/>
      <c r="AC151" s="18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8"/>
      <c r="Y152" s="18"/>
      <c r="Z152" s="18"/>
      <c r="AA152" s="18"/>
      <c r="AB152" s="18"/>
      <c r="AC152" s="18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8"/>
      <c r="Y153" s="18"/>
      <c r="Z153" s="18"/>
      <c r="AA153" s="18"/>
      <c r="AB153" s="18"/>
      <c r="AC153" s="18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8"/>
      <c r="Y154" s="18"/>
      <c r="Z154" s="18"/>
      <c r="AA154" s="18"/>
      <c r="AB154" s="18"/>
      <c r="AC154" s="18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8"/>
      <c r="Y155" s="18"/>
      <c r="Z155" s="18"/>
      <c r="AA155" s="18"/>
      <c r="AB155" s="18"/>
      <c r="AC155" s="18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8"/>
      <c r="Y156" s="18"/>
      <c r="Z156" s="18"/>
      <c r="AA156" s="18"/>
      <c r="AB156" s="18"/>
      <c r="AC156" s="18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8"/>
      <c r="Y157" s="18"/>
      <c r="Z157" s="18"/>
      <c r="AA157" s="18"/>
      <c r="AB157" s="18"/>
      <c r="AC157" s="18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8"/>
      <c r="Y158" s="18"/>
      <c r="Z158" s="18"/>
      <c r="AA158" s="18"/>
      <c r="AB158" s="18"/>
      <c r="AC158" s="18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8"/>
      <c r="Y159" s="18"/>
      <c r="Z159" s="18"/>
      <c r="AA159" s="18"/>
      <c r="AB159" s="18"/>
      <c r="AC159" s="18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8"/>
      <c r="Y160" s="18"/>
      <c r="Z160" s="18"/>
      <c r="AA160" s="18"/>
      <c r="AB160" s="18"/>
      <c r="AC160" s="18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</row>
    <row r="16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8"/>
      <c r="Y161" s="18"/>
      <c r="Z161" s="18"/>
      <c r="AA161" s="18"/>
      <c r="AB161" s="18"/>
      <c r="AC161" s="18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</row>
    <row r="16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8"/>
      <c r="Y162" s="18"/>
      <c r="Z162" s="18"/>
      <c r="AA162" s="18"/>
      <c r="AB162" s="18"/>
      <c r="AC162" s="18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</row>
    <row r="16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8"/>
      <c r="Y163" s="18"/>
      <c r="Z163" s="18"/>
      <c r="AA163" s="18"/>
      <c r="AB163" s="18"/>
      <c r="AC163" s="18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</row>
    <row r="16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8"/>
      <c r="Y164" s="18"/>
      <c r="Z164" s="18"/>
      <c r="AA164" s="18"/>
      <c r="AB164" s="18"/>
      <c r="AC164" s="18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</row>
    <row r="16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8"/>
      <c r="Y165" s="18"/>
      <c r="Z165" s="18"/>
      <c r="AA165" s="18"/>
      <c r="AB165" s="18"/>
      <c r="AC165" s="18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</row>
    <row r="16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8"/>
      <c r="Y166" s="18"/>
      <c r="Z166" s="18"/>
      <c r="AA166" s="18"/>
      <c r="AB166" s="18"/>
      <c r="AC166" s="18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</row>
    <row r="16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8"/>
      <c r="Y167" s="18"/>
      <c r="Z167" s="18"/>
      <c r="AA167" s="18"/>
      <c r="AB167" s="18"/>
      <c r="AC167" s="18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</row>
    <row r="16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8"/>
      <c r="Y168" s="18"/>
      <c r="Z168" s="18"/>
      <c r="AA168" s="18"/>
      <c r="AB168" s="18"/>
      <c r="AC168" s="18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</row>
    <row r="169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8"/>
      <c r="Y169" s="18"/>
      <c r="Z169" s="18"/>
      <c r="AA169" s="18"/>
      <c r="AB169" s="18"/>
      <c r="AC169" s="18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</row>
    <row r="170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8"/>
      <c r="Y170" s="18"/>
      <c r="Z170" s="18"/>
      <c r="AA170" s="18"/>
      <c r="AB170" s="18"/>
      <c r="AC170" s="18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</row>
    <row r="17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8"/>
      <c r="Y171" s="18"/>
      <c r="Z171" s="18"/>
      <c r="AA171" s="18"/>
      <c r="AB171" s="18"/>
      <c r="AC171" s="18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</row>
    <row r="17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8"/>
      <c r="Y172" s="18"/>
      <c r="Z172" s="18"/>
      <c r="AA172" s="18"/>
      <c r="AB172" s="18"/>
      <c r="AC172" s="18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</row>
    <row r="17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8"/>
      <c r="Y173" s="18"/>
      <c r="Z173" s="18"/>
      <c r="AA173" s="18"/>
      <c r="AB173" s="18"/>
      <c r="AC173" s="18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</row>
    <row r="17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8"/>
      <c r="Y174" s="18"/>
      <c r="Z174" s="18"/>
      <c r="AA174" s="18"/>
      <c r="AB174" s="18"/>
      <c r="AC174" s="18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</row>
    <row r="1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8"/>
      <c r="Y175" s="18"/>
      <c r="Z175" s="18"/>
      <c r="AA175" s="18"/>
      <c r="AB175" s="18"/>
      <c r="AC175" s="18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</row>
    <row r="17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8"/>
      <c r="Y176" s="18"/>
      <c r="Z176" s="18"/>
      <c r="AA176" s="18"/>
      <c r="AB176" s="18"/>
      <c r="AC176" s="18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</row>
    <row r="17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8"/>
      <c r="Y177" s="18"/>
      <c r="Z177" s="18"/>
      <c r="AA177" s="18"/>
      <c r="AB177" s="18"/>
      <c r="AC177" s="18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</row>
    <row r="17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8"/>
      <c r="Y178" s="18"/>
      <c r="Z178" s="18"/>
      <c r="AA178" s="18"/>
      <c r="AB178" s="18"/>
      <c r="AC178" s="18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</row>
    <row r="179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8"/>
      <c r="Y179" s="18"/>
      <c r="Z179" s="18"/>
      <c r="AA179" s="18"/>
      <c r="AB179" s="18"/>
      <c r="AC179" s="18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</row>
    <row r="180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8"/>
      <c r="Y180" s="18"/>
      <c r="Z180" s="18"/>
      <c r="AA180" s="18"/>
      <c r="AB180" s="18"/>
      <c r="AC180" s="18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</row>
    <row r="18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8"/>
      <c r="Y181" s="18"/>
      <c r="Z181" s="18"/>
      <c r="AA181" s="18"/>
      <c r="AB181" s="18"/>
      <c r="AC181" s="18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</row>
    <row r="18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8"/>
      <c r="Y182" s="18"/>
      <c r="Z182" s="18"/>
      <c r="AA182" s="18"/>
      <c r="AB182" s="18"/>
      <c r="AC182" s="18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</row>
    <row r="18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8"/>
      <c r="Y183" s="18"/>
      <c r="Z183" s="18"/>
      <c r="AA183" s="18"/>
      <c r="AB183" s="18"/>
      <c r="AC183" s="18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</row>
    <row r="18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8"/>
      <c r="Y184" s="18"/>
      <c r="Z184" s="18"/>
      <c r="AA184" s="18"/>
      <c r="AB184" s="18"/>
      <c r="AC184" s="18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</row>
    <row r="18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8"/>
      <c r="Y185" s="18"/>
      <c r="Z185" s="18"/>
      <c r="AA185" s="18"/>
      <c r="AB185" s="18"/>
      <c r="AC185" s="18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</row>
    <row r="18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8"/>
      <c r="Y186" s="18"/>
      <c r="Z186" s="18"/>
      <c r="AA186" s="18"/>
      <c r="AB186" s="18"/>
      <c r="AC186" s="18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</row>
    <row r="18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8"/>
      <c r="Y187" s="18"/>
      <c r="Z187" s="18"/>
      <c r="AA187" s="18"/>
      <c r="AB187" s="18"/>
      <c r="AC187" s="18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</row>
    <row r="18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8"/>
      <c r="Y188" s="18"/>
      <c r="Z188" s="18"/>
      <c r="AA188" s="18"/>
      <c r="AB188" s="18"/>
      <c r="AC188" s="18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</row>
    <row r="189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8"/>
      <c r="Y189" s="18"/>
      <c r="Z189" s="18"/>
      <c r="AA189" s="18"/>
      <c r="AB189" s="18"/>
      <c r="AC189" s="18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</row>
    <row r="190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8"/>
      <c r="Y190" s="18"/>
      <c r="Z190" s="18"/>
      <c r="AA190" s="18"/>
      <c r="AB190" s="18"/>
      <c r="AC190" s="18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</row>
    <row r="19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8"/>
      <c r="Y191" s="18"/>
      <c r="Z191" s="18"/>
      <c r="AA191" s="18"/>
      <c r="AB191" s="18"/>
      <c r="AC191" s="18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</row>
    <row r="19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8"/>
      <c r="Y192" s="18"/>
      <c r="Z192" s="18"/>
      <c r="AA192" s="18"/>
      <c r="AB192" s="18"/>
      <c r="AC192" s="18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</row>
    <row r="19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8"/>
      <c r="Y193" s="18"/>
      <c r="Z193" s="18"/>
      <c r="AA193" s="18"/>
      <c r="AB193" s="18"/>
      <c r="AC193" s="18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</row>
    <row r="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8"/>
      <c r="Y194" s="18"/>
      <c r="Z194" s="18"/>
      <c r="AA194" s="18"/>
      <c r="AB194" s="18"/>
      <c r="AC194" s="18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</row>
    <row r="19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8"/>
      <c r="Y195" s="18"/>
      <c r="Z195" s="18"/>
      <c r="AA195" s="18"/>
      <c r="AB195" s="18"/>
      <c r="AC195" s="18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</row>
    <row r="19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8"/>
      <c r="Y196" s="18"/>
      <c r="Z196" s="18"/>
      <c r="AA196" s="18"/>
      <c r="AB196" s="18"/>
      <c r="AC196" s="18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</row>
    <row r="19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8"/>
      <c r="Y197" s="18"/>
      <c r="Z197" s="18"/>
      <c r="AA197" s="18"/>
      <c r="AB197" s="18"/>
      <c r="AC197" s="18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</row>
    <row r="198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8"/>
      <c r="Y198" s="18"/>
      <c r="Z198" s="18"/>
      <c r="AA198" s="18"/>
      <c r="AB198" s="18"/>
      <c r="AC198" s="18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</row>
    <row r="199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8"/>
      <c r="Y199" s="18"/>
      <c r="Z199" s="18"/>
      <c r="AA199" s="18"/>
      <c r="AB199" s="18"/>
      <c r="AC199" s="18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</row>
    <row r="200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8"/>
      <c r="Y200" s="18"/>
      <c r="Z200" s="18"/>
      <c r="AA200" s="18"/>
      <c r="AB200" s="18"/>
      <c r="AC200" s="18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</row>
    <row r="20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8"/>
      <c r="Y201" s="18"/>
      <c r="Z201" s="18"/>
      <c r="AA201" s="18"/>
      <c r="AB201" s="18"/>
      <c r="AC201" s="18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</row>
    <row r="20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8"/>
      <c r="Y202" s="18"/>
      <c r="Z202" s="18"/>
      <c r="AA202" s="18"/>
      <c r="AB202" s="18"/>
      <c r="AC202" s="18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</row>
    <row r="20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8"/>
      <c r="Y203" s="18"/>
      <c r="Z203" s="18"/>
      <c r="AA203" s="18"/>
      <c r="AB203" s="18"/>
      <c r="AC203" s="18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</row>
    <row r="20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8"/>
      <c r="Y204" s="18"/>
      <c r="Z204" s="18"/>
      <c r="AA204" s="18"/>
      <c r="AB204" s="18"/>
      <c r="AC204" s="18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</row>
    <row r="20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8"/>
      <c r="Y205" s="18"/>
      <c r="Z205" s="18"/>
      <c r="AA205" s="18"/>
      <c r="AB205" s="18"/>
      <c r="AC205" s="18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</row>
    <row r="20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8"/>
      <c r="Y206" s="18"/>
      <c r="Z206" s="18"/>
      <c r="AA206" s="18"/>
      <c r="AB206" s="18"/>
      <c r="AC206" s="18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</row>
    <row r="207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8"/>
      <c r="Y207" s="18"/>
      <c r="Z207" s="18"/>
      <c r="AA207" s="18"/>
      <c r="AB207" s="18"/>
      <c r="AC207" s="18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</row>
    <row r="208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8"/>
      <c r="Y208" s="18"/>
      <c r="Z208" s="18"/>
      <c r="AA208" s="18"/>
      <c r="AB208" s="18"/>
      <c r="AC208" s="18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</row>
    <row r="209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8"/>
      <c r="Y209" s="18"/>
      <c r="Z209" s="18"/>
      <c r="AA209" s="18"/>
      <c r="AB209" s="18"/>
      <c r="AC209" s="18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</row>
    <row r="210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8"/>
      <c r="Y210" s="18"/>
      <c r="Z210" s="18"/>
      <c r="AA210" s="18"/>
      <c r="AB210" s="18"/>
      <c r="AC210" s="18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</row>
    <row r="2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8"/>
      <c r="Y211" s="18"/>
      <c r="Z211" s="18"/>
      <c r="AA211" s="18"/>
      <c r="AB211" s="18"/>
      <c r="AC211" s="18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</row>
    <row r="21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8"/>
      <c r="Y212" s="18"/>
      <c r="Z212" s="18"/>
      <c r="AA212" s="18"/>
      <c r="AB212" s="18"/>
      <c r="AC212" s="18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</row>
    <row r="2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8"/>
      <c r="Y213" s="18"/>
      <c r="Z213" s="18"/>
      <c r="AA213" s="18"/>
      <c r="AB213" s="18"/>
      <c r="AC213" s="18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</row>
    <row r="21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8"/>
      <c r="Y214" s="18"/>
      <c r="Z214" s="18"/>
      <c r="AA214" s="18"/>
      <c r="AB214" s="18"/>
      <c r="AC214" s="18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</row>
    <row r="21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8"/>
      <c r="Y215" s="18"/>
      <c r="Z215" s="18"/>
      <c r="AA215" s="18"/>
      <c r="AB215" s="18"/>
      <c r="AC215" s="18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</row>
    <row r="21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8"/>
      <c r="Y216" s="18"/>
      <c r="Z216" s="18"/>
      <c r="AA216" s="18"/>
      <c r="AB216" s="18"/>
      <c r="AC216" s="18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</row>
    <row r="217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8"/>
      <c r="Y217" s="18"/>
      <c r="Z217" s="18"/>
      <c r="AA217" s="18"/>
      <c r="AB217" s="18"/>
      <c r="AC217" s="18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</row>
    <row r="218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8"/>
      <c r="Y218" s="18"/>
      <c r="Z218" s="18"/>
      <c r="AA218" s="18"/>
      <c r="AB218" s="18"/>
      <c r="AC218" s="18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</row>
    <row r="219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8"/>
      <c r="Y219" s="18"/>
      <c r="Z219" s="18"/>
      <c r="AA219" s="18"/>
      <c r="AB219" s="18"/>
      <c r="AC219" s="18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</row>
    <row r="220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8"/>
      <c r="Y220" s="18"/>
      <c r="Z220" s="18"/>
      <c r="AA220" s="18"/>
      <c r="AB220" s="18"/>
      <c r="AC220" s="18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</row>
    <row r="22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8"/>
      <c r="Y221" s="18"/>
      <c r="Z221" s="18"/>
      <c r="AA221" s="18"/>
      <c r="AB221" s="18"/>
      <c r="AC221" s="18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</row>
    <row r="22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8"/>
      <c r="Y222" s="18"/>
      <c r="Z222" s="18"/>
      <c r="AA222" s="18"/>
      <c r="AB222" s="18"/>
      <c r="AC222" s="18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</row>
    <row r="2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8"/>
      <c r="Y223" s="18"/>
      <c r="Z223" s="18"/>
      <c r="AA223" s="18"/>
      <c r="AB223" s="18"/>
      <c r="AC223" s="18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</row>
    <row r="22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8"/>
      <c r="Y224" s="18"/>
      <c r="Z224" s="18"/>
      <c r="AA224" s="18"/>
      <c r="AB224" s="18"/>
      <c r="AC224" s="18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</row>
    <row r="2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8"/>
      <c r="Y225" s="18"/>
      <c r="Z225" s="18"/>
      <c r="AA225" s="18"/>
      <c r="AB225" s="18"/>
      <c r="AC225" s="18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</row>
    <row r="2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8"/>
      <c r="Y226" s="18"/>
      <c r="Z226" s="18"/>
      <c r="AA226" s="18"/>
      <c r="AB226" s="18"/>
      <c r="AC226" s="18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</row>
    <row r="227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8"/>
      <c r="Y227" s="18"/>
      <c r="Z227" s="18"/>
      <c r="AA227" s="18"/>
      <c r="AB227" s="18"/>
      <c r="AC227" s="18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</row>
    <row r="228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8"/>
      <c r="Y228" s="18"/>
      <c r="Z228" s="18"/>
      <c r="AA228" s="18"/>
      <c r="AB228" s="18"/>
      <c r="AC228" s="18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</row>
    <row r="229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8"/>
      <c r="Y229" s="18"/>
      <c r="Z229" s="18"/>
      <c r="AA229" s="18"/>
      <c r="AB229" s="18"/>
      <c r="AC229" s="18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</row>
    <row r="230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8"/>
      <c r="Y230" s="18"/>
      <c r="Z230" s="18"/>
      <c r="AA230" s="18"/>
      <c r="AB230" s="18"/>
      <c r="AC230" s="18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</row>
    <row r="23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8"/>
      <c r="Y231" s="18"/>
      <c r="Z231" s="18"/>
      <c r="AA231" s="18"/>
      <c r="AB231" s="18"/>
      <c r="AC231" s="18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</row>
    <row r="23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8"/>
      <c r="Y232" s="18"/>
      <c r="Z232" s="18"/>
      <c r="AA232" s="18"/>
      <c r="AB232" s="18"/>
      <c r="AC232" s="18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</row>
    <row r="23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8"/>
      <c r="Y233" s="18"/>
      <c r="Z233" s="18"/>
      <c r="AA233" s="18"/>
      <c r="AB233" s="18"/>
      <c r="AC233" s="18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</row>
    <row r="23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8"/>
      <c r="Y234" s="18"/>
      <c r="Z234" s="18"/>
      <c r="AA234" s="18"/>
      <c r="AB234" s="18"/>
      <c r="AC234" s="18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</row>
    <row r="2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8"/>
      <c r="Y235" s="18"/>
      <c r="Z235" s="18"/>
      <c r="AA235" s="18"/>
      <c r="AB235" s="18"/>
      <c r="AC235" s="18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</row>
    <row r="23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8"/>
      <c r="Y236" s="18"/>
      <c r="Z236" s="18"/>
      <c r="AA236" s="18"/>
      <c r="AB236" s="18"/>
      <c r="AC236" s="18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</row>
    <row r="237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8"/>
      <c r="Y237" s="18"/>
      <c r="Z237" s="18"/>
      <c r="AA237" s="18"/>
      <c r="AB237" s="18"/>
      <c r="AC237" s="18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</row>
    <row r="238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8"/>
      <c r="Y238" s="18"/>
      <c r="Z238" s="18"/>
      <c r="AA238" s="18"/>
      <c r="AB238" s="18"/>
      <c r="AC238" s="18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</row>
    <row r="239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8"/>
      <c r="Y239" s="18"/>
      <c r="Z239" s="18"/>
      <c r="AA239" s="18"/>
      <c r="AB239" s="18"/>
      <c r="AC239" s="18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</row>
    <row r="240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8"/>
      <c r="Y240" s="18"/>
      <c r="Z240" s="18"/>
      <c r="AA240" s="18"/>
      <c r="AB240" s="18"/>
      <c r="AC240" s="18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</row>
    <row r="24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8"/>
      <c r="Y241" s="18"/>
      <c r="Z241" s="18"/>
      <c r="AA241" s="18"/>
      <c r="AB241" s="18"/>
      <c r="AC241" s="18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8"/>
      <c r="Y242" s="18"/>
      <c r="Z242" s="18"/>
      <c r="AA242" s="18"/>
      <c r="AB242" s="18"/>
      <c r="AC242" s="18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8"/>
      <c r="Y243" s="18"/>
      <c r="Z243" s="18"/>
      <c r="AA243" s="18"/>
      <c r="AB243" s="18"/>
      <c r="AC243" s="18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</row>
    <row r="24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8"/>
      <c r="Y244" s="18"/>
      <c r="Z244" s="18"/>
      <c r="AA244" s="18"/>
      <c r="AB244" s="18"/>
      <c r="AC244" s="18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</row>
    <row r="24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8"/>
      <c r="Y245" s="18"/>
      <c r="Z245" s="18"/>
      <c r="AA245" s="18"/>
      <c r="AB245" s="18"/>
      <c r="AC245" s="18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</row>
    <row r="24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8"/>
      <c r="Y246" s="18"/>
      <c r="Z246" s="18"/>
      <c r="AA246" s="18"/>
      <c r="AB246" s="18"/>
      <c r="AC246" s="18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</row>
    <row r="247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8"/>
      <c r="Y247" s="18"/>
      <c r="Z247" s="18"/>
      <c r="AA247" s="18"/>
      <c r="AB247" s="18"/>
      <c r="AC247" s="18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</row>
    <row r="248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8"/>
      <c r="Y248" s="18"/>
      <c r="Z248" s="18"/>
      <c r="AA248" s="18"/>
      <c r="AB248" s="18"/>
      <c r="AC248" s="18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</row>
    <row r="249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8"/>
      <c r="Y249" s="18"/>
      <c r="Z249" s="18"/>
      <c r="AA249" s="18"/>
      <c r="AB249" s="18"/>
      <c r="AC249" s="18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</row>
    <row r="250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8"/>
      <c r="Y250" s="18"/>
      <c r="Z250" s="18"/>
      <c r="AA250" s="18"/>
      <c r="AB250" s="18"/>
      <c r="AC250" s="18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</row>
    <row r="25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8"/>
      <c r="Y251" s="18"/>
      <c r="Z251" s="18"/>
      <c r="AA251" s="18"/>
      <c r="AB251" s="18"/>
      <c r="AC251" s="18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</row>
    <row r="25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8"/>
      <c r="Y252" s="18"/>
      <c r="Z252" s="18"/>
      <c r="AA252" s="18"/>
      <c r="AB252" s="18"/>
      <c r="AC252" s="18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</row>
    <row r="25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8"/>
      <c r="Y253" s="18"/>
      <c r="Z253" s="18"/>
      <c r="AA253" s="18"/>
      <c r="AB253" s="18"/>
      <c r="AC253" s="18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</row>
    <row r="25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8"/>
      <c r="Y254" s="18"/>
      <c r="Z254" s="18"/>
      <c r="AA254" s="18"/>
      <c r="AB254" s="18"/>
      <c r="AC254" s="18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</row>
    <row r="25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8"/>
      <c r="Y255" s="18"/>
      <c r="Z255" s="18"/>
      <c r="AA255" s="18"/>
      <c r="AB255" s="18"/>
      <c r="AC255" s="18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</row>
    <row r="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8"/>
      <c r="Y256" s="18"/>
      <c r="Z256" s="18"/>
      <c r="AA256" s="18"/>
      <c r="AB256" s="18"/>
      <c r="AC256" s="18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</row>
    <row r="257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8"/>
      <c r="Y257" s="18"/>
      <c r="Z257" s="18"/>
      <c r="AA257" s="18"/>
      <c r="AB257" s="18"/>
      <c r="AC257" s="18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</row>
    <row r="258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8"/>
      <c r="Y258" s="18"/>
      <c r="Z258" s="18"/>
      <c r="AA258" s="18"/>
      <c r="AB258" s="18"/>
      <c r="AC258" s="18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</row>
    <row r="259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8"/>
      <c r="Y259" s="18"/>
      <c r="Z259" s="18"/>
      <c r="AA259" s="18"/>
      <c r="AB259" s="18"/>
      <c r="AC259" s="18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</row>
    <row r="26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8"/>
      <c r="Y260" s="18"/>
      <c r="Z260" s="18"/>
      <c r="AA260" s="18"/>
      <c r="AB260" s="18"/>
      <c r="AC260" s="18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</row>
    <row r="26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8"/>
      <c r="Y261" s="18"/>
      <c r="Z261" s="18"/>
      <c r="AA261" s="18"/>
      <c r="AB261" s="18"/>
      <c r="AC261" s="18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</row>
    <row r="26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8"/>
      <c r="Y262" s="18"/>
      <c r="Z262" s="18"/>
      <c r="AA262" s="18"/>
      <c r="AB262" s="18"/>
      <c r="AC262" s="18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</row>
    <row r="26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8"/>
      <c r="Y263" s="18"/>
      <c r="Z263" s="18"/>
      <c r="AA263" s="18"/>
      <c r="AB263" s="18"/>
      <c r="AC263" s="18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</row>
    <row r="26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8"/>
      <c r="Y264" s="18"/>
      <c r="Z264" s="18"/>
      <c r="AA264" s="18"/>
      <c r="AB264" s="18"/>
      <c r="AC264" s="18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</row>
    <row r="26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8"/>
      <c r="Y265" s="18"/>
      <c r="Z265" s="18"/>
      <c r="AA265" s="18"/>
      <c r="AB265" s="18"/>
      <c r="AC265" s="18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</row>
    <row r="26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8"/>
      <c r="Y266" s="18"/>
      <c r="Z266" s="18"/>
      <c r="AA266" s="18"/>
      <c r="AB266" s="18"/>
      <c r="AC266" s="18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</row>
    <row r="267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8"/>
      <c r="Y267" s="18"/>
      <c r="Z267" s="18"/>
      <c r="AA267" s="18"/>
      <c r="AB267" s="18"/>
      <c r="AC267" s="18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</row>
    <row r="268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8"/>
      <c r="Y268" s="18"/>
      <c r="Z268" s="18"/>
      <c r="AA268" s="18"/>
      <c r="AB268" s="18"/>
      <c r="AC268" s="18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</row>
    <row r="269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8"/>
      <c r="Y269" s="18"/>
      <c r="Z269" s="18"/>
      <c r="AA269" s="18"/>
      <c r="AB269" s="18"/>
      <c r="AC269" s="18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</row>
    <row r="270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8"/>
      <c r="Y270" s="18"/>
      <c r="Z270" s="18"/>
      <c r="AA270" s="18"/>
      <c r="AB270" s="18"/>
      <c r="AC270" s="18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</row>
    <row r="27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8"/>
      <c r="Y271" s="18"/>
      <c r="Z271" s="18"/>
      <c r="AA271" s="18"/>
      <c r="AB271" s="18"/>
      <c r="AC271" s="18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</row>
    <row r="27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8"/>
      <c r="Y272" s="18"/>
      <c r="Z272" s="18"/>
      <c r="AA272" s="18"/>
      <c r="AB272" s="18"/>
      <c r="AC272" s="18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</row>
    <row r="27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8"/>
      <c r="Y273" s="18"/>
      <c r="Z273" s="18"/>
      <c r="AA273" s="18"/>
      <c r="AB273" s="18"/>
      <c r="AC273" s="18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</row>
    <row r="27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8"/>
      <c r="Y274" s="18"/>
      <c r="Z274" s="18"/>
      <c r="AA274" s="18"/>
      <c r="AB274" s="18"/>
      <c r="AC274" s="18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</row>
    <row r="2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8"/>
      <c r="Y275" s="18"/>
      <c r="Z275" s="18"/>
      <c r="AA275" s="18"/>
      <c r="AB275" s="18"/>
      <c r="AC275" s="18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</row>
    <row r="27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8"/>
      <c r="Y276" s="18"/>
      <c r="Z276" s="18"/>
      <c r="AA276" s="18"/>
      <c r="AB276" s="18"/>
      <c r="AC276" s="18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</row>
    <row r="277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8"/>
      <c r="Y277" s="18"/>
      <c r="Z277" s="18"/>
      <c r="AA277" s="18"/>
      <c r="AB277" s="18"/>
      <c r="AC277" s="18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</row>
    <row r="278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8"/>
      <c r="Y278" s="18"/>
      <c r="Z278" s="18"/>
      <c r="AA278" s="18"/>
      <c r="AB278" s="18"/>
      <c r="AC278" s="18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</row>
    <row r="279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8"/>
      <c r="Y279" s="18"/>
      <c r="Z279" s="18"/>
      <c r="AA279" s="18"/>
      <c r="AB279" s="18"/>
      <c r="AC279" s="18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</row>
    <row r="280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8"/>
      <c r="Y280" s="18"/>
      <c r="Z280" s="18"/>
      <c r="AA280" s="18"/>
      <c r="AB280" s="18"/>
      <c r="AC280" s="18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</row>
    <row r="28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8"/>
      <c r="Y281" s="18"/>
      <c r="Z281" s="18"/>
      <c r="AA281" s="18"/>
      <c r="AB281" s="18"/>
      <c r="AC281" s="18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</row>
    <row r="28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8"/>
      <c r="Y282" s="18"/>
      <c r="Z282" s="18"/>
      <c r="AA282" s="18"/>
      <c r="AB282" s="18"/>
      <c r="AC282" s="18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</row>
    <row r="28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8"/>
      <c r="Y283" s="18"/>
      <c r="Z283" s="18"/>
      <c r="AA283" s="18"/>
      <c r="AB283" s="18"/>
      <c r="AC283" s="18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</row>
    <row r="28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8"/>
      <c r="Y284" s="18"/>
      <c r="Z284" s="18"/>
      <c r="AA284" s="18"/>
      <c r="AB284" s="18"/>
      <c r="AC284" s="18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</row>
    <row r="28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8"/>
      <c r="Y285" s="18"/>
      <c r="Z285" s="18"/>
      <c r="AA285" s="18"/>
      <c r="AB285" s="18"/>
      <c r="AC285" s="18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</row>
    <row r="28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8"/>
      <c r="Y286" s="18"/>
      <c r="Z286" s="18"/>
      <c r="AA286" s="18"/>
      <c r="AB286" s="18"/>
      <c r="AC286" s="18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</row>
    <row r="287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8"/>
      <c r="Y287" s="18"/>
      <c r="Z287" s="18"/>
      <c r="AA287" s="18"/>
      <c r="AB287" s="18"/>
      <c r="AC287" s="18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</row>
    <row r="288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8"/>
      <c r="Y288" s="18"/>
      <c r="Z288" s="18"/>
      <c r="AA288" s="18"/>
      <c r="AB288" s="18"/>
      <c r="AC288" s="18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</row>
    <row r="289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8"/>
      <c r="Y289" s="18"/>
      <c r="Z289" s="18"/>
      <c r="AA289" s="18"/>
      <c r="AB289" s="18"/>
      <c r="AC289" s="18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</row>
    <row r="290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8"/>
      <c r="Y290" s="18"/>
      <c r="Z290" s="18"/>
      <c r="AA290" s="18"/>
      <c r="AB290" s="18"/>
      <c r="AC290" s="18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</row>
    <row r="29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8"/>
      <c r="Y291" s="18"/>
      <c r="Z291" s="18"/>
      <c r="AA291" s="18"/>
      <c r="AB291" s="18"/>
      <c r="AC291" s="18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</row>
    <row r="29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8"/>
      <c r="Y292" s="18"/>
      <c r="Z292" s="18"/>
      <c r="AA292" s="18"/>
      <c r="AB292" s="18"/>
      <c r="AC292" s="18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</row>
    <row r="29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8"/>
      <c r="Y293" s="18"/>
      <c r="Z293" s="18"/>
      <c r="AA293" s="18"/>
      <c r="AB293" s="18"/>
      <c r="AC293" s="18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</row>
    <row r="2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8"/>
      <c r="Y294" s="18"/>
      <c r="Z294" s="18"/>
      <c r="AA294" s="18"/>
      <c r="AB294" s="18"/>
      <c r="AC294" s="18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</row>
    <row r="29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8"/>
      <c r="Y295" s="18"/>
      <c r="Z295" s="18"/>
      <c r="AA295" s="18"/>
      <c r="AB295" s="18"/>
      <c r="AC295" s="18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</row>
    <row r="29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8"/>
      <c r="Y296" s="18"/>
      <c r="Z296" s="18"/>
      <c r="AA296" s="18"/>
      <c r="AB296" s="18"/>
      <c r="AC296" s="18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</row>
    <row r="297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8"/>
      <c r="Y297" s="18"/>
      <c r="Z297" s="18"/>
      <c r="AA297" s="18"/>
      <c r="AB297" s="18"/>
      <c r="AC297" s="18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</row>
    <row r="298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8"/>
      <c r="Y298" s="18"/>
      <c r="Z298" s="18"/>
      <c r="AA298" s="18"/>
      <c r="AB298" s="18"/>
      <c r="AC298" s="18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</row>
    <row r="299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8"/>
      <c r="Y299" s="18"/>
      <c r="Z299" s="18"/>
      <c r="AA299" s="18"/>
      <c r="AB299" s="18"/>
      <c r="AC299" s="18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</row>
    <row r="300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8"/>
      <c r="Y300" s="18"/>
      <c r="Z300" s="18"/>
      <c r="AA300" s="18"/>
      <c r="AB300" s="18"/>
      <c r="AC300" s="18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</row>
    <row r="30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8"/>
      <c r="Y301" s="18"/>
      <c r="Z301" s="18"/>
      <c r="AA301" s="18"/>
      <c r="AB301" s="18"/>
      <c r="AC301" s="18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</row>
    <row r="30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8"/>
      <c r="Y302" s="18"/>
      <c r="Z302" s="18"/>
      <c r="AA302" s="18"/>
      <c r="AB302" s="18"/>
      <c r="AC302" s="18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</row>
    <row r="30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8"/>
      <c r="Y303" s="18"/>
      <c r="Z303" s="18"/>
      <c r="AA303" s="18"/>
      <c r="AB303" s="18"/>
      <c r="AC303" s="18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</row>
    <row r="30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8"/>
      <c r="Y304" s="18"/>
      <c r="Z304" s="18"/>
      <c r="AA304" s="18"/>
      <c r="AB304" s="18"/>
      <c r="AC304" s="18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</row>
    <row r="30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8"/>
      <c r="Y305" s="18"/>
      <c r="Z305" s="18"/>
      <c r="AA305" s="18"/>
      <c r="AB305" s="18"/>
      <c r="AC305" s="18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</row>
    <row r="30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8"/>
      <c r="Y306" s="18"/>
      <c r="Z306" s="18"/>
      <c r="AA306" s="18"/>
      <c r="AB306" s="18"/>
      <c r="AC306" s="18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</row>
    <row r="307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8"/>
      <c r="Y307" s="18"/>
      <c r="Z307" s="18"/>
      <c r="AA307" s="18"/>
      <c r="AB307" s="18"/>
      <c r="AC307" s="18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</row>
    <row r="308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8"/>
      <c r="Y308" s="18"/>
      <c r="Z308" s="18"/>
      <c r="AA308" s="18"/>
      <c r="AB308" s="18"/>
      <c r="AC308" s="18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</row>
    <row r="309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8"/>
      <c r="Y309" s="18"/>
      <c r="Z309" s="18"/>
      <c r="AA309" s="18"/>
      <c r="AB309" s="18"/>
      <c r="AC309" s="18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</row>
    <row r="310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8"/>
      <c r="Y310" s="18"/>
      <c r="Z310" s="18"/>
      <c r="AA310" s="18"/>
      <c r="AB310" s="18"/>
      <c r="AC310" s="18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</row>
    <row r="3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8"/>
      <c r="Y311" s="18"/>
      <c r="Z311" s="18"/>
      <c r="AA311" s="18"/>
      <c r="AB311" s="18"/>
      <c r="AC311" s="18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</row>
    <row r="31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8"/>
      <c r="Y312" s="18"/>
      <c r="Z312" s="18"/>
      <c r="AA312" s="18"/>
      <c r="AB312" s="18"/>
      <c r="AC312" s="18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</row>
    <row r="3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8"/>
      <c r="Y313" s="18"/>
      <c r="Z313" s="18"/>
      <c r="AA313" s="18"/>
      <c r="AB313" s="18"/>
      <c r="AC313" s="18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</row>
    <row r="31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8"/>
      <c r="Y314" s="18"/>
      <c r="Z314" s="18"/>
      <c r="AA314" s="18"/>
      <c r="AB314" s="18"/>
      <c r="AC314" s="18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</row>
    <row r="31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8"/>
      <c r="Y315" s="18"/>
      <c r="Z315" s="18"/>
      <c r="AA315" s="18"/>
      <c r="AB315" s="18"/>
      <c r="AC315" s="18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</row>
    <row r="31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8"/>
      <c r="Y316" s="18"/>
      <c r="Z316" s="18"/>
      <c r="AA316" s="18"/>
      <c r="AB316" s="18"/>
      <c r="AC316" s="18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</row>
    <row r="317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8"/>
      <c r="Y317" s="18"/>
      <c r="Z317" s="18"/>
      <c r="AA317" s="18"/>
      <c r="AB317" s="18"/>
      <c r="AC317" s="18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</row>
    <row r="318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8"/>
      <c r="Y318" s="18"/>
      <c r="Z318" s="18"/>
      <c r="AA318" s="18"/>
      <c r="AB318" s="18"/>
      <c r="AC318" s="18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</row>
    <row r="319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8"/>
      <c r="Y319" s="18"/>
      <c r="Z319" s="18"/>
      <c r="AA319" s="18"/>
      <c r="AB319" s="18"/>
      <c r="AC319" s="18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</row>
    <row r="320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8"/>
      <c r="Y320" s="18"/>
      <c r="Z320" s="18"/>
      <c r="AA320" s="18"/>
      <c r="AB320" s="18"/>
      <c r="AC320" s="18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</row>
    <row r="32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8"/>
      <c r="Y321" s="18"/>
      <c r="Z321" s="18"/>
      <c r="AA321" s="18"/>
      <c r="AB321" s="18"/>
      <c r="AC321" s="18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</row>
    <row r="32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8"/>
      <c r="Y322" s="18"/>
      <c r="Z322" s="18"/>
      <c r="AA322" s="18"/>
      <c r="AB322" s="18"/>
      <c r="AC322" s="18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</row>
    <row r="3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8"/>
      <c r="Y323" s="18"/>
      <c r="Z323" s="18"/>
      <c r="AA323" s="18"/>
      <c r="AB323" s="18"/>
      <c r="AC323" s="18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</row>
    <row r="32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8"/>
      <c r="Y324" s="18"/>
      <c r="Z324" s="18"/>
      <c r="AA324" s="18"/>
      <c r="AB324" s="18"/>
      <c r="AC324" s="18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</row>
    <row r="3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8"/>
      <c r="Y325" s="18"/>
      <c r="Z325" s="18"/>
      <c r="AA325" s="18"/>
      <c r="AB325" s="18"/>
      <c r="AC325" s="18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</row>
    <row r="3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8"/>
      <c r="Y326" s="18"/>
      <c r="Z326" s="18"/>
      <c r="AA326" s="18"/>
      <c r="AB326" s="18"/>
      <c r="AC326" s="18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</row>
    <row r="327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8"/>
      <c r="Y327" s="18"/>
      <c r="Z327" s="18"/>
      <c r="AA327" s="18"/>
      <c r="AB327" s="18"/>
      <c r="AC327" s="18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</row>
    <row r="328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8"/>
      <c r="Y328" s="18"/>
      <c r="Z328" s="18"/>
      <c r="AA328" s="18"/>
      <c r="AB328" s="18"/>
      <c r="AC328" s="18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</row>
    <row r="329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8"/>
      <c r="Y329" s="18"/>
      <c r="Z329" s="18"/>
      <c r="AA329" s="18"/>
      <c r="AB329" s="18"/>
      <c r="AC329" s="18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</row>
    <row r="33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8"/>
      <c r="Y330" s="18"/>
      <c r="Z330" s="18"/>
      <c r="AA330" s="18"/>
      <c r="AB330" s="18"/>
      <c r="AC330" s="18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</row>
    <row r="33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8"/>
      <c r="Y331" s="18"/>
      <c r="Z331" s="18"/>
      <c r="AA331" s="18"/>
      <c r="AB331" s="18"/>
      <c r="AC331" s="18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</row>
    <row r="33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8"/>
      <c r="Y332" s="18"/>
      <c r="Z332" s="18"/>
      <c r="AA332" s="18"/>
      <c r="AB332" s="18"/>
      <c r="AC332" s="18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</row>
    <row r="33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8"/>
      <c r="Y333" s="18"/>
      <c r="Z333" s="18"/>
      <c r="AA333" s="18"/>
      <c r="AB333" s="18"/>
      <c r="AC333" s="18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</row>
    <row r="33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8"/>
      <c r="Y334" s="18"/>
      <c r="Z334" s="18"/>
      <c r="AA334" s="18"/>
      <c r="AB334" s="18"/>
      <c r="AC334" s="18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</row>
    <row r="3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8"/>
      <c r="Y335" s="18"/>
      <c r="Z335" s="18"/>
      <c r="AA335" s="18"/>
      <c r="AB335" s="18"/>
      <c r="AC335" s="18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</row>
    <row r="33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8"/>
      <c r="Y336" s="18"/>
      <c r="Z336" s="18"/>
      <c r="AA336" s="18"/>
      <c r="AB336" s="18"/>
      <c r="AC336" s="18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</row>
    <row r="337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8"/>
      <c r="Y337" s="18"/>
      <c r="Z337" s="18"/>
      <c r="AA337" s="18"/>
      <c r="AB337" s="18"/>
      <c r="AC337" s="18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</row>
    <row r="338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8"/>
      <c r="Y338" s="18"/>
      <c r="Z338" s="18"/>
      <c r="AA338" s="18"/>
      <c r="AB338" s="18"/>
      <c r="AC338" s="18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</row>
    <row r="339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8"/>
      <c r="Y339" s="18"/>
      <c r="Z339" s="18"/>
      <c r="AA339" s="18"/>
      <c r="AB339" s="18"/>
      <c r="AC339" s="18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</row>
    <row r="340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8"/>
      <c r="Y340" s="18"/>
      <c r="Z340" s="18"/>
      <c r="AA340" s="18"/>
      <c r="AB340" s="18"/>
      <c r="AC340" s="18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8"/>
      <c r="Y341" s="18"/>
      <c r="Z341" s="18"/>
      <c r="AA341" s="18"/>
      <c r="AB341" s="18"/>
      <c r="AC341" s="18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8"/>
      <c r="Y342" s="18"/>
      <c r="Z342" s="18"/>
      <c r="AA342" s="18"/>
      <c r="AB342" s="18"/>
      <c r="AC342" s="18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</row>
    <row r="34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8"/>
      <c r="Y343" s="18"/>
      <c r="Z343" s="18"/>
      <c r="AA343" s="18"/>
      <c r="AB343" s="18"/>
      <c r="AC343" s="18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</row>
    <row r="34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8"/>
      <c r="Y344" s="18"/>
      <c r="Z344" s="18"/>
      <c r="AA344" s="18"/>
      <c r="AB344" s="18"/>
      <c r="AC344" s="18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</row>
    <row r="34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8"/>
      <c r="Y345" s="18"/>
      <c r="Z345" s="18"/>
      <c r="AA345" s="18"/>
      <c r="AB345" s="18"/>
      <c r="AC345" s="18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</row>
    <row r="34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8"/>
      <c r="Y346" s="18"/>
      <c r="Z346" s="18"/>
      <c r="AA346" s="18"/>
      <c r="AB346" s="18"/>
      <c r="AC346" s="18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</row>
    <row r="347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8"/>
      <c r="Y347" s="18"/>
      <c r="Z347" s="18"/>
      <c r="AA347" s="18"/>
      <c r="AB347" s="18"/>
      <c r="AC347" s="18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</row>
    <row r="348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8"/>
      <c r="Y348" s="18"/>
      <c r="Z348" s="18"/>
      <c r="AA348" s="18"/>
      <c r="AB348" s="18"/>
      <c r="AC348" s="18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</row>
    <row r="349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8"/>
      <c r="Y349" s="18"/>
      <c r="Z349" s="18"/>
      <c r="AA349" s="18"/>
      <c r="AB349" s="18"/>
      <c r="AC349" s="18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</row>
    <row r="350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8"/>
      <c r="Y350" s="18"/>
      <c r="Z350" s="18"/>
      <c r="AA350" s="18"/>
      <c r="AB350" s="18"/>
      <c r="AC350" s="18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</row>
    <row r="35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8"/>
      <c r="Y351" s="18"/>
      <c r="Z351" s="18"/>
      <c r="AA351" s="18"/>
      <c r="AB351" s="18"/>
      <c r="AC351" s="18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</row>
    <row r="35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8"/>
      <c r="Y352" s="18"/>
      <c r="Z352" s="18"/>
      <c r="AA352" s="18"/>
      <c r="AB352" s="18"/>
      <c r="AC352" s="18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</row>
    <row r="35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8"/>
      <c r="Y353" s="18"/>
      <c r="Z353" s="18"/>
      <c r="AA353" s="18"/>
      <c r="AB353" s="18"/>
      <c r="AC353" s="18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</row>
    <row r="35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8"/>
      <c r="Y354" s="18"/>
      <c r="Z354" s="18"/>
      <c r="AA354" s="18"/>
      <c r="AB354" s="18"/>
      <c r="AC354" s="18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</row>
    <row r="35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8"/>
      <c r="Y355" s="18"/>
      <c r="Z355" s="18"/>
      <c r="AA355" s="18"/>
      <c r="AB355" s="18"/>
      <c r="AC355" s="18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</row>
    <row r="35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8"/>
      <c r="Y356" s="18"/>
      <c r="Z356" s="18"/>
      <c r="AA356" s="18"/>
      <c r="AB356" s="18"/>
      <c r="AC356" s="18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</row>
    <row r="357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8"/>
      <c r="Y357" s="18"/>
      <c r="Z357" s="18"/>
      <c r="AA357" s="18"/>
      <c r="AB357" s="18"/>
      <c r="AC357" s="18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</row>
    <row r="358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8"/>
      <c r="Y358" s="18"/>
      <c r="Z358" s="18"/>
      <c r="AA358" s="18"/>
      <c r="AB358" s="18"/>
      <c r="AC358" s="18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</row>
    <row r="359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8"/>
      <c r="Y359" s="18"/>
      <c r="Z359" s="18"/>
      <c r="AA359" s="18"/>
      <c r="AB359" s="18"/>
      <c r="AC359" s="18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8"/>
      <c r="Y360" s="18"/>
      <c r="Z360" s="18"/>
      <c r="AA360" s="18"/>
      <c r="AB360" s="18"/>
      <c r="AC360" s="18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8"/>
      <c r="Y361" s="18"/>
      <c r="Z361" s="18"/>
      <c r="AA361" s="18"/>
      <c r="AB361" s="18"/>
      <c r="AC361" s="18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8"/>
      <c r="Y362" s="18"/>
      <c r="Z362" s="18"/>
      <c r="AA362" s="18"/>
      <c r="AB362" s="18"/>
      <c r="AC362" s="18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8"/>
      <c r="Y363" s="18"/>
      <c r="Z363" s="18"/>
      <c r="AA363" s="18"/>
      <c r="AB363" s="18"/>
      <c r="AC363" s="18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8"/>
      <c r="Y364" s="18"/>
      <c r="Z364" s="18"/>
      <c r="AA364" s="18"/>
      <c r="AB364" s="18"/>
      <c r="AC364" s="18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8"/>
      <c r="Y365" s="18"/>
      <c r="Z365" s="18"/>
      <c r="AA365" s="18"/>
      <c r="AB365" s="18"/>
      <c r="AC365" s="18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8"/>
      <c r="Y366" s="18"/>
      <c r="Z366" s="18"/>
      <c r="AA366" s="18"/>
      <c r="AB366" s="18"/>
      <c r="AC366" s="18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8"/>
      <c r="Y367" s="18"/>
      <c r="Z367" s="18"/>
      <c r="AA367" s="18"/>
      <c r="AB367" s="18"/>
      <c r="AC367" s="18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8"/>
      <c r="Y368" s="18"/>
      <c r="Z368" s="18"/>
      <c r="AA368" s="18"/>
      <c r="AB368" s="18"/>
      <c r="AC368" s="18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8"/>
      <c r="Y369" s="18"/>
      <c r="Z369" s="18"/>
      <c r="AA369" s="18"/>
      <c r="AB369" s="18"/>
      <c r="AC369" s="18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8"/>
      <c r="Y370" s="18"/>
      <c r="Z370" s="18"/>
      <c r="AA370" s="18"/>
      <c r="AB370" s="18"/>
      <c r="AC370" s="18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8"/>
      <c r="Y371" s="18"/>
      <c r="Z371" s="18"/>
      <c r="AA371" s="18"/>
      <c r="AB371" s="18"/>
      <c r="AC371" s="18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8"/>
      <c r="Y372" s="18"/>
      <c r="Z372" s="18"/>
      <c r="AA372" s="18"/>
      <c r="AB372" s="18"/>
      <c r="AC372" s="18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8"/>
      <c r="Y373" s="18"/>
      <c r="Z373" s="18"/>
      <c r="AA373" s="18"/>
      <c r="AB373" s="18"/>
      <c r="AC373" s="18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8"/>
      <c r="Y374" s="18"/>
      <c r="Z374" s="18"/>
      <c r="AA374" s="18"/>
      <c r="AB374" s="18"/>
      <c r="AC374" s="18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8"/>
      <c r="Y375" s="18"/>
      <c r="Z375" s="18"/>
      <c r="AA375" s="18"/>
      <c r="AB375" s="18"/>
      <c r="AC375" s="18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8"/>
      <c r="Y376" s="18"/>
      <c r="Z376" s="18"/>
      <c r="AA376" s="18"/>
      <c r="AB376" s="18"/>
      <c r="AC376" s="18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8"/>
      <c r="Y377" s="18"/>
      <c r="Z377" s="18"/>
      <c r="AA377" s="18"/>
      <c r="AB377" s="18"/>
      <c r="AC377" s="18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8"/>
      <c r="Y378" s="18"/>
      <c r="Z378" s="18"/>
      <c r="AA378" s="18"/>
      <c r="AB378" s="18"/>
      <c r="AC378" s="18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8"/>
      <c r="Y379" s="18"/>
      <c r="Z379" s="18"/>
      <c r="AA379" s="18"/>
      <c r="AB379" s="18"/>
      <c r="AC379" s="18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8"/>
      <c r="Y380" s="18"/>
      <c r="Z380" s="18"/>
      <c r="AA380" s="18"/>
      <c r="AB380" s="18"/>
      <c r="AC380" s="18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8"/>
      <c r="Y381" s="18"/>
      <c r="Z381" s="18"/>
      <c r="AA381" s="18"/>
      <c r="AB381" s="18"/>
      <c r="AC381" s="18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8"/>
      <c r="Y382" s="18"/>
      <c r="Z382" s="18"/>
      <c r="AA382" s="18"/>
      <c r="AB382" s="18"/>
      <c r="AC382" s="18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8"/>
      <c r="Y383" s="18"/>
      <c r="Z383" s="18"/>
      <c r="AA383" s="18"/>
      <c r="AB383" s="18"/>
      <c r="AC383" s="18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8"/>
      <c r="Y384" s="18"/>
      <c r="Z384" s="18"/>
      <c r="AA384" s="18"/>
      <c r="AB384" s="18"/>
      <c r="AC384" s="18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8"/>
      <c r="Y385" s="18"/>
      <c r="Z385" s="18"/>
      <c r="AA385" s="18"/>
      <c r="AB385" s="18"/>
      <c r="AC385" s="18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8"/>
      <c r="Y386" s="18"/>
      <c r="Z386" s="18"/>
      <c r="AA386" s="18"/>
      <c r="AB386" s="18"/>
      <c r="AC386" s="18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8"/>
      <c r="Y387" s="18"/>
      <c r="Z387" s="18"/>
      <c r="AA387" s="18"/>
      <c r="AB387" s="18"/>
      <c r="AC387" s="18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8"/>
      <c r="Y388" s="18"/>
      <c r="Z388" s="18"/>
      <c r="AA388" s="18"/>
      <c r="AB388" s="18"/>
      <c r="AC388" s="18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8"/>
      <c r="Y389" s="18"/>
      <c r="Z389" s="18"/>
      <c r="AA389" s="18"/>
      <c r="AB389" s="18"/>
      <c r="AC389" s="18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8"/>
      <c r="Y390" s="18"/>
      <c r="Z390" s="18"/>
      <c r="AA390" s="18"/>
      <c r="AB390" s="18"/>
      <c r="AC390" s="18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8"/>
      <c r="Y391" s="18"/>
      <c r="Z391" s="18"/>
      <c r="AA391" s="18"/>
      <c r="AB391" s="18"/>
      <c r="AC391" s="18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8"/>
      <c r="Y392" s="18"/>
      <c r="Z392" s="18"/>
      <c r="AA392" s="18"/>
      <c r="AB392" s="18"/>
      <c r="AC392" s="18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8"/>
      <c r="Y393" s="18"/>
      <c r="Z393" s="18"/>
      <c r="AA393" s="18"/>
      <c r="AB393" s="18"/>
      <c r="AC393" s="18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8"/>
      <c r="Y394" s="18"/>
      <c r="Z394" s="18"/>
      <c r="AA394" s="18"/>
      <c r="AB394" s="18"/>
      <c r="AC394" s="18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8"/>
      <c r="Y395" s="18"/>
      <c r="Z395" s="18"/>
      <c r="AA395" s="18"/>
      <c r="AB395" s="18"/>
      <c r="AC395" s="18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8"/>
      <c r="Y396" s="18"/>
      <c r="Z396" s="18"/>
      <c r="AA396" s="18"/>
      <c r="AB396" s="18"/>
      <c r="AC396" s="18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8"/>
      <c r="Y397" s="18"/>
      <c r="Z397" s="18"/>
      <c r="AA397" s="18"/>
      <c r="AB397" s="18"/>
      <c r="AC397" s="18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8"/>
      <c r="Y398" s="18"/>
      <c r="Z398" s="18"/>
      <c r="AA398" s="18"/>
      <c r="AB398" s="18"/>
      <c r="AC398" s="18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8"/>
      <c r="Y399" s="18"/>
      <c r="Z399" s="18"/>
      <c r="AA399" s="18"/>
      <c r="AB399" s="18"/>
      <c r="AC399" s="18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8"/>
      <c r="Y400" s="18"/>
      <c r="Z400" s="18"/>
      <c r="AA400" s="18"/>
      <c r="AB400" s="18"/>
      <c r="AC400" s="18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8"/>
      <c r="Y401" s="18"/>
      <c r="Z401" s="18"/>
      <c r="AA401" s="18"/>
      <c r="AB401" s="18"/>
      <c r="AC401" s="18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8"/>
      <c r="Y402" s="18"/>
      <c r="Z402" s="18"/>
      <c r="AA402" s="18"/>
      <c r="AB402" s="18"/>
      <c r="AC402" s="18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8"/>
      <c r="Y403" s="18"/>
      <c r="Z403" s="18"/>
      <c r="AA403" s="18"/>
      <c r="AB403" s="18"/>
      <c r="AC403" s="18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8"/>
      <c r="Y404" s="18"/>
      <c r="Z404" s="18"/>
      <c r="AA404" s="18"/>
      <c r="AB404" s="18"/>
      <c r="AC404" s="18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8"/>
      <c r="Y405" s="18"/>
      <c r="Z405" s="18"/>
      <c r="AA405" s="18"/>
      <c r="AB405" s="18"/>
      <c r="AC405" s="18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8"/>
      <c r="Y406" s="18"/>
      <c r="Z406" s="18"/>
      <c r="AA406" s="18"/>
      <c r="AB406" s="18"/>
      <c r="AC406" s="18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8"/>
      <c r="Y407" s="18"/>
      <c r="Z407" s="18"/>
      <c r="AA407" s="18"/>
      <c r="AB407" s="18"/>
      <c r="AC407" s="18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8"/>
      <c r="Y408" s="18"/>
      <c r="Z408" s="18"/>
      <c r="AA408" s="18"/>
      <c r="AB408" s="18"/>
      <c r="AC408" s="18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8"/>
      <c r="Y409" s="18"/>
      <c r="Z409" s="18"/>
      <c r="AA409" s="18"/>
      <c r="AB409" s="18"/>
      <c r="AC409" s="18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8"/>
      <c r="Y410" s="18"/>
      <c r="Z410" s="18"/>
      <c r="AA410" s="18"/>
      <c r="AB410" s="18"/>
      <c r="AC410" s="18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8"/>
      <c r="Y411" s="18"/>
      <c r="Z411" s="18"/>
      <c r="AA411" s="18"/>
      <c r="AB411" s="18"/>
      <c r="AC411" s="18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8"/>
      <c r="Y412" s="18"/>
      <c r="Z412" s="18"/>
      <c r="AA412" s="18"/>
      <c r="AB412" s="18"/>
      <c r="AC412" s="18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8"/>
      <c r="Y413" s="18"/>
      <c r="Z413" s="18"/>
      <c r="AA413" s="18"/>
      <c r="AB413" s="18"/>
      <c r="AC413" s="18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8"/>
      <c r="Y414" s="18"/>
      <c r="Z414" s="18"/>
      <c r="AA414" s="18"/>
      <c r="AB414" s="18"/>
      <c r="AC414" s="18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8"/>
      <c r="Y415" s="18"/>
      <c r="Z415" s="18"/>
      <c r="AA415" s="18"/>
      <c r="AB415" s="18"/>
      <c r="AC415" s="18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8"/>
      <c r="Y416" s="18"/>
      <c r="Z416" s="18"/>
      <c r="AA416" s="18"/>
      <c r="AB416" s="18"/>
      <c r="AC416" s="18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8"/>
      <c r="Y417" s="18"/>
      <c r="Z417" s="18"/>
      <c r="AA417" s="18"/>
      <c r="AB417" s="18"/>
      <c r="AC417" s="18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8"/>
      <c r="Y418" s="18"/>
      <c r="Z418" s="18"/>
      <c r="AA418" s="18"/>
      <c r="AB418" s="18"/>
      <c r="AC418" s="18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8"/>
      <c r="Y419" s="18"/>
      <c r="Z419" s="18"/>
      <c r="AA419" s="18"/>
      <c r="AB419" s="18"/>
      <c r="AC419" s="18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8"/>
      <c r="Y420" s="18"/>
      <c r="Z420" s="18"/>
      <c r="AA420" s="18"/>
      <c r="AB420" s="18"/>
      <c r="AC420" s="18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8"/>
      <c r="Y421" s="18"/>
      <c r="Z421" s="18"/>
      <c r="AA421" s="18"/>
      <c r="AB421" s="18"/>
      <c r="AC421" s="18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8"/>
      <c r="Y422" s="18"/>
      <c r="Z422" s="18"/>
      <c r="AA422" s="18"/>
      <c r="AB422" s="18"/>
      <c r="AC422" s="18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8"/>
      <c r="Y423" s="18"/>
      <c r="Z423" s="18"/>
      <c r="AA423" s="18"/>
      <c r="AB423" s="18"/>
      <c r="AC423" s="18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8"/>
      <c r="Y424" s="18"/>
      <c r="Z424" s="18"/>
      <c r="AA424" s="18"/>
      <c r="AB424" s="18"/>
      <c r="AC424" s="18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8"/>
      <c r="Y425" s="18"/>
      <c r="Z425" s="18"/>
      <c r="AA425" s="18"/>
      <c r="AB425" s="18"/>
      <c r="AC425" s="18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8"/>
      <c r="Y426" s="18"/>
      <c r="Z426" s="18"/>
      <c r="AA426" s="18"/>
      <c r="AB426" s="18"/>
      <c r="AC426" s="18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8"/>
      <c r="Y427" s="18"/>
      <c r="Z427" s="18"/>
      <c r="AA427" s="18"/>
      <c r="AB427" s="18"/>
      <c r="AC427" s="18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8"/>
      <c r="Y428" s="18"/>
      <c r="Z428" s="18"/>
      <c r="AA428" s="18"/>
      <c r="AB428" s="18"/>
      <c r="AC428" s="18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8"/>
      <c r="Y429" s="18"/>
      <c r="Z429" s="18"/>
      <c r="AA429" s="18"/>
      <c r="AB429" s="18"/>
      <c r="AC429" s="18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8"/>
      <c r="Y430" s="18"/>
      <c r="Z430" s="18"/>
      <c r="AA430" s="18"/>
      <c r="AB430" s="18"/>
      <c r="AC430" s="18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8"/>
      <c r="Y431" s="18"/>
      <c r="Z431" s="18"/>
      <c r="AA431" s="18"/>
      <c r="AB431" s="18"/>
      <c r="AC431" s="18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8"/>
      <c r="Y432" s="18"/>
      <c r="Z432" s="18"/>
      <c r="AA432" s="18"/>
      <c r="AB432" s="18"/>
      <c r="AC432" s="18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8"/>
      <c r="Y433" s="18"/>
      <c r="Z433" s="18"/>
      <c r="AA433" s="18"/>
      <c r="AB433" s="18"/>
      <c r="AC433" s="18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8"/>
      <c r="Y434" s="18"/>
      <c r="Z434" s="18"/>
      <c r="AA434" s="18"/>
      <c r="AB434" s="18"/>
      <c r="AC434" s="18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8"/>
      <c r="Y435" s="18"/>
      <c r="Z435" s="18"/>
      <c r="AA435" s="18"/>
      <c r="AB435" s="18"/>
      <c r="AC435" s="18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8"/>
      <c r="Y436" s="18"/>
      <c r="Z436" s="18"/>
      <c r="AA436" s="18"/>
      <c r="AB436" s="18"/>
      <c r="AC436" s="18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8"/>
      <c r="Y437" s="18"/>
      <c r="Z437" s="18"/>
      <c r="AA437" s="18"/>
      <c r="AB437" s="18"/>
      <c r="AC437" s="18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8"/>
      <c r="Y438" s="18"/>
      <c r="Z438" s="18"/>
      <c r="AA438" s="18"/>
      <c r="AB438" s="18"/>
      <c r="AC438" s="18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8"/>
      <c r="Y439" s="18"/>
      <c r="Z439" s="18"/>
      <c r="AA439" s="18"/>
      <c r="AB439" s="18"/>
      <c r="AC439" s="18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8"/>
      <c r="Y440" s="18"/>
      <c r="Z440" s="18"/>
      <c r="AA440" s="18"/>
      <c r="AB440" s="18"/>
      <c r="AC440" s="18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8"/>
      <c r="Y441" s="18"/>
      <c r="Z441" s="18"/>
      <c r="AA441" s="18"/>
      <c r="AB441" s="18"/>
      <c r="AC441" s="18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8"/>
      <c r="Y442" s="18"/>
      <c r="Z442" s="18"/>
      <c r="AA442" s="18"/>
      <c r="AB442" s="18"/>
      <c r="AC442" s="18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8"/>
      <c r="Y443" s="18"/>
      <c r="Z443" s="18"/>
      <c r="AA443" s="18"/>
      <c r="AB443" s="18"/>
      <c r="AC443" s="18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8"/>
      <c r="Y444" s="18"/>
      <c r="Z444" s="18"/>
      <c r="AA444" s="18"/>
      <c r="AB444" s="18"/>
      <c r="AC444" s="18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8"/>
      <c r="Y445" s="18"/>
      <c r="Z445" s="18"/>
      <c r="AA445" s="18"/>
      <c r="AB445" s="18"/>
      <c r="AC445" s="18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8"/>
      <c r="Y446" s="18"/>
      <c r="Z446" s="18"/>
      <c r="AA446" s="18"/>
      <c r="AB446" s="18"/>
      <c r="AC446" s="18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8"/>
      <c r="Y447" s="18"/>
      <c r="Z447" s="18"/>
      <c r="AA447" s="18"/>
      <c r="AB447" s="18"/>
      <c r="AC447" s="18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8"/>
      <c r="Y448" s="18"/>
      <c r="Z448" s="18"/>
      <c r="AA448" s="18"/>
      <c r="AB448" s="18"/>
      <c r="AC448" s="18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8"/>
      <c r="Y449" s="18"/>
      <c r="Z449" s="18"/>
      <c r="AA449" s="18"/>
      <c r="AB449" s="18"/>
      <c r="AC449" s="18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8"/>
      <c r="Y450" s="18"/>
      <c r="Z450" s="18"/>
      <c r="AA450" s="18"/>
      <c r="AB450" s="18"/>
      <c r="AC450" s="18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8"/>
      <c r="Y451" s="18"/>
      <c r="Z451" s="18"/>
      <c r="AA451" s="18"/>
      <c r="AB451" s="18"/>
      <c r="AC451" s="18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8"/>
      <c r="Y452" s="18"/>
      <c r="Z452" s="18"/>
      <c r="AA452" s="18"/>
      <c r="AB452" s="18"/>
      <c r="AC452" s="18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8"/>
      <c r="Y453" s="18"/>
      <c r="Z453" s="18"/>
      <c r="AA453" s="18"/>
      <c r="AB453" s="18"/>
      <c r="AC453" s="18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8"/>
      <c r="Y454" s="18"/>
      <c r="Z454" s="18"/>
      <c r="AA454" s="18"/>
      <c r="AB454" s="18"/>
      <c r="AC454" s="18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8"/>
      <c r="Y455" s="18"/>
      <c r="Z455" s="18"/>
      <c r="AA455" s="18"/>
      <c r="AB455" s="18"/>
      <c r="AC455" s="18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8"/>
      <c r="Y456" s="18"/>
      <c r="Z456" s="18"/>
      <c r="AA456" s="18"/>
      <c r="AB456" s="18"/>
      <c r="AC456" s="18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8"/>
      <c r="Y457" s="18"/>
      <c r="Z457" s="18"/>
      <c r="AA457" s="18"/>
      <c r="AB457" s="18"/>
      <c r="AC457" s="18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8"/>
      <c r="Y458" s="18"/>
      <c r="Z458" s="18"/>
      <c r="AA458" s="18"/>
      <c r="AB458" s="18"/>
      <c r="AC458" s="18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8"/>
      <c r="Y459" s="18"/>
      <c r="Z459" s="18"/>
      <c r="AA459" s="18"/>
      <c r="AB459" s="18"/>
      <c r="AC459" s="18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8"/>
      <c r="Y460" s="18"/>
      <c r="Z460" s="18"/>
      <c r="AA460" s="18"/>
      <c r="AB460" s="18"/>
      <c r="AC460" s="18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8"/>
      <c r="Y461" s="18"/>
      <c r="Z461" s="18"/>
      <c r="AA461" s="18"/>
      <c r="AB461" s="18"/>
      <c r="AC461" s="18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8"/>
      <c r="Y462" s="18"/>
      <c r="Z462" s="18"/>
      <c r="AA462" s="18"/>
      <c r="AB462" s="18"/>
      <c r="AC462" s="18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8"/>
      <c r="Y463" s="18"/>
      <c r="Z463" s="18"/>
      <c r="AA463" s="18"/>
      <c r="AB463" s="18"/>
      <c r="AC463" s="18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8"/>
      <c r="Y464" s="18"/>
      <c r="Z464" s="18"/>
      <c r="AA464" s="18"/>
      <c r="AB464" s="18"/>
      <c r="AC464" s="18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8"/>
      <c r="Y465" s="18"/>
      <c r="Z465" s="18"/>
      <c r="AA465" s="18"/>
      <c r="AB465" s="18"/>
      <c r="AC465" s="18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8"/>
      <c r="Y466" s="18"/>
      <c r="Z466" s="18"/>
      <c r="AA466" s="18"/>
      <c r="AB466" s="18"/>
      <c r="AC466" s="18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8"/>
      <c r="Y467" s="18"/>
      <c r="Z467" s="18"/>
      <c r="AA467" s="18"/>
      <c r="AB467" s="18"/>
      <c r="AC467" s="18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8"/>
      <c r="Y468" s="18"/>
      <c r="Z468" s="18"/>
      <c r="AA468" s="18"/>
      <c r="AB468" s="18"/>
      <c r="AC468" s="18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8"/>
      <c r="Y469" s="18"/>
      <c r="Z469" s="18"/>
      <c r="AA469" s="18"/>
      <c r="AB469" s="18"/>
      <c r="AC469" s="18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8"/>
      <c r="Y470" s="18"/>
      <c r="Z470" s="18"/>
      <c r="AA470" s="18"/>
      <c r="AB470" s="18"/>
      <c r="AC470" s="18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8"/>
      <c r="Y471" s="18"/>
      <c r="Z471" s="18"/>
      <c r="AA471" s="18"/>
      <c r="AB471" s="18"/>
      <c r="AC471" s="18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8"/>
      <c r="Y472" s="18"/>
      <c r="Z472" s="18"/>
      <c r="AA472" s="18"/>
      <c r="AB472" s="18"/>
      <c r="AC472" s="18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8"/>
      <c r="Y473" s="18"/>
      <c r="Z473" s="18"/>
      <c r="AA473" s="18"/>
      <c r="AB473" s="18"/>
      <c r="AC473" s="18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8"/>
      <c r="Y474" s="18"/>
      <c r="Z474" s="18"/>
      <c r="AA474" s="18"/>
      <c r="AB474" s="18"/>
      <c r="AC474" s="18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8"/>
      <c r="Y475" s="18"/>
      <c r="Z475" s="18"/>
      <c r="AA475" s="18"/>
      <c r="AB475" s="18"/>
      <c r="AC475" s="18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8"/>
      <c r="Y476" s="18"/>
      <c r="Z476" s="18"/>
      <c r="AA476" s="18"/>
      <c r="AB476" s="18"/>
      <c r="AC476" s="18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8"/>
      <c r="Y477" s="18"/>
      <c r="Z477" s="18"/>
      <c r="AA477" s="18"/>
      <c r="AB477" s="18"/>
      <c r="AC477" s="18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8"/>
      <c r="Y478" s="18"/>
      <c r="Z478" s="18"/>
      <c r="AA478" s="18"/>
      <c r="AB478" s="18"/>
      <c r="AC478" s="18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8"/>
      <c r="Y479" s="18"/>
      <c r="Z479" s="18"/>
      <c r="AA479" s="18"/>
      <c r="AB479" s="18"/>
      <c r="AC479" s="18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8"/>
      <c r="Y480" s="18"/>
      <c r="Z480" s="18"/>
      <c r="AA480" s="18"/>
      <c r="AB480" s="18"/>
      <c r="AC480" s="18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8"/>
      <c r="Y481" s="18"/>
      <c r="Z481" s="18"/>
      <c r="AA481" s="18"/>
      <c r="AB481" s="18"/>
      <c r="AC481" s="18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8"/>
      <c r="Y482" s="18"/>
      <c r="Z482" s="18"/>
      <c r="AA482" s="18"/>
      <c r="AB482" s="18"/>
      <c r="AC482" s="18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8"/>
      <c r="Y483" s="18"/>
      <c r="Z483" s="18"/>
      <c r="AA483" s="18"/>
      <c r="AB483" s="18"/>
      <c r="AC483" s="18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8"/>
      <c r="Y484" s="18"/>
      <c r="Z484" s="18"/>
      <c r="AA484" s="18"/>
      <c r="AB484" s="18"/>
      <c r="AC484" s="18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8"/>
      <c r="Y485" s="18"/>
      <c r="Z485" s="18"/>
      <c r="AA485" s="18"/>
      <c r="AB485" s="18"/>
      <c r="AC485" s="18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8"/>
      <c r="Y486" s="18"/>
      <c r="Z486" s="18"/>
      <c r="AA486" s="18"/>
      <c r="AB486" s="18"/>
      <c r="AC486" s="18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8"/>
      <c r="Y487" s="18"/>
      <c r="Z487" s="18"/>
      <c r="AA487" s="18"/>
      <c r="AB487" s="18"/>
      <c r="AC487" s="18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8"/>
      <c r="Y488" s="18"/>
      <c r="Z488" s="18"/>
      <c r="AA488" s="18"/>
      <c r="AB488" s="18"/>
      <c r="AC488" s="18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8"/>
      <c r="Y489" s="18"/>
      <c r="Z489" s="18"/>
      <c r="AA489" s="18"/>
      <c r="AB489" s="18"/>
      <c r="AC489" s="18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8"/>
      <c r="Y490" s="18"/>
      <c r="Z490" s="18"/>
      <c r="AA490" s="18"/>
      <c r="AB490" s="18"/>
      <c r="AC490" s="18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8"/>
      <c r="Y491" s="18"/>
      <c r="Z491" s="18"/>
      <c r="AA491" s="18"/>
      <c r="AB491" s="18"/>
      <c r="AC491" s="18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8"/>
      <c r="Y492" s="18"/>
      <c r="Z492" s="18"/>
      <c r="AA492" s="18"/>
      <c r="AB492" s="18"/>
      <c r="AC492" s="18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8"/>
      <c r="Y493" s="18"/>
      <c r="Z493" s="18"/>
      <c r="AA493" s="18"/>
      <c r="AB493" s="18"/>
      <c r="AC493" s="18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8"/>
      <c r="Y494" s="18"/>
      <c r="Z494" s="18"/>
      <c r="AA494" s="18"/>
      <c r="AB494" s="18"/>
      <c r="AC494" s="18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8"/>
      <c r="Y495" s="18"/>
      <c r="Z495" s="18"/>
      <c r="AA495" s="18"/>
      <c r="AB495" s="18"/>
      <c r="AC495" s="18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8"/>
      <c r="Y496" s="18"/>
      <c r="Z496" s="18"/>
      <c r="AA496" s="18"/>
      <c r="AB496" s="18"/>
      <c r="AC496" s="18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8"/>
      <c r="Y497" s="18"/>
      <c r="Z497" s="18"/>
      <c r="AA497" s="18"/>
      <c r="AB497" s="18"/>
      <c r="AC497" s="18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8"/>
      <c r="Y498" s="18"/>
      <c r="Z498" s="18"/>
      <c r="AA498" s="18"/>
      <c r="AB498" s="18"/>
      <c r="AC498" s="18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8"/>
      <c r="Y499" s="18"/>
      <c r="Z499" s="18"/>
      <c r="AA499" s="18"/>
      <c r="AB499" s="18"/>
      <c r="AC499" s="18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8"/>
      <c r="Y500" s="18"/>
      <c r="Z500" s="18"/>
      <c r="AA500" s="18"/>
      <c r="AB500" s="18"/>
      <c r="AC500" s="18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8"/>
      <c r="Y501" s="18"/>
      <c r="Z501" s="18"/>
      <c r="AA501" s="18"/>
      <c r="AB501" s="18"/>
      <c r="AC501" s="18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8"/>
      <c r="Y502" s="18"/>
      <c r="Z502" s="18"/>
      <c r="AA502" s="18"/>
      <c r="AB502" s="18"/>
      <c r="AC502" s="18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8"/>
      <c r="Y503" s="18"/>
      <c r="Z503" s="18"/>
      <c r="AA503" s="18"/>
      <c r="AB503" s="18"/>
      <c r="AC503" s="18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8"/>
      <c r="Y504" s="18"/>
      <c r="Z504" s="18"/>
      <c r="AA504" s="18"/>
      <c r="AB504" s="18"/>
      <c r="AC504" s="18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8"/>
      <c r="Y505" s="18"/>
      <c r="Z505" s="18"/>
      <c r="AA505" s="18"/>
      <c r="AB505" s="18"/>
      <c r="AC505" s="18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8"/>
      <c r="Y506" s="18"/>
      <c r="Z506" s="18"/>
      <c r="AA506" s="18"/>
      <c r="AB506" s="18"/>
      <c r="AC506" s="18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8"/>
      <c r="Y507" s="18"/>
      <c r="Z507" s="18"/>
      <c r="AA507" s="18"/>
      <c r="AB507" s="18"/>
      <c r="AC507" s="18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8"/>
      <c r="Y508" s="18"/>
      <c r="Z508" s="18"/>
      <c r="AA508" s="18"/>
      <c r="AB508" s="18"/>
      <c r="AC508" s="18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8"/>
      <c r="Y509" s="18"/>
      <c r="Z509" s="18"/>
      <c r="AA509" s="18"/>
      <c r="AB509" s="18"/>
      <c r="AC509" s="18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8"/>
      <c r="Y510" s="18"/>
      <c r="Z510" s="18"/>
      <c r="AA510" s="18"/>
      <c r="AB510" s="18"/>
      <c r="AC510" s="18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8"/>
      <c r="Y511" s="18"/>
      <c r="Z511" s="18"/>
      <c r="AA511" s="18"/>
      <c r="AB511" s="18"/>
      <c r="AC511" s="18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8"/>
      <c r="Y512" s="18"/>
      <c r="Z512" s="18"/>
      <c r="AA512" s="18"/>
      <c r="AB512" s="18"/>
      <c r="AC512" s="18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8"/>
      <c r="Y513" s="18"/>
      <c r="Z513" s="18"/>
      <c r="AA513" s="18"/>
      <c r="AB513" s="18"/>
      <c r="AC513" s="18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8"/>
      <c r="Y514" s="18"/>
      <c r="Z514" s="18"/>
      <c r="AA514" s="18"/>
      <c r="AB514" s="18"/>
      <c r="AC514" s="18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8"/>
      <c r="Y515" s="18"/>
      <c r="Z515" s="18"/>
      <c r="AA515" s="18"/>
      <c r="AB515" s="18"/>
      <c r="AC515" s="18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8"/>
      <c r="Y516" s="18"/>
      <c r="Z516" s="18"/>
      <c r="AA516" s="18"/>
      <c r="AB516" s="18"/>
      <c r="AC516" s="18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8"/>
      <c r="Y517" s="18"/>
      <c r="Z517" s="18"/>
      <c r="AA517" s="18"/>
      <c r="AB517" s="18"/>
      <c r="AC517" s="18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8"/>
      <c r="Y518" s="18"/>
      <c r="Z518" s="18"/>
      <c r="AA518" s="18"/>
      <c r="AB518" s="18"/>
      <c r="AC518" s="18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8"/>
      <c r="Y519" s="18"/>
      <c r="Z519" s="18"/>
      <c r="AA519" s="18"/>
      <c r="AB519" s="18"/>
      <c r="AC519" s="18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8"/>
      <c r="Y520" s="18"/>
      <c r="Z520" s="18"/>
      <c r="AA520" s="18"/>
      <c r="AB520" s="18"/>
      <c r="AC520" s="18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8"/>
      <c r="Y521" s="18"/>
      <c r="Z521" s="18"/>
      <c r="AA521" s="18"/>
      <c r="AB521" s="18"/>
      <c r="AC521" s="18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8"/>
      <c r="Y522" s="18"/>
      <c r="Z522" s="18"/>
      <c r="AA522" s="18"/>
      <c r="AB522" s="18"/>
      <c r="AC522" s="18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8"/>
      <c r="Y523" s="18"/>
      <c r="Z523" s="18"/>
      <c r="AA523" s="18"/>
      <c r="AB523" s="18"/>
      <c r="AC523" s="18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8"/>
      <c r="Y524" s="18"/>
      <c r="Z524" s="18"/>
      <c r="AA524" s="18"/>
      <c r="AB524" s="18"/>
      <c r="AC524" s="18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8"/>
      <c r="Y525" s="18"/>
      <c r="Z525" s="18"/>
      <c r="AA525" s="18"/>
      <c r="AB525" s="18"/>
      <c r="AC525" s="18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8"/>
      <c r="Y526" s="18"/>
      <c r="Z526" s="18"/>
      <c r="AA526" s="18"/>
      <c r="AB526" s="18"/>
      <c r="AC526" s="18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8"/>
      <c r="Y527" s="18"/>
      <c r="Z527" s="18"/>
      <c r="AA527" s="18"/>
      <c r="AB527" s="18"/>
      <c r="AC527" s="18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8"/>
      <c r="Y528" s="18"/>
      <c r="Z528" s="18"/>
      <c r="AA528" s="18"/>
      <c r="AB528" s="18"/>
      <c r="AC528" s="18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8"/>
      <c r="Y529" s="18"/>
      <c r="Z529" s="18"/>
      <c r="AA529" s="18"/>
      <c r="AB529" s="18"/>
      <c r="AC529" s="18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8"/>
      <c r="Y530" s="18"/>
      <c r="Z530" s="18"/>
      <c r="AA530" s="18"/>
      <c r="AB530" s="18"/>
      <c r="AC530" s="18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8"/>
      <c r="Y531" s="18"/>
      <c r="Z531" s="18"/>
      <c r="AA531" s="18"/>
      <c r="AB531" s="18"/>
      <c r="AC531" s="18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8"/>
      <c r="Y532" s="18"/>
      <c r="Z532" s="18"/>
      <c r="AA532" s="18"/>
      <c r="AB532" s="18"/>
      <c r="AC532" s="18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8"/>
      <c r="Y533" s="18"/>
      <c r="Z533" s="18"/>
      <c r="AA533" s="18"/>
      <c r="AB533" s="18"/>
      <c r="AC533" s="18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8"/>
      <c r="Y534" s="18"/>
      <c r="Z534" s="18"/>
      <c r="AA534" s="18"/>
      <c r="AB534" s="18"/>
      <c r="AC534" s="18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8"/>
      <c r="Y535" s="18"/>
      <c r="Z535" s="18"/>
      <c r="AA535" s="18"/>
      <c r="AB535" s="18"/>
      <c r="AC535" s="18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8"/>
      <c r="Y536" s="18"/>
      <c r="Z536" s="18"/>
      <c r="AA536" s="18"/>
      <c r="AB536" s="18"/>
      <c r="AC536" s="18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8"/>
      <c r="Y537" s="18"/>
      <c r="Z537" s="18"/>
      <c r="AA537" s="18"/>
      <c r="AB537" s="18"/>
      <c r="AC537" s="18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8"/>
      <c r="Y538" s="18"/>
      <c r="Z538" s="18"/>
      <c r="AA538" s="18"/>
      <c r="AB538" s="18"/>
      <c r="AC538" s="18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8"/>
      <c r="Y539" s="18"/>
      <c r="Z539" s="18"/>
      <c r="AA539" s="18"/>
      <c r="AB539" s="18"/>
      <c r="AC539" s="18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8"/>
      <c r="Y540" s="18"/>
      <c r="Z540" s="18"/>
      <c r="AA540" s="18"/>
      <c r="AB540" s="18"/>
      <c r="AC540" s="18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8"/>
      <c r="Y541" s="18"/>
      <c r="Z541" s="18"/>
      <c r="AA541" s="18"/>
      <c r="AB541" s="18"/>
      <c r="AC541" s="18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8"/>
      <c r="Y542" s="18"/>
      <c r="Z542" s="18"/>
      <c r="AA542" s="18"/>
      <c r="AB542" s="18"/>
      <c r="AC542" s="18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8"/>
      <c r="Y543" s="18"/>
      <c r="Z543" s="18"/>
      <c r="AA543" s="18"/>
      <c r="AB543" s="18"/>
      <c r="AC543" s="18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8"/>
      <c r="Y544" s="18"/>
      <c r="Z544" s="18"/>
      <c r="AA544" s="18"/>
      <c r="AB544" s="18"/>
      <c r="AC544" s="18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8"/>
      <c r="Y545" s="18"/>
      <c r="Z545" s="18"/>
      <c r="AA545" s="18"/>
      <c r="AB545" s="18"/>
      <c r="AC545" s="18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8"/>
      <c r="Y546" s="18"/>
      <c r="Z546" s="18"/>
      <c r="AA546" s="18"/>
      <c r="AB546" s="18"/>
      <c r="AC546" s="18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8"/>
      <c r="Y547" s="18"/>
      <c r="Z547" s="18"/>
      <c r="AA547" s="18"/>
      <c r="AB547" s="18"/>
      <c r="AC547" s="18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8"/>
      <c r="Y548" s="18"/>
      <c r="Z548" s="18"/>
      <c r="AA548" s="18"/>
      <c r="AB548" s="18"/>
      <c r="AC548" s="18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8"/>
      <c r="Y549" s="18"/>
      <c r="Z549" s="18"/>
      <c r="AA549" s="18"/>
      <c r="AB549" s="18"/>
      <c r="AC549" s="18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8"/>
      <c r="Y550" s="18"/>
      <c r="Z550" s="18"/>
      <c r="AA550" s="18"/>
      <c r="AB550" s="18"/>
      <c r="AC550" s="18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8"/>
      <c r="Y551" s="18"/>
      <c r="Z551" s="18"/>
      <c r="AA551" s="18"/>
      <c r="AB551" s="18"/>
      <c r="AC551" s="18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8"/>
      <c r="Y552" s="18"/>
      <c r="Z552" s="18"/>
      <c r="AA552" s="18"/>
      <c r="AB552" s="18"/>
      <c r="AC552" s="18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8"/>
      <c r="Y553" s="18"/>
      <c r="Z553" s="18"/>
      <c r="AA553" s="18"/>
      <c r="AB553" s="18"/>
      <c r="AC553" s="18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8"/>
      <c r="Y554" s="18"/>
      <c r="Z554" s="18"/>
      <c r="AA554" s="18"/>
      <c r="AB554" s="18"/>
      <c r="AC554" s="18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8"/>
      <c r="Y555" s="18"/>
      <c r="Z555" s="18"/>
      <c r="AA555" s="18"/>
      <c r="AB555" s="18"/>
      <c r="AC555" s="18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8"/>
      <c r="Y556" s="18"/>
      <c r="Z556" s="18"/>
      <c r="AA556" s="18"/>
      <c r="AB556" s="18"/>
      <c r="AC556" s="18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8"/>
      <c r="Y557" s="18"/>
      <c r="Z557" s="18"/>
      <c r="AA557" s="18"/>
      <c r="AB557" s="18"/>
      <c r="AC557" s="18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8"/>
      <c r="Y558" s="18"/>
      <c r="Z558" s="18"/>
      <c r="AA558" s="18"/>
      <c r="AB558" s="18"/>
      <c r="AC558" s="18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8"/>
      <c r="Y559" s="18"/>
      <c r="Z559" s="18"/>
      <c r="AA559" s="18"/>
      <c r="AB559" s="18"/>
      <c r="AC559" s="18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8"/>
      <c r="Y560" s="18"/>
      <c r="Z560" s="18"/>
      <c r="AA560" s="18"/>
      <c r="AB560" s="18"/>
      <c r="AC560" s="18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8"/>
      <c r="Y561" s="18"/>
      <c r="Z561" s="18"/>
      <c r="AA561" s="18"/>
      <c r="AB561" s="18"/>
      <c r="AC561" s="18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8"/>
      <c r="Y562" s="18"/>
      <c r="Z562" s="18"/>
      <c r="AA562" s="18"/>
      <c r="AB562" s="18"/>
      <c r="AC562" s="18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8"/>
      <c r="Y563" s="18"/>
      <c r="Z563" s="18"/>
      <c r="AA563" s="18"/>
      <c r="AB563" s="18"/>
      <c r="AC563" s="18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8"/>
      <c r="Y564" s="18"/>
      <c r="Z564" s="18"/>
      <c r="AA564" s="18"/>
      <c r="AB564" s="18"/>
      <c r="AC564" s="18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8"/>
      <c r="Y565" s="18"/>
      <c r="Z565" s="18"/>
      <c r="AA565" s="18"/>
      <c r="AB565" s="18"/>
      <c r="AC565" s="18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8"/>
      <c r="Y566" s="18"/>
      <c r="Z566" s="18"/>
      <c r="AA566" s="18"/>
      <c r="AB566" s="18"/>
      <c r="AC566" s="18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8"/>
      <c r="Y567" s="18"/>
      <c r="Z567" s="18"/>
      <c r="AA567" s="18"/>
      <c r="AB567" s="18"/>
      <c r="AC567" s="18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8"/>
      <c r="Y568" s="18"/>
      <c r="Z568" s="18"/>
      <c r="AA568" s="18"/>
      <c r="AB568" s="18"/>
      <c r="AC568" s="18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8"/>
      <c r="Y569" s="18"/>
      <c r="Z569" s="18"/>
      <c r="AA569" s="18"/>
      <c r="AB569" s="18"/>
      <c r="AC569" s="18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8"/>
      <c r="Y570" s="18"/>
      <c r="Z570" s="18"/>
      <c r="AA570" s="18"/>
      <c r="AB570" s="18"/>
      <c r="AC570" s="18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8"/>
      <c r="Y571" s="18"/>
      <c r="Z571" s="18"/>
      <c r="AA571" s="18"/>
      <c r="AB571" s="18"/>
      <c r="AC571" s="18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8"/>
      <c r="Y572" s="18"/>
      <c r="Z572" s="18"/>
      <c r="AA572" s="18"/>
      <c r="AB572" s="18"/>
      <c r="AC572" s="18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8"/>
      <c r="Y573" s="18"/>
      <c r="Z573" s="18"/>
      <c r="AA573" s="18"/>
      <c r="AB573" s="18"/>
      <c r="AC573" s="18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8"/>
      <c r="Y574" s="18"/>
      <c r="Z574" s="18"/>
      <c r="AA574" s="18"/>
      <c r="AB574" s="18"/>
      <c r="AC574" s="18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8"/>
      <c r="Y575" s="18"/>
      <c r="Z575" s="18"/>
      <c r="AA575" s="18"/>
      <c r="AB575" s="18"/>
      <c r="AC575" s="18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8"/>
      <c r="Y576" s="18"/>
      <c r="Z576" s="18"/>
      <c r="AA576" s="18"/>
      <c r="AB576" s="18"/>
      <c r="AC576" s="18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8"/>
      <c r="Y577" s="18"/>
      <c r="Z577" s="18"/>
      <c r="AA577" s="18"/>
      <c r="AB577" s="18"/>
      <c r="AC577" s="18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8"/>
      <c r="Y578" s="18"/>
      <c r="Z578" s="18"/>
      <c r="AA578" s="18"/>
      <c r="AB578" s="18"/>
      <c r="AC578" s="18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8"/>
      <c r="Y579" s="18"/>
      <c r="Z579" s="18"/>
      <c r="AA579" s="18"/>
      <c r="AB579" s="18"/>
      <c r="AC579" s="18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8"/>
      <c r="Y580" s="18"/>
      <c r="Z580" s="18"/>
      <c r="AA580" s="18"/>
      <c r="AB580" s="18"/>
      <c r="AC580" s="18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8"/>
      <c r="Y581" s="18"/>
      <c r="Z581" s="18"/>
      <c r="AA581" s="18"/>
      <c r="AB581" s="18"/>
      <c r="AC581" s="18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8"/>
      <c r="Y582" s="18"/>
      <c r="Z582" s="18"/>
      <c r="AA582" s="18"/>
      <c r="AB582" s="18"/>
      <c r="AC582" s="18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8"/>
      <c r="Y583" s="18"/>
      <c r="Z583" s="18"/>
      <c r="AA583" s="18"/>
      <c r="AB583" s="18"/>
      <c r="AC583" s="18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8"/>
      <c r="Y584" s="18"/>
      <c r="Z584" s="18"/>
      <c r="AA584" s="18"/>
      <c r="AB584" s="18"/>
      <c r="AC584" s="18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8"/>
      <c r="Y585" s="18"/>
      <c r="Z585" s="18"/>
      <c r="AA585" s="18"/>
      <c r="AB585" s="18"/>
      <c r="AC585" s="18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8"/>
      <c r="Y586" s="18"/>
      <c r="Z586" s="18"/>
      <c r="AA586" s="18"/>
      <c r="AB586" s="18"/>
      <c r="AC586" s="18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8"/>
      <c r="Y587" s="18"/>
      <c r="Z587" s="18"/>
      <c r="AA587" s="18"/>
      <c r="AB587" s="18"/>
      <c r="AC587" s="18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8"/>
      <c r="Y588" s="18"/>
      <c r="Z588" s="18"/>
      <c r="AA588" s="18"/>
      <c r="AB588" s="18"/>
      <c r="AC588" s="18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8"/>
      <c r="Y589" s="18"/>
      <c r="Z589" s="18"/>
      <c r="AA589" s="18"/>
      <c r="AB589" s="18"/>
      <c r="AC589" s="18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8"/>
      <c r="Y590" s="18"/>
      <c r="Z590" s="18"/>
      <c r="AA590" s="18"/>
      <c r="AB590" s="18"/>
      <c r="AC590" s="18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8"/>
      <c r="Y591" s="18"/>
      <c r="Z591" s="18"/>
      <c r="AA591" s="18"/>
      <c r="AB591" s="18"/>
      <c r="AC591" s="18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8"/>
      <c r="Y592" s="18"/>
      <c r="Z592" s="18"/>
      <c r="AA592" s="18"/>
      <c r="AB592" s="18"/>
      <c r="AC592" s="18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8"/>
      <c r="Y593" s="18"/>
      <c r="Z593" s="18"/>
      <c r="AA593" s="18"/>
      <c r="AB593" s="18"/>
      <c r="AC593" s="18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8"/>
      <c r="Y594" s="18"/>
      <c r="Z594" s="18"/>
      <c r="AA594" s="18"/>
      <c r="AB594" s="18"/>
      <c r="AC594" s="18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8"/>
      <c r="Y595" s="18"/>
      <c r="Z595" s="18"/>
      <c r="AA595" s="18"/>
      <c r="AB595" s="18"/>
      <c r="AC595" s="18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8"/>
      <c r="Y596" s="18"/>
      <c r="Z596" s="18"/>
      <c r="AA596" s="18"/>
      <c r="AB596" s="18"/>
      <c r="AC596" s="18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8"/>
      <c r="Y597" s="18"/>
      <c r="Z597" s="18"/>
      <c r="AA597" s="18"/>
      <c r="AB597" s="18"/>
      <c r="AC597" s="18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8"/>
      <c r="Y598" s="18"/>
      <c r="Z598" s="18"/>
      <c r="AA598" s="18"/>
      <c r="AB598" s="18"/>
      <c r="AC598" s="18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8"/>
      <c r="Y599" s="18"/>
      <c r="Z599" s="18"/>
      <c r="AA599" s="18"/>
      <c r="AB599" s="18"/>
      <c r="AC599" s="18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8"/>
      <c r="Y600" s="18"/>
      <c r="Z600" s="18"/>
      <c r="AA600" s="18"/>
      <c r="AB600" s="18"/>
      <c r="AC600" s="18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8"/>
      <c r="Y601" s="18"/>
      <c r="Z601" s="18"/>
      <c r="AA601" s="18"/>
      <c r="AB601" s="18"/>
      <c r="AC601" s="18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8"/>
      <c r="Y602" s="18"/>
      <c r="Z602" s="18"/>
      <c r="AA602" s="18"/>
      <c r="AB602" s="18"/>
      <c r="AC602" s="18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8"/>
      <c r="Y603" s="18"/>
      <c r="Z603" s="18"/>
      <c r="AA603" s="18"/>
      <c r="AB603" s="18"/>
      <c r="AC603" s="18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8"/>
      <c r="Y604" s="18"/>
      <c r="Z604" s="18"/>
      <c r="AA604" s="18"/>
      <c r="AB604" s="18"/>
      <c r="AC604" s="18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8"/>
      <c r="Y605" s="18"/>
      <c r="Z605" s="18"/>
      <c r="AA605" s="18"/>
      <c r="AB605" s="18"/>
      <c r="AC605" s="18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8"/>
      <c r="Y606" s="18"/>
      <c r="Z606" s="18"/>
      <c r="AA606" s="18"/>
      <c r="AB606" s="18"/>
      <c r="AC606" s="18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8"/>
      <c r="Y607" s="18"/>
      <c r="Z607" s="18"/>
      <c r="AA607" s="18"/>
      <c r="AB607" s="18"/>
      <c r="AC607" s="18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8"/>
      <c r="Y608" s="18"/>
      <c r="Z608" s="18"/>
      <c r="AA608" s="18"/>
      <c r="AB608" s="18"/>
      <c r="AC608" s="18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8"/>
      <c r="Y609" s="18"/>
      <c r="Z609" s="18"/>
      <c r="AA609" s="18"/>
      <c r="AB609" s="18"/>
      <c r="AC609" s="18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8"/>
      <c r="Y610" s="18"/>
      <c r="Z610" s="18"/>
      <c r="AA610" s="18"/>
      <c r="AB610" s="18"/>
      <c r="AC610" s="18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8"/>
      <c r="Y611" s="18"/>
      <c r="Z611" s="18"/>
      <c r="AA611" s="18"/>
      <c r="AB611" s="18"/>
      <c r="AC611" s="18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8"/>
      <c r="Y612" s="18"/>
      <c r="Z612" s="18"/>
      <c r="AA612" s="18"/>
      <c r="AB612" s="18"/>
      <c r="AC612" s="18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8"/>
      <c r="Y613" s="18"/>
      <c r="Z613" s="18"/>
      <c r="AA613" s="18"/>
      <c r="AB613" s="18"/>
      <c r="AC613" s="18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8"/>
      <c r="Y614" s="18"/>
      <c r="Z614" s="18"/>
      <c r="AA614" s="18"/>
      <c r="AB614" s="18"/>
      <c r="AC614" s="18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8"/>
      <c r="Y615" s="18"/>
      <c r="Z615" s="18"/>
      <c r="AA615" s="18"/>
      <c r="AB615" s="18"/>
      <c r="AC615" s="18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8"/>
      <c r="Y616" s="18"/>
      <c r="Z616" s="18"/>
      <c r="AA616" s="18"/>
      <c r="AB616" s="18"/>
      <c r="AC616" s="18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8"/>
      <c r="Y617" s="18"/>
      <c r="Z617" s="18"/>
      <c r="AA617" s="18"/>
      <c r="AB617" s="18"/>
      <c r="AC617" s="18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8"/>
      <c r="Y618" s="18"/>
      <c r="Z618" s="18"/>
      <c r="AA618" s="18"/>
      <c r="AB618" s="18"/>
      <c r="AC618" s="18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8"/>
      <c r="Y619" s="18"/>
      <c r="Z619" s="18"/>
      <c r="AA619" s="18"/>
      <c r="AB619" s="18"/>
      <c r="AC619" s="18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8"/>
      <c r="Y620" s="18"/>
      <c r="Z620" s="18"/>
      <c r="AA620" s="18"/>
      <c r="AB620" s="18"/>
      <c r="AC620" s="18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8"/>
      <c r="Y621" s="18"/>
      <c r="Z621" s="18"/>
      <c r="AA621" s="18"/>
      <c r="AB621" s="18"/>
      <c r="AC621" s="18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8"/>
      <c r="Y622" s="18"/>
      <c r="Z622" s="18"/>
      <c r="AA622" s="18"/>
      <c r="AB622" s="18"/>
      <c r="AC622" s="18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8"/>
      <c r="Y623" s="18"/>
      <c r="Z623" s="18"/>
      <c r="AA623" s="18"/>
      <c r="AB623" s="18"/>
      <c r="AC623" s="18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8"/>
      <c r="Y624" s="18"/>
      <c r="Z624" s="18"/>
      <c r="AA624" s="18"/>
      <c r="AB624" s="18"/>
      <c r="AC624" s="18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8"/>
      <c r="Y625" s="18"/>
      <c r="Z625" s="18"/>
      <c r="AA625" s="18"/>
      <c r="AB625" s="18"/>
      <c r="AC625" s="18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8"/>
      <c r="Y626" s="18"/>
      <c r="Z626" s="18"/>
      <c r="AA626" s="18"/>
      <c r="AB626" s="18"/>
      <c r="AC626" s="18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8"/>
      <c r="Y627" s="18"/>
      <c r="Z627" s="18"/>
      <c r="AA627" s="18"/>
      <c r="AB627" s="18"/>
      <c r="AC627" s="18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8"/>
      <c r="Y628" s="18"/>
      <c r="Z628" s="18"/>
      <c r="AA628" s="18"/>
      <c r="AB628" s="18"/>
      <c r="AC628" s="18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8"/>
      <c r="Y629" s="18"/>
      <c r="Z629" s="18"/>
      <c r="AA629" s="18"/>
      <c r="AB629" s="18"/>
      <c r="AC629" s="18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8"/>
      <c r="Y630" s="18"/>
      <c r="Z630" s="18"/>
      <c r="AA630" s="18"/>
      <c r="AB630" s="18"/>
      <c r="AC630" s="18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8"/>
      <c r="Y631" s="18"/>
      <c r="Z631" s="18"/>
      <c r="AA631" s="18"/>
      <c r="AB631" s="18"/>
      <c r="AC631" s="18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8"/>
      <c r="Y632" s="18"/>
      <c r="Z632" s="18"/>
      <c r="AA632" s="18"/>
      <c r="AB632" s="18"/>
      <c r="AC632" s="18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8"/>
      <c r="Y633" s="18"/>
      <c r="Z633" s="18"/>
      <c r="AA633" s="18"/>
      <c r="AB633" s="18"/>
      <c r="AC633" s="18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8"/>
      <c r="Y634" s="18"/>
      <c r="Z634" s="18"/>
      <c r="AA634" s="18"/>
      <c r="AB634" s="18"/>
      <c r="AC634" s="18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8"/>
      <c r="Y635" s="18"/>
      <c r="Z635" s="18"/>
      <c r="AA635" s="18"/>
      <c r="AB635" s="18"/>
      <c r="AC635" s="18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8"/>
      <c r="Y636" s="18"/>
      <c r="Z636" s="18"/>
      <c r="AA636" s="18"/>
      <c r="AB636" s="18"/>
      <c r="AC636" s="18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8"/>
      <c r="Y637" s="18"/>
      <c r="Z637" s="18"/>
      <c r="AA637" s="18"/>
      <c r="AB637" s="18"/>
      <c r="AC637" s="18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8"/>
      <c r="Y638" s="18"/>
      <c r="Z638" s="18"/>
      <c r="AA638" s="18"/>
      <c r="AB638" s="18"/>
      <c r="AC638" s="18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8"/>
      <c r="Y639" s="18"/>
      <c r="Z639" s="18"/>
      <c r="AA639" s="18"/>
      <c r="AB639" s="18"/>
      <c r="AC639" s="18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8"/>
      <c r="Y640" s="18"/>
      <c r="Z640" s="18"/>
      <c r="AA640" s="18"/>
      <c r="AB640" s="18"/>
      <c r="AC640" s="18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8"/>
      <c r="Y641" s="18"/>
      <c r="Z641" s="18"/>
      <c r="AA641" s="18"/>
      <c r="AB641" s="18"/>
      <c r="AC641" s="18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8"/>
      <c r="Y642" s="18"/>
      <c r="Z642" s="18"/>
      <c r="AA642" s="18"/>
      <c r="AB642" s="18"/>
      <c r="AC642" s="18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8"/>
      <c r="Y643" s="18"/>
      <c r="Z643" s="18"/>
      <c r="AA643" s="18"/>
      <c r="AB643" s="18"/>
      <c r="AC643" s="18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8"/>
      <c r="Y644" s="18"/>
      <c r="Z644" s="18"/>
      <c r="AA644" s="18"/>
      <c r="AB644" s="18"/>
      <c r="AC644" s="18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8"/>
      <c r="Y645" s="18"/>
      <c r="Z645" s="18"/>
      <c r="AA645" s="18"/>
      <c r="AB645" s="18"/>
      <c r="AC645" s="18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8"/>
      <c r="Y646" s="18"/>
      <c r="Z646" s="18"/>
      <c r="AA646" s="18"/>
      <c r="AB646" s="18"/>
      <c r="AC646" s="18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8"/>
      <c r="Y647" s="18"/>
      <c r="Z647" s="18"/>
      <c r="AA647" s="18"/>
      <c r="AB647" s="18"/>
      <c r="AC647" s="18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8"/>
      <c r="Y648" s="18"/>
      <c r="Z648" s="18"/>
      <c r="AA648" s="18"/>
      <c r="AB648" s="18"/>
      <c r="AC648" s="18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8"/>
      <c r="Y649" s="18"/>
      <c r="Z649" s="18"/>
      <c r="AA649" s="18"/>
      <c r="AB649" s="18"/>
      <c r="AC649" s="18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8"/>
      <c r="Y650" s="18"/>
      <c r="Z650" s="18"/>
      <c r="AA650" s="18"/>
      <c r="AB650" s="18"/>
      <c r="AC650" s="18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8"/>
      <c r="Y651" s="18"/>
      <c r="Z651" s="18"/>
      <c r="AA651" s="18"/>
      <c r="AB651" s="18"/>
      <c r="AC651" s="18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8"/>
      <c r="Y652" s="18"/>
      <c r="Z652" s="18"/>
      <c r="AA652" s="18"/>
      <c r="AB652" s="18"/>
      <c r="AC652" s="18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8"/>
      <c r="Y653" s="18"/>
      <c r="Z653" s="18"/>
      <c r="AA653" s="18"/>
      <c r="AB653" s="18"/>
      <c r="AC653" s="18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8"/>
      <c r="Y654" s="18"/>
      <c r="Z654" s="18"/>
      <c r="AA654" s="18"/>
      <c r="AB654" s="18"/>
      <c r="AC654" s="18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8"/>
      <c r="Y655" s="18"/>
      <c r="Z655" s="18"/>
      <c r="AA655" s="18"/>
      <c r="AB655" s="18"/>
      <c r="AC655" s="18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8"/>
      <c r="Y656" s="18"/>
      <c r="Z656" s="18"/>
      <c r="AA656" s="18"/>
      <c r="AB656" s="18"/>
      <c r="AC656" s="18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8"/>
      <c r="Y657" s="18"/>
      <c r="Z657" s="18"/>
      <c r="AA657" s="18"/>
      <c r="AB657" s="18"/>
      <c r="AC657" s="18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8"/>
      <c r="Y658" s="18"/>
      <c r="Z658" s="18"/>
      <c r="AA658" s="18"/>
      <c r="AB658" s="18"/>
      <c r="AC658" s="18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8"/>
      <c r="Y659" s="18"/>
      <c r="Z659" s="18"/>
      <c r="AA659" s="18"/>
      <c r="AB659" s="18"/>
      <c r="AC659" s="18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8"/>
      <c r="Y660" s="18"/>
      <c r="Z660" s="18"/>
      <c r="AA660" s="18"/>
      <c r="AB660" s="18"/>
      <c r="AC660" s="18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8"/>
      <c r="Y661" s="18"/>
      <c r="Z661" s="18"/>
      <c r="AA661" s="18"/>
      <c r="AB661" s="18"/>
      <c r="AC661" s="18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8"/>
      <c r="Y662" s="18"/>
      <c r="Z662" s="18"/>
      <c r="AA662" s="18"/>
      <c r="AB662" s="18"/>
      <c r="AC662" s="18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8"/>
      <c r="Y663" s="18"/>
      <c r="Z663" s="18"/>
      <c r="AA663" s="18"/>
      <c r="AB663" s="18"/>
      <c r="AC663" s="18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8"/>
      <c r="Y664" s="18"/>
      <c r="Z664" s="18"/>
      <c r="AA664" s="18"/>
      <c r="AB664" s="18"/>
      <c r="AC664" s="18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8"/>
      <c r="Y665" s="18"/>
      <c r="Z665" s="18"/>
      <c r="AA665" s="18"/>
      <c r="AB665" s="18"/>
      <c r="AC665" s="18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8"/>
      <c r="Y666" s="18"/>
      <c r="Z666" s="18"/>
      <c r="AA666" s="18"/>
      <c r="AB666" s="18"/>
      <c r="AC666" s="18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8"/>
      <c r="Y667" s="18"/>
      <c r="Z667" s="18"/>
      <c r="AA667" s="18"/>
      <c r="AB667" s="18"/>
      <c r="AC667" s="18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8"/>
      <c r="Y668" s="18"/>
      <c r="Z668" s="18"/>
      <c r="AA668" s="18"/>
      <c r="AB668" s="18"/>
      <c r="AC668" s="18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8"/>
      <c r="Y669" s="18"/>
      <c r="Z669" s="18"/>
      <c r="AA669" s="18"/>
      <c r="AB669" s="18"/>
      <c r="AC669" s="18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8"/>
      <c r="Y670" s="18"/>
      <c r="Z670" s="18"/>
      <c r="AA670" s="18"/>
      <c r="AB670" s="18"/>
      <c r="AC670" s="18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8"/>
      <c r="Y671" s="18"/>
      <c r="Z671" s="18"/>
      <c r="AA671" s="18"/>
      <c r="AB671" s="18"/>
      <c r="AC671" s="18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8"/>
      <c r="Y672" s="18"/>
      <c r="Z672" s="18"/>
      <c r="AA672" s="18"/>
      <c r="AB672" s="18"/>
      <c r="AC672" s="18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8"/>
      <c r="Y673" s="18"/>
      <c r="Z673" s="18"/>
      <c r="AA673" s="18"/>
      <c r="AB673" s="18"/>
      <c r="AC673" s="18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8"/>
      <c r="Y674" s="18"/>
      <c r="Z674" s="18"/>
      <c r="AA674" s="18"/>
      <c r="AB674" s="18"/>
      <c r="AC674" s="18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8"/>
      <c r="Y675" s="18"/>
      <c r="Z675" s="18"/>
      <c r="AA675" s="18"/>
      <c r="AB675" s="18"/>
      <c r="AC675" s="18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8"/>
      <c r="Y676" s="18"/>
      <c r="Z676" s="18"/>
      <c r="AA676" s="18"/>
      <c r="AB676" s="18"/>
      <c r="AC676" s="18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8"/>
      <c r="Y677" s="18"/>
      <c r="Z677" s="18"/>
      <c r="AA677" s="18"/>
      <c r="AB677" s="18"/>
      <c r="AC677" s="18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8"/>
      <c r="Y678" s="18"/>
      <c r="Z678" s="18"/>
      <c r="AA678" s="18"/>
      <c r="AB678" s="18"/>
      <c r="AC678" s="18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8"/>
      <c r="Y679" s="18"/>
      <c r="Z679" s="18"/>
      <c r="AA679" s="18"/>
      <c r="AB679" s="18"/>
      <c r="AC679" s="18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8"/>
      <c r="Y680" s="18"/>
      <c r="Z680" s="18"/>
      <c r="AA680" s="18"/>
      <c r="AB680" s="18"/>
      <c r="AC680" s="18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8"/>
      <c r="Y681" s="18"/>
      <c r="Z681" s="18"/>
      <c r="AA681" s="18"/>
      <c r="AB681" s="18"/>
      <c r="AC681" s="18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8"/>
      <c r="Y682" s="18"/>
      <c r="Z682" s="18"/>
      <c r="AA682" s="18"/>
      <c r="AB682" s="18"/>
      <c r="AC682" s="18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8"/>
      <c r="Y683" s="18"/>
      <c r="Z683" s="18"/>
      <c r="AA683" s="18"/>
      <c r="AB683" s="18"/>
      <c r="AC683" s="18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8"/>
      <c r="Y684" s="18"/>
      <c r="Z684" s="18"/>
      <c r="AA684" s="18"/>
      <c r="AB684" s="18"/>
      <c r="AC684" s="18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8"/>
      <c r="Y685" s="18"/>
      <c r="Z685" s="18"/>
      <c r="AA685" s="18"/>
      <c r="AB685" s="18"/>
      <c r="AC685" s="18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8"/>
      <c r="Y686" s="18"/>
      <c r="Z686" s="18"/>
      <c r="AA686" s="18"/>
      <c r="AB686" s="18"/>
      <c r="AC686" s="18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8"/>
      <c r="Y687" s="18"/>
      <c r="Z687" s="18"/>
      <c r="AA687" s="18"/>
      <c r="AB687" s="18"/>
      <c r="AC687" s="18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8"/>
      <c r="Y688" s="18"/>
      <c r="Z688" s="18"/>
      <c r="AA688" s="18"/>
      <c r="AB688" s="18"/>
      <c r="AC688" s="18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8"/>
      <c r="Y689" s="18"/>
      <c r="Z689" s="18"/>
      <c r="AA689" s="18"/>
      <c r="AB689" s="18"/>
      <c r="AC689" s="18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8"/>
      <c r="Y690" s="18"/>
      <c r="Z690" s="18"/>
      <c r="AA690" s="18"/>
      <c r="AB690" s="18"/>
      <c r="AC690" s="18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8"/>
      <c r="Y691" s="18"/>
      <c r="Z691" s="18"/>
      <c r="AA691" s="18"/>
      <c r="AB691" s="18"/>
      <c r="AC691" s="18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8"/>
      <c r="Y692" s="18"/>
      <c r="Z692" s="18"/>
      <c r="AA692" s="18"/>
      <c r="AB692" s="18"/>
      <c r="AC692" s="18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8"/>
      <c r="Y693" s="18"/>
      <c r="Z693" s="18"/>
      <c r="AA693" s="18"/>
      <c r="AB693" s="18"/>
      <c r="AC693" s="18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8"/>
      <c r="Y694" s="18"/>
      <c r="Z694" s="18"/>
      <c r="AA694" s="18"/>
      <c r="AB694" s="18"/>
      <c r="AC694" s="18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8"/>
      <c r="Y695" s="18"/>
      <c r="Z695" s="18"/>
      <c r="AA695" s="18"/>
      <c r="AB695" s="18"/>
      <c r="AC695" s="18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8"/>
      <c r="Y696" s="18"/>
      <c r="Z696" s="18"/>
      <c r="AA696" s="18"/>
      <c r="AB696" s="18"/>
      <c r="AC696" s="18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8"/>
      <c r="Y697" s="18"/>
      <c r="Z697" s="18"/>
      <c r="AA697" s="18"/>
      <c r="AB697" s="18"/>
      <c r="AC697" s="18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8"/>
      <c r="Y698" s="18"/>
      <c r="Z698" s="18"/>
      <c r="AA698" s="18"/>
      <c r="AB698" s="18"/>
      <c r="AC698" s="18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8"/>
      <c r="Y699" s="18"/>
      <c r="Z699" s="18"/>
      <c r="AA699" s="18"/>
      <c r="AB699" s="18"/>
      <c r="AC699" s="18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8"/>
      <c r="Y700" s="18"/>
      <c r="Z700" s="18"/>
      <c r="AA700" s="18"/>
      <c r="AB700" s="18"/>
      <c r="AC700" s="18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8"/>
      <c r="Y701" s="18"/>
      <c r="Z701" s="18"/>
      <c r="AA701" s="18"/>
      <c r="AB701" s="18"/>
      <c r="AC701" s="18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8"/>
      <c r="Y702" s="18"/>
      <c r="Z702" s="18"/>
      <c r="AA702" s="18"/>
      <c r="AB702" s="18"/>
      <c r="AC702" s="18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8"/>
      <c r="Y703" s="18"/>
      <c r="Z703" s="18"/>
      <c r="AA703" s="18"/>
      <c r="AB703" s="18"/>
      <c r="AC703" s="18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8"/>
      <c r="Y704" s="18"/>
      <c r="Z704" s="18"/>
      <c r="AA704" s="18"/>
      <c r="AB704" s="18"/>
      <c r="AC704" s="18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8"/>
      <c r="Y705" s="18"/>
      <c r="Z705" s="18"/>
      <c r="AA705" s="18"/>
      <c r="AB705" s="18"/>
      <c r="AC705" s="18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8"/>
      <c r="Y706" s="18"/>
      <c r="Z706" s="18"/>
      <c r="AA706" s="18"/>
      <c r="AB706" s="18"/>
      <c r="AC706" s="18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8"/>
      <c r="Y707" s="18"/>
      <c r="Z707" s="18"/>
      <c r="AA707" s="18"/>
      <c r="AB707" s="18"/>
      <c r="AC707" s="18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8"/>
      <c r="Y708" s="18"/>
      <c r="Z708" s="18"/>
      <c r="AA708" s="18"/>
      <c r="AB708" s="18"/>
      <c r="AC708" s="18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8"/>
      <c r="Y709" s="18"/>
      <c r="Z709" s="18"/>
      <c r="AA709" s="18"/>
      <c r="AB709" s="18"/>
      <c r="AC709" s="18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8"/>
      <c r="Y710" s="18"/>
      <c r="Z710" s="18"/>
      <c r="AA710" s="18"/>
      <c r="AB710" s="18"/>
      <c r="AC710" s="18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8"/>
      <c r="Y711" s="18"/>
      <c r="Z711" s="18"/>
      <c r="AA711" s="18"/>
      <c r="AB711" s="18"/>
      <c r="AC711" s="18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8"/>
      <c r="Y712" s="18"/>
      <c r="Z712" s="18"/>
      <c r="AA712" s="18"/>
      <c r="AB712" s="18"/>
      <c r="AC712" s="18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8"/>
      <c r="Y713" s="18"/>
      <c r="Z713" s="18"/>
      <c r="AA713" s="18"/>
      <c r="AB713" s="18"/>
      <c r="AC713" s="18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8"/>
      <c r="Y714" s="18"/>
      <c r="Z714" s="18"/>
      <c r="AA714" s="18"/>
      <c r="AB714" s="18"/>
      <c r="AC714" s="18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8"/>
      <c r="Y715" s="18"/>
      <c r="Z715" s="18"/>
      <c r="AA715" s="18"/>
      <c r="AB715" s="18"/>
      <c r="AC715" s="18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8"/>
      <c r="Y716" s="18"/>
      <c r="Z716" s="18"/>
      <c r="AA716" s="18"/>
      <c r="AB716" s="18"/>
      <c r="AC716" s="18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8"/>
      <c r="Y717" s="18"/>
      <c r="Z717" s="18"/>
      <c r="AA717" s="18"/>
      <c r="AB717" s="18"/>
      <c r="AC717" s="18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8"/>
      <c r="Y718" s="18"/>
      <c r="Z718" s="18"/>
      <c r="AA718" s="18"/>
      <c r="AB718" s="18"/>
      <c r="AC718" s="18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8"/>
      <c r="Y719" s="18"/>
      <c r="Z719" s="18"/>
      <c r="AA719" s="18"/>
      <c r="AB719" s="18"/>
      <c r="AC719" s="18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8"/>
      <c r="Y720" s="18"/>
      <c r="Z720" s="18"/>
      <c r="AA720" s="18"/>
      <c r="AB720" s="18"/>
      <c r="AC720" s="18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8"/>
      <c r="Y721" s="18"/>
      <c r="Z721" s="18"/>
      <c r="AA721" s="18"/>
      <c r="AB721" s="18"/>
      <c r="AC721" s="18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8"/>
      <c r="Y722" s="18"/>
      <c r="Z722" s="18"/>
      <c r="AA722" s="18"/>
      <c r="AB722" s="18"/>
      <c r="AC722" s="18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8"/>
      <c r="Y723" s="18"/>
      <c r="Z723" s="18"/>
      <c r="AA723" s="18"/>
      <c r="AB723" s="18"/>
      <c r="AC723" s="18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8"/>
      <c r="Y724" s="18"/>
      <c r="Z724" s="18"/>
      <c r="AA724" s="18"/>
      <c r="AB724" s="18"/>
      <c r="AC724" s="18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8"/>
      <c r="Y725" s="18"/>
      <c r="Z725" s="18"/>
      <c r="AA725" s="18"/>
      <c r="AB725" s="18"/>
      <c r="AC725" s="18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8"/>
      <c r="Y726" s="18"/>
      <c r="Z726" s="18"/>
      <c r="AA726" s="18"/>
      <c r="AB726" s="18"/>
      <c r="AC726" s="18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8"/>
      <c r="Y727" s="18"/>
      <c r="Z727" s="18"/>
      <c r="AA727" s="18"/>
      <c r="AB727" s="18"/>
      <c r="AC727" s="18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8"/>
      <c r="Y728" s="18"/>
      <c r="Z728" s="18"/>
      <c r="AA728" s="18"/>
      <c r="AB728" s="18"/>
      <c r="AC728" s="18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8"/>
      <c r="Y729" s="18"/>
      <c r="Z729" s="18"/>
      <c r="AA729" s="18"/>
      <c r="AB729" s="18"/>
      <c r="AC729" s="18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8"/>
      <c r="Y730" s="18"/>
      <c r="Z730" s="18"/>
      <c r="AA730" s="18"/>
      <c r="AB730" s="18"/>
      <c r="AC730" s="18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8"/>
      <c r="Y731" s="18"/>
      <c r="Z731" s="18"/>
      <c r="AA731" s="18"/>
      <c r="AB731" s="18"/>
      <c r="AC731" s="18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8"/>
      <c r="Y732" s="18"/>
      <c r="Z732" s="18"/>
      <c r="AA732" s="18"/>
      <c r="AB732" s="18"/>
      <c r="AC732" s="18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8"/>
      <c r="Y733" s="18"/>
      <c r="Z733" s="18"/>
      <c r="AA733" s="18"/>
      <c r="AB733" s="18"/>
      <c r="AC733" s="18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8"/>
      <c r="Y734" s="18"/>
      <c r="Z734" s="18"/>
      <c r="AA734" s="18"/>
      <c r="AB734" s="18"/>
      <c r="AC734" s="18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8"/>
      <c r="Y735" s="18"/>
      <c r="Z735" s="18"/>
      <c r="AA735" s="18"/>
      <c r="AB735" s="18"/>
      <c r="AC735" s="18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8"/>
      <c r="Y736" s="18"/>
      <c r="Z736" s="18"/>
      <c r="AA736" s="18"/>
      <c r="AB736" s="18"/>
      <c r="AC736" s="18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8"/>
      <c r="Y737" s="18"/>
      <c r="Z737" s="18"/>
      <c r="AA737" s="18"/>
      <c r="AB737" s="18"/>
      <c r="AC737" s="18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8"/>
      <c r="Y738" s="18"/>
      <c r="Z738" s="18"/>
      <c r="AA738" s="18"/>
      <c r="AB738" s="18"/>
      <c r="AC738" s="18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8"/>
      <c r="Y739" s="18"/>
      <c r="Z739" s="18"/>
      <c r="AA739" s="18"/>
      <c r="AB739" s="18"/>
      <c r="AC739" s="18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8"/>
      <c r="Y740" s="18"/>
      <c r="Z740" s="18"/>
      <c r="AA740" s="18"/>
      <c r="AB740" s="18"/>
      <c r="AC740" s="18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8"/>
      <c r="Y741" s="18"/>
      <c r="Z741" s="18"/>
      <c r="AA741" s="18"/>
      <c r="AB741" s="18"/>
      <c r="AC741" s="18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8"/>
      <c r="Y742" s="18"/>
      <c r="Z742" s="18"/>
      <c r="AA742" s="18"/>
      <c r="AB742" s="18"/>
      <c r="AC742" s="18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8"/>
      <c r="Y743" s="18"/>
      <c r="Z743" s="18"/>
      <c r="AA743" s="18"/>
      <c r="AB743" s="18"/>
      <c r="AC743" s="18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8"/>
      <c r="Y744" s="18"/>
      <c r="Z744" s="18"/>
      <c r="AA744" s="18"/>
      <c r="AB744" s="18"/>
      <c r="AC744" s="18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8"/>
      <c r="Y745" s="18"/>
      <c r="Z745" s="18"/>
      <c r="AA745" s="18"/>
      <c r="AB745" s="18"/>
      <c r="AC745" s="18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8"/>
      <c r="Y746" s="18"/>
      <c r="Z746" s="18"/>
      <c r="AA746" s="18"/>
      <c r="AB746" s="18"/>
      <c r="AC746" s="18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8"/>
      <c r="Y747" s="18"/>
      <c r="Z747" s="18"/>
      <c r="AA747" s="18"/>
      <c r="AB747" s="18"/>
      <c r="AC747" s="18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8"/>
      <c r="Y748" s="18"/>
      <c r="Z748" s="18"/>
      <c r="AA748" s="18"/>
      <c r="AB748" s="18"/>
      <c r="AC748" s="18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8"/>
      <c r="Y749" s="18"/>
      <c r="Z749" s="18"/>
      <c r="AA749" s="18"/>
      <c r="AB749" s="18"/>
      <c r="AC749" s="18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8"/>
      <c r="Y750" s="18"/>
      <c r="Z750" s="18"/>
      <c r="AA750" s="18"/>
      <c r="AB750" s="18"/>
      <c r="AC750" s="18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8"/>
      <c r="Y751" s="18"/>
      <c r="Z751" s="18"/>
      <c r="AA751" s="18"/>
      <c r="AB751" s="18"/>
      <c r="AC751" s="18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8"/>
      <c r="Y752" s="18"/>
      <c r="Z752" s="18"/>
      <c r="AA752" s="18"/>
      <c r="AB752" s="18"/>
      <c r="AC752" s="18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8"/>
      <c r="Y753" s="18"/>
      <c r="Z753" s="18"/>
      <c r="AA753" s="18"/>
      <c r="AB753" s="18"/>
      <c r="AC753" s="18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8"/>
      <c r="Y754" s="18"/>
      <c r="Z754" s="18"/>
      <c r="AA754" s="18"/>
      <c r="AB754" s="18"/>
      <c r="AC754" s="18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8"/>
      <c r="Y755" s="18"/>
      <c r="Z755" s="18"/>
      <c r="AA755" s="18"/>
      <c r="AB755" s="18"/>
      <c r="AC755" s="18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8"/>
      <c r="Y756" s="18"/>
      <c r="Z756" s="18"/>
      <c r="AA756" s="18"/>
      <c r="AB756" s="18"/>
      <c r="AC756" s="18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8"/>
      <c r="Y757" s="18"/>
      <c r="Z757" s="18"/>
      <c r="AA757" s="18"/>
      <c r="AB757" s="18"/>
      <c r="AC757" s="18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8"/>
      <c r="Y758" s="18"/>
      <c r="Z758" s="18"/>
      <c r="AA758" s="18"/>
      <c r="AB758" s="18"/>
      <c r="AC758" s="18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8"/>
      <c r="Y759" s="18"/>
      <c r="Z759" s="18"/>
      <c r="AA759" s="18"/>
      <c r="AB759" s="18"/>
      <c r="AC759" s="18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8"/>
      <c r="Y760" s="18"/>
      <c r="Z760" s="18"/>
      <c r="AA760" s="18"/>
      <c r="AB760" s="18"/>
      <c r="AC760" s="18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8"/>
      <c r="Y761" s="18"/>
      <c r="Z761" s="18"/>
      <c r="AA761" s="18"/>
      <c r="AB761" s="18"/>
      <c r="AC761" s="18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8"/>
      <c r="Y762" s="18"/>
      <c r="Z762" s="18"/>
      <c r="AA762" s="18"/>
      <c r="AB762" s="18"/>
      <c r="AC762" s="18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8"/>
      <c r="Y763" s="18"/>
      <c r="Z763" s="18"/>
      <c r="AA763" s="18"/>
      <c r="AB763" s="18"/>
      <c r="AC763" s="18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8"/>
      <c r="Y764" s="18"/>
      <c r="Z764" s="18"/>
      <c r="AA764" s="18"/>
      <c r="AB764" s="18"/>
      <c r="AC764" s="18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8"/>
      <c r="Y765" s="18"/>
      <c r="Z765" s="18"/>
      <c r="AA765" s="18"/>
      <c r="AB765" s="18"/>
      <c r="AC765" s="18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8"/>
      <c r="Y766" s="18"/>
      <c r="Z766" s="18"/>
      <c r="AA766" s="18"/>
      <c r="AB766" s="18"/>
      <c r="AC766" s="18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8"/>
      <c r="Y767" s="18"/>
      <c r="Z767" s="18"/>
      <c r="AA767" s="18"/>
      <c r="AB767" s="18"/>
      <c r="AC767" s="18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8"/>
      <c r="Y768" s="18"/>
      <c r="Z768" s="18"/>
      <c r="AA768" s="18"/>
      <c r="AB768" s="18"/>
      <c r="AC768" s="18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8"/>
      <c r="Y769" s="18"/>
      <c r="Z769" s="18"/>
      <c r="AA769" s="18"/>
      <c r="AB769" s="18"/>
      <c r="AC769" s="18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8"/>
      <c r="Y770" s="18"/>
      <c r="Z770" s="18"/>
      <c r="AA770" s="18"/>
      <c r="AB770" s="18"/>
      <c r="AC770" s="18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8"/>
      <c r="Y771" s="18"/>
      <c r="Z771" s="18"/>
      <c r="AA771" s="18"/>
      <c r="AB771" s="18"/>
      <c r="AC771" s="18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8"/>
      <c r="Y772" s="18"/>
      <c r="Z772" s="18"/>
      <c r="AA772" s="18"/>
      <c r="AB772" s="18"/>
      <c r="AC772" s="18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8"/>
      <c r="Y773" s="18"/>
      <c r="Z773" s="18"/>
      <c r="AA773" s="18"/>
      <c r="AB773" s="18"/>
      <c r="AC773" s="18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8"/>
      <c r="Y774" s="18"/>
      <c r="Z774" s="18"/>
      <c r="AA774" s="18"/>
      <c r="AB774" s="18"/>
      <c r="AC774" s="18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8"/>
      <c r="Y775" s="18"/>
      <c r="Z775" s="18"/>
      <c r="AA775" s="18"/>
      <c r="AB775" s="18"/>
      <c r="AC775" s="18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8"/>
      <c r="Y776" s="18"/>
      <c r="Z776" s="18"/>
      <c r="AA776" s="18"/>
      <c r="AB776" s="18"/>
      <c r="AC776" s="18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8"/>
      <c r="Y777" s="18"/>
      <c r="Z777" s="18"/>
      <c r="AA777" s="18"/>
      <c r="AB777" s="18"/>
      <c r="AC777" s="18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8"/>
      <c r="Y778" s="18"/>
      <c r="Z778" s="18"/>
      <c r="AA778" s="18"/>
      <c r="AB778" s="18"/>
      <c r="AC778" s="18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8"/>
      <c r="Y779" s="18"/>
      <c r="Z779" s="18"/>
      <c r="AA779" s="18"/>
      <c r="AB779" s="18"/>
      <c r="AC779" s="18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8"/>
      <c r="Y780" s="18"/>
      <c r="Z780" s="18"/>
      <c r="AA780" s="18"/>
      <c r="AB780" s="18"/>
      <c r="AC780" s="18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8"/>
      <c r="Y781" s="18"/>
      <c r="Z781" s="18"/>
      <c r="AA781" s="18"/>
      <c r="AB781" s="18"/>
      <c r="AC781" s="18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8"/>
      <c r="Y782" s="18"/>
      <c r="Z782" s="18"/>
      <c r="AA782" s="18"/>
      <c r="AB782" s="18"/>
      <c r="AC782" s="18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8"/>
      <c r="Y783" s="18"/>
      <c r="Z783" s="18"/>
      <c r="AA783" s="18"/>
      <c r="AB783" s="18"/>
      <c r="AC783" s="18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8"/>
      <c r="Y784" s="18"/>
      <c r="Z784" s="18"/>
      <c r="AA784" s="18"/>
      <c r="AB784" s="18"/>
      <c r="AC784" s="18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8"/>
      <c r="Y785" s="18"/>
      <c r="Z785" s="18"/>
      <c r="AA785" s="18"/>
      <c r="AB785" s="18"/>
      <c r="AC785" s="18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8"/>
      <c r="Y786" s="18"/>
      <c r="Z786" s="18"/>
      <c r="AA786" s="18"/>
      <c r="AB786" s="18"/>
      <c r="AC786" s="18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8"/>
      <c r="Y787" s="18"/>
      <c r="Z787" s="18"/>
      <c r="AA787" s="18"/>
      <c r="AB787" s="18"/>
      <c r="AC787" s="18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8"/>
      <c r="Y788" s="18"/>
      <c r="Z788" s="18"/>
      <c r="AA788" s="18"/>
      <c r="AB788" s="18"/>
      <c r="AC788" s="18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8"/>
      <c r="Y789" s="18"/>
      <c r="Z789" s="18"/>
      <c r="AA789" s="18"/>
      <c r="AB789" s="18"/>
      <c r="AC789" s="18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8"/>
      <c r="Y790" s="18"/>
      <c r="Z790" s="18"/>
      <c r="AA790" s="18"/>
      <c r="AB790" s="18"/>
      <c r="AC790" s="18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8"/>
      <c r="Y791" s="18"/>
      <c r="Z791" s="18"/>
      <c r="AA791" s="18"/>
      <c r="AB791" s="18"/>
      <c r="AC791" s="18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8"/>
      <c r="Y792" s="18"/>
      <c r="Z792" s="18"/>
      <c r="AA792" s="18"/>
      <c r="AB792" s="18"/>
      <c r="AC792" s="18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8"/>
      <c r="Y793" s="18"/>
      <c r="Z793" s="18"/>
      <c r="AA793" s="18"/>
      <c r="AB793" s="18"/>
      <c r="AC793" s="18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8"/>
      <c r="Y794" s="18"/>
      <c r="Z794" s="18"/>
      <c r="AA794" s="18"/>
      <c r="AB794" s="18"/>
      <c r="AC794" s="18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8"/>
      <c r="Y795" s="18"/>
      <c r="Z795" s="18"/>
      <c r="AA795" s="18"/>
      <c r="AB795" s="18"/>
      <c r="AC795" s="18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8"/>
      <c r="Y796" s="18"/>
      <c r="Z796" s="18"/>
      <c r="AA796" s="18"/>
      <c r="AB796" s="18"/>
      <c r="AC796" s="18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8"/>
      <c r="Y797" s="18"/>
      <c r="Z797" s="18"/>
      <c r="AA797" s="18"/>
      <c r="AB797" s="18"/>
      <c r="AC797" s="18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8"/>
      <c r="Y798" s="18"/>
      <c r="Z798" s="18"/>
      <c r="AA798" s="18"/>
      <c r="AB798" s="18"/>
      <c r="AC798" s="18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8"/>
      <c r="Y799" s="18"/>
      <c r="Z799" s="18"/>
      <c r="AA799" s="18"/>
      <c r="AB799" s="18"/>
      <c r="AC799" s="18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8"/>
      <c r="Y800" s="18"/>
      <c r="Z800" s="18"/>
      <c r="AA800" s="18"/>
      <c r="AB800" s="18"/>
      <c r="AC800" s="18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8"/>
      <c r="Y801" s="18"/>
      <c r="Z801" s="18"/>
      <c r="AA801" s="18"/>
      <c r="AB801" s="18"/>
      <c r="AC801" s="18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8"/>
      <c r="Y802" s="18"/>
      <c r="Z802" s="18"/>
      <c r="AA802" s="18"/>
      <c r="AB802" s="18"/>
      <c r="AC802" s="18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8"/>
      <c r="Y803" s="18"/>
      <c r="Z803" s="18"/>
      <c r="AA803" s="18"/>
      <c r="AB803" s="18"/>
      <c r="AC803" s="18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8"/>
      <c r="Y804" s="18"/>
      <c r="Z804" s="18"/>
      <c r="AA804" s="18"/>
      <c r="AB804" s="18"/>
      <c r="AC804" s="18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8"/>
      <c r="Y805" s="18"/>
      <c r="Z805" s="18"/>
      <c r="AA805" s="18"/>
      <c r="AB805" s="18"/>
      <c r="AC805" s="18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8"/>
      <c r="Y806" s="18"/>
      <c r="Z806" s="18"/>
      <c r="AA806" s="18"/>
      <c r="AB806" s="18"/>
      <c r="AC806" s="18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8"/>
      <c r="Y807" s="18"/>
      <c r="Z807" s="18"/>
      <c r="AA807" s="18"/>
      <c r="AB807" s="18"/>
      <c r="AC807" s="18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8"/>
      <c r="Y808" s="18"/>
      <c r="Z808" s="18"/>
      <c r="AA808" s="18"/>
      <c r="AB808" s="18"/>
      <c r="AC808" s="18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8"/>
      <c r="Y809" s="18"/>
      <c r="Z809" s="18"/>
      <c r="AA809" s="18"/>
      <c r="AB809" s="18"/>
      <c r="AC809" s="18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8"/>
      <c r="Y810" s="18"/>
      <c r="Z810" s="18"/>
      <c r="AA810" s="18"/>
      <c r="AB810" s="18"/>
      <c r="AC810" s="18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8"/>
      <c r="Y811" s="18"/>
      <c r="Z811" s="18"/>
      <c r="AA811" s="18"/>
      <c r="AB811" s="18"/>
      <c r="AC811" s="18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8"/>
      <c r="Y812" s="18"/>
      <c r="Z812" s="18"/>
      <c r="AA812" s="18"/>
      <c r="AB812" s="18"/>
      <c r="AC812" s="18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8"/>
      <c r="Y813" s="18"/>
      <c r="Z813" s="18"/>
      <c r="AA813" s="18"/>
      <c r="AB813" s="18"/>
      <c r="AC813" s="18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8"/>
      <c r="Y814" s="18"/>
      <c r="Z814" s="18"/>
      <c r="AA814" s="18"/>
      <c r="AB814" s="18"/>
      <c r="AC814" s="18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8"/>
      <c r="Y815" s="18"/>
      <c r="Z815" s="18"/>
      <c r="AA815" s="18"/>
      <c r="AB815" s="18"/>
      <c r="AC815" s="18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8"/>
      <c r="Y816" s="18"/>
      <c r="Z816" s="18"/>
      <c r="AA816" s="18"/>
      <c r="AB816" s="18"/>
      <c r="AC816" s="18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8"/>
      <c r="Y817" s="18"/>
      <c r="Z817" s="18"/>
      <c r="AA817" s="18"/>
      <c r="AB817" s="18"/>
      <c r="AC817" s="18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8"/>
      <c r="Y818" s="18"/>
      <c r="Z818" s="18"/>
      <c r="AA818" s="18"/>
      <c r="AB818" s="18"/>
      <c r="AC818" s="18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8"/>
      <c r="Y819" s="18"/>
      <c r="Z819" s="18"/>
      <c r="AA819" s="18"/>
      <c r="AB819" s="18"/>
      <c r="AC819" s="18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8"/>
      <c r="Y820" s="18"/>
      <c r="Z820" s="18"/>
      <c r="AA820" s="18"/>
      <c r="AB820" s="18"/>
      <c r="AC820" s="18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8"/>
      <c r="Y821" s="18"/>
      <c r="Z821" s="18"/>
      <c r="AA821" s="18"/>
      <c r="AB821" s="18"/>
      <c r="AC821" s="18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8"/>
      <c r="Y822" s="18"/>
      <c r="Z822" s="18"/>
      <c r="AA822" s="18"/>
      <c r="AB822" s="18"/>
      <c r="AC822" s="18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8"/>
      <c r="Y823" s="18"/>
      <c r="Z823" s="18"/>
      <c r="AA823" s="18"/>
      <c r="AB823" s="18"/>
      <c r="AC823" s="18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8"/>
      <c r="Y824" s="18"/>
      <c r="Z824" s="18"/>
      <c r="AA824" s="18"/>
      <c r="AB824" s="18"/>
      <c r="AC824" s="18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8"/>
      <c r="Y825" s="18"/>
      <c r="Z825" s="18"/>
      <c r="AA825" s="18"/>
      <c r="AB825" s="18"/>
      <c r="AC825" s="18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8"/>
      <c r="Y826" s="18"/>
      <c r="Z826" s="18"/>
      <c r="AA826" s="18"/>
      <c r="AB826" s="18"/>
      <c r="AC826" s="18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8"/>
      <c r="Y827" s="18"/>
      <c r="Z827" s="18"/>
      <c r="AA827" s="18"/>
      <c r="AB827" s="18"/>
      <c r="AC827" s="18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8"/>
      <c r="Y828" s="18"/>
      <c r="Z828" s="18"/>
      <c r="AA828" s="18"/>
      <c r="AB828" s="18"/>
      <c r="AC828" s="18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8"/>
      <c r="Y829" s="18"/>
      <c r="Z829" s="18"/>
      <c r="AA829" s="18"/>
      <c r="AB829" s="18"/>
      <c r="AC829" s="18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8"/>
      <c r="Y830" s="18"/>
      <c r="Z830" s="18"/>
      <c r="AA830" s="18"/>
      <c r="AB830" s="18"/>
      <c r="AC830" s="18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8"/>
      <c r="Y831" s="18"/>
      <c r="Z831" s="18"/>
      <c r="AA831" s="18"/>
      <c r="AB831" s="18"/>
      <c r="AC831" s="18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8"/>
      <c r="Y832" s="18"/>
      <c r="Z832" s="18"/>
      <c r="AA832" s="18"/>
      <c r="AB832" s="18"/>
      <c r="AC832" s="18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8"/>
      <c r="Y833" s="18"/>
      <c r="Z833" s="18"/>
      <c r="AA833" s="18"/>
      <c r="AB833" s="18"/>
      <c r="AC833" s="18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8"/>
      <c r="Y834" s="18"/>
      <c r="Z834" s="18"/>
      <c r="AA834" s="18"/>
      <c r="AB834" s="18"/>
      <c r="AC834" s="18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8"/>
      <c r="Y835" s="18"/>
      <c r="Z835" s="18"/>
      <c r="AA835" s="18"/>
      <c r="AB835" s="18"/>
      <c r="AC835" s="18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8"/>
      <c r="Y836" s="18"/>
      <c r="Z836" s="18"/>
      <c r="AA836" s="18"/>
      <c r="AB836" s="18"/>
      <c r="AC836" s="18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8"/>
      <c r="Y837" s="18"/>
      <c r="Z837" s="18"/>
      <c r="AA837" s="18"/>
      <c r="AB837" s="18"/>
      <c r="AC837" s="18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8"/>
      <c r="Y838" s="18"/>
      <c r="Z838" s="18"/>
      <c r="AA838" s="18"/>
      <c r="AB838" s="18"/>
      <c r="AC838" s="18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8"/>
      <c r="Y839" s="18"/>
      <c r="Z839" s="18"/>
      <c r="AA839" s="18"/>
      <c r="AB839" s="18"/>
      <c r="AC839" s="18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8"/>
      <c r="Y840" s="18"/>
      <c r="Z840" s="18"/>
      <c r="AA840" s="18"/>
      <c r="AB840" s="18"/>
      <c r="AC840" s="18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8"/>
      <c r="Y841" s="18"/>
      <c r="Z841" s="18"/>
      <c r="AA841" s="18"/>
      <c r="AB841" s="18"/>
      <c r="AC841" s="18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8"/>
      <c r="Y842" s="18"/>
      <c r="Z842" s="18"/>
      <c r="AA842" s="18"/>
      <c r="AB842" s="18"/>
      <c r="AC842" s="18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8"/>
      <c r="Y843" s="18"/>
      <c r="Z843" s="18"/>
      <c r="AA843" s="18"/>
      <c r="AB843" s="18"/>
      <c r="AC843" s="18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8"/>
      <c r="Y844" s="18"/>
      <c r="Z844" s="18"/>
      <c r="AA844" s="18"/>
      <c r="AB844" s="18"/>
      <c r="AC844" s="18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8"/>
      <c r="Y845" s="18"/>
      <c r="Z845" s="18"/>
      <c r="AA845" s="18"/>
      <c r="AB845" s="18"/>
      <c r="AC845" s="18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8"/>
      <c r="Y846" s="18"/>
      <c r="Z846" s="18"/>
      <c r="AA846" s="18"/>
      <c r="AB846" s="18"/>
      <c r="AC846" s="18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8"/>
      <c r="Y847" s="18"/>
      <c r="Z847" s="18"/>
      <c r="AA847" s="18"/>
      <c r="AB847" s="18"/>
      <c r="AC847" s="18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8"/>
      <c r="Y848" s="18"/>
      <c r="Z848" s="18"/>
      <c r="AA848" s="18"/>
      <c r="AB848" s="18"/>
      <c r="AC848" s="18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8"/>
      <c r="Y849" s="18"/>
      <c r="Z849" s="18"/>
      <c r="AA849" s="18"/>
      <c r="AB849" s="18"/>
      <c r="AC849" s="18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8"/>
      <c r="Y850" s="18"/>
      <c r="Z850" s="18"/>
      <c r="AA850" s="18"/>
      <c r="AB850" s="18"/>
      <c r="AC850" s="18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8"/>
      <c r="Y851" s="18"/>
      <c r="Z851" s="18"/>
      <c r="AA851" s="18"/>
      <c r="AB851" s="18"/>
      <c r="AC851" s="18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8"/>
      <c r="Y852" s="18"/>
      <c r="Z852" s="18"/>
      <c r="AA852" s="18"/>
      <c r="AB852" s="18"/>
      <c r="AC852" s="18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8"/>
      <c r="Y853" s="18"/>
      <c r="Z853" s="18"/>
      <c r="AA853" s="18"/>
      <c r="AB853" s="18"/>
      <c r="AC853" s="18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8"/>
      <c r="Y854" s="18"/>
      <c r="Z854" s="18"/>
      <c r="AA854" s="18"/>
      <c r="AB854" s="18"/>
      <c r="AC854" s="18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8"/>
      <c r="Y855" s="18"/>
      <c r="Z855" s="18"/>
      <c r="AA855" s="18"/>
      <c r="AB855" s="18"/>
      <c r="AC855" s="18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8"/>
      <c r="Y856" s="18"/>
      <c r="Z856" s="18"/>
      <c r="AA856" s="18"/>
      <c r="AB856" s="18"/>
      <c r="AC856" s="18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8"/>
      <c r="Y857" s="18"/>
      <c r="Z857" s="18"/>
      <c r="AA857" s="18"/>
      <c r="AB857" s="18"/>
      <c r="AC857" s="18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8"/>
      <c r="Y858" s="18"/>
      <c r="Z858" s="18"/>
      <c r="AA858" s="18"/>
      <c r="AB858" s="18"/>
      <c r="AC858" s="18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8"/>
      <c r="Y859" s="18"/>
      <c r="Z859" s="18"/>
      <c r="AA859" s="18"/>
      <c r="AB859" s="18"/>
      <c r="AC859" s="18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8"/>
      <c r="Y860" s="18"/>
      <c r="Z860" s="18"/>
      <c r="AA860" s="18"/>
      <c r="AB860" s="18"/>
      <c r="AC860" s="18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8"/>
      <c r="Y861" s="18"/>
      <c r="Z861" s="18"/>
      <c r="AA861" s="18"/>
      <c r="AB861" s="18"/>
      <c r="AC861" s="18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8"/>
      <c r="Y862" s="18"/>
      <c r="Z862" s="18"/>
      <c r="AA862" s="18"/>
      <c r="AB862" s="18"/>
      <c r="AC862" s="18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8"/>
      <c r="Y863" s="18"/>
      <c r="Z863" s="18"/>
      <c r="AA863" s="18"/>
      <c r="AB863" s="18"/>
      <c r="AC863" s="18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8"/>
      <c r="Y864" s="18"/>
      <c r="Z864" s="18"/>
      <c r="AA864" s="18"/>
      <c r="AB864" s="18"/>
      <c r="AC864" s="18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8"/>
      <c r="Y865" s="18"/>
      <c r="Z865" s="18"/>
      <c r="AA865" s="18"/>
      <c r="AB865" s="18"/>
      <c r="AC865" s="18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8"/>
      <c r="Y866" s="18"/>
      <c r="Z866" s="18"/>
      <c r="AA866" s="18"/>
      <c r="AB866" s="18"/>
      <c r="AC866" s="18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8"/>
      <c r="Y867" s="18"/>
      <c r="Z867" s="18"/>
      <c r="AA867" s="18"/>
      <c r="AB867" s="18"/>
      <c r="AC867" s="18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8"/>
      <c r="Y868" s="18"/>
      <c r="Z868" s="18"/>
      <c r="AA868" s="18"/>
      <c r="AB868" s="18"/>
      <c r="AC868" s="18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8"/>
      <c r="Y869" s="18"/>
      <c r="Z869" s="18"/>
      <c r="AA869" s="18"/>
      <c r="AB869" s="18"/>
      <c r="AC869" s="18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8"/>
      <c r="Y870" s="18"/>
      <c r="Z870" s="18"/>
      <c r="AA870" s="18"/>
      <c r="AB870" s="18"/>
      <c r="AC870" s="18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8"/>
      <c r="Y871" s="18"/>
      <c r="Z871" s="18"/>
      <c r="AA871" s="18"/>
      <c r="AB871" s="18"/>
      <c r="AC871" s="18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8"/>
      <c r="Y872" s="18"/>
      <c r="Z872" s="18"/>
      <c r="AA872" s="18"/>
      <c r="AB872" s="18"/>
      <c r="AC872" s="18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8"/>
      <c r="Y873" s="18"/>
      <c r="Z873" s="18"/>
      <c r="AA873" s="18"/>
      <c r="AB873" s="18"/>
      <c r="AC873" s="18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8"/>
      <c r="Y874" s="18"/>
      <c r="Z874" s="18"/>
      <c r="AA874" s="18"/>
      <c r="AB874" s="18"/>
      <c r="AC874" s="18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8"/>
      <c r="Y875" s="18"/>
      <c r="Z875" s="18"/>
      <c r="AA875" s="18"/>
      <c r="AB875" s="18"/>
      <c r="AC875" s="18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8"/>
      <c r="Y876" s="18"/>
      <c r="Z876" s="18"/>
      <c r="AA876" s="18"/>
      <c r="AB876" s="18"/>
      <c r="AC876" s="18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8"/>
      <c r="Y877" s="18"/>
      <c r="Z877" s="18"/>
      <c r="AA877" s="18"/>
      <c r="AB877" s="18"/>
      <c r="AC877" s="18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8"/>
      <c r="Y878" s="18"/>
      <c r="Z878" s="18"/>
      <c r="AA878" s="18"/>
      <c r="AB878" s="18"/>
      <c r="AC878" s="18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8"/>
      <c r="Y879" s="18"/>
      <c r="Z879" s="18"/>
      <c r="AA879" s="18"/>
      <c r="AB879" s="18"/>
      <c r="AC879" s="18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8"/>
      <c r="Y880" s="18"/>
      <c r="Z880" s="18"/>
      <c r="AA880" s="18"/>
      <c r="AB880" s="18"/>
      <c r="AC880" s="18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8"/>
      <c r="Y881" s="18"/>
      <c r="Z881" s="18"/>
      <c r="AA881" s="18"/>
      <c r="AB881" s="18"/>
      <c r="AC881" s="18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8"/>
      <c r="Y882" s="18"/>
      <c r="Z882" s="18"/>
      <c r="AA882" s="18"/>
      <c r="AB882" s="18"/>
      <c r="AC882" s="18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8"/>
      <c r="Y883" s="18"/>
      <c r="Z883" s="18"/>
      <c r="AA883" s="18"/>
      <c r="AB883" s="18"/>
      <c r="AC883" s="18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8"/>
      <c r="Y884" s="18"/>
      <c r="Z884" s="18"/>
      <c r="AA884" s="18"/>
      <c r="AB884" s="18"/>
      <c r="AC884" s="18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8"/>
      <c r="Y885" s="18"/>
      <c r="Z885" s="18"/>
      <c r="AA885" s="18"/>
      <c r="AB885" s="18"/>
      <c r="AC885" s="18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8"/>
      <c r="Y886" s="18"/>
      <c r="Z886" s="18"/>
      <c r="AA886" s="18"/>
      <c r="AB886" s="18"/>
      <c r="AC886" s="18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8"/>
      <c r="Y887" s="18"/>
      <c r="Z887" s="18"/>
      <c r="AA887" s="18"/>
      <c r="AB887" s="18"/>
      <c r="AC887" s="18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8"/>
      <c r="Y888" s="18"/>
      <c r="Z888" s="18"/>
      <c r="AA888" s="18"/>
      <c r="AB888" s="18"/>
      <c r="AC888" s="18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8"/>
      <c r="Y889" s="18"/>
      <c r="Z889" s="18"/>
      <c r="AA889" s="18"/>
      <c r="AB889" s="18"/>
      <c r="AC889" s="18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8"/>
      <c r="Y890" s="18"/>
      <c r="Z890" s="18"/>
      <c r="AA890" s="18"/>
      <c r="AB890" s="18"/>
      <c r="AC890" s="18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8"/>
      <c r="Y891" s="18"/>
      <c r="Z891" s="18"/>
      <c r="AA891" s="18"/>
      <c r="AB891" s="18"/>
      <c r="AC891" s="18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8"/>
      <c r="Y892" s="18"/>
      <c r="Z892" s="18"/>
      <c r="AA892" s="18"/>
      <c r="AB892" s="18"/>
      <c r="AC892" s="18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8"/>
      <c r="Y893" s="18"/>
      <c r="Z893" s="18"/>
      <c r="AA893" s="18"/>
      <c r="AB893" s="18"/>
      <c r="AC893" s="18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8"/>
      <c r="Y894" s="18"/>
      <c r="Z894" s="18"/>
      <c r="AA894" s="18"/>
      <c r="AB894" s="18"/>
      <c r="AC894" s="18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8"/>
      <c r="Y895" s="18"/>
      <c r="Z895" s="18"/>
      <c r="AA895" s="18"/>
      <c r="AB895" s="18"/>
      <c r="AC895" s="18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8"/>
      <c r="Y896" s="18"/>
      <c r="Z896" s="18"/>
      <c r="AA896" s="18"/>
      <c r="AB896" s="18"/>
      <c r="AC896" s="18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8"/>
      <c r="Y897" s="18"/>
      <c r="Z897" s="18"/>
      <c r="AA897" s="18"/>
      <c r="AB897" s="18"/>
      <c r="AC897" s="18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8"/>
      <c r="Y898" s="18"/>
      <c r="Z898" s="18"/>
      <c r="AA898" s="18"/>
      <c r="AB898" s="18"/>
      <c r="AC898" s="18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8"/>
      <c r="Y899" s="18"/>
      <c r="Z899" s="18"/>
      <c r="AA899" s="18"/>
      <c r="AB899" s="18"/>
      <c r="AC899" s="18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8"/>
      <c r="Y900" s="18"/>
      <c r="Z900" s="18"/>
      <c r="AA900" s="18"/>
      <c r="AB900" s="18"/>
      <c r="AC900" s="18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8"/>
      <c r="Y901" s="18"/>
      <c r="Z901" s="18"/>
      <c r="AA901" s="18"/>
      <c r="AB901" s="18"/>
      <c r="AC901" s="18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8"/>
      <c r="Y902" s="18"/>
      <c r="Z902" s="18"/>
      <c r="AA902" s="18"/>
      <c r="AB902" s="18"/>
      <c r="AC902" s="18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8"/>
      <c r="Y903" s="18"/>
      <c r="Z903" s="18"/>
      <c r="AA903" s="18"/>
      <c r="AB903" s="18"/>
      <c r="AC903" s="18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8"/>
      <c r="Y904" s="18"/>
      <c r="Z904" s="18"/>
      <c r="AA904" s="18"/>
      <c r="AB904" s="18"/>
      <c r="AC904" s="18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8"/>
      <c r="Y905" s="18"/>
      <c r="Z905" s="18"/>
      <c r="AA905" s="18"/>
      <c r="AB905" s="18"/>
      <c r="AC905" s="18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8"/>
      <c r="Y906" s="18"/>
      <c r="Z906" s="18"/>
      <c r="AA906" s="18"/>
      <c r="AB906" s="18"/>
      <c r="AC906" s="18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8"/>
      <c r="Y907" s="18"/>
      <c r="Z907" s="18"/>
      <c r="AA907" s="18"/>
      <c r="AB907" s="18"/>
      <c r="AC907" s="18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8"/>
      <c r="Y908" s="18"/>
      <c r="Z908" s="18"/>
      <c r="AA908" s="18"/>
      <c r="AB908" s="18"/>
      <c r="AC908" s="18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8"/>
      <c r="Y909" s="18"/>
      <c r="Z909" s="18"/>
      <c r="AA909" s="18"/>
      <c r="AB909" s="18"/>
      <c r="AC909" s="18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8"/>
      <c r="Y910" s="18"/>
      <c r="Z910" s="18"/>
      <c r="AA910" s="18"/>
      <c r="AB910" s="18"/>
      <c r="AC910" s="18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8"/>
      <c r="Y911" s="18"/>
      <c r="Z911" s="18"/>
      <c r="AA911" s="18"/>
      <c r="AB911" s="18"/>
      <c r="AC911" s="18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8"/>
      <c r="Y912" s="18"/>
      <c r="Z912" s="18"/>
      <c r="AA912" s="18"/>
      <c r="AB912" s="18"/>
      <c r="AC912" s="18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8"/>
      <c r="Y913" s="18"/>
      <c r="Z913" s="18"/>
      <c r="AA913" s="18"/>
      <c r="AB913" s="18"/>
      <c r="AC913" s="18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8"/>
      <c r="Y914" s="18"/>
      <c r="Z914" s="18"/>
      <c r="AA914" s="18"/>
      <c r="AB914" s="18"/>
      <c r="AC914" s="18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8"/>
      <c r="Y915" s="18"/>
      <c r="Z915" s="18"/>
      <c r="AA915" s="18"/>
      <c r="AB915" s="18"/>
      <c r="AC915" s="18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8"/>
      <c r="Y916" s="18"/>
      <c r="Z916" s="18"/>
      <c r="AA916" s="18"/>
      <c r="AB916" s="18"/>
      <c r="AC916" s="18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8"/>
      <c r="Y917" s="18"/>
      <c r="Z917" s="18"/>
      <c r="AA917" s="18"/>
      <c r="AB917" s="18"/>
      <c r="AC917" s="18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8"/>
      <c r="Y918" s="18"/>
      <c r="Z918" s="18"/>
      <c r="AA918" s="18"/>
      <c r="AB918" s="18"/>
      <c r="AC918" s="18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8"/>
      <c r="Y919" s="18"/>
      <c r="Z919" s="18"/>
      <c r="AA919" s="18"/>
      <c r="AB919" s="18"/>
      <c r="AC919" s="18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8"/>
      <c r="Y920" s="18"/>
      <c r="Z920" s="18"/>
      <c r="AA920" s="18"/>
      <c r="AB920" s="18"/>
      <c r="AC920" s="18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8"/>
      <c r="Y921" s="18"/>
      <c r="Z921" s="18"/>
      <c r="AA921" s="18"/>
      <c r="AB921" s="18"/>
      <c r="AC921" s="18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8"/>
      <c r="Y922" s="18"/>
      <c r="Z922" s="18"/>
      <c r="AA922" s="18"/>
      <c r="AB922" s="18"/>
      <c r="AC922" s="18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8"/>
      <c r="Y923" s="18"/>
      <c r="Z923" s="18"/>
      <c r="AA923" s="18"/>
      <c r="AB923" s="18"/>
      <c r="AC923" s="18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8"/>
      <c r="Y924" s="18"/>
      <c r="Z924" s="18"/>
      <c r="AA924" s="18"/>
      <c r="AB924" s="18"/>
      <c r="AC924" s="18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8"/>
      <c r="Y925" s="18"/>
      <c r="Z925" s="18"/>
      <c r="AA925" s="18"/>
      <c r="AB925" s="18"/>
      <c r="AC925" s="18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8"/>
      <c r="Y926" s="18"/>
      <c r="Z926" s="18"/>
      <c r="AA926" s="18"/>
      <c r="AB926" s="18"/>
      <c r="AC926" s="18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8"/>
      <c r="Y927" s="18"/>
      <c r="Z927" s="18"/>
      <c r="AA927" s="18"/>
      <c r="AB927" s="18"/>
      <c r="AC927" s="18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8"/>
      <c r="Y928" s="18"/>
      <c r="Z928" s="18"/>
      <c r="AA928" s="18"/>
      <c r="AB928" s="18"/>
      <c r="AC928" s="18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8"/>
      <c r="Y929" s="18"/>
      <c r="Z929" s="18"/>
      <c r="AA929" s="18"/>
      <c r="AB929" s="18"/>
      <c r="AC929" s="18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8"/>
      <c r="Y930" s="18"/>
      <c r="Z930" s="18"/>
      <c r="AA930" s="18"/>
      <c r="AB930" s="18"/>
      <c r="AC930" s="18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8"/>
      <c r="Y931" s="18"/>
      <c r="Z931" s="18"/>
      <c r="AA931" s="18"/>
      <c r="AB931" s="18"/>
      <c r="AC931" s="18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8"/>
      <c r="Y932" s="18"/>
      <c r="Z932" s="18"/>
      <c r="AA932" s="18"/>
      <c r="AB932" s="18"/>
      <c r="AC932" s="18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8"/>
      <c r="Y933" s="18"/>
      <c r="Z933" s="18"/>
      <c r="AA933" s="18"/>
      <c r="AB933" s="18"/>
      <c r="AC933" s="18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8"/>
      <c r="Y934" s="18"/>
      <c r="Z934" s="18"/>
      <c r="AA934" s="18"/>
      <c r="AB934" s="18"/>
      <c r="AC934" s="18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8"/>
      <c r="Y935" s="18"/>
      <c r="Z935" s="18"/>
      <c r="AA935" s="18"/>
      <c r="AB935" s="18"/>
      <c r="AC935" s="18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8"/>
      <c r="Y936" s="18"/>
      <c r="Z936" s="18"/>
      <c r="AA936" s="18"/>
      <c r="AB936" s="18"/>
      <c r="AC936" s="18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8"/>
      <c r="Y937" s="18"/>
      <c r="Z937" s="18"/>
      <c r="AA937" s="18"/>
      <c r="AB937" s="18"/>
      <c r="AC937" s="18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8"/>
      <c r="Y938" s="18"/>
      <c r="Z938" s="18"/>
      <c r="AA938" s="18"/>
      <c r="AB938" s="18"/>
      <c r="AC938" s="18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8"/>
      <c r="Y939" s="18"/>
      <c r="Z939" s="18"/>
      <c r="AA939" s="18"/>
      <c r="AB939" s="18"/>
      <c r="AC939" s="18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8"/>
      <c r="Y940" s="18"/>
      <c r="Z940" s="18"/>
      <c r="AA940" s="18"/>
      <c r="AB940" s="18"/>
      <c r="AC940" s="18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8"/>
      <c r="Y941" s="18"/>
      <c r="Z941" s="18"/>
      <c r="AA941" s="18"/>
      <c r="AB941" s="18"/>
      <c r="AC941" s="18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8"/>
      <c r="Y942" s="18"/>
      <c r="Z942" s="18"/>
      <c r="AA942" s="18"/>
      <c r="AB942" s="18"/>
      <c r="AC942" s="18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8"/>
      <c r="Y943" s="18"/>
      <c r="Z943" s="18"/>
      <c r="AA943" s="18"/>
      <c r="AB943" s="18"/>
      <c r="AC943" s="18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8"/>
      <c r="Y944" s="18"/>
      <c r="Z944" s="18"/>
      <c r="AA944" s="18"/>
      <c r="AB944" s="18"/>
      <c r="AC944" s="18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8"/>
      <c r="Y945" s="18"/>
      <c r="Z945" s="18"/>
      <c r="AA945" s="18"/>
      <c r="AB945" s="18"/>
      <c r="AC945" s="18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8"/>
      <c r="Y946" s="18"/>
      <c r="Z946" s="18"/>
      <c r="AA946" s="18"/>
      <c r="AB946" s="18"/>
      <c r="AC946" s="18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8"/>
      <c r="Y947" s="18"/>
      <c r="Z947" s="18"/>
      <c r="AA947" s="18"/>
      <c r="AB947" s="18"/>
      <c r="AC947" s="18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8"/>
      <c r="Y948" s="18"/>
      <c r="Z948" s="18"/>
      <c r="AA948" s="18"/>
      <c r="AB948" s="18"/>
      <c r="AC948" s="18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8"/>
      <c r="Y949" s="18"/>
      <c r="Z949" s="18"/>
      <c r="AA949" s="18"/>
      <c r="AB949" s="18"/>
      <c r="AC949" s="18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8"/>
      <c r="Y950" s="18"/>
      <c r="Z950" s="18"/>
      <c r="AA950" s="18"/>
      <c r="AB950" s="18"/>
      <c r="AC950" s="18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8"/>
      <c r="Y951" s="18"/>
      <c r="Z951" s="18"/>
      <c r="AA951" s="18"/>
      <c r="AB951" s="18"/>
      <c r="AC951" s="18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8"/>
      <c r="Y952" s="18"/>
      <c r="Z952" s="18"/>
      <c r="AA952" s="18"/>
      <c r="AB952" s="18"/>
      <c r="AC952" s="18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8"/>
      <c r="Y953" s="18"/>
      <c r="Z953" s="18"/>
      <c r="AA953" s="18"/>
      <c r="AB953" s="18"/>
      <c r="AC953" s="18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8"/>
      <c r="Y954" s="18"/>
      <c r="Z954" s="18"/>
      <c r="AA954" s="18"/>
      <c r="AB954" s="18"/>
      <c r="AC954" s="18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8"/>
      <c r="Y955" s="18"/>
      <c r="Z955" s="18"/>
      <c r="AA955" s="18"/>
      <c r="AB955" s="18"/>
      <c r="AC955" s="18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8"/>
      <c r="Y956" s="18"/>
      <c r="Z956" s="18"/>
      <c r="AA956" s="18"/>
      <c r="AB956" s="18"/>
      <c r="AC956" s="18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8"/>
      <c r="Y957" s="18"/>
      <c r="Z957" s="18"/>
      <c r="AA957" s="18"/>
      <c r="AB957" s="18"/>
      <c r="AC957" s="18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8"/>
      <c r="Y958" s="18"/>
      <c r="Z958" s="18"/>
      <c r="AA958" s="18"/>
      <c r="AB958" s="18"/>
      <c r="AC958" s="18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8"/>
      <c r="Y959" s="18"/>
      <c r="Z959" s="18"/>
      <c r="AA959" s="18"/>
      <c r="AB959" s="18"/>
      <c r="AC959" s="18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8"/>
      <c r="Y960" s="18"/>
      <c r="Z960" s="18"/>
      <c r="AA960" s="18"/>
      <c r="AB960" s="18"/>
      <c r="AC960" s="18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8"/>
      <c r="Y961" s="18"/>
      <c r="Z961" s="18"/>
      <c r="AA961" s="18"/>
      <c r="AB961" s="18"/>
      <c r="AC961" s="18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8"/>
      <c r="Y962" s="18"/>
      <c r="Z962" s="18"/>
      <c r="AA962" s="18"/>
      <c r="AB962" s="18"/>
      <c r="AC962" s="18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8"/>
      <c r="Y963" s="18"/>
      <c r="Z963" s="18"/>
      <c r="AA963" s="18"/>
      <c r="AB963" s="18"/>
      <c r="AC963" s="18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8"/>
      <c r="Y964" s="18"/>
      <c r="Z964" s="18"/>
      <c r="AA964" s="18"/>
      <c r="AB964" s="18"/>
      <c r="AC964" s="18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8"/>
      <c r="Y965" s="18"/>
      <c r="Z965" s="18"/>
      <c r="AA965" s="18"/>
      <c r="AB965" s="18"/>
      <c r="AC965" s="18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8"/>
      <c r="Y966" s="18"/>
      <c r="Z966" s="18"/>
      <c r="AA966" s="18"/>
      <c r="AB966" s="18"/>
      <c r="AC966" s="18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8"/>
      <c r="Y967" s="18"/>
      <c r="Z967" s="18"/>
      <c r="AA967" s="18"/>
      <c r="AB967" s="18"/>
      <c r="AC967" s="18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8"/>
      <c r="Y968" s="18"/>
      <c r="Z968" s="18"/>
      <c r="AA968" s="18"/>
      <c r="AB968" s="18"/>
      <c r="AC968" s="18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8"/>
      <c r="Y969" s="18"/>
      <c r="Z969" s="18"/>
      <c r="AA969" s="18"/>
      <c r="AB969" s="18"/>
      <c r="AC969" s="18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8"/>
      <c r="Y970" s="18"/>
      <c r="Z970" s="18"/>
      <c r="AA970" s="18"/>
      <c r="AB970" s="18"/>
      <c r="AC970" s="18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8"/>
      <c r="Y971" s="18"/>
      <c r="Z971" s="18"/>
      <c r="AA971" s="18"/>
      <c r="AB971" s="18"/>
      <c r="AC971" s="18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8"/>
      <c r="Y972" s="18"/>
      <c r="Z972" s="18"/>
      <c r="AA972" s="18"/>
      <c r="AB972" s="18"/>
      <c r="AC972" s="18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8"/>
      <c r="Y973" s="18"/>
      <c r="Z973" s="18"/>
      <c r="AA973" s="18"/>
      <c r="AB973" s="18"/>
      <c r="AC973" s="18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8"/>
      <c r="Y974" s="18"/>
      <c r="Z974" s="18"/>
      <c r="AA974" s="18"/>
      <c r="AB974" s="18"/>
      <c r="AC974" s="18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8"/>
      <c r="Y975" s="18"/>
      <c r="Z975" s="18"/>
      <c r="AA975" s="18"/>
      <c r="AB975" s="18"/>
      <c r="AC975" s="18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8"/>
      <c r="Y976" s="18"/>
      <c r="Z976" s="18"/>
      <c r="AA976" s="18"/>
      <c r="AB976" s="18"/>
      <c r="AC976" s="18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8"/>
      <c r="Y977" s="18"/>
      <c r="Z977" s="18"/>
      <c r="AA977" s="18"/>
      <c r="AB977" s="18"/>
      <c r="AC977" s="18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8"/>
      <c r="Y978" s="18"/>
      <c r="Z978" s="18"/>
      <c r="AA978" s="18"/>
      <c r="AB978" s="18"/>
      <c r="AC978" s="18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8"/>
      <c r="Y979" s="18"/>
      <c r="Z979" s="18"/>
      <c r="AA979" s="18"/>
      <c r="AB979" s="18"/>
      <c r="AC979" s="18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8"/>
      <c r="Y980" s="18"/>
      <c r="Z980" s="18"/>
      <c r="AA980" s="18"/>
      <c r="AB980" s="18"/>
      <c r="AC980" s="18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8"/>
      <c r="Y981" s="18"/>
      <c r="Z981" s="18"/>
      <c r="AA981" s="18"/>
      <c r="AB981" s="18"/>
      <c r="AC981" s="18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8"/>
      <c r="Y982" s="18"/>
      <c r="Z982" s="18"/>
      <c r="AA982" s="18"/>
      <c r="AB982" s="18"/>
      <c r="AC982" s="18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8"/>
      <c r="Y983" s="18"/>
      <c r="Z983" s="18"/>
      <c r="AA983" s="18"/>
      <c r="AB983" s="18"/>
      <c r="AC983" s="18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8"/>
      <c r="Y984" s="18"/>
      <c r="Z984" s="18"/>
      <c r="AA984" s="18"/>
      <c r="AB984" s="18"/>
      <c r="AC984" s="18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8"/>
      <c r="Y985" s="18"/>
      <c r="Z985" s="18"/>
      <c r="AA985" s="18"/>
      <c r="AB985" s="18"/>
      <c r="AC985" s="18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8"/>
      <c r="Y986" s="18"/>
      <c r="Z986" s="18"/>
      <c r="AA986" s="18"/>
      <c r="AB986" s="18"/>
      <c r="AC986" s="18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8"/>
      <c r="Y987" s="18"/>
      <c r="Z987" s="18"/>
      <c r="AA987" s="18"/>
      <c r="AB987" s="18"/>
      <c r="AC987" s="18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8"/>
      <c r="Y988" s="18"/>
      <c r="Z988" s="18"/>
      <c r="AA988" s="18"/>
      <c r="AB988" s="18"/>
      <c r="AC988" s="18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8"/>
      <c r="Y989" s="18"/>
      <c r="Z989" s="18"/>
      <c r="AA989" s="18"/>
      <c r="AB989" s="18"/>
      <c r="AC989" s="18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8"/>
      <c r="Y990" s="18"/>
      <c r="Z990" s="18"/>
      <c r="AA990" s="18"/>
      <c r="AB990" s="18"/>
      <c r="AC990" s="18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8"/>
      <c r="Y991" s="18"/>
      <c r="Z991" s="18"/>
      <c r="AA991" s="18"/>
      <c r="AB991" s="18"/>
      <c r="AC991" s="18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8"/>
      <c r="Y992" s="18"/>
      <c r="Z992" s="18"/>
      <c r="AA992" s="18"/>
      <c r="AB992" s="18"/>
      <c r="AC992" s="18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8"/>
      <c r="Y993" s="18"/>
      <c r="Z993" s="18"/>
      <c r="AA993" s="18"/>
      <c r="AB993" s="18"/>
      <c r="AC993" s="18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8"/>
      <c r="Y994" s="18"/>
      <c r="Z994" s="18"/>
      <c r="AA994" s="18"/>
      <c r="AB994" s="18"/>
      <c r="AC994" s="18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8"/>
      <c r="Y995" s="18"/>
      <c r="Z995" s="18"/>
      <c r="AA995" s="18"/>
      <c r="AB995" s="18"/>
      <c r="AC995" s="18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8"/>
      <c r="Y996" s="18"/>
      <c r="Z996" s="18"/>
      <c r="AA996" s="18"/>
      <c r="AB996" s="18"/>
      <c r="AC996" s="18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8"/>
      <c r="Y997" s="18"/>
      <c r="Z997" s="18"/>
      <c r="AA997" s="18"/>
      <c r="AB997" s="18"/>
      <c r="AC997" s="18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</row>
  </sheetData>
  <mergeCells count="125">
    <mergeCell ref="L6:L7"/>
    <mergeCell ref="N6:N7"/>
    <mergeCell ref="L10:L11"/>
    <mergeCell ref="Q11:Q12"/>
    <mergeCell ref="S11:S12"/>
    <mergeCell ref="L12:L13"/>
    <mergeCell ref="B2:V2"/>
    <mergeCell ref="B4:B5"/>
    <mergeCell ref="G4:G5"/>
    <mergeCell ref="I4:I5"/>
    <mergeCell ref="B6:B7"/>
    <mergeCell ref="D6:D7"/>
    <mergeCell ref="B8:B9"/>
    <mergeCell ref="I8:I9"/>
    <mergeCell ref="G6:G7"/>
    <mergeCell ref="G8:G9"/>
    <mergeCell ref="B10:B11"/>
    <mergeCell ref="D10:D11"/>
    <mergeCell ref="G12:G13"/>
    <mergeCell ref="G14:G15"/>
    <mergeCell ref="I14:I15"/>
    <mergeCell ref="G18:G19"/>
    <mergeCell ref="I18:I19"/>
    <mergeCell ref="Q18:Q19"/>
    <mergeCell ref="V19:V20"/>
    <mergeCell ref="Q20:Q21"/>
    <mergeCell ref="L23:L24"/>
    <mergeCell ref="N23:N24"/>
    <mergeCell ref="B14:B15"/>
    <mergeCell ref="B16:B17"/>
    <mergeCell ref="D16:D17"/>
    <mergeCell ref="G16:G17"/>
    <mergeCell ref="L16:L17"/>
    <mergeCell ref="N16:N17"/>
    <mergeCell ref="B18:B19"/>
    <mergeCell ref="Q27:Q28"/>
    <mergeCell ref="S27:S28"/>
    <mergeCell ref="L27:L28"/>
    <mergeCell ref="L29:L30"/>
    <mergeCell ref="B54:B55"/>
    <mergeCell ref="D54:D55"/>
    <mergeCell ref="L54:L55"/>
    <mergeCell ref="Q55:Q56"/>
    <mergeCell ref="S55:S56"/>
    <mergeCell ref="L56:L57"/>
    <mergeCell ref="B58:B59"/>
    <mergeCell ref="N60:N61"/>
    <mergeCell ref="Q62:Q63"/>
    <mergeCell ref="G58:G59"/>
    <mergeCell ref="I58:I59"/>
    <mergeCell ref="B60:B61"/>
    <mergeCell ref="D60:D61"/>
    <mergeCell ref="L60:L61"/>
    <mergeCell ref="B62:B63"/>
    <mergeCell ref="I62:I63"/>
    <mergeCell ref="G60:G61"/>
    <mergeCell ref="G62:G63"/>
    <mergeCell ref="V63:V64"/>
    <mergeCell ref="D64:D65"/>
    <mergeCell ref="Q64:Q65"/>
    <mergeCell ref="L67:L68"/>
    <mergeCell ref="N67:N68"/>
    <mergeCell ref="B64:B65"/>
    <mergeCell ref="B68:B69"/>
    <mergeCell ref="D70:D71"/>
    <mergeCell ref="G70:G71"/>
    <mergeCell ref="L71:L72"/>
    <mergeCell ref="Q71:Q72"/>
    <mergeCell ref="S71:S72"/>
    <mergeCell ref="G76:G77"/>
    <mergeCell ref="G78:G79"/>
    <mergeCell ref="G82:G83"/>
    <mergeCell ref="I82:I83"/>
    <mergeCell ref="B80:B81"/>
    <mergeCell ref="D80:D81"/>
    <mergeCell ref="B82:B83"/>
    <mergeCell ref="B84:B85"/>
    <mergeCell ref="D84:D85"/>
    <mergeCell ref="B70:B71"/>
    <mergeCell ref="B72:B73"/>
    <mergeCell ref="G72:G73"/>
    <mergeCell ref="I72:I73"/>
    <mergeCell ref="B74:B75"/>
    <mergeCell ref="D74:D75"/>
    <mergeCell ref="B78:B79"/>
    <mergeCell ref="G26:G27"/>
    <mergeCell ref="G28:G29"/>
    <mergeCell ref="G32:G33"/>
    <mergeCell ref="L33:L34"/>
    <mergeCell ref="N33:N34"/>
    <mergeCell ref="G34:G35"/>
    <mergeCell ref="B20:B21"/>
    <mergeCell ref="D20:D21"/>
    <mergeCell ref="B24:B25"/>
    <mergeCell ref="B26:B27"/>
    <mergeCell ref="D26:D27"/>
    <mergeCell ref="B28:B29"/>
    <mergeCell ref="I28:I29"/>
    <mergeCell ref="B30:B31"/>
    <mergeCell ref="D30:D31"/>
    <mergeCell ref="B34:B35"/>
    <mergeCell ref="B36:B37"/>
    <mergeCell ref="D36:D37"/>
    <mergeCell ref="G38:G39"/>
    <mergeCell ref="I38:I39"/>
    <mergeCell ref="B38:B39"/>
    <mergeCell ref="B40:B41"/>
    <mergeCell ref="D40:D41"/>
    <mergeCell ref="B45:V45"/>
    <mergeCell ref="G46:G47"/>
    <mergeCell ref="G48:G49"/>
    <mergeCell ref="I48:I49"/>
    <mergeCell ref="G52:G53"/>
    <mergeCell ref="I52:I53"/>
    <mergeCell ref="G56:G57"/>
    <mergeCell ref="B48:B49"/>
    <mergeCell ref="B50:B51"/>
    <mergeCell ref="D50:D51"/>
    <mergeCell ref="G50:G51"/>
    <mergeCell ref="L50:L51"/>
    <mergeCell ref="N50:N51"/>
    <mergeCell ref="B52:B53"/>
    <mergeCell ref="L73:L74"/>
    <mergeCell ref="L77:L78"/>
    <mergeCell ref="N77:N7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6.38"/>
    <col customWidth="1" min="2" max="2" width="28.88"/>
    <col customWidth="1" min="3" max="3" width="1.38"/>
    <col customWidth="1" min="4" max="4" width="40.75"/>
    <col customWidth="1" min="5" max="5" width="16.38"/>
    <col customWidth="1" min="6" max="6" width="1.38"/>
    <col customWidth="1" min="7" max="7" width="16.38"/>
    <col customWidth="1" min="8" max="8" width="5.13"/>
  </cols>
  <sheetData>
    <row r="1" ht="10.5" customHeight="1">
      <c r="A1" s="2"/>
      <c r="B1" s="3"/>
      <c r="C1" s="3"/>
      <c r="D1" s="3"/>
      <c r="E1" s="3"/>
      <c r="F1" s="4"/>
      <c r="G1" s="3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8"/>
      <c r="Y1" s="9"/>
      <c r="Z1" s="9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9"/>
    </row>
    <row r="2" ht="6.0" customHeight="1">
      <c r="A2" s="10"/>
      <c r="B2" s="13"/>
      <c r="C2" s="13"/>
      <c r="D2" s="13"/>
      <c r="E2" s="13"/>
      <c r="F2" s="14"/>
      <c r="G2" s="13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Y2" s="17"/>
      <c r="Z2" s="17"/>
      <c r="AU2" s="17"/>
    </row>
    <row r="3" ht="4.5" customHeight="1">
      <c r="A3" s="2"/>
      <c r="B3" s="3"/>
      <c r="C3" s="3"/>
      <c r="D3" s="3"/>
      <c r="E3" s="3"/>
      <c r="F3" s="4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8"/>
      <c r="Y3" s="9"/>
      <c r="Z3" s="9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9"/>
    </row>
    <row r="4" ht="21.0" customHeight="1">
      <c r="A4" s="19" t="s">
        <v>55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0"/>
      <c r="Y4" s="21"/>
      <c r="Z4" s="21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1"/>
    </row>
    <row r="5" ht="4.5" customHeight="1">
      <c r="A5" s="24"/>
      <c r="B5" s="25"/>
      <c r="D5" s="25"/>
      <c r="E5" s="25"/>
      <c r="F5" s="27"/>
      <c r="G5" s="25"/>
      <c r="H5" s="25"/>
    </row>
    <row r="6" ht="6.0" customHeight="1">
      <c r="A6" s="29"/>
      <c r="B6" s="30"/>
      <c r="C6" s="31"/>
      <c r="D6" s="30"/>
      <c r="E6" s="30"/>
      <c r="F6" s="32"/>
      <c r="G6" s="30"/>
      <c r="H6" s="30"/>
    </row>
    <row r="7" ht="4.5" customHeight="1">
      <c r="A7" s="24"/>
      <c r="B7" s="25"/>
      <c r="D7" s="25"/>
      <c r="E7" s="25"/>
      <c r="F7" s="27"/>
      <c r="G7" s="25"/>
      <c r="H7" s="25"/>
    </row>
    <row r="8" ht="22.5" customHeight="1">
      <c r="A8" s="34" t="s">
        <v>92</v>
      </c>
      <c r="B8" s="38" t="s">
        <v>94</v>
      </c>
      <c r="C8" s="39"/>
      <c r="D8" s="40" t="s">
        <v>103</v>
      </c>
      <c r="E8" s="41" t="s">
        <v>105</v>
      </c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</row>
    <row r="9" ht="22.5" customHeight="1">
      <c r="A9" s="44" t="s">
        <v>121</v>
      </c>
      <c r="B9" s="44" t="s">
        <v>122</v>
      </c>
      <c r="D9" s="44" t="s">
        <v>125</v>
      </c>
      <c r="E9" s="47">
        <f>'Brackets To Edit'!Z4</f>
        <v>1</v>
      </c>
      <c r="F9" s="48" t="s">
        <v>134</v>
      </c>
      <c r="G9" s="51">
        <f>'Brackets To Edit'!AA4</f>
        <v>2</v>
      </c>
      <c r="H9" s="52">
        <f t="shared" ref="H9:H14" si="1">G9</f>
        <v>2</v>
      </c>
      <c r="I9" s="53">
        <f t="shared" ref="I9:I14" si="2">G9</f>
        <v>2</v>
      </c>
      <c r="J9" s="53">
        <f t="shared" ref="J9:J14" si="3">G9</f>
        <v>2</v>
      </c>
      <c r="K9" s="53">
        <f t="shared" ref="K9:K14" si="4">G9</f>
        <v>2</v>
      </c>
      <c r="L9" s="53">
        <f t="shared" ref="L9:L14" si="5">G9</f>
        <v>2</v>
      </c>
      <c r="M9" s="53">
        <f t="shared" ref="M9:M14" si="6">G9</f>
        <v>2</v>
      </c>
      <c r="N9" s="53">
        <f t="shared" ref="N9:N14" si="7">G9</f>
        <v>2</v>
      </c>
      <c r="O9" s="53">
        <f t="shared" ref="O9:O14" si="8">G9</f>
        <v>2</v>
      </c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</row>
    <row r="10" ht="22.5" customHeight="1">
      <c r="A10" s="57" t="s">
        <v>152</v>
      </c>
      <c r="B10" s="58" t="s">
        <v>153</v>
      </c>
      <c r="C10" s="39"/>
      <c r="D10" s="59" t="s">
        <v>154</v>
      </c>
      <c r="E10" s="60">
        <f>'Brackets To Edit'!Z5</f>
        <v>0</v>
      </c>
      <c r="F10" s="61" t="s">
        <v>134</v>
      </c>
      <c r="G10" s="62">
        <f>'Brackets To Edit'!AA5</f>
        <v>2</v>
      </c>
      <c r="H10" s="63">
        <f t="shared" si="1"/>
        <v>2</v>
      </c>
      <c r="I10" s="53">
        <f t="shared" si="2"/>
        <v>2</v>
      </c>
      <c r="J10" s="53">
        <f t="shared" si="3"/>
        <v>2</v>
      </c>
      <c r="K10" s="53">
        <f t="shared" si="4"/>
        <v>2</v>
      </c>
      <c r="L10" s="53">
        <f t="shared" si="5"/>
        <v>2</v>
      </c>
      <c r="M10" s="53">
        <f t="shared" si="6"/>
        <v>2</v>
      </c>
      <c r="N10" s="53">
        <f t="shared" si="7"/>
        <v>2</v>
      </c>
      <c r="O10" s="53">
        <f t="shared" si="8"/>
        <v>2</v>
      </c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</row>
    <row r="11" ht="22.5" customHeight="1">
      <c r="A11" s="44" t="s">
        <v>155</v>
      </c>
      <c r="B11" s="44" t="s">
        <v>156</v>
      </c>
      <c r="D11" s="44" t="s">
        <v>157</v>
      </c>
      <c r="E11" s="47">
        <f>'Brackets To Edit'!Z6</f>
        <v>3</v>
      </c>
      <c r="F11" s="48" t="s">
        <v>134</v>
      </c>
      <c r="G11" s="51">
        <f>'Brackets To Edit'!AA6</f>
        <v>1</v>
      </c>
      <c r="H11" s="52">
        <f t="shared" si="1"/>
        <v>1</v>
      </c>
      <c r="I11" s="53">
        <f t="shared" si="2"/>
        <v>1</v>
      </c>
      <c r="J11" s="53">
        <f t="shared" si="3"/>
        <v>1</v>
      </c>
      <c r="K11" s="53">
        <f t="shared" si="4"/>
        <v>1</v>
      </c>
      <c r="L11" s="53">
        <f t="shared" si="5"/>
        <v>1</v>
      </c>
      <c r="M11" s="53">
        <f t="shared" si="6"/>
        <v>1</v>
      </c>
      <c r="N11" s="53">
        <f t="shared" si="7"/>
        <v>1</v>
      </c>
      <c r="O11" s="53">
        <f t="shared" si="8"/>
        <v>1</v>
      </c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</row>
    <row r="12" ht="22.5" customHeight="1">
      <c r="A12" s="57" t="s">
        <v>158</v>
      </c>
      <c r="B12" s="58" t="s">
        <v>159</v>
      </c>
      <c r="C12" s="39"/>
      <c r="D12" s="59" t="s">
        <v>160</v>
      </c>
      <c r="E12" s="60">
        <f>'Brackets To Edit'!Z7</f>
        <v>2</v>
      </c>
      <c r="F12" s="61" t="s">
        <v>134</v>
      </c>
      <c r="G12" s="62">
        <f>'Brackets To Edit'!AA7</f>
        <v>2</v>
      </c>
      <c r="H12" s="63">
        <f t="shared" si="1"/>
        <v>2</v>
      </c>
      <c r="I12" s="53">
        <f t="shared" si="2"/>
        <v>2</v>
      </c>
      <c r="J12" s="53">
        <f t="shared" si="3"/>
        <v>2</v>
      </c>
      <c r="K12" s="53">
        <f t="shared" si="4"/>
        <v>2</v>
      </c>
      <c r="L12" s="53">
        <f t="shared" si="5"/>
        <v>2</v>
      </c>
      <c r="M12" s="53">
        <f t="shared" si="6"/>
        <v>2</v>
      </c>
      <c r="N12" s="53">
        <f t="shared" si="7"/>
        <v>2</v>
      </c>
      <c r="O12" s="53">
        <f t="shared" si="8"/>
        <v>2</v>
      </c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</row>
    <row r="13" ht="22.5" customHeight="1">
      <c r="A13" s="44" t="s">
        <v>161</v>
      </c>
      <c r="B13" s="44" t="s">
        <v>162</v>
      </c>
      <c r="D13" s="44" t="s">
        <v>163</v>
      </c>
      <c r="E13" s="47">
        <f>'Brackets To Edit'!Z8</f>
        <v>4</v>
      </c>
      <c r="F13" s="48" t="s">
        <v>134</v>
      </c>
      <c r="G13" s="51">
        <f>'Brackets To Edit'!AA8</f>
        <v>1</v>
      </c>
      <c r="H13" s="52">
        <f t="shared" si="1"/>
        <v>1</v>
      </c>
      <c r="I13" s="53">
        <f t="shared" si="2"/>
        <v>1</v>
      </c>
      <c r="J13" s="53">
        <f t="shared" si="3"/>
        <v>1</v>
      </c>
      <c r="K13" s="53">
        <f t="shared" si="4"/>
        <v>1</v>
      </c>
      <c r="L13" s="53">
        <f t="shared" si="5"/>
        <v>1</v>
      </c>
      <c r="M13" s="53">
        <f t="shared" si="6"/>
        <v>1</v>
      </c>
      <c r="N13" s="53">
        <f t="shared" si="7"/>
        <v>1</v>
      </c>
      <c r="O13" s="53">
        <f t="shared" si="8"/>
        <v>1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</row>
    <row r="14" ht="22.5" customHeight="1">
      <c r="A14" s="57" t="s">
        <v>164</v>
      </c>
      <c r="B14" s="67" t="s">
        <v>165</v>
      </c>
      <c r="C14" s="57"/>
      <c r="D14" s="59" t="s">
        <v>166</v>
      </c>
      <c r="E14" s="60">
        <f>'Brackets To Edit'!Z9</f>
        <v>0</v>
      </c>
      <c r="F14" s="61" t="s">
        <v>134</v>
      </c>
      <c r="G14" s="62">
        <f>'Brackets To Edit'!AA9</f>
        <v>2</v>
      </c>
      <c r="H14" s="63">
        <f t="shared" si="1"/>
        <v>2</v>
      </c>
      <c r="I14" s="53">
        <f t="shared" si="2"/>
        <v>2</v>
      </c>
      <c r="J14" s="53">
        <f t="shared" si="3"/>
        <v>2</v>
      </c>
      <c r="K14" s="53">
        <f t="shared" si="4"/>
        <v>2</v>
      </c>
      <c r="L14" s="53">
        <f t="shared" si="5"/>
        <v>2</v>
      </c>
      <c r="M14" s="53">
        <f t="shared" si="6"/>
        <v>2</v>
      </c>
      <c r="N14" s="53">
        <f t="shared" si="7"/>
        <v>2</v>
      </c>
      <c r="O14" s="53">
        <f t="shared" si="8"/>
        <v>2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</row>
    <row r="15">
      <c r="A15" s="24"/>
      <c r="B15" s="25"/>
      <c r="D15" s="68" t="str">
        <f>'Brackets To Edit'!AC13</f>
        <v>Massachusetts</v>
      </c>
      <c r="E15" s="69" t="str">
        <f>D15</f>
        <v>Massachusetts</v>
      </c>
      <c r="F15" s="69" t="str">
        <f>D15</f>
        <v>Massachusetts</v>
      </c>
      <c r="G15" s="69" t="str">
        <f>D15</f>
        <v>Massachusetts</v>
      </c>
      <c r="H15" s="69" t="str">
        <f>D15</f>
        <v>Massachusetts</v>
      </c>
      <c r="I15" s="70" t="str">
        <f>D15</f>
        <v>Massachusetts</v>
      </c>
      <c r="J15" s="70" t="str">
        <f>D15</f>
        <v>Massachusetts</v>
      </c>
    </row>
    <row r="16" ht="6.0" customHeight="1">
      <c r="A16" s="10"/>
      <c r="B16" s="13"/>
      <c r="C16" s="13"/>
      <c r="D16" s="13"/>
      <c r="E16" s="13"/>
      <c r="F16" s="14"/>
      <c r="G16" s="13"/>
      <c r="H16" s="1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Y16" s="17"/>
      <c r="Z16" s="17"/>
      <c r="AU16" s="17"/>
    </row>
    <row r="17" ht="4.5" customHeight="1">
      <c r="A17" s="2"/>
      <c r="B17" s="3"/>
      <c r="C17" s="3"/>
      <c r="D17" s="3"/>
      <c r="E17" s="3"/>
      <c r="F17" s="4"/>
      <c r="G17" s="3"/>
      <c r="H17" s="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8"/>
      <c r="Y17" s="9"/>
      <c r="Z17" s="9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9"/>
    </row>
    <row r="18" ht="21.0" customHeight="1">
      <c r="A18" s="72" t="s">
        <v>167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0"/>
      <c r="Y18" s="21"/>
      <c r="Z18" s="21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1"/>
    </row>
    <row r="19" ht="4.5" customHeight="1">
      <c r="A19" s="24"/>
      <c r="B19" s="25"/>
      <c r="D19" s="25"/>
      <c r="E19" s="25"/>
      <c r="F19" s="27"/>
      <c r="G19" s="25"/>
      <c r="H19" s="25"/>
    </row>
    <row r="20" ht="6.0" customHeight="1">
      <c r="A20" s="29"/>
      <c r="B20" s="30"/>
      <c r="C20" s="31"/>
      <c r="D20" s="30"/>
      <c r="E20" s="30"/>
      <c r="F20" s="32"/>
      <c r="G20" s="30"/>
      <c r="H20" s="30"/>
    </row>
    <row r="21" ht="4.5" customHeight="1">
      <c r="A21" s="24"/>
      <c r="B21" s="25"/>
      <c r="D21" s="25"/>
      <c r="E21" s="25"/>
      <c r="F21" s="27"/>
      <c r="G21" s="25"/>
      <c r="H21" s="25"/>
    </row>
    <row r="22" ht="22.5" customHeight="1">
      <c r="A22" s="74" t="s">
        <v>92</v>
      </c>
      <c r="B22" s="75" t="s">
        <v>94</v>
      </c>
      <c r="C22" s="39"/>
      <c r="D22" s="76" t="s">
        <v>103</v>
      </c>
      <c r="E22" s="77" t="s">
        <v>105</v>
      </c>
      <c r="H22" s="78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</row>
    <row r="23" ht="22.5" customHeight="1">
      <c r="A23" s="44" t="s">
        <v>168</v>
      </c>
      <c r="B23" s="44" t="s">
        <v>169</v>
      </c>
      <c r="D23" s="44" t="s">
        <v>170</v>
      </c>
      <c r="E23" s="47">
        <f>'Brackets To Edit'!Z48</f>
        <v>0</v>
      </c>
      <c r="F23" s="48" t="s">
        <v>134</v>
      </c>
      <c r="G23" s="51">
        <f>'Brackets To Edit'!AA48</f>
        <v>2</v>
      </c>
      <c r="H23" s="52">
        <f t="shared" ref="H23:H28" si="9">G23</f>
        <v>2</v>
      </c>
      <c r="I23" s="53">
        <f t="shared" ref="I23:I28" si="10">G23</f>
        <v>2</v>
      </c>
      <c r="J23" s="53">
        <f t="shared" ref="J23:J28" si="11">G23</f>
        <v>2</v>
      </c>
      <c r="K23" s="53">
        <f t="shared" ref="K23:K28" si="12">G23</f>
        <v>2</v>
      </c>
      <c r="L23" s="53">
        <f t="shared" ref="L23:L28" si="13">G23</f>
        <v>2</v>
      </c>
      <c r="M23" s="53">
        <f t="shared" ref="M23:M28" si="14">G23</f>
        <v>2</v>
      </c>
      <c r="N23" s="53">
        <f t="shared" ref="N23:N28" si="15">G23</f>
        <v>2</v>
      </c>
      <c r="O23" s="53">
        <f t="shared" ref="O23:O28" si="16">G23</f>
        <v>2</v>
      </c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</row>
    <row r="24" ht="22.5" customHeight="1">
      <c r="A24" s="57" t="s">
        <v>171</v>
      </c>
      <c r="B24" s="58" t="s">
        <v>172</v>
      </c>
      <c r="C24" s="39"/>
      <c r="D24" s="59" t="s">
        <v>173</v>
      </c>
      <c r="E24" s="60">
        <f>'Brackets To Edit'!Z49</f>
        <v>4</v>
      </c>
      <c r="F24" s="61" t="s">
        <v>134</v>
      </c>
      <c r="G24" s="62">
        <f>'Brackets To Edit'!AA49</f>
        <v>2</v>
      </c>
      <c r="H24" s="63">
        <f t="shared" si="9"/>
        <v>2</v>
      </c>
      <c r="I24" s="53">
        <f t="shared" si="10"/>
        <v>2</v>
      </c>
      <c r="J24" s="53">
        <f t="shared" si="11"/>
        <v>2</v>
      </c>
      <c r="K24" s="53">
        <f t="shared" si="12"/>
        <v>2</v>
      </c>
      <c r="L24" s="53">
        <f t="shared" si="13"/>
        <v>2</v>
      </c>
      <c r="M24" s="53">
        <f t="shared" si="14"/>
        <v>2</v>
      </c>
      <c r="N24" s="53">
        <f t="shared" si="15"/>
        <v>2</v>
      </c>
      <c r="O24" s="53">
        <f t="shared" si="16"/>
        <v>2</v>
      </c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</row>
    <row r="25" ht="22.5" customHeight="1">
      <c r="A25" s="44" t="s">
        <v>174</v>
      </c>
      <c r="B25" s="44" t="s">
        <v>175</v>
      </c>
      <c r="D25" s="44" t="s">
        <v>176</v>
      </c>
      <c r="E25" s="47">
        <f>'Brackets To Edit'!Z50</f>
        <v>1</v>
      </c>
      <c r="F25" s="48" t="s">
        <v>134</v>
      </c>
      <c r="G25" s="51">
        <f>'Brackets To Edit'!AA50</f>
        <v>2</v>
      </c>
      <c r="H25" s="52">
        <f t="shared" si="9"/>
        <v>2</v>
      </c>
      <c r="I25" s="53">
        <f t="shared" si="10"/>
        <v>2</v>
      </c>
      <c r="J25" s="53">
        <f t="shared" si="11"/>
        <v>2</v>
      </c>
      <c r="K25" s="53">
        <f t="shared" si="12"/>
        <v>2</v>
      </c>
      <c r="L25" s="53">
        <f t="shared" si="13"/>
        <v>2</v>
      </c>
      <c r="M25" s="53">
        <f t="shared" si="14"/>
        <v>2</v>
      </c>
      <c r="N25" s="53">
        <f t="shared" si="15"/>
        <v>2</v>
      </c>
      <c r="O25" s="53">
        <f t="shared" si="16"/>
        <v>2</v>
      </c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</row>
    <row r="26" ht="22.5" customHeight="1">
      <c r="A26" s="57" t="s">
        <v>177</v>
      </c>
      <c r="B26" s="58" t="s">
        <v>178</v>
      </c>
      <c r="C26" s="39"/>
      <c r="D26" s="59" t="s">
        <v>179</v>
      </c>
      <c r="E26" s="60">
        <f>'Brackets To Edit'!Z51</f>
        <v>4</v>
      </c>
      <c r="F26" s="61" t="s">
        <v>134</v>
      </c>
      <c r="G26" s="62">
        <f>'Brackets To Edit'!AA51</f>
        <v>0</v>
      </c>
      <c r="H26" s="63">
        <f t="shared" si="9"/>
        <v>0</v>
      </c>
      <c r="I26" s="53">
        <f t="shared" si="10"/>
        <v>0</v>
      </c>
      <c r="J26" s="53">
        <f t="shared" si="11"/>
        <v>0</v>
      </c>
      <c r="K26" s="53">
        <f t="shared" si="12"/>
        <v>0</v>
      </c>
      <c r="L26" s="53">
        <f t="shared" si="13"/>
        <v>0</v>
      </c>
      <c r="M26" s="53">
        <f t="shared" si="14"/>
        <v>0</v>
      </c>
      <c r="N26" s="53">
        <f t="shared" si="15"/>
        <v>0</v>
      </c>
      <c r="O26" s="53">
        <f t="shared" si="16"/>
        <v>0</v>
      </c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</row>
    <row r="27" ht="22.5" customHeight="1">
      <c r="A27" s="44" t="s">
        <v>180</v>
      </c>
      <c r="B27" s="44" t="s">
        <v>181</v>
      </c>
      <c r="D27" s="44" t="s">
        <v>182</v>
      </c>
      <c r="E27" s="47">
        <f>'Brackets To Edit'!Z52</f>
        <v>1</v>
      </c>
      <c r="F27" s="48" t="s">
        <v>134</v>
      </c>
      <c r="G27" s="51">
        <f>'Brackets To Edit'!AA52</f>
        <v>2</v>
      </c>
      <c r="H27" s="52">
        <f t="shared" si="9"/>
        <v>2</v>
      </c>
      <c r="I27" s="53">
        <f t="shared" si="10"/>
        <v>2</v>
      </c>
      <c r="J27" s="53">
        <f t="shared" si="11"/>
        <v>2</v>
      </c>
      <c r="K27" s="53">
        <f t="shared" si="12"/>
        <v>2</v>
      </c>
      <c r="L27" s="53">
        <f t="shared" si="13"/>
        <v>2</v>
      </c>
      <c r="M27" s="53">
        <f t="shared" si="14"/>
        <v>2</v>
      </c>
      <c r="N27" s="53">
        <f t="shared" si="15"/>
        <v>2</v>
      </c>
      <c r="O27" s="53">
        <f t="shared" si="16"/>
        <v>2</v>
      </c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</row>
    <row r="28" ht="22.5" customHeight="1">
      <c r="A28" s="57" t="s">
        <v>183</v>
      </c>
      <c r="B28" s="67" t="s">
        <v>19</v>
      </c>
      <c r="C28" s="57"/>
      <c r="D28" s="59" t="s">
        <v>184</v>
      </c>
      <c r="E28" s="60">
        <f>'Brackets To Edit'!Z53</f>
        <v>0</v>
      </c>
      <c r="F28" s="61" t="s">
        <v>134</v>
      </c>
      <c r="G28" s="62">
        <f>'Brackets To Edit'!AA53</f>
        <v>2</v>
      </c>
      <c r="H28" s="63">
        <f t="shared" si="9"/>
        <v>2</v>
      </c>
      <c r="I28" s="53">
        <f t="shared" si="10"/>
        <v>2</v>
      </c>
      <c r="J28" s="53">
        <f t="shared" si="11"/>
        <v>2</v>
      </c>
      <c r="K28" s="53">
        <f t="shared" si="12"/>
        <v>2</v>
      </c>
      <c r="L28" s="53">
        <f t="shared" si="13"/>
        <v>2</v>
      </c>
      <c r="M28" s="53">
        <f t="shared" si="14"/>
        <v>2</v>
      </c>
      <c r="N28" s="53">
        <f t="shared" si="15"/>
        <v>2</v>
      </c>
      <c r="O28" s="53">
        <f t="shared" si="16"/>
        <v>2</v>
      </c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</row>
    <row r="29" ht="7.5" customHeight="1">
      <c r="A29" s="24"/>
      <c r="B29" s="25"/>
      <c r="D29" s="25"/>
      <c r="E29" s="25"/>
      <c r="F29" s="27"/>
      <c r="G29" s="25"/>
      <c r="H29" s="25"/>
    </row>
    <row r="30">
      <c r="A30" s="24"/>
      <c r="B30" s="25"/>
      <c r="D30" s="69" t="str">
        <f>'Brackets To Edit'!AC57</f>
        <v>Maryland</v>
      </c>
      <c r="E30" s="25"/>
      <c r="F30" s="27"/>
      <c r="G30" s="25"/>
      <c r="H30" s="25"/>
    </row>
    <row r="31">
      <c r="A31" s="24"/>
      <c r="B31" s="25"/>
      <c r="D31" s="25"/>
      <c r="E31" s="25"/>
      <c r="F31" s="27"/>
      <c r="G31" s="25"/>
      <c r="H31" s="25"/>
    </row>
    <row r="32">
      <c r="A32" s="24"/>
      <c r="B32" s="25"/>
      <c r="D32" s="25"/>
      <c r="E32" s="25"/>
      <c r="F32" s="27"/>
      <c r="G32" s="25"/>
      <c r="H32" s="25"/>
    </row>
    <row r="33">
      <c r="A33" s="24"/>
      <c r="B33" s="25"/>
      <c r="D33" s="25"/>
      <c r="E33" s="25"/>
      <c r="F33" s="27"/>
      <c r="G33" s="25"/>
      <c r="H33" s="25"/>
    </row>
    <row r="34">
      <c r="A34" s="24"/>
      <c r="B34" s="25"/>
      <c r="D34" s="25"/>
      <c r="E34" s="25"/>
      <c r="F34" s="27"/>
      <c r="G34" s="25"/>
      <c r="H34" s="25"/>
    </row>
    <row r="35">
      <c r="A35" s="24"/>
      <c r="B35" s="25"/>
      <c r="D35" s="25"/>
      <c r="E35" s="25"/>
      <c r="F35" s="27"/>
      <c r="G35" s="25"/>
      <c r="H35" s="25"/>
    </row>
    <row r="36">
      <c r="A36" s="24"/>
      <c r="B36" s="25"/>
      <c r="D36" s="25"/>
      <c r="E36" s="25"/>
      <c r="F36" s="27"/>
      <c r="G36" s="25"/>
      <c r="H36" s="25"/>
    </row>
    <row r="37">
      <c r="A37" s="24"/>
      <c r="B37" s="25"/>
      <c r="D37" s="25"/>
      <c r="E37" s="25"/>
      <c r="F37" s="27"/>
      <c r="G37" s="25"/>
      <c r="H37" s="25"/>
    </row>
    <row r="38">
      <c r="A38" s="24"/>
      <c r="B38" s="25"/>
      <c r="D38" s="25"/>
      <c r="E38" s="25"/>
      <c r="F38" s="27"/>
      <c r="G38" s="25"/>
      <c r="H38" s="25"/>
    </row>
    <row r="39">
      <c r="A39" s="24"/>
      <c r="B39" s="25"/>
      <c r="D39" s="25"/>
      <c r="E39" s="25"/>
      <c r="F39" s="27"/>
      <c r="G39" s="25"/>
      <c r="H39" s="25"/>
    </row>
    <row r="40">
      <c r="A40" s="24"/>
      <c r="B40" s="25"/>
      <c r="D40" s="25"/>
      <c r="E40" s="25"/>
      <c r="F40" s="27"/>
      <c r="G40" s="25"/>
      <c r="H40" s="25"/>
    </row>
    <row r="41">
      <c r="A41" s="24"/>
      <c r="B41" s="25"/>
      <c r="D41" s="25"/>
      <c r="E41" s="25"/>
      <c r="F41" s="27"/>
      <c r="G41" s="25"/>
      <c r="H41" s="25"/>
    </row>
    <row r="42">
      <c r="A42" s="24"/>
      <c r="B42" s="25"/>
      <c r="D42" s="25"/>
      <c r="E42" s="25"/>
      <c r="F42" s="27"/>
      <c r="G42" s="25"/>
      <c r="H42" s="25"/>
    </row>
    <row r="43">
      <c r="A43" s="24"/>
      <c r="B43" s="25"/>
      <c r="D43" s="25"/>
      <c r="E43" s="25"/>
      <c r="F43" s="27"/>
      <c r="G43" s="25"/>
      <c r="H43" s="25"/>
    </row>
    <row r="44">
      <c r="A44" s="24"/>
      <c r="B44" s="25"/>
      <c r="D44" s="25"/>
      <c r="E44" s="25"/>
      <c r="F44" s="27"/>
      <c r="G44" s="25"/>
      <c r="H44" s="25"/>
    </row>
    <row r="45">
      <c r="A45" s="24"/>
      <c r="B45" s="25"/>
      <c r="D45" s="25"/>
      <c r="E45" s="25"/>
      <c r="F45" s="27"/>
      <c r="G45" s="25"/>
      <c r="H45" s="25"/>
    </row>
    <row r="46">
      <c r="A46" s="24"/>
      <c r="B46" s="25"/>
      <c r="D46" s="25"/>
      <c r="E46" s="25"/>
      <c r="F46" s="27"/>
      <c r="G46" s="25"/>
      <c r="H46" s="25"/>
    </row>
    <row r="47">
      <c r="A47" s="24"/>
      <c r="B47" s="25"/>
      <c r="D47" s="25"/>
      <c r="E47" s="25"/>
      <c r="F47" s="27"/>
      <c r="G47" s="25"/>
      <c r="H47" s="25"/>
    </row>
    <row r="48">
      <c r="D48" s="25"/>
      <c r="E48" s="25"/>
      <c r="F48" s="27"/>
      <c r="G48" s="25"/>
      <c r="H48" s="25"/>
    </row>
    <row r="49" ht="6.75" customHeight="1">
      <c r="D49" s="25"/>
      <c r="E49" s="25"/>
      <c r="F49" s="27"/>
      <c r="G49" s="25"/>
      <c r="H49" s="25"/>
    </row>
    <row r="50" ht="22.5" customHeight="1">
      <c r="D50" s="25"/>
      <c r="E50" s="25"/>
      <c r="F50" s="27"/>
      <c r="G50" s="25"/>
      <c r="H50" s="25"/>
    </row>
    <row r="51" ht="22.5" customHeight="1">
      <c r="D51" s="25"/>
      <c r="E51" s="25"/>
      <c r="F51" s="27"/>
      <c r="G51" s="25"/>
      <c r="H51" s="25"/>
    </row>
    <row r="52" ht="22.5" customHeight="1">
      <c r="D52" s="25"/>
      <c r="E52" s="25"/>
      <c r="F52" s="27"/>
      <c r="G52" s="25"/>
      <c r="H52" s="25"/>
    </row>
    <row r="53" ht="22.5" customHeight="1">
      <c r="D53" s="25"/>
      <c r="E53" s="25"/>
      <c r="F53" s="27"/>
      <c r="G53" s="25"/>
      <c r="H53" s="25"/>
    </row>
    <row r="54" ht="22.5" customHeight="1">
      <c r="D54" s="25"/>
      <c r="E54" s="25"/>
      <c r="F54" s="27"/>
      <c r="G54" s="25"/>
      <c r="H54" s="25"/>
    </row>
    <row r="55" ht="22.5" customHeight="1">
      <c r="D55" s="25"/>
      <c r="E55" s="25"/>
      <c r="F55" s="27"/>
      <c r="G55" s="25"/>
      <c r="H55" s="25"/>
    </row>
    <row r="56" ht="22.5" customHeight="1">
      <c r="D56" s="25"/>
      <c r="E56" s="25"/>
      <c r="F56" s="27"/>
      <c r="G56" s="25"/>
      <c r="H56" s="25"/>
    </row>
    <row r="57" ht="22.5" customHeight="1">
      <c r="D57" s="25"/>
      <c r="E57" s="25"/>
      <c r="F57" s="27"/>
      <c r="G57" s="25"/>
      <c r="H57" s="25"/>
    </row>
    <row r="58" ht="22.5" customHeight="1">
      <c r="D58" s="25"/>
      <c r="E58" s="25"/>
      <c r="F58" s="27"/>
      <c r="G58" s="25"/>
      <c r="H58" s="25"/>
    </row>
    <row r="59" ht="22.5" customHeight="1">
      <c r="D59" s="25"/>
      <c r="E59" s="25"/>
      <c r="F59" s="27"/>
      <c r="G59" s="25"/>
      <c r="H59" s="25"/>
    </row>
    <row r="60">
      <c r="A60" s="24"/>
      <c r="B60" s="25"/>
      <c r="D60" s="25"/>
      <c r="E60" s="25"/>
      <c r="F60" s="27"/>
      <c r="G60" s="25"/>
      <c r="H60" s="25"/>
    </row>
    <row r="61">
      <c r="A61" s="24"/>
      <c r="B61" s="25"/>
      <c r="D61" s="25"/>
      <c r="E61" s="25"/>
      <c r="F61" s="27"/>
      <c r="G61" s="25"/>
      <c r="H61" s="25"/>
    </row>
    <row r="62">
      <c r="A62" s="24"/>
      <c r="B62" s="25"/>
      <c r="D62" s="25"/>
      <c r="E62" s="25"/>
      <c r="F62" s="27"/>
      <c r="G62" s="25"/>
      <c r="H62" s="25"/>
    </row>
    <row r="63">
      <c r="A63" s="24"/>
      <c r="B63" s="25"/>
      <c r="D63" s="25"/>
      <c r="E63" s="25"/>
      <c r="F63" s="27"/>
      <c r="G63" s="25"/>
      <c r="H63" s="25"/>
    </row>
    <row r="64">
      <c r="A64" s="24"/>
      <c r="B64" s="25"/>
      <c r="D64" s="25"/>
      <c r="E64" s="25"/>
      <c r="F64" s="27"/>
      <c r="G64" s="25"/>
      <c r="H64" s="25"/>
    </row>
    <row r="65">
      <c r="A65" s="24"/>
      <c r="B65" s="25"/>
      <c r="D65" s="25"/>
      <c r="E65" s="25"/>
      <c r="F65" s="27"/>
      <c r="G65" s="25"/>
      <c r="H65" s="25"/>
    </row>
    <row r="66">
      <c r="A66" s="24"/>
      <c r="B66" s="25"/>
      <c r="D66" s="25"/>
      <c r="E66" s="25"/>
      <c r="F66" s="27"/>
      <c r="G66" s="25"/>
      <c r="H66" s="25"/>
    </row>
    <row r="67">
      <c r="A67" s="24"/>
      <c r="B67" s="25"/>
      <c r="D67" s="25"/>
      <c r="E67" s="25"/>
      <c r="F67" s="27"/>
      <c r="G67" s="25"/>
      <c r="H67" s="25"/>
    </row>
    <row r="68">
      <c r="A68" s="24"/>
      <c r="B68" s="25"/>
      <c r="D68" s="25"/>
      <c r="E68" s="25"/>
      <c r="F68" s="27"/>
      <c r="G68" s="25"/>
      <c r="H68" s="25"/>
    </row>
    <row r="69">
      <c r="A69" s="24"/>
      <c r="B69" s="25"/>
      <c r="D69" s="25"/>
      <c r="E69" s="25"/>
      <c r="F69" s="27"/>
      <c r="G69" s="25"/>
      <c r="H69" s="25"/>
    </row>
    <row r="70">
      <c r="A70" s="24"/>
      <c r="B70" s="25"/>
      <c r="D70" s="25"/>
      <c r="E70" s="25"/>
      <c r="F70" s="27"/>
      <c r="G70" s="25"/>
      <c r="H70" s="25"/>
    </row>
    <row r="71">
      <c r="A71" s="24"/>
      <c r="B71" s="25"/>
      <c r="D71" s="25"/>
      <c r="E71" s="25"/>
      <c r="F71" s="27"/>
      <c r="G71" s="25"/>
      <c r="H71" s="25"/>
    </row>
    <row r="72">
      <c r="A72" s="24"/>
      <c r="B72" s="25"/>
      <c r="D72" s="25"/>
      <c r="E72" s="25"/>
      <c r="F72" s="27"/>
      <c r="G72" s="25"/>
      <c r="H72" s="25"/>
    </row>
    <row r="73">
      <c r="A73" s="24"/>
      <c r="B73" s="25"/>
      <c r="D73" s="25"/>
      <c r="E73" s="25"/>
      <c r="F73" s="27"/>
      <c r="G73" s="25"/>
      <c r="H73" s="25"/>
    </row>
    <row r="74">
      <c r="A74" s="24"/>
      <c r="B74" s="25"/>
      <c r="D74" s="25"/>
      <c r="E74" s="25"/>
      <c r="F74" s="27"/>
      <c r="G74" s="25"/>
      <c r="H74" s="25"/>
    </row>
    <row r="75">
      <c r="A75" s="24"/>
      <c r="B75" s="25"/>
      <c r="D75" s="25"/>
      <c r="E75" s="25"/>
      <c r="F75" s="27"/>
      <c r="G75" s="25"/>
      <c r="H75" s="25"/>
    </row>
    <row r="76">
      <c r="A76" s="24"/>
      <c r="B76" s="25"/>
      <c r="D76" s="25"/>
      <c r="E76" s="25"/>
      <c r="F76" s="27"/>
      <c r="G76" s="25"/>
      <c r="H76" s="25"/>
    </row>
    <row r="77">
      <c r="A77" s="24"/>
      <c r="B77" s="25"/>
      <c r="D77" s="25"/>
      <c r="E77" s="25"/>
      <c r="F77" s="27"/>
      <c r="G77" s="25"/>
      <c r="H77" s="25"/>
    </row>
    <row r="78">
      <c r="A78" s="24"/>
      <c r="B78" s="25"/>
      <c r="D78" s="25"/>
      <c r="E78" s="25"/>
      <c r="F78" s="27"/>
      <c r="G78" s="25"/>
      <c r="H78" s="25"/>
    </row>
    <row r="79">
      <c r="A79" s="24"/>
      <c r="B79" s="25"/>
      <c r="D79" s="25"/>
      <c r="E79" s="25"/>
      <c r="F79" s="27"/>
      <c r="G79" s="25"/>
      <c r="H79" s="25"/>
    </row>
    <row r="80">
      <c r="A80" s="24"/>
      <c r="B80" s="25"/>
      <c r="D80" s="25"/>
      <c r="E80" s="25"/>
      <c r="F80" s="27"/>
      <c r="G80" s="25"/>
      <c r="H80" s="25"/>
    </row>
    <row r="81">
      <c r="A81" s="24"/>
      <c r="B81" s="25"/>
      <c r="D81" s="25"/>
      <c r="E81" s="25"/>
      <c r="F81" s="27"/>
      <c r="G81" s="25"/>
      <c r="H81" s="25"/>
    </row>
    <row r="82">
      <c r="A82" s="24"/>
      <c r="B82" s="25"/>
      <c r="D82" s="25"/>
      <c r="E82" s="25"/>
      <c r="F82" s="27"/>
      <c r="G82" s="25"/>
      <c r="H82" s="25"/>
    </row>
    <row r="83">
      <c r="A83" s="24"/>
      <c r="B83" s="25"/>
      <c r="D83" s="25"/>
      <c r="E83" s="25"/>
      <c r="F83" s="27"/>
      <c r="G83" s="25"/>
      <c r="H83" s="25"/>
    </row>
    <row r="84">
      <c r="A84" s="24"/>
      <c r="B84" s="25"/>
      <c r="D84" s="25"/>
      <c r="E84" s="25"/>
      <c r="F84" s="27"/>
      <c r="G84" s="25"/>
      <c r="H84" s="25"/>
    </row>
    <row r="85">
      <c r="A85" s="24"/>
      <c r="B85" s="25"/>
      <c r="D85" s="25"/>
      <c r="E85" s="25"/>
      <c r="F85" s="27"/>
      <c r="G85" s="25"/>
      <c r="H85" s="25"/>
    </row>
    <row r="86">
      <c r="A86" s="24"/>
      <c r="B86" s="25"/>
      <c r="D86" s="25"/>
      <c r="E86" s="25"/>
      <c r="F86" s="27"/>
      <c r="G86" s="25"/>
      <c r="H86" s="25"/>
    </row>
    <row r="87">
      <c r="A87" s="24"/>
      <c r="B87" s="25"/>
      <c r="D87" s="25"/>
      <c r="E87" s="25"/>
      <c r="F87" s="27"/>
      <c r="G87" s="25"/>
      <c r="H87" s="25"/>
    </row>
    <row r="88">
      <c r="A88" s="24"/>
      <c r="B88" s="25"/>
      <c r="D88" s="25"/>
      <c r="E88" s="25"/>
      <c r="F88" s="27"/>
      <c r="G88" s="25"/>
      <c r="H88" s="25"/>
    </row>
    <row r="89">
      <c r="A89" s="24"/>
      <c r="B89" s="25"/>
      <c r="D89" s="25"/>
      <c r="E89" s="25"/>
      <c r="F89" s="27"/>
      <c r="G89" s="25"/>
      <c r="H89" s="25"/>
    </row>
    <row r="90">
      <c r="A90" s="24"/>
      <c r="B90" s="25"/>
      <c r="D90" s="25"/>
      <c r="E90" s="25"/>
      <c r="F90" s="27"/>
      <c r="G90" s="25"/>
      <c r="H90" s="25"/>
    </row>
    <row r="91">
      <c r="A91" s="24"/>
      <c r="B91" s="25"/>
      <c r="D91" s="25"/>
      <c r="E91" s="25"/>
      <c r="F91" s="27"/>
      <c r="G91" s="25"/>
      <c r="H91" s="25"/>
    </row>
    <row r="92">
      <c r="A92" s="24"/>
      <c r="B92" s="25"/>
      <c r="D92" s="25"/>
      <c r="E92" s="25"/>
      <c r="F92" s="27"/>
      <c r="G92" s="25"/>
      <c r="H92" s="25"/>
    </row>
    <row r="93">
      <c r="A93" s="24"/>
      <c r="B93" s="25"/>
      <c r="D93" s="25"/>
      <c r="E93" s="25"/>
      <c r="F93" s="27"/>
      <c r="G93" s="25"/>
      <c r="H93" s="25"/>
    </row>
    <row r="94">
      <c r="A94" s="24"/>
      <c r="B94" s="25"/>
      <c r="D94" s="25"/>
      <c r="E94" s="25"/>
      <c r="F94" s="27"/>
      <c r="G94" s="25"/>
      <c r="H94" s="25"/>
    </row>
    <row r="95">
      <c r="A95" s="24"/>
      <c r="B95" s="25"/>
      <c r="D95" s="25"/>
      <c r="E95" s="25"/>
      <c r="F95" s="27"/>
      <c r="G95" s="25"/>
      <c r="H95" s="25"/>
    </row>
    <row r="96">
      <c r="A96" s="24"/>
      <c r="B96" s="25"/>
      <c r="D96" s="25"/>
      <c r="E96" s="25"/>
      <c r="F96" s="27"/>
      <c r="G96" s="25"/>
      <c r="H96" s="25"/>
    </row>
    <row r="97">
      <c r="A97" s="24"/>
      <c r="B97" s="25"/>
      <c r="D97" s="25"/>
      <c r="E97" s="25"/>
      <c r="F97" s="27"/>
      <c r="G97" s="25"/>
      <c r="H97" s="25"/>
    </row>
    <row r="98">
      <c r="A98" s="24"/>
      <c r="B98" s="25"/>
      <c r="D98" s="25"/>
      <c r="E98" s="25"/>
      <c r="F98" s="27"/>
      <c r="G98" s="25"/>
      <c r="H98" s="25"/>
    </row>
    <row r="99">
      <c r="A99" s="24"/>
      <c r="B99" s="25"/>
      <c r="D99" s="25"/>
      <c r="E99" s="25"/>
      <c r="F99" s="27"/>
      <c r="G99" s="25"/>
      <c r="H99" s="25"/>
    </row>
    <row r="100">
      <c r="A100" s="24"/>
      <c r="B100" s="25"/>
      <c r="D100" s="25"/>
      <c r="E100" s="25"/>
      <c r="F100" s="27"/>
      <c r="G100" s="25"/>
      <c r="H100" s="25"/>
    </row>
    <row r="101">
      <c r="A101" s="24"/>
      <c r="B101" s="25"/>
      <c r="D101" s="25"/>
      <c r="E101" s="25"/>
      <c r="F101" s="27"/>
      <c r="G101" s="25"/>
      <c r="H101" s="25"/>
    </row>
    <row r="102">
      <c r="A102" s="24"/>
      <c r="B102" s="25"/>
      <c r="D102" s="25"/>
      <c r="E102" s="25"/>
      <c r="F102" s="27"/>
      <c r="G102" s="25"/>
      <c r="H102" s="25"/>
    </row>
    <row r="103">
      <c r="A103" s="24"/>
      <c r="B103" s="25"/>
      <c r="D103" s="25"/>
      <c r="E103" s="25"/>
      <c r="F103" s="27"/>
      <c r="G103" s="25"/>
      <c r="H103" s="25"/>
    </row>
    <row r="104">
      <c r="A104" s="24"/>
      <c r="B104" s="25"/>
      <c r="D104" s="25"/>
      <c r="E104" s="25"/>
      <c r="F104" s="27"/>
      <c r="G104" s="25"/>
      <c r="H104" s="25"/>
    </row>
    <row r="105">
      <c r="A105" s="24"/>
      <c r="B105" s="25"/>
      <c r="D105" s="25"/>
      <c r="E105" s="25"/>
      <c r="F105" s="27"/>
      <c r="G105" s="25"/>
      <c r="H105" s="25"/>
    </row>
    <row r="106">
      <c r="A106" s="24"/>
      <c r="B106" s="25"/>
      <c r="D106" s="25"/>
      <c r="E106" s="25"/>
      <c r="F106" s="27"/>
      <c r="G106" s="25"/>
      <c r="H106" s="25"/>
    </row>
    <row r="107">
      <c r="A107" s="24"/>
      <c r="B107" s="25"/>
      <c r="D107" s="25"/>
      <c r="E107" s="25"/>
      <c r="F107" s="27"/>
      <c r="G107" s="25"/>
      <c r="H107" s="25"/>
    </row>
    <row r="108">
      <c r="A108" s="24"/>
      <c r="B108" s="25"/>
      <c r="D108" s="25"/>
      <c r="E108" s="25"/>
      <c r="F108" s="27"/>
      <c r="G108" s="25"/>
      <c r="H108" s="25"/>
    </row>
    <row r="109">
      <c r="A109" s="24"/>
      <c r="B109" s="25"/>
      <c r="D109" s="25"/>
      <c r="E109" s="25"/>
      <c r="F109" s="27"/>
      <c r="G109" s="25"/>
      <c r="H109" s="25"/>
    </row>
    <row r="110">
      <c r="A110" s="24"/>
      <c r="B110" s="25"/>
      <c r="D110" s="25"/>
      <c r="E110" s="25"/>
      <c r="F110" s="27"/>
      <c r="G110" s="25"/>
      <c r="H110" s="25"/>
    </row>
    <row r="111">
      <c r="A111" s="24"/>
      <c r="B111" s="25"/>
      <c r="D111" s="25"/>
      <c r="E111" s="25"/>
      <c r="F111" s="27"/>
      <c r="G111" s="25"/>
      <c r="H111" s="25"/>
    </row>
    <row r="112">
      <c r="A112" s="24"/>
      <c r="B112" s="25"/>
      <c r="D112" s="25"/>
      <c r="E112" s="25"/>
      <c r="F112" s="27"/>
      <c r="G112" s="25"/>
      <c r="H112" s="25"/>
    </row>
    <row r="113">
      <c r="A113" s="24"/>
      <c r="B113" s="25"/>
      <c r="D113" s="25"/>
      <c r="E113" s="25"/>
      <c r="F113" s="27"/>
      <c r="G113" s="25"/>
      <c r="H113" s="25"/>
    </row>
    <row r="114">
      <c r="A114" s="24"/>
      <c r="B114" s="25"/>
      <c r="D114" s="25"/>
      <c r="E114" s="25"/>
      <c r="F114" s="27"/>
      <c r="G114" s="25"/>
      <c r="H114" s="25"/>
    </row>
    <row r="115">
      <c r="A115" s="24"/>
      <c r="B115" s="25"/>
      <c r="D115" s="25"/>
      <c r="E115" s="25"/>
      <c r="F115" s="27"/>
      <c r="G115" s="25"/>
      <c r="H115" s="25"/>
    </row>
    <row r="116">
      <c r="A116" s="24"/>
      <c r="B116" s="25"/>
      <c r="D116" s="25"/>
      <c r="E116" s="25"/>
      <c r="F116" s="27"/>
      <c r="G116" s="25"/>
      <c r="H116" s="25"/>
    </row>
    <row r="117">
      <c r="A117" s="24"/>
      <c r="B117" s="25"/>
      <c r="D117" s="25"/>
      <c r="E117" s="25"/>
      <c r="F117" s="27"/>
      <c r="G117" s="25"/>
      <c r="H117" s="25"/>
    </row>
    <row r="118">
      <c r="A118" s="24"/>
      <c r="B118" s="25"/>
      <c r="D118" s="25"/>
      <c r="E118" s="25"/>
      <c r="F118" s="27"/>
      <c r="G118" s="25"/>
      <c r="H118" s="25"/>
    </row>
    <row r="119">
      <c r="A119" s="24"/>
      <c r="B119" s="25"/>
      <c r="D119" s="25"/>
      <c r="E119" s="25"/>
      <c r="F119" s="27"/>
      <c r="G119" s="25"/>
      <c r="H119" s="25"/>
    </row>
    <row r="120">
      <c r="A120" s="24"/>
      <c r="B120" s="25"/>
      <c r="D120" s="25"/>
      <c r="E120" s="25"/>
      <c r="F120" s="27"/>
      <c r="G120" s="25"/>
      <c r="H120" s="25"/>
    </row>
    <row r="121">
      <c r="A121" s="24"/>
      <c r="B121" s="25"/>
      <c r="D121" s="25"/>
      <c r="E121" s="25"/>
      <c r="F121" s="27"/>
      <c r="G121" s="25"/>
      <c r="H121" s="25"/>
    </row>
    <row r="122">
      <c r="A122" s="24"/>
      <c r="B122" s="25"/>
      <c r="D122" s="25"/>
      <c r="E122" s="25"/>
      <c r="F122" s="27"/>
      <c r="G122" s="25"/>
      <c r="H122" s="25"/>
    </row>
    <row r="123">
      <c r="A123" s="24"/>
      <c r="B123" s="25"/>
      <c r="D123" s="25"/>
      <c r="E123" s="25"/>
      <c r="F123" s="27"/>
      <c r="G123" s="25"/>
      <c r="H123" s="25"/>
    </row>
    <row r="124">
      <c r="A124" s="24"/>
      <c r="B124" s="25"/>
      <c r="D124" s="25"/>
      <c r="E124" s="25"/>
      <c r="F124" s="27"/>
      <c r="G124" s="25"/>
      <c r="H124" s="25"/>
    </row>
    <row r="125">
      <c r="A125" s="24"/>
      <c r="B125" s="25"/>
      <c r="D125" s="25"/>
      <c r="E125" s="25"/>
      <c r="F125" s="27"/>
      <c r="G125" s="25"/>
      <c r="H125" s="25"/>
    </row>
    <row r="126">
      <c r="A126" s="24"/>
      <c r="B126" s="25"/>
      <c r="D126" s="25"/>
      <c r="E126" s="25"/>
      <c r="F126" s="27"/>
      <c r="G126" s="25"/>
      <c r="H126" s="25"/>
    </row>
    <row r="127">
      <c r="A127" s="24"/>
      <c r="B127" s="25"/>
      <c r="D127" s="25"/>
      <c r="E127" s="25"/>
      <c r="F127" s="27"/>
      <c r="G127" s="25"/>
      <c r="H127" s="25"/>
    </row>
    <row r="128">
      <c r="A128" s="24"/>
      <c r="B128" s="25"/>
      <c r="D128" s="25"/>
      <c r="E128" s="25"/>
      <c r="F128" s="27"/>
      <c r="G128" s="25"/>
      <c r="H128" s="25"/>
    </row>
    <row r="129">
      <c r="A129" s="24"/>
      <c r="B129" s="25"/>
      <c r="D129" s="25"/>
      <c r="E129" s="25"/>
      <c r="F129" s="27"/>
      <c r="G129" s="25"/>
      <c r="H129" s="25"/>
    </row>
    <row r="130">
      <c r="A130" s="24"/>
      <c r="B130" s="25"/>
      <c r="D130" s="25"/>
      <c r="E130" s="25"/>
      <c r="F130" s="27"/>
      <c r="G130" s="25"/>
      <c r="H130" s="25"/>
    </row>
    <row r="131">
      <c r="A131" s="24"/>
      <c r="B131" s="25"/>
      <c r="D131" s="25"/>
      <c r="E131" s="25"/>
      <c r="F131" s="27"/>
      <c r="G131" s="25"/>
      <c r="H131" s="25"/>
    </row>
    <row r="132">
      <c r="A132" s="24"/>
      <c r="B132" s="25"/>
      <c r="D132" s="25"/>
      <c r="E132" s="25"/>
      <c r="F132" s="27"/>
      <c r="G132" s="25"/>
      <c r="H132" s="25"/>
    </row>
    <row r="133">
      <c r="A133" s="24"/>
      <c r="B133" s="25"/>
      <c r="D133" s="25"/>
      <c r="E133" s="25"/>
      <c r="F133" s="27"/>
      <c r="G133" s="25"/>
      <c r="H133" s="25"/>
    </row>
    <row r="134">
      <c r="A134" s="24"/>
      <c r="B134" s="25"/>
      <c r="D134" s="25"/>
      <c r="E134" s="25"/>
      <c r="F134" s="27"/>
      <c r="G134" s="25"/>
      <c r="H134" s="25"/>
    </row>
    <row r="135">
      <c r="A135" s="24"/>
      <c r="B135" s="25"/>
      <c r="D135" s="25"/>
      <c r="E135" s="25"/>
      <c r="F135" s="27"/>
      <c r="G135" s="25"/>
      <c r="H135" s="25"/>
    </row>
    <row r="136">
      <c r="A136" s="24"/>
      <c r="B136" s="25"/>
      <c r="D136" s="25"/>
      <c r="E136" s="25"/>
      <c r="F136" s="27"/>
      <c r="G136" s="25"/>
      <c r="H136" s="25"/>
    </row>
    <row r="137">
      <c r="A137" s="24"/>
      <c r="B137" s="25"/>
      <c r="D137" s="25"/>
      <c r="E137" s="25"/>
      <c r="F137" s="27"/>
      <c r="G137" s="25"/>
      <c r="H137" s="25"/>
    </row>
    <row r="138">
      <c r="A138" s="24"/>
      <c r="B138" s="25"/>
      <c r="D138" s="25"/>
      <c r="E138" s="25"/>
      <c r="F138" s="27"/>
      <c r="G138" s="25"/>
      <c r="H138" s="25"/>
    </row>
    <row r="139">
      <c r="A139" s="24"/>
      <c r="B139" s="25"/>
      <c r="D139" s="25"/>
      <c r="E139" s="25"/>
      <c r="F139" s="27"/>
      <c r="G139" s="25"/>
      <c r="H139" s="25"/>
    </row>
    <row r="140">
      <c r="A140" s="24"/>
      <c r="B140" s="25"/>
      <c r="D140" s="25"/>
      <c r="E140" s="25"/>
      <c r="F140" s="27"/>
      <c r="G140" s="25"/>
      <c r="H140" s="25"/>
    </row>
    <row r="141">
      <c r="A141" s="24"/>
      <c r="B141" s="25"/>
      <c r="D141" s="25"/>
      <c r="E141" s="25"/>
      <c r="F141" s="27"/>
      <c r="G141" s="25"/>
      <c r="H141" s="25"/>
    </row>
    <row r="142">
      <c r="A142" s="24"/>
      <c r="B142" s="25"/>
      <c r="D142" s="25"/>
      <c r="E142" s="25"/>
      <c r="F142" s="27"/>
      <c r="G142" s="25"/>
      <c r="H142" s="25"/>
    </row>
    <row r="143">
      <c r="A143" s="24"/>
      <c r="B143" s="25"/>
      <c r="D143" s="25"/>
      <c r="E143" s="25"/>
      <c r="F143" s="27"/>
      <c r="G143" s="25"/>
      <c r="H143" s="25"/>
    </row>
    <row r="144">
      <c r="A144" s="24"/>
      <c r="B144" s="25"/>
      <c r="D144" s="25"/>
      <c r="E144" s="25"/>
      <c r="F144" s="27"/>
      <c r="G144" s="25"/>
      <c r="H144" s="25"/>
    </row>
    <row r="145">
      <c r="A145" s="24"/>
      <c r="B145" s="25"/>
      <c r="D145" s="25"/>
      <c r="E145" s="25"/>
      <c r="F145" s="27"/>
      <c r="G145" s="25"/>
      <c r="H145" s="25"/>
    </row>
    <row r="146">
      <c r="A146" s="24"/>
      <c r="B146" s="25"/>
      <c r="D146" s="25"/>
      <c r="E146" s="25"/>
      <c r="F146" s="27"/>
      <c r="G146" s="25"/>
      <c r="H146" s="25"/>
    </row>
    <row r="147">
      <c r="A147" s="24"/>
      <c r="B147" s="25"/>
      <c r="D147" s="25"/>
      <c r="E147" s="25"/>
      <c r="F147" s="27"/>
      <c r="G147" s="25"/>
      <c r="H147" s="25"/>
    </row>
    <row r="148">
      <c r="A148" s="24"/>
      <c r="B148" s="25"/>
      <c r="D148" s="25"/>
      <c r="E148" s="25"/>
      <c r="F148" s="27"/>
      <c r="G148" s="25"/>
      <c r="H148" s="25"/>
    </row>
    <row r="149">
      <c r="A149" s="24"/>
      <c r="B149" s="25"/>
      <c r="D149" s="25"/>
      <c r="E149" s="25"/>
      <c r="F149" s="27"/>
      <c r="G149" s="25"/>
      <c r="H149" s="25"/>
    </row>
    <row r="150">
      <c r="A150" s="24"/>
      <c r="B150" s="25"/>
      <c r="D150" s="25"/>
      <c r="E150" s="25"/>
      <c r="F150" s="27"/>
      <c r="G150" s="25"/>
      <c r="H150" s="25"/>
    </row>
    <row r="151">
      <c r="A151" s="24"/>
      <c r="B151" s="25"/>
      <c r="D151" s="25"/>
      <c r="E151" s="25"/>
      <c r="F151" s="27"/>
      <c r="G151" s="25"/>
      <c r="H151" s="25"/>
    </row>
    <row r="152">
      <c r="A152" s="24"/>
      <c r="B152" s="25"/>
      <c r="D152" s="25"/>
      <c r="E152" s="25"/>
      <c r="F152" s="27"/>
      <c r="G152" s="25"/>
      <c r="H152" s="25"/>
    </row>
    <row r="153">
      <c r="A153" s="24"/>
      <c r="B153" s="25"/>
      <c r="D153" s="25"/>
      <c r="E153" s="25"/>
      <c r="F153" s="27"/>
      <c r="G153" s="25"/>
      <c r="H153" s="25"/>
    </row>
    <row r="154">
      <c r="A154" s="24"/>
      <c r="B154" s="25"/>
      <c r="D154" s="25"/>
      <c r="E154" s="25"/>
      <c r="F154" s="27"/>
      <c r="G154" s="25"/>
      <c r="H154" s="25"/>
    </row>
    <row r="155">
      <c r="A155" s="24"/>
      <c r="B155" s="25"/>
      <c r="D155" s="25"/>
      <c r="E155" s="25"/>
      <c r="F155" s="27"/>
      <c r="G155" s="25"/>
      <c r="H155" s="25"/>
    </row>
    <row r="156">
      <c r="A156" s="24"/>
      <c r="B156" s="25"/>
      <c r="D156" s="25"/>
      <c r="E156" s="25"/>
      <c r="F156" s="27"/>
      <c r="G156" s="25"/>
      <c r="H156" s="25"/>
    </row>
    <row r="157">
      <c r="A157" s="24"/>
      <c r="B157" s="25"/>
      <c r="D157" s="25"/>
      <c r="E157" s="25"/>
      <c r="F157" s="27"/>
      <c r="G157" s="25"/>
      <c r="H157" s="25"/>
    </row>
    <row r="158">
      <c r="A158" s="24"/>
      <c r="B158" s="25"/>
      <c r="D158" s="25"/>
      <c r="E158" s="25"/>
      <c r="F158" s="27"/>
      <c r="G158" s="25"/>
      <c r="H158" s="25"/>
    </row>
    <row r="159">
      <c r="A159" s="24"/>
      <c r="B159" s="25"/>
      <c r="D159" s="25"/>
      <c r="E159" s="25"/>
      <c r="F159" s="27"/>
      <c r="G159" s="25"/>
      <c r="H159" s="25"/>
    </row>
    <row r="160">
      <c r="A160" s="24"/>
      <c r="B160" s="25"/>
      <c r="D160" s="25"/>
      <c r="E160" s="25"/>
      <c r="F160" s="27"/>
      <c r="G160" s="25"/>
      <c r="H160" s="25"/>
    </row>
    <row r="161">
      <c r="A161" s="24"/>
      <c r="B161" s="25"/>
      <c r="D161" s="25"/>
      <c r="E161" s="25"/>
      <c r="F161" s="27"/>
      <c r="G161" s="25"/>
      <c r="H161" s="25"/>
    </row>
    <row r="162">
      <c r="A162" s="24"/>
      <c r="B162" s="25"/>
      <c r="D162" s="25"/>
      <c r="E162" s="25"/>
      <c r="F162" s="27"/>
      <c r="G162" s="25"/>
      <c r="H162" s="25"/>
    </row>
    <row r="163">
      <c r="A163" s="24"/>
      <c r="B163" s="25"/>
      <c r="D163" s="25"/>
      <c r="E163" s="25"/>
      <c r="F163" s="27"/>
      <c r="G163" s="25"/>
      <c r="H163" s="25"/>
    </row>
    <row r="164">
      <c r="A164" s="24"/>
      <c r="B164" s="25"/>
      <c r="D164" s="25"/>
      <c r="E164" s="25"/>
      <c r="F164" s="27"/>
      <c r="G164" s="25"/>
      <c r="H164" s="25"/>
    </row>
    <row r="165">
      <c r="A165" s="24"/>
      <c r="B165" s="25"/>
      <c r="D165" s="25"/>
      <c r="E165" s="25"/>
      <c r="F165" s="27"/>
      <c r="G165" s="25"/>
      <c r="H165" s="25"/>
    </row>
    <row r="166">
      <c r="A166" s="24"/>
      <c r="B166" s="25"/>
      <c r="D166" s="25"/>
      <c r="E166" s="25"/>
      <c r="F166" s="27"/>
      <c r="G166" s="25"/>
      <c r="H166" s="25"/>
    </row>
    <row r="167">
      <c r="A167" s="24"/>
      <c r="B167" s="25"/>
      <c r="D167" s="25"/>
      <c r="E167" s="25"/>
      <c r="F167" s="27"/>
      <c r="G167" s="25"/>
      <c r="H167" s="25"/>
    </row>
    <row r="168">
      <c r="A168" s="24"/>
      <c r="B168" s="25"/>
      <c r="D168" s="25"/>
      <c r="E168" s="25"/>
      <c r="F168" s="27"/>
      <c r="G168" s="25"/>
      <c r="H168" s="25"/>
    </row>
    <row r="169">
      <c r="A169" s="24"/>
      <c r="B169" s="25"/>
      <c r="D169" s="25"/>
      <c r="E169" s="25"/>
      <c r="F169" s="27"/>
      <c r="G169" s="25"/>
      <c r="H169" s="25"/>
    </row>
    <row r="170">
      <c r="A170" s="24"/>
      <c r="B170" s="25"/>
      <c r="D170" s="25"/>
      <c r="E170" s="25"/>
      <c r="F170" s="27"/>
      <c r="G170" s="25"/>
      <c r="H170" s="25"/>
    </row>
    <row r="171">
      <c r="A171" s="24"/>
      <c r="B171" s="25"/>
      <c r="D171" s="25"/>
      <c r="E171" s="25"/>
      <c r="F171" s="27"/>
      <c r="G171" s="25"/>
      <c r="H171" s="25"/>
    </row>
    <row r="172">
      <c r="A172" s="24"/>
      <c r="B172" s="25"/>
      <c r="D172" s="25"/>
      <c r="E172" s="25"/>
      <c r="F172" s="27"/>
      <c r="G172" s="25"/>
      <c r="H172" s="25"/>
    </row>
    <row r="173">
      <c r="A173" s="24"/>
      <c r="B173" s="25"/>
      <c r="D173" s="25"/>
      <c r="E173" s="25"/>
      <c r="F173" s="27"/>
      <c r="G173" s="25"/>
      <c r="H173" s="25"/>
    </row>
    <row r="174">
      <c r="A174" s="24"/>
      <c r="B174" s="25"/>
      <c r="D174" s="25"/>
      <c r="E174" s="25"/>
      <c r="F174" s="27"/>
      <c r="G174" s="25"/>
      <c r="H174" s="25"/>
    </row>
    <row r="175">
      <c r="A175" s="24"/>
      <c r="B175" s="25"/>
      <c r="D175" s="25"/>
      <c r="E175" s="25"/>
      <c r="F175" s="27"/>
      <c r="G175" s="25"/>
      <c r="H175" s="25"/>
    </row>
    <row r="176">
      <c r="A176" s="24"/>
      <c r="B176" s="25"/>
      <c r="D176" s="25"/>
      <c r="E176" s="25"/>
      <c r="F176" s="27"/>
      <c r="G176" s="25"/>
      <c r="H176" s="25"/>
    </row>
    <row r="177">
      <c r="A177" s="24"/>
      <c r="B177" s="25"/>
      <c r="D177" s="25"/>
      <c r="E177" s="25"/>
      <c r="F177" s="27"/>
      <c r="G177" s="25"/>
      <c r="H177" s="25"/>
    </row>
    <row r="178">
      <c r="A178" s="24"/>
      <c r="B178" s="25"/>
      <c r="D178" s="25"/>
      <c r="E178" s="25"/>
      <c r="F178" s="27"/>
      <c r="G178" s="25"/>
      <c r="H178" s="25"/>
    </row>
    <row r="179">
      <c r="A179" s="24"/>
      <c r="B179" s="25"/>
      <c r="D179" s="25"/>
      <c r="E179" s="25"/>
      <c r="F179" s="27"/>
      <c r="G179" s="25"/>
      <c r="H179" s="25"/>
    </row>
    <row r="180">
      <c r="A180" s="24"/>
      <c r="B180" s="25"/>
      <c r="D180" s="25"/>
      <c r="E180" s="25"/>
      <c r="F180" s="27"/>
      <c r="G180" s="25"/>
      <c r="H180" s="25"/>
    </row>
    <row r="181">
      <c r="A181" s="24"/>
      <c r="B181" s="25"/>
      <c r="D181" s="25"/>
      <c r="E181" s="25"/>
      <c r="F181" s="27"/>
      <c r="G181" s="25"/>
      <c r="H181" s="25"/>
    </row>
    <row r="182">
      <c r="A182" s="24"/>
      <c r="B182" s="25"/>
      <c r="D182" s="25"/>
      <c r="E182" s="25"/>
      <c r="F182" s="27"/>
      <c r="G182" s="25"/>
      <c r="H182" s="25"/>
    </row>
    <row r="183">
      <c r="A183" s="24"/>
      <c r="B183" s="25"/>
      <c r="D183" s="25"/>
      <c r="E183" s="25"/>
      <c r="F183" s="27"/>
      <c r="G183" s="25"/>
      <c r="H183" s="25"/>
    </row>
    <row r="184">
      <c r="A184" s="24"/>
      <c r="B184" s="25"/>
      <c r="D184" s="25"/>
      <c r="E184" s="25"/>
      <c r="F184" s="27"/>
      <c r="G184" s="25"/>
      <c r="H184" s="25"/>
    </row>
    <row r="185">
      <c r="A185" s="24"/>
      <c r="B185" s="25"/>
      <c r="D185" s="25"/>
      <c r="E185" s="25"/>
      <c r="F185" s="27"/>
      <c r="G185" s="25"/>
      <c r="H185" s="25"/>
    </row>
    <row r="186">
      <c r="A186" s="24"/>
      <c r="B186" s="25"/>
      <c r="D186" s="25"/>
      <c r="E186" s="25"/>
      <c r="F186" s="27"/>
      <c r="G186" s="25"/>
      <c r="H186" s="25"/>
    </row>
    <row r="187">
      <c r="A187" s="24"/>
      <c r="B187" s="25"/>
      <c r="D187" s="25"/>
      <c r="E187" s="25"/>
      <c r="F187" s="27"/>
      <c r="G187" s="25"/>
      <c r="H187" s="25"/>
    </row>
    <row r="188">
      <c r="A188" s="24"/>
      <c r="B188" s="25"/>
      <c r="D188" s="25"/>
      <c r="E188" s="25"/>
      <c r="F188" s="27"/>
      <c r="G188" s="25"/>
      <c r="H188" s="25"/>
    </row>
    <row r="189">
      <c r="A189" s="24"/>
      <c r="B189" s="25"/>
      <c r="D189" s="25"/>
      <c r="E189" s="25"/>
      <c r="F189" s="27"/>
      <c r="G189" s="25"/>
      <c r="H189" s="25"/>
    </row>
    <row r="190">
      <c r="A190" s="24"/>
      <c r="B190" s="25"/>
      <c r="D190" s="25"/>
      <c r="E190" s="25"/>
      <c r="F190" s="27"/>
      <c r="G190" s="25"/>
      <c r="H190" s="25"/>
    </row>
    <row r="191">
      <c r="A191" s="24"/>
      <c r="B191" s="25"/>
      <c r="D191" s="25"/>
      <c r="E191" s="25"/>
      <c r="F191" s="27"/>
      <c r="G191" s="25"/>
      <c r="H191" s="25"/>
    </row>
    <row r="192">
      <c r="A192" s="24"/>
      <c r="B192" s="25"/>
      <c r="D192" s="25"/>
      <c r="E192" s="25"/>
      <c r="F192" s="27"/>
      <c r="G192" s="25"/>
      <c r="H192" s="25"/>
    </row>
    <row r="193">
      <c r="A193" s="24"/>
      <c r="B193" s="25"/>
      <c r="D193" s="25"/>
      <c r="E193" s="25"/>
      <c r="F193" s="27"/>
      <c r="G193" s="25"/>
      <c r="H193" s="25"/>
    </row>
    <row r="194">
      <c r="A194" s="24"/>
      <c r="B194" s="25"/>
      <c r="D194" s="25"/>
      <c r="E194" s="25"/>
      <c r="F194" s="27"/>
      <c r="G194" s="25"/>
      <c r="H194" s="25"/>
    </row>
    <row r="195">
      <c r="A195" s="24"/>
      <c r="B195" s="25"/>
      <c r="D195" s="25"/>
      <c r="E195" s="25"/>
      <c r="F195" s="27"/>
      <c r="G195" s="25"/>
      <c r="H195" s="25"/>
    </row>
    <row r="196">
      <c r="A196" s="24"/>
      <c r="B196" s="25"/>
      <c r="D196" s="25"/>
      <c r="E196" s="25"/>
      <c r="F196" s="27"/>
      <c r="G196" s="25"/>
      <c r="H196" s="25"/>
    </row>
    <row r="197">
      <c r="A197" s="24"/>
      <c r="B197" s="25"/>
      <c r="D197" s="25"/>
      <c r="E197" s="25"/>
      <c r="F197" s="27"/>
      <c r="G197" s="25"/>
      <c r="H197" s="25"/>
    </row>
    <row r="198">
      <c r="A198" s="24"/>
      <c r="B198" s="25"/>
      <c r="D198" s="25"/>
      <c r="E198" s="25"/>
      <c r="F198" s="27"/>
      <c r="G198" s="25"/>
      <c r="H198" s="25"/>
    </row>
    <row r="199">
      <c r="A199" s="24"/>
      <c r="B199" s="25"/>
      <c r="D199" s="25"/>
      <c r="E199" s="25"/>
      <c r="F199" s="27"/>
      <c r="G199" s="25"/>
      <c r="H199" s="25"/>
    </row>
    <row r="200">
      <c r="A200" s="24"/>
      <c r="B200" s="25"/>
      <c r="D200" s="25"/>
      <c r="E200" s="25"/>
      <c r="F200" s="27"/>
      <c r="G200" s="25"/>
      <c r="H200" s="25"/>
    </row>
    <row r="201">
      <c r="A201" s="24"/>
      <c r="B201" s="25"/>
      <c r="D201" s="25"/>
      <c r="E201" s="25"/>
      <c r="F201" s="27"/>
      <c r="G201" s="25"/>
      <c r="H201" s="25"/>
    </row>
    <row r="202">
      <c r="A202" s="24"/>
      <c r="B202" s="25"/>
      <c r="D202" s="25"/>
      <c r="E202" s="25"/>
      <c r="F202" s="27"/>
      <c r="G202" s="25"/>
      <c r="H202" s="25"/>
    </row>
    <row r="203">
      <c r="A203" s="24"/>
      <c r="B203" s="25"/>
      <c r="D203" s="25"/>
      <c r="E203" s="25"/>
      <c r="F203" s="27"/>
      <c r="G203" s="25"/>
      <c r="H203" s="25"/>
    </row>
    <row r="204">
      <c r="A204" s="24"/>
      <c r="B204" s="25"/>
      <c r="D204" s="25"/>
      <c r="E204" s="25"/>
      <c r="F204" s="27"/>
      <c r="G204" s="25"/>
      <c r="H204" s="25"/>
    </row>
    <row r="205">
      <c r="A205" s="24"/>
      <c r="B205" s="25"/>
      <c r="D205" s="25"/>
      <c r="E205" s="25"/>
      <c r="F205" s="27"/>
      <c r="G205" s="25"/>
      <c r="H205" s="25"/>
    </row>
    <row r="206">
      <c r="A206" s="24"/>
      <c r="B206" s="25"/>
      <c r="D206" s="25"/>
      <c r="E206" s="25"/>
      <c r="F206" s="27"/>
      <c r="G206" s="25"/>
      <c r="H206" s="25"/>
    </row>
    <row r="207">
      <c r="A207" s="24"/>
      <c r="B207" s="25"/>
      <c r="D207" s="25"/>
      <c r="E207" s="25"/>
      <c r="F207" s="27"/>
      <c r="G207" s="25"/>
      <c r="H207" s="25"/>
    </row>
    <row r="208">
      <c r="A208" s="24"/>
      <c r="B208" s="25"/>
      <c r="D208" s="25"/>
      <c r="E208" s="25"/>
      <c r="F208" s="27"/>
      <c r="G208" s="25"/>
      <c r="H208" s="25"/>
    </row>
    <row r="209">
      <c r="A209" s="24"/>
      <c r="B209" s="25"/>
      <c r="D209" s="25"/>
      <c r="E209" s="25"/>
      <c r="F209" s="27"/>
      <c r="G209" s="25"/>
      <c r="H209" s="25"/>
    </row>
    <row r="210">
      <c r="A210" s="24"/>
      <c r="B210" s="25"/>
      <c r="D210" s="25"/>
      <c r="E210" s="25"/>
      <c r="F210" s="27"/>
      <c r="G210" s="25"/>
      <c r="H210" s="25"/>
    </row>
    <row r="211">
      <c r="A211" s="24"/>
      <c r="B211" s="25"/>
      <c r="D211" s="25"/>
      <c r="E211" s="25"/>
      <c r="F211" s="27"/>
      <c r="G211" s="25"/>
      <c r="H211" s="25"/>
    </row>
    <row r="212">
      <c r="A212" s="24"/>
      <c r="B212" s="25"/>
      <c r="D212" s="25"/>
      <c r="E212" s="25"/>
      <c r="F212" s="27"/>
      <c r="G212" s="25"/>
      <c r="H212" s="25"/>
    </row>
    <row r="213">
      <c r="A213" s="24"/>
      <c r="B213" s="25"/>
      <c r="D213" s="25"/>
      <c r="E213" s="25"/>
      <c r="F213" s="27"/>
      <c r="G213" s="25"/>
      <c r="H213" s="25"/>
    </row>
    <row r="214">
      <c r="A214" s="24"/>
      <c r="B214" s="25"/>
      <c r="D214" s="25"/>
      <c r="E214" s="25"/>
      <c r="F214" s="27"/>
      <c r="G214" s="25"/>
      <c r="H214" s="25"/>
    </row>
    <row r="215">
      <c r="A215" s="24"/>
      <c r="B215" s="25"/>
      <c r="D215" s="25"/>
      <c r="E215" s="25"/>
      <c r="F215" s="27"/>
      <c r="G215" s="25"/>
      <c r="H215" s="25"/>
    </row>
    <row r="216">
      <c r="A216" s="24"/>
      <c r="B216" s="25"/>
      <c r="D216" s="25"/>
      <c r="E216" s="25"/>
      <c r="F216" s="27"/>
      <c r="G216" s="25"/>
      <c r="H216" s="25"/>
    </row>
    <row r="217">
      <c r="A217" s="24"/>
      <c r="B217" s="25"/>
      <c r="D217" s="25"/>
      <c r="E217" s="25"/>
      <c r="F217" s="27"/>
      <c r="G217" s="25"/>
      <c r="H217" s="25"/>
    </row>
    <row r="218">
      <c r="A218" s="24"/>
      <c r="B218" s="25"/>
      <c r="D218" s="25"/>
      <c r="E218" s="25"/>
      <c r="F218" s="27"/>
      <c r="G218" s="25"/>
      <c r="H218" s="25"/>
    </row>
    <row r="219">
      <c r="A219" s="24"/>
      <c r="B219" s="25"/>
      <c r="D219" s="25"/>
      <c r="E219" s="25"/>
      <c r="F219" s="27"/>
      <c r="G219" s="25"/>
      <c r="H219" s="25"/>
    </row>
    <row r="220">
      <c r="A220" s="24"/>
      <c r="B220" s="25"/>
      <c r="D220" s="25"/>
      <c r="E220" s="25"/>
      <c r="F220" s="27"/>
      <c r="G220" s="25"/>
      <c r="H220" s="25"/>
    </row>
    <row r="221">
      <c r="A221" s="24"/>
      <c r="B221" s="25"/>
      <c r="D221" s="25"/>
      <c r="E221" s="25"/>
      <c r="F221" s="27"/>
      <c r="G221" s="25"/>
      <c r="H221" s="25"/>
    </row>
    <row r="222">
      <c r="A222" s="24"/>
      <c r="B222" s="25"/>
      <c r="D222" s="25"/>
      <c r="E222" s="25"/>
      <c r="F222" s="27"/>
      <c r="G222" s="25"/>
      <c r="H222" s="25"/>
    </row>
    <row r="223">
      <c r="A223" s="24"/>
      <c r="B223" s="25"/>
      <c r="D223" s="25"/>
      <c r="E223" s="25"/>
      <c r="F223" s="27"/>
      <c r="G223" s="25"/>
      <c r="H223" s="25"/>
    </row>
    <row r="224">
      <c r="A224" s="24"/>
      <c r="B224" s="25"/>
      <c r="D224" s="25"/>
      <c r="E224" s="25"/>
      <c r="F224" s="27"/>
      <c r="G224" s="25"/>
      <c r="H224" s="25"/>
    </row>
    <row r="225">
      <c r="A225" s="24"/>
      <c r="B225" s="25"/>
      <c r="D225" s="25"/>
      <c r="E225" s="25"/>
      <c r="F225" s="27"/>
      <c r="G225" s="25"/>
      <c r="H225" s="25"/>
    </row>
    <row r="226">
      <c r="A226" s="24"/>
      <c r="B226" s="25"/>
      <c r="D226" s="25"/>
      <c r="E226" s="25"/>
      <c r="F226" s="27"/>
      <c r="G226" s="25"/>
      <c r="H226" s="25"/>
    </row>
    <row r="227">
      <c r="A227" s="24"/>
      <c r="B227" s="25"/>
      <c r="D227" s="25"/>
      <c r="E227" s="25"/>
      <c r="F227" s="27"/>
      <c r="G227" s="25"/>
      <c r="H227" s="25"/>
    </row>
    <row r="228">
      <c r="A228" s="24"/>
      <c r="B228" s="25"/>
      <c r="D228" s="25"/>
      <c r="E228" s="25"/>
      <c r="F228" s="27"/>
      <c r="G228" s="25"/>
      <c r="H228" s="25"/>
    </row>
    <row r="229">
      <c r="A229" s="24"/>
      <c r="B229" s="25"/>
      <c r="D229" s="25"/>
      <c r="E229" s="25"/>
      <c r="F229" s="27"/>
      <c r="G229" s="25"/>
      <c r="H229" s="25"/>
    </row>
    <row r="230">
      <c r="A230" s="24"/>
      <c r="B230" s="25"/>
      <c r="D230" s="25"/>
      <c r="E230" s="25"/>
      <c r="F230" s="27"/>
      <c r="G230" s="25"/>
      <c r="H230" s="25"/>
    </row>
    <row r="231">
      <c r="A231" s="24"/>
      <c r="B231" s="25"/>
      <c r="D231" s="25"/>
      <c r="E231" s="25"/>
      <c r="F231" s="27"/>
      <c r="G231" s="25"/>
      <c r="H231" s="25"/>
    </row>
    <row r="232">
      <c r="A232" s="24"/>
      <c r="B232" s="25"/>
      <c r="D232" s="25"/>
      <c r="E232" s="25"/>
      <c r="F232" s="27"/>
      <c r="G232" s="25"/>
      <c r="H232" s="25"/>
    </row>
    <row r="233">
      <c r="A233" s="24"/>
      <c r="B233" s="25"/>
      <c r="D233" s="25"/>
      <c r="E233" s="25"/>
      <c r="F233" s="27"/>
      <c r="G233" s="25"/>
      <c r="H233" s="25"/>
    </row>
    <row r="234">
      <c r="A234" s="24"/>
      <c r="B234" s="25"/>
      <c r="D234" s="25"/>
      <c r="E234" s="25"/>
      <c r="F234" s="27"/>
      <c r="G234" s="25"/>
      <c r="H234" s="25"/>
    </row>
    <row r="235">
      <c r="A235" s="24"/>
      <c r="B235" s="25"/>
      <c r="D235" s="25"/>
      <c r="E235" s="25"/>
      <c r="F235" s="27"/>
      <c r="G235" s="25"/>
      <c r="H235" s="25"/>
    </row>
    <row r="236">
      <c r="A236" s="24"/>
      <c r="B236" s="25"/>
      <c r="D236" s="25"/>
      <c r="E236" s="25"/>
      <c r="F236" s="27"/>
      <c r="G236" s="25"/>
      <c r="H236" s="25"/>
    </row>
    <row r="237">
      <c r="A237" s="24"/>
      <c r="B237" s="25"/>
      <c r="D237" s="25"/>
      <c r="E237" s="25"/>
      <c r="F237" s="27"/>
      <c r="G237" s="25"/>
      <c r="H237" s="25"/>
    </row>
    <row r="238">
      <c r="A238" s="24"/>
      <c r="B238" s="25"/>
      <c r="D238" s="25"/>
      <c r="E238" s="25"/>
      <c r="F238" s="27"/>
      <c r="G238" s="25"/>
      <c r="H238" s="25"/>
    </row>
    <row r="239">
      <c r="A239" s="24"/>
      <c r="B239" s="25"/>
      <c r="D239" s="25"/>
      <c r="E239" s="25"/>
      <c r="F239" s="27"/>
      <c r="G239" s="25"/>
      <c r="H239" s="25"/>
    </row>
    <row r="240">
      <c r="A240" s="24"/>
      <c r="B240" s="25"/>
      <c r="D240" s="25"/>
      <c r="E240" s="25"/>
      <c r="F240" s="27"/>
      <c r="G240" s="25"/>
      <c r="H240" s="25"/>
    </row>
    <row r="241">
      <c r="A241" s="24"/>
      <c r="B241" s="25"/>
      <c r="D241" s="25"/>
      <c r="E241" s="25"/>
      <c r="F241" s="27"/>
      <c r="G241" s="25"/>
      <c r="H241" s="25"/>
    </row>
    <row r="242">
      <c r="A242" s="24"/>
      <c r="B242" s="25"/>
      <c r="D242" s="25"/>
      <c r="E242" s="25"/>
      <c r="F242" s="27"/>
      <c r="G242" s="25"/>
      <c r="H242" s="25"/>
    </row>
    <row r="243">
      <c r="A243" s="24"/>
      <c r="B243" s="25"/>
      <c r="D243" s="25"/>
      <c r="E243" s="25"/>
      <c r="F243" s="27"/>
      <c r="G243" s="25"/>
      <c r="H243" s="25"/>
    </row>
    <row r="244">
      <c r="A244" s="24"/>
      <c r="B244" s="25"/>
      <c r="D244" s="25"/>
      <c r="E244" s="25"/>
      <c r="F244" s="27"/>
      <c r="G244" s="25"/>
      <c r="H244" s="25"/>
    </row>
    <row r="245">
      <c r="A245" s="24"/>
      <c r="B245" s="25"/>
      <c r="D245" s="25"/>
      <c r="E245" s="25"/>
      <c r="F245" s="27"/>
      <c r="G245" s="25"/>
      <c r="H245" s="25"/>
    </row>
    <row r="246">
      <c r="A246" s="24"/>
      <c r="B246" s="25"/>
      <c r="D246" s="25"/>
      <c r="E246" s="25"/>
      <c r="F246" s="27"/>
      <c r="G246" s="25"/>
      <c r="H246" s="25"/>
    </row>
    <row r="247">
      <c r="A247" s="24"/>
      <c r="B247" s="25"/>
      <c r="D247" s="25"/>
      <c r="E247" s="25"/>
      <c r="F247" s="27"/>
      <c r="G247" s="25"/>
      <c r="H247" s="25"/>
    </row>
    <row r="248">
      <c r="A248" s="24"/>
      <c r="B248" s="25"/>
      <c r="D248" s="25"/>
      <c r="E248" s="25"/>
      <c r="F248" s="27"/>
      <c r="G248" s="25"/>
      <c r="H248" s="25"/>
    </row>
    <row r="249">
      <c r="A249" s="24"/>
      <c r="B249" s="25"/>
      <c r="D249" s="25"/>
      <c r="E249" s="25"/>
      <c r="F249" s="27"/>
      <c r="G249" s="25"/>
      <c r="H249" s="25"/>
    </row>
    <row r="250">
      <c r="A250" s="24"/>
      <c r="B250" s="25"/>
      <c r="D250" s="25"/>
      <c r="E250" s="25"/>
      <c r="F250" s="27"/>
      <c r="G250" s="25"/>
      <c r="H250" s="25"/>
    </row>
    <row r="251">
      <c r="A251" s="24"/>
      <c r="B251" s="25"/>
      <c r="D251" s="25"/>
      <c r="E251" s="25"/>
      <c r="F251" s="27"/>
      <c r="G251" s="25"/>
      <c r="H251" s="25"/>
    </row>
    <row r="252">
      <c r="A252" s="24"/>
      <c r="B252" s="25"/>
      <c r="D252" s="25"/>
      <c r="E252" s="25"/>
      <c r="F252" s="27"/>
      <c r="G252" s="25"/>
      <c r="H252" s="25"/>
    </row>
    <row r="253">
      <c r="A253" s="24"/>
      <c r="B253" s="25"/>
      <c r="D253" s="25"/>
      <c r="E253" s="25"/>
      <c r="F253" s="27"/>
      <c r="G253" s="25"/>
      <c r="H253" s="25"/>
    </row>
    <row r="254">
      <c r="A254" s="24"/>
      <c r="B254" s="25"/>
      <c r="D254" s="25"/>
      <c r="E254" s="25"/>
      <c r="F254" s="27"/>
      <c r="G254" s="25"/>
      <c r="H254" s="25"/>
    </row>
    <row r="255">
      <c r="A255" s="24"/>
      <c r="B255" s="25"/>
      <c r="D255" s="25"/>
      <c r="E255" s="25"/>
      <c r="F255" s="27"/>
      <c r="G255" s="25"/>
      <c r="H255" s="25"/>
    </row>
    <row r="256">
      <c r="A256" s="24"/>
      <c r="B256" s="25"/>
      <c r="D256" s="25"/>
      <c r="E256" s="25"/>
      <c r="F256" s="27"/>
      <c r="G256" s="25"/>
      <c r="H256" s="25"/>
    </row>
    <row r="257">
      <c r="A257" s="24"/>
      <c r="B257" s="25"/>
      <c r="D257" s="25"/>
      <c r="E257" s="25"/>
      <c r="F257" s="27"/>
      <c r="G257" s="25"/>
      <c r="H257" s="25"/>
    </row>
    <row r="258">
      <c r="A258" s="24"/>
      <c r="B258" s="25"/>
      <c r="D258" s="25"/>
      <c r="E258" s="25"/>
      <c r="F258" s="27"/>
      <c r="G258" s="25"/>
      <c r="H258" s="25"/>
    </row>
    <row r="259">
      <c r="A259" s="24"/>
      <c r="B259" s="25"/>
      <c r="D259" s="25"/>
      <c r="E259" s="25"/>
      <c r="F259" s="27"/>
      <c r="G259" s="25"/>
      <c r="H259" s="25"/>
    </row>
    <row r="260">
      <c r="A260" s="24"/>
      <c r="B260" s="25"/>
      <c r="D260" s="25"/>
      <c r="E260" s="25"/>
      <c r="F260" s="27"/>
      <c r="G260" s="25"/>
      <c r="H260" s="25"/>
    </row>
    <row r="261">
      <c r="A261" s="24"/>
      <c r="B261" s="25"/>
      <c r="D261" s="25"/>
      <c r="E261" s="25"/>
      <c r="F261" s="27"/>
      <c r="G261" s="25"/>
      <c r="H261" s="25"/>
    </row>
    <row r="262">
      <c r="A262" s="24"/>
      <c r="B262" s="25"/>
      <c r="D262" s="25"/>
      <c r="E262" s="25"/>
      <c r="F262" s="27"/>
      <c r="G262" s="25"/>
      <c r="H262" s="25"/>
    </row>
    <row r="263">
      <c r="A263" s="24"/>
      <c r="B263" s="25"/>
      <c r="D263" s="25"/>
      <c r="E263" s="25"/>
      <c r="F263" s="27"/>
      <c r="G263" s="25"/>
      <c r="H263" s="25"/>
    </row>
    <row r="264">
      <c r="A264" s="24"/>
      <c r="B264" s="25"/>
      <c r="D264" s="25"/>
      <c r="E264" s="25"/>
      <c r="F264" s="27"/>
      <c r="G264" s="25"/>
      <c r="H264" s="25"/>
    </row>
    <row r="265">
      <c r="A265" s="24"/>
      <c r="B265" s="25"/>
      <c r="D265" s="25"/>
      <c r="E265" s="25"/>
      <c r="F265" s="27"/>
      <c r="G265" s="25"/>
      <c r="H265" s="25"/>
    </row>
    <row r="266">
      <c r="A266" s="24"/>
      <c r="B266" s="25"/>
      <c r="D266" s="25"/>
      <c r="E266" s="25"/>
      <c r="F266" s="27"/>
      <c r="G266" s="25"/>
      <c r="H266" s="25"/>
    </row>
    <row r="267">
      <c r="A267" s="24"/>
      <c r="B267" s="25"/>
      <c r="D267" s="25"/>
      <c r="E267" s="25"/>
      <c r="F267" s="27"/>
      <c r="G267" s="25"/>
      <c r="H267" s="25"/>
    </row>
    <row r="268">
      <c r="A268" s="24"/>
      <c r="B268" s="25"/>
      <c r="D268" s="25"/>
      <c r="E268" s="25"/>
      <c r="F268" s="27"/>
      <c r="G268" s="25"/>
      <c r="H268" s="25"/>
    </row>
    <row r="269">
      <c r="A269" s="24"/>
      <c r="B269" s="25"/>
      <c r="D269" s="25"/>
      <c r="E269" s="25"/>
      <c r="F269" s="27"/>
      <c r="G269" s="25"/>
      <c r="H269" s="25"/>
    </row>
    <row r="270">
      <c r="A270" s="24"/>
      <c r="B270" s="25"/>
      <c r="D270" s="25"/>
      <c r="E270" s="25"/>
      <c r="F270" s="27"/>
      <c r="G270" s="25"/>
      <c r="H270" s="25"/>
    </row>
    <row r="271">
      <c r="A271" s="24"/>
      <c r="B271" s="25"/>
      <c r="D271" s="25"/>
      <c r="E271" s="25"/>
      <c r="F271" s="27"/>
      <c r="G271" s="25"/>
      <c r="H271" s="25"/>
    </row>
    <row r="272">
      <c r="A272" s="24"/>
      <c r="B272" s="25"/>
      <c r="D272" s="25"/>
      <c r="E272" s="25"/>
      <c r="F272" s="27"/>
      <c r="G272" s="25"/>
      <c r="H272" s="25"/>
    </row>
    <row r="273">
      <c r="A273" s="24"/>
      <c r="B273" s="25"/>
      <c r="D273" s="25"/>
      <c r="E273" s="25"/>
      <c r="F273" s="27"/>
      <c r="G273" s="25"/>
      <c r="H273" s="25"/>
    </row>
    <row r="274">
      <c r="A274" s="24"/>
      <c r="B274" s="25"/>
      <c r="D274" s="25"/>
      <c r="E274" s="25"/>
      <c r="F274" s="27"/>
      <c r="G274" s="25"/>
      <c r="H274" s="25"/>
    </row>
    <row r="275">
      <c r="A275" s="24"/>
      <c r="B275" s="25"/>
      <c r="D275" s="25"/>
      <c r="E275" s="25"/>
      <c r="F275" s="27"/>
      <c r="G275" s="25"/>
      <c r="H275" s="25"/>
    </row>
    <row r="276">
      <c r="A276" s="24"/>
      <c r="B276" s="25"/>
      <c r="D276" s="25"/>
      <c r="E276" s="25"/>
      <c r="F276" s="27"/>
      <c r="G276" s="25"/>
      <c r="H276" s="25"/>
    </row>
    <row r="277">
      <c r="A277" s="24"/>
      <c r="B277" s="25"/>
      <c r="D277" s="25"/>
      <c r="E277" s="25"/>
      <c r="F277" s="27"/>
      <c r="G277" s="25"/>
      <c r="H277" s="25"/>
    </row>
    <row r="278">
      <c r="A278" s="24"/>
      <c r="B278" s="25"/>
      <c r="D278" s="25"/>
      <c r="E278" s="25"/>
      <c r="F278" s="27"/>
      <c r="G278" s="25"/>
      <c r="H278" s="25"/>
    </row>
    <row r="279">
      <c r="A279" s="24"/>
      <c r="B279" s="25"/>
      <c r="D279" s="25"/>
      <c r="E279" s="25"/>
      <c r="F279" s="27"/>
      <c r="G279" s="25"/>
      <c r="H279" s="25"/>
    </row>
    <row r="280">
      <c r="A280" s="24"/>
      <c r="B280" s="25"/>
      <c r="D280" s="25"/>
      <c r="E280" s="25"/>
      <c r="F280" s="27"/>
      <c r="G280" s="25"/>
      <c r="H280" s="25"/>
    </row>
    <row r="281">
      <c r="A281" s="24"/>
      <c r="B281" s="25"/>
      <c r="D281" s="25"/>
      <c r="E281" s="25"/>
      <c r="F281" s="27"/>
      <c r="G281" s="25"/>
      <c r="H281" s="25"/>
    </row>
    <row r="282">
      <c r="A282" s="24"/>
      <c r="B282" s="25"/>
      <c r="D282" s="25"/>
      <c r="E282" s="25"/>
      <c r="F282" s="27"/>
      <c r="G282" s="25"/>
      <c r="H282" s="25"/>
    </row>
    <row r="283">
      <c r="A283" s="24"/>
      <c r="B283" s="25"/>
      <c r="D283" s="25"/>
      <c r="E283" s="25"/>
      <c r="F283" s="27"/>
      <c r="G283" s="25"/>
      <c r="H283" s="25"/>
    </row>
    <row r="284">
      <c r="A284" s="24"/>
      <c r="B284" s="25"/>
      <c r="D284" s="25"/>
      <c r="E284" s="25"/>
      <c r="F284" s="27"/>
      <c r="G284" s="25"/>
      <c r="H284" s="25"/>
    </row>
    <row r="285">
      <c r="A285" s="24"/>
      <c r="B285" s="25"/>
      <c r="D285" s="25"/>
      <c r="E285" s="25"/>
      <c r="F285" s="27"/>
      <c r="G285" s="25"/>
      <c r="H285" s="25"/>
    </row>
    <row r="286">
      <c r="A286" s="24"/>
      <c r="B286" s="25"/>
      <c r="D286" s="25"/>
      <c r="E286" s="25"/>
      <c r="F286" s="27"/>
      <c r="G286" s="25"/>
      <c r="H286" s="25"/>
    </row>
    <row r="287">
      <c r="A287" s="24"/>
      <c r="B287" s="25"/>
      <c r="D287" s="25"/>
      <c r="E287" s="25"/>
      <c r="F287" s="27"/>
      <c r="G287" s="25"/>
      <c r="H287" s="25"/>
    </row>
    <row r="288">
      <c r="A288" s="24"/>
      <c r="B288" s="25"/>
      <c r="D288" s="25"/>
      <c r="E288" s="25"/>
      <c r="F288" s="27"/>
      <c r="G288" s="25"/>
      <c r="H288" s="25"/>
    </row>
    <row r="289">
      <c r="A289" s="24"/>
      <c r="B289" s="25"/>
      <c r="D289" s="25"/>
      <c r="E289" s="25"/>
      <c r="F289" s="27"/>
      <c r="G289" s="25"/>
      <c r="H289" s="25"/>
    </row>
    <row r="290">
      <c r="A290" s="24"/>
      <c r="B290" s="25"/>
      <c r="D290" s="25"/>
      <c r="E290" s="25"/>
      <c r="F290" s="27"/>
      <c r="G290" s="25"/>
      <c r="H290" s="25"/>
    </row>
    <row r="291">
      <c r="A291" s="24"/>
      <c r="B291" s="25"/>
      <c r="D291" s="25"/>
      <c r="E291" s="25"/>
      <c r="F291" s="27"/>
      <c r="G291" s="25"/>
      <c r="H291" s="25"/>
    </row>
    <row r="292">
      <c r="A292" s="24"/>
      <c r="B292" s="25"/>
      <c r="D292" s="25"/>
      <c r="E292" s="25"/>
      <c r="F292" s="27"/>
      <c r="G292" s="25"/>
      <c r="H292" s="25"/>
    </row>
    <row r="293">
      <c r="A293" s="24"/>
      <c r="B293" s="25"/>
      <c r="D293" s="25"/>
      <c r="E293" s="25"/>
      <c r="F293" s="27"/>
      <c r="G293" s="25"/>
      <c r="H293" s="25"/>
    </row>
    <row r="294">
      <c r="A294" s="24"/>
      <c r="B294" s="25"/>
      <c r="D294" s="25"/>
      <c r="E294" s="25"/>
      <c r="F294" s="27"/>
      <c r="G294" s="25"/>
      <c r="H294" s="25"/>
    </row>
    <row r="295">
      <c r="A295" s="24"/>
      <c r="B295" s="25"/>
      <c r="D295" s="25"/>
      <c r="E295" s="25"/>
      <c r="F295" s="27"/>
      <c r="G295" s="25"/>
      <c r="H295" s="25"/>
    </row>
    <row r="296">
      <c r="A296" s="24"/>
      <c r="B296" s="25"/>
      <c r="D296" s="25"/>
      <c r="E296" s="25"/>
      <c r="F296" s="27"/>
      <c r="G296" s="25"/>
      <c r="H296" s="25"/>
    </row>
    <row r="297">
      <c r="A297" s="24"/>
      <c r="B297" s="25"/>
      <c r="D297" s="25"/>
      <c r="E297" s="25"/>
      <c r="F297" s="27"/>
      <c r="G297" s="25"/>
      <c r="H297" s="25"/>
    </row>
    <row r="298">
      <c r="A298" s="24"/>
      <c r="B298" s="25"/>
      <c r="D298" s="25"/>
      <c r="E298" s="25"/>
      <c r="F298" s="27"/>
      <c r="G298" s="25"/>
      <c r="H298" s="25"/>
    </row>
    <row r="299">
      <c r="A299" s="24"/>
      <c r="B299" s="25"/>
      <c r="D299" s="25"/>
      <c r="E299" s="25"/>
      <c r="F299" s="27"/>
      <c r="G299" s="25"/>
      <c r="H299" s="25"/>
    </row>
    <row r="300">
      <c r="A300" s="24"/>
      <c r="B300" s="25"/>
      <c r="D300" s="25"/>
      <c r="E300" s="25"/>
      <c r="F300" s="27"/>
      <c r="G300" s="25"/>
      <c r="H300" s="25"/>
    </row>
    <row r="301">
      <c r="A301" s="24"/>
      <c r="B301" s="25"/>
      <c r="D301" s="25"/>
      <c r="E301" s="25"/>
      <c r="F301" s="27"/>
      <c r="G301" s="25"/>
      <c r="H301" s="25"/>
    </row>
    <row r="302">
      <c r="A302" s="24"/>
      <c r="B302" s="25"/>
      <c r="D302" s="25"/>
      <c r="E302" s="25"/>
      <c r="F302" s="27"/>
      <c r="G302" s="25"/>
      <c r="H302" s="25"/>
    </row>
    <row r="303">
      <c r="A303" s="24"/>
      <c r="B303" s="25"/>
      <c r="D303" s="25"/>
      <c r="E303" s="25"/>
      <c r="F303" s="27"/>
      <c r="G303" s="25"/>
      <c r="H303" s="25"/>
    </row>
    <row r="304">
      <c r="A304" s="24"/>
      <c r="B304" s="25"/>
      <c r="D304" s="25"/>
      <c r="E304" s="25"/>
      <c r="F304" s="27"/>
      <c r="G304" s="25"/>
      <c r="H304" s="25"/>
    </row>
    <row r="305">
      <c r="A305" s="24"/>
      <c r="B305" s="25"/>
      <c r="D305" s="25"/>
      <c r="E305" s="25"/>
      <c r="F305" s="27"/>
      <c r="G305" s="25"/>
      <c r="H305" s="25"/>
    </row>
    <row r="306">
      <c r="A306" s="24"/>
      <c r="B306" s="25"/>
      <c r="D306" s="25"/>
      <c r="E306" s="25"/>
      <c r="F306" s="27"/>
      <c r="G306" s="25"/>
      <c r="H306" s="25"/>
    </row>
    <row r="307">
      <c r="A307" s="24"/>
      <c r="B307" s="25"/>
      <c r="D307" s="25"/>
      <c r="E307" s="25"/>
      <c r="F307" s="27"/>
      <c r="G307" s="25"/>
      <c r="H307" s="25"/>
    </row>
    <row r="308">
      <c r="A308" s="24"/>
      <c r="B308" s="25"/>
      <c r="D308" s="25"/>
      <c r="E308" s="25"/>
      <c r="F308" s="27"/>
      <c r="G308" s="25"/>
      <c r="H308" s="25"/>
    </row>
    <row r="309">
      <c r="A309" s="24"/>
      <c r="B309" s="25"/>
      <c r="D309" s="25"/>
      <c r="E309" s="25"/>
      <c r="F309" s="27"/>
      <c r="G309" s="25"/>
      <c r="H309" s="25"/>
    </row>
    <row r="310">
      <c r="A310" s="24"/>
      <c r="B310" s="25"/>
      <c r="D310" s="25"/>
      <c r="E310" s="25"/>
      <c r="F310" s="27"/>
      <c r="G310" s="25"/>
      <c r="H310" s="25"/>
    </row>
    <row r="311">
      <c r="A311" s="24"/>
      <c r="B311" s="25"/>
      <c r="D311" s="25"/>
      <c r="E311" s="25"/>
      <c r="F311" s="27"/>
      <c r="G311" s="25"/>
      <c r="H311" s="25"/>
    </row>
    <row r="312">
      <c r="A312" s="24"/>
      <c r="B312" s="25"/>
      <c r="D312" s="25"/>
      <c r="E312" s="25"/>
      <c r="F312" s="27"/>
      <c r="G312" s="25"/>
      <c r="H312" s="25"/>
    </row>
    <row r="313">
      <c r="A313" s="24"/>
      <c r="B313" s="25"/>
      <c r="D313" s="25"/>
      <c r="E313" s="25"/>
      <c r="F313" s="27"/>
      <c r="G313" s="25"/>
      <c r="H313" s="25"/>
    </row>
    <row r="314">
      <c r="A314" s="24"/>
      <c r="B314" s="25"/>
      <c r="D314" s="25"/>
      <c r="E314" s="25"/>
      <c r="F314" s="27"/>
      <c r="G314" s="25"/>
      <c r="H314" s="25"/>
    </row>
    <row r="315">
      <c r="A315" s="24"/>
      <c r="B315" s="25"/>
      <c r="D315" s="25"/>
      <c r="E315" s="25"/>
      <c r="F315" s="27"/>
      <c r="G315" s="25"/>
      <c r="H315" s="25"/>
    </row>
    <row r="316">
      <c r="A316" s="24"/>
      <c r="B316" s="25"/>
      <c r="D316" s="25"/>
      <c r="E316" s="25"/>
      <c r="F316" s="27"/>
      <c r="G316" s="25"/>
      <c r="H316" s="25"/>
    </row>
    <row r="317">
      <c r="A317" s="24"/>
      <c r="B317" s="25"/>
      <c r="D317" s="25"/>
      <c r="E317" s="25"/>
      <c r="F317" s="27"/>
      <c r="G317" s="25"/>
      <c r="H317" s="25"/>
    </row>
    <row r="318">
      <c r="A318" s="24"/>
      <c r="B318" s="25"/>
      <c r="D318" s="25"/>
      <c r="E318" s="25"/>
      <c r="F318" s="27"/>
      <c r="G318" s="25"/>
      <c r="H318" s="25"/>
    </row>
    <row r="319">
      <c r="A319" s="24"/>
      <c r="B319" s="25"/>
      <c r="D319" s="25"/>
      <c r="E319" s="25"/>
      <c r="F319" s="27"/>
      <c r="G319" s="25"/>
      <c r="H319" s="25"/>
    </row>
    <row r="320">
      <c r="A320" s="24"/>
      <c r="B320" s="25"/>
      <c r="D320" s="25"/>
      <c r="E320" s="25"/>
      <c r="F320" s="27"/>
      <c r="G320" s="25"/>
      <c r="H320" s="25"/>
    </row>
    <row r="321">
      <c r="A321" s="24"/>
      <c r="B321" s="25"/>
      <c r="D321" s="25"/>
      <c r="E321" s="25"/>
      <c r="F321" s="27"/>
      <c r="G321" s="25"/>
      <c r="H321" s="25"/>
    </row>
    <row r="322">
      <c r="A322" s="24"/>
      <c r="B322" s="25"/>
      <c r="D322" s="25"/>
      <c r="E322" s="25"/>
      <c r="F322" s="27"/>
      <c r="G322" s="25"/>
      <c r="H322" s="25"/>
    </row>
    <row r="323">
      <c r="A323" s="24"/>
      <c r="B323" s="25"/>
      <c r="D323" s="25"/>
      <c r="E323" s="25"/>
      <c r="F323" s="27"/>
      <c r="G323" s="25"/>
      <c r="H323" s="25"/>
    </row>
    <row r="324">
      <c r="A324" s="24"/>
      <c r="B324" s="25"/>
      <c r="D324" s="25"/>
      <c r="E324" s="25"/>
      <c r="F324" s="27"/>
      <c r="G324" s="25"/>
      <c r="H324" s="25"/>
    </row>
    <row r="325">
      <c r="A325" s="24"/>
      <c r="B325" s="25"/>
      <c r="D325" s="25"/>
      <c r="E325" s="25"/>
      <c r="F325" s="27"/>
      <c r="G325" s="25"/>
      <c r="H325" s="25"/>
    </row>
    <row r="326">
      <c r="A326" s="24"/>
      <c r="B326" s="25"/>
      <c r="D326" s="25"/>
      <c r="E326" s="25"/>
      <c r="F326" s="27"/>
      <c r="G326" s="25"/>
      <c r="H326" s="25"/>
    </row>
    <row r="327">
      <c r="A327" s="24"/>
      <c r="B327" s="25"/>
      <c r="D327" s="25"/>
      <c r="E327" s="25"/>
      <c r="F327" s="27"/>
      <c r="G327" s="25"/>
      <c r="H327" s="25"/>
    </row>
    <row r="328">
      <c r="A328" s="24"/>
      <c r="B328" s="25"/>
      <c r="D328" s="25"/>
      <c r="E328" s="25"/>
      <c r="F328" s="27"/>
      <c r="G328" s="25"/>
      <c r="H328" s="25"/>
    </row>
    <row r="329">
      <c r="A329" s="24"/>
      <c r="B329" s="25"/>
      <c r="D329" s="25"/>
      <c r="E329" s="25"/>
      <c r="F329" s="27"/>
      <c r="G329" s="25"/>
      <c r="H329" s="25"/>
    </row>
    <row r="330">
      <c r="A330" s="24"/>
      <c r="B330" s="25"/>
      <c r="D330" s="25"/>
      <c r="E330" s="25"/>
      <c r="F330" s="27"/>
      <c r="G330" s="25"/>
      <c r="H330" s="25"/>
    </row>
    <row r="331">
      <c r="A331" s="24"/>
      <c r="B331" s="25"/>
      <c r="D331" s="25"/>
      <c r="E331" s="25"/>
      <c r="F331" s="27"/>
      <c r="G331" s="25"/>
      <c r="H331" s="25"/>
    </row>
    <row r="332">
      <c r="A332" s="24"/>
      <c r="B332" s="25"/>
      <c r="D332" s="25"/>
      <c r="E332" s="25"/>
      <c r="F332" s="27"/>
      <c r="G332" s="25"/>
      <c r="H332" s="25"/>
    </row>
    <row r="333">
      <c r="A333" s="24"/>
      <c r="B333" s="25"/>
      <c r="D333" s="25"/>
      <c r="E333" s="25"/>
      <c r="F333" s="27"/>
      <c r="G333" s="25"/>
      <c r="H333" s="25"/>
    </row>
    <row r="334">
      <c r="A334" s="24"/>
      <c r="B334" s="25"/>
      <c r="D334" s="25"/>
      <c r="E334" s="25"/>
      <c r="F334" s="27"/>
      <c r="G334" s="25"/>
      <c r="H334" s="25"/>
    </row>
    <row r="335">
      <c r="A335" s="24"/>
      <c r="B335" s="25"/>
      <c r="D335" s="25"/>
      <c r="E335" s="25"/>
      <c r="F335" s="27"/>
      <c r="G335" s="25"/>
      <c r="H335" s="25"/>
    </row>
    <row r="336">
      <c r="A336" s="24"/>
      <c r="B336" s="25"/>
      <c r="D336" s="25"/>
      <c r="E336" s="25"/>
      <c r="F336" s="27"/>
      <c r="G336" s="25"/>
      <c r="H336" s="25"/>
    </row>
    <row r="337">
      <c r="A337" s="24"/>
      <c r="B337" s="25"/>
      <c r="D337" s="25"/>
      <c r="E337" s="25"/>
      <c r="F337" s="27"/>
      <c r="G337" s="25"/>
      <c r="H337" s="25"/>
    </row>
    <row r="338">
      <c r="A338" s="24"/>
      <c r="B338" s="25"/>
      <c r="D338" s="25"/>
      <c r="E338" s="25"/>
      <c r="F338" s="27"/>
      <c r="G338" s="25"/>
      <c r="H338" s="25"/>
    </row>
    <row r="339">
      <c r="A339" s="24"/>
      <c r="B339" s="25"/>
      <c r="D339" s="25"/>
      <c r="E339" s="25"/>
      <c r="F339" s="27"/>
      <c r="G339" s="25"/>
      <c r="H339" s="25"/>
    </row>
    <row r="340">
      <c r="A340" s="24"/>
      <c r="B340" s="25"/>
      <c r="D340" s="25"/>
      <c r="E340" s="25"/>
      <c r="F340" s="27"/>
      <c r="G340" s="25"/>
      <c r="H340" s="25"/>
    </row>
    <row r="341">
      <c r="A341" s="24"/>
      <c r="B341" s="25"/>
      <c r="D341" s="25"/>
      <c r="E341" s="25"/>
      <c r="F341" s="27"/>
      <c r="G341" s="25"/>
      <c r="H341" s="25"/>
    </row>
    <row r="342">
      <c r="A342" s="24"/>
      <c r="B342" s="25"/>
      <c r="D342" s="25"/>
      <c r="E342" s="25"/>
      <c r="F342" s="27"/>
      <c r="G342" s="25"/>
      <c r="H342" s="25"/>
    </row>
    <row r="343">
      <c r="A343" s="24"/>
      <c r="B343" s="25"/>
      <c r="D343" s="25"/>
      <c r="E343" s="25"/>
      <c r="F343" s="27"/>
      <c r="G343" s="25"/>
      <c r="H343" s="25"/>
    </row>
    <row r="344">
      <c r="A344" s="24"/>
      <c r="B344" s="25"/>
      <c r="D344" s="25"/>
      <c r="E344" s="25"/>
      <c r="F344" s="27"/>
      <c r="G344" s="25"/>
      <c r="H344" s="25"/>
    </row>
    <row r="345">
      <c r="A345" s="24"/>
      <c r="B345" s="25"/>
      <c r="D345" s="25"/>
      <c r="E345" s="25"/>
      <c r="F345" s="27"/>
      <c r="G345" s="25"/>
      <c r="H345" s="25"/>
    </row>
    <row r="346">
      <c r="A346" s="24"/>
      <c r="B346" s="25"/>
      <c r="D346" s="25"/>
      <c r="E346" s="25"/>
      <c r="F346" s="27"/>
      <c r="G346" s="25"/>
      <c r="H346" s="25"/>
    </row>
    <row r="347">
      <c r="A347" s="24"/>
      <c r="B347" s="25"/>
      <c r="D347" s="25"/>
      <c r="E347" s="25"/>
      <c r="F347" s="27"/>
      <c r="G347" s="25"/>
      <c r="H347" s="25"/>
    </row>
    <row r="348">
      <c r="A348" s="24"/>
      <c r="B348" s="25"/>
      <c r="D348" s="25"/>
      <c r="E348" s="25"/>
      <c r="F348" s="27"/>
      <c r="G348" s="25"/>
      <c r="H348" s="25"/>
    </row>
    <row r="349">
      <c r="A349" s="24"/>
      <c r="B349" s="25"/>
      <c r="D349" s="25"/>
      <c r="E349" s="25"/>
      <c r="F349" s="27"/>
      <c r="G349" s="25"/>
      <c r="H349" s="25"/>
    </row>
    <row r="350">
      <c r="A350" s="24"/>
      <c r="B350" s="25"/>
      <c r="D350" s="25"/>
      <c r="E350" s="25"/>
      <c r="F350" s="27"/>
      <c r="G350" s="25"/>
      <c r="H350" s="25"/>
    </row>
    <row r="351">
      <c r="A351" s="24"/>
      <c r="B351" s="25"/>
      <c r="D351" s="25"/>
      <c r="E351" s="25"/>
      <c r="F351" s="27"/>
      <c r="G351" s="25"/>
      <c r="H351" s="25"/>
    </row>
    <row r="352">
      <c r="A352" s="24"/>
      <c r="B352" s="25"/>
      <c r="D352" s="25"/>
      <c r="E352" s="25"/>
      <c r="F352" s="27"/>
      <c r="G352" s="25"/>
      <c r="H352" s="25"/>
    </row>
    <row r="353">
      <c r="A353" s="24"/>
      <c r="B353" s="25"/>
      <c r="D353" s="25"/>
      <c r="E353" s="25"/>
      <c r="F353" s="27"/>
      <c r="G353" s="25"/>
      <c r="H353" s="25"/>
    </row>
    <row r="354">
      <c r="A354" s="24"/>
      <c r="B354" s="25"/>
      <c r="D354" s="25"/>
      <c r="E354" s="25"/>
      <c r="F354" s="27"/>
      <c r="G354" s="25"/>
      <c r="H354" s="25"/>
    </row>
    <row r="355">
      <c r="A355" s="24"/>
      <c r="B355" s="25"/>
      <c r="D355" s="25"/>
      <c r="E355" s="25"/>
      <c r="F355" s="27"/>
      <c r="G355" s="25"/>
      <c r="H355" s="25"/>
    </row>
    <row r="356">
      <c r="A356" s="24"/>
      <c r="B356" s="25"/>
      <c r="D356" s="25"/>
      <c r="E356" s="25"/>
      <c r="F356" s="27"/>
      <c r="G356" s="25"/>
      <c r="H356" s="25"/>
    </row>
    <row r="357">
      <c r="A357" s="24"/>
      <c r="B357" s="25"/>
      <c r="D357" s="25"/>
      <c r="E357" s="25"/>
      <c r="F357" s="27"/>
      <c r="G357" s="25"/>
      <c r="H357" s="25"/>
    </row>
    <row r="358">
      <c r="A358" s="24"/>
      <c r="B358" s="25"/>
      <c r="D358" s="25"/>
      <c r="E358" s="25"/>
      <c r="F358" s="27"/>
      <c r="G358" s="25"/>
      <c r="H358" s="25"/>
    </row>
    <row r="359">
      <c r="A359" s="24"/>
      <c r="B359" s="25"/>
      <c r="D359" s="25"/>
      <c r="E359" s="25"/>
      <c r="F359" s="27"/>
      <c r="G359" s="25"/>
      <c r="H359" s="25"/>
    </row>
    <row r="360">
      <c r="A360" s="24"/>
      <c r="B360" s="25"/>
      <c r="D360" s="25"/>
      <c r="E360" s="25"/>
      <c r="F360" s="27"/>
      <c r="G360" s="25"/>
      <c r="H360" s="25"/>
    </row>
    <row r="361">
      <c r="A361" s="24"/>
      <c r="B361" s="25"/>
      <c r="D361" s="25"/>
      <c r="E361" s="25"/>
      <c r="F361" s="27"/>
      <c r="G361" s="25"/>
      <c r="H361" s="25"/>
    </row>
    <row r="362">
      <c r="A362" s="24"/>
      <c r="B362" s="25"/>
      <c r="D362" s="25"/>
      <c r="E362" s="25"/>
      <c r="F362" s="27"/>
      <c r="G362" s="25"/>
      <c r="H362" s="25"/>
    </row>
    <row r="363">
      <c r="A363" s="24"/>
      <c r="B363" s="25"/>
      <c r="D363" s="25"/>
      <c r="E363" s="25"/>
      <c r="F363" s="27"/>
      <c r="G363" s="25"/>
      <c r="H363" s="25"/>
    </row>
    <row r="364">
      <c r="A364" s="24"/>
      <c r="B364" s="25"/>
      <c r="D364" s="25"/>
      <c r="E364" s="25"/>
      <c r="F364" s="27"/>
      <c r="G364" s="25"/>
      <c r="H364" s="25"/>
    </row>
    <row r="365">
      <c r="A365" s="24"/>
      <c r="B365" s="25"/>
      <c r="D365" s="25"/>
      <c r="E365" s="25"/>
      <c r="F365" s="27"/>
      <c r="G365" s="25"/>
      <c r="H365" s="25"/>
    </row>
    <row r="366">
      <c r="A366" s="24"/>
      <c r="B366" s="25"/>
      <c r="D366" s="25"/>
      <c r="E366" s="25"/>
      <c r="F366" s="27"/>
      <c r="G366" s="25"/>
      <c r="H366" s="25"/>
    </row>
    <row r="367">
      <c r="A367" s="24"/>
      <c r="B367" s="25"/>
      <c r="D367" s="25"/>
      <c r="E367" s="25"/>
      <c r="F367" s="27"/>
      <c r="G367" s="25"/>
      <c r="H367" s="25"/>
    </row>
    <row r="368">
      <c r="A368" s="24"/>
      <c r="B368" s="25"/>
      <c r="D368" s="25"/>
      <c r="E368" s="25"/>
      <c r="F368" s="27"/>
      <c r="G368" s="25"/>
      <c r="H368" s="25"/>
    </row>
    <row r="369">
      <c r="A369" s="24"/>
      <c r="B369" s="25"/>
      <c r="D369" s="25"/>
      <c r="E369" s="25"/>
      <c r="F369" s="27"/>
      <c r="G369" s="25"/>
      <c r="H369" s="25"/>
    </row>
    <row r="370">
      <c r="A370" s="24"/>
      <c r="B370" s="25"/>
      <c r="D370" s="25"/>
      <c r="E370" s="25"/>
      <c r="F370" s="27"/>
      <c r="G370" s="25"/>
      <c r="H370" s="25"/>
    </row>
    <row r="371">
      <c r="A371" s="24"/>
      <c r="B371" s="25"/>
      <c r="D371" s="25"/>
      <c r="E371" s="25"/>
      <c r="F371" s="27"/>
      <c r="G371" s="25"/>
      <c r="H371" s="25"/>
    </row>
    <row r="372">
      <c r="A372" s="24"/>
      <c r="B372" s="25"/>
      <c r="D372" s="25"/>
      <c r="E372" s="25"/>
      <c r="F372" s="27"/>
      <c r="G372" s="25"/>
      <c r="H372" s="25"/>
    </row>
    <row r="373">
      <c r="A373" s="24"/>
      <c r="B373" s="25"/>
      <c r="D373" s="25"/>
      <c r="E373" s="25"/>
      <c r="F373" s="27"/>
      <c r="G373" s="25"/>
      <c r="H373" s="25"/>
    </row>
    <row r="374">
      <c r="A374" s="24"/>
      <c r="B374" s="25"/>
      <c r="D374" s="25"/>
      <c r="E374" s="25"/>
      <c r="F374" s="27"/>
      <c r="G374" s="25"/>
      <c r="H374" s="25"/>
    </row>
    <row r="375">
      <c r="A375" s="24"/>
      <c r="B375" s="25"/>
      <c r="D375" s="25"/>
      <c r="E375" s="25"/>
      <c r="F375" s="27"/>
      <c r="G375" s="25"/>
      <c r="H375" s="25"/>
    </row>
    <row r="376">
      <c r="A376" s="24"/>
      <c r="B376" s="25"/>
      <c r="D376" s="25"/>
      <c r="E376" s="25"/>
      <c r="F376" s="27"/>
      <c r="G376" s="25"/>
      <c r="H376" s="25"/>
    </row>
    <row r="377">
      <c r="A377" s="24"/>
      <c r="B377" s="25"/>
      <c r="D377" s="25"/>
      <c r="E377" s="25"/>
      <c r="F377" s="27"/>
      <c r="G377" s="25"/>
      <c r="H377" s="25"/>
    </row>
    <row r="378">
      <c r="A378" s="24"/>
      <c r="B378" s="25"/>
      <c r="D378" s="25"/>
      <c r="E378" s="25"/>
      <c r="F378" s="27"/>
      <c r="G378" s="25"/>
      <c r="H378" s="25"/>
    </row>
    <row r="379">
      <c r="A379" s="24"/>
      <c r="B379" s="25"/>
      <c r="D379" s="25"/>
      <c r="E379" s="25"/>
      <c r="F379" s="27"/>
      <c r="G379" s="25"/>
      <c r="H379" s="25"/>
    </row>
    <row r="380">
      <c r="A380" s="24"/>
      <c r="B380" s="25"/>
      <c r="D380" s="25"/>
      <c r="E380" s="25"/>
      <c r="F380" s="27"/>
      <c r="G380" s="25"/>
      <c r="H380" s="25"/>
    </row>
    <row r="381">
      <c r="A381" s="24"/>
      <c r="B381" s="25"/>
      <c r="D381" s="25"/>
      <c r="E381" s="25"/>
      <c r="F381" s="27"/>
      <c r="G381" s="25"/>
      <c r="H381" s="25"/>
    </row>
    <row r="382">
      <c r="A382" s="24"/>
      <c r="B382" s="25"/>
      <c r="D382" s="25"/>
      <c r="E382" s="25"/>
      <c r="F382" s="27"/>
      <c r="G382" s="25"/>
      <c r="H382" s="25"/>
    </row>
    <row r="383">
      <c r="A383" s="24"/>
      <c r="B383" s="25"/>
      <c r="D383" s="25"/>
      <c r="E383" s="25"/>
      <c r="F383" s="27"/>
      <c r="G383" s="25"/>
      <c r="H383" s="25"/>
    </row>
    <row r="384">
      <c r="A384" s="24"/>
      <c r="B384" s="25"/>
      <c r="D384" s="25"/>
      <c r="E384" s="25"/>
      <c r="F384" s="27"/>
      <c r="G384" s="25"/>
      <c r="H384" s="25"/>
    </row>
    <row r="385">
      <c r="A385" s="24"/>
      <c r="B385" s="25"/>
      <c r="D385" s="25"/>
      <c r="E385" s="25"/>
      <c r="F385" s="27"/>
      <c r="G385" s="25"/>
      <c r="H385" s="25"/>
    </row>
    <row r="386">
      <c r="A386" s="24"/>
      <c r="B386" s="25"/>
      <c r="D386" s="25"/>
      <c r="E386" s="25"/>
      <c r="F386" s="27"/>
      <c r="G386" s="25"/>
      <c r="H386" s="25"/>
    </row>
    <row r="387">
      <c r="A387" s="24"/>
      <c r="B387" s="25"/>
      <c r="D387" s="25"/>
      <c r="E387" s="25"/>
      <c r="F387" s="27"/>
      <c r="G387" s="25"/>
      <c r="H387" s="25"/>
    </row>
    <row r="388">
      <c r="A388" s="24"/>
      <c r="B388" s="25"/>
      <c r="D388" s="25"/>
      <c r="E388" s="25"/>
      <c r="F388" s="27"/>
      <c r="G388" s="25"/>
      <c r="H388" s="25"/>
    </row>
    <row r="389">
      <c r="A389" s="24"/>
      <c r="B389" s="25"/>
      <c r="D389" s="25"/>
      <c r="E389" s="25"/>
      <c r="F389" s="27"/>
      <c r="G389" s="25"/>
      <c r="H389" s="25"/>
    </row>
    <row r="390">
      <c r="A390" s="24"/>
      <c r="B390" s="25"/>
      <c r="D390" s="25"/>
      <c r="E390" s="25"/>
      <c r="F390" s="27"/>
      <c r="G390" s="25"/>
      <c r="H390" s="25"/>
    </row>
    <row r="391">
      <c r="A391" s="24"/>
      <c r="B391" s="25"/>
      <c r="D391" s="25"/>
      <c r="E391" s="25"/>
      <c r="F391" s="27"/>
      <c r="G391" s="25"/>
      <c r="H391" s="25"/>
    </row>
    <row r="392">
      <c r="A392" s="24"/>
      <c r="B392" s="25"/>
      <c r="D392" s="25"/>
      <c r="E392" s="25"/>
      <c r="F392" s="27"/>
      <c r="G392" s="25"/>
      <c r="H392" s="25"/>
    </row>
    <row r="393">
      <c r="A393" s="24"/>
      <c r="B393" s="25"/>
      <c r="D393" s="25"/>
      <c r="E393" s="25"/>
      <c r="F393" s="27"/>
      <c r="G393" s="25"/>
      <c r="H393" s="25"/>
    </row>
    <row r="394">
      <c r="A394" s="24"/>
      <c r="B394" s="25"/>
      <c r="D394" s="25"/>
      <c r="E394" s="25"/>
      <c r="F394" s="27"/>
      <c r="G394" s="25"/>
      <c r="H394" s="25"/>
    </row>
    <row r="395">
      <c r="A395" s="24"/>
      <c r="B395" s="25"/>
      <c r="D395" s="25"/>
      <c r="E395" s="25"/>
      <c r="F395" s="27"/>
      <c r="G395" s="25"/>
      <c r="H395" s="25"/>
    </row>
    <row r="396">
      <c r="A396" s="24"/>
      <c r="B396" s="25"/>
      <c r="D396" s="25"/>
      <c r="E396" s="25"/>
      <c r="F396" s="27"/>
      <c r="G396" s="25"/>
      <c r="H396" s="25"/>
    </row>
    <row r="397">
      <c r="A397" s="24"/>
      <c r="B397" s="25"/>
      <c r="D397" s="25"/>
      <c r="E397" s="25"/>
      <c r="F397" s="27"/>
      <c r="G397" s="25"/>
      <c r="H397" s="25"/>
    </row>
    <row r="398">
      <c r="A398" s="24"/>
      <c r="B398" s="25"/>
      <c r="D398" s="25"/>
      <c r="E398" s="25"/>
      <c r="F398" s="27"/>
      <c r="G398" s="25"/>
      <c r="H398" s="25"/>
    </row>
    <row r="399">
      <c r="A399" s="24"/>
      <c r="B399" s="25"/>
      <c r="D399" s="25"/>
      <c r="E399" s="25"/>
      <c r="F399" s="27"/>
      <c r="G399" s="25"/>
      <c r="H399" s="25"/>
    </row>
    <row r="400">
      <c r="A400" s="24"/>
      <c r="B400" s="25"/>
      <c r="D400" s="25"/>
      <c r="E400" s="25"/>
      <c r="F400" s="27"/>
      <c r="G400" s="25"/>
      <c r="H400" s="25"/>
    </row>
    <row r="401">
      <c r="A401" s="24"/>
      <c r="B401" s="25"/>
      <c r="D401" s="25"/>
      <c r="E401" s="25"/>
      <c r="F401" s="27"/>
      <c r="G401" s="25"/>
      <c r="H401" s="25"/>
    </row>
    <row r="402">
      <c r="A402" s="24"/>
      <c r="B402" s="25"/>
      <c r="D402" s="25"/>
      <c r="E402" s="25"/>
      <c r="F402" s="27"/>
      <c r="G402" s="25"/>
      <c r="H402" s="25"/>
    </row>
    <row r="403">
      <c r="A403" s="24"/>
      <c r="B403" s="25"/>
      <c r="D403" s="25"/>
      <c r="E403" s="25"/>
      <c r="F403" s="27"/>
      <c r="G403" s="25"/>
      <c r="H403" s="25"/>
    </row>
    <row r="404">
      <c r="A404" s="24"/>
      <c r="B404" s="25"/>
      <c r="D404" s="25"/>
      <c r="E404" s="25"/>
      <c r="F404" s="27"/>
      <c r="G404" s="25"/>
      <c r="H404" s="25"/>
    </row>
    <row r="405">
      <c r="A405" s="24"/>
      <c r="B405" s="25"/>
      <c r="D405" s="25"/>
      <c r="E405" s="25"/>
      <c r="F405" s="27"/>
      <c r="G405" s="25"/>
      <c r="H405" s="25"/>
    </row>
    <row r="406">
      <c r="A406" s="24"/>
      <c r="B406" s="25"/>
      <c r="D406" s="25"/>
      <c r="E406" s="25"/>
      <c r="F406" s="27"/>
      <c r="G406" s="25"/>
      <c r="H406" s="25"/>
    </row>
    <row r="407">
      <c r="A407" s="24"/>
      <c r="B407" s="25"/>
      <c r="D407" s="25"/>
      <c r="E407" s="25"/>
      <c r="F407" s="27"/>
      <c r="G407" s="25"/>
      <c r="H407" s="25"/>
    </row>
    <row r="408">
      <c r="A408" s="24"/>
      <c r="B408" s="25"/>
      <c r="D408" s="25"/>
      <c r="E408" s="25"/>
      <c r="F408" s="27"/>
      <c r="G408" s="25"/>
      <c r="H408" s="25"/>
    </row>
    <row r="409">
      <c r="A409" s="24"/>
      <c r="B409" s="25"/>
      <c r="D409" s="25"/>
      <c r="E409" s="25"/>
      <c r="F409" s="27"/>
      <c r="G409" s="25"/>
      <c r="H409" s="25"/>
    </row>
    <row r="410">
      <c r="A410" s="24"/>
      <c r="B410" s="25"/>
      <c r="D410" s="25"/>
      <c r="E410" s="25"/>
      <c r="F410" s="27"/>
      <c r="G410" s="25"/>
      <c r="H410" s="25"/>
    </row>
    <row r="411">
      <c r="A411" s="24"/>
      <c r="B411" s="25"/>
      <c r="D411" s="25"/>
      <c r="E411" s="25"/>
      <c r="F411" s="27"/>
      <c r="G411" s="25"/>
      <c r="H411" s="25"/>
    </row>
    <row r="412">
      <c r="A412" s="24"/>
      <c r="B412" s="25"/>
      <c r="D412" s="25"/>
      <c r="E412" s="25"/>
      <c r="F412" s="27"/>
      <c r="G412" s="25"/>
      <c r="H412" s="25"/>
    </row>
    <row r="413">
      <c r="A413" s="24"/>
      <c r="B413" s="25"/>
      <c r="D413" s="25"/>
      <c r="E413" s="25"/>
      <c r="F413" s="27"/>
      <c r="G413" s="25"/>
      <c r="H413" s="25"/>
    </row>
    <row r="414">
      <c r="A414" s="24"/>
      <c r="B414" s="25"/>
      <c r="D414" s="25"/>
      <c r="E414" s="25"/>
      <c r="F414" s="27"/>
      <c r="G414" s="25"/>
      <c r="H414" s="25"/>
    </row>
    <row r="415">
      <c r="A415" s="24"/>
      <c r="B415" s="25"/>
      <c r="D415" s="25"/>
      <c r="E415" s="25"/>
      <c r="F415" s="27"/>
      <c r="G415" s="25"/>
      <c r="H415" s="25"/>
    </row>
    <row r="416">
      <c r="A416" s="24"/>
      <c r="B416" s="25"/>
      <c r="D416" s="25"/>
      <c r="E416" s="25"/>
      <c r="F416" s="27"/>
      <c r="G416" s="25"/>
      <c r="H416" s="25"/>
    </row>
    <row r="417">
      <c r="A417" s="24"/>
      <c r="B417" s="25"/>
      <c r="D417" s="25"/>
      <c r="E417" s="25"/>
      <c r="F417" s="27"/>
      <c r="G417" s="25"/>
      <c r="H417" s="25"/>
    </row>
    <row r="418">
      <c r="A418" s="24"/>
      <c r="B418" s="25"/>
      <c r="D418" s="25"/>
      <c r="E418" s="25"/>
      <c r="F418" s="27"/>
      <c r="G418" s="25"/>
      <c r="H418" s="25"/>
    </row>
    <row r="419">
      <c r="A419" s="24"/>
      <c r="B419" s="25"/>
      <c r="D419" s="25"/>
      <c r="E419" s="25"/>
      <c r="F419" s="27"/>
      <c r="G419" s="25"/>
      <c r="H419" s="25"/>
    </row>
    <row r="420">
      <c r="A420" s="24"/>
      <c r="B420" s="25"/>
      <c r="D420" s="25"/>
      <c r="E420" s="25"/>
      <c r="F420" s="27"/>
      <c r="G420" s="25"/>
      <c r="H420" s="25"/>
    </row>
    <row r="421">
      <c r="A421" s="24"/>
      <c r="B421" s="25"/>
      <c r="D421" s="25"/>
      <c r="E421" s="25"/>
      <c r="F421" s="27"/>
      <c r="G421" s="25"/>
      <c r="H421" s="25"/>
    </row>
    <row r="422">
      <c r="A422" s="24"/>
      <c r="B422" s="25"/>
      <c r="D422" s="25"/>
      <c r="E422" s="25"/>
      <c r="F422" s="27"/>
      <c r="G422" s="25"/>
      <c r="H422" s="25"/>
    </row>
    <row r="423">
      <c r="A423" s="24"/>
      <c r="B423" s="25"/>
      <c r="D423" s="25"/>
      <c r="E423" s="25"/>
      <c r="F423" s="27"/>
      <c r="G423" s="25"/>
      <c r="H423" s="25"/>
    </row>
    <row r="424">
      <c r="A424" s="24"/>
      <c r="B424" s="25"/>
      <c r="D424" s="25"/>
      <c r="E424" s="25"/>
      <c r="F424" s="27"/>
      <c r="G424" s="25"/>
      <c r="H424" s="25"/>
    </row>
    <row r="425">
      <c r="A425" s="24"/>
      <c r="B425" s="25"/>
      <c r="D425" s="25"/>
      <c r="E425" s="25"/>
      <c r="F425" s="27"/>
      <c r="G425" s="25"/>
      <c r="H425" s="25"/>
    </row>
    <row r="426">
      <c r="A426" s="24"/>
      <c r="B426" s="25"/>
      <c r="D426" s="25"/>
      <c r="E426" s="25"/>
      <c r="F426" s="27"/>
      <c r="G426" s="25"/>
      <c r="H426" s="25"/>
    </row>
    <row r="427">
      <c r="A427" s="24"/>
      <c r="B427" s="25"/>
      <c r="D427" s="25"/>
      <c r="E427" s="25"/>
      <c r="F427" s="27"/>
      <c r="G427" s="25"/>
      <c r="H427" s="25"/>
    </row>
    <row r="428">
      <c r="A428" s="24"/>
      <c r="B428" s="25"/>
      <c r="D428" s="25"/>
      <c r="E428" s="25"/>
      <c r="F428" s="27"/>
      <c r="G428" s="25"/>
      <c r="H428" s="25"/>
    </row>
    <row r="429">
      <c r="A429" s="24"/>
      <c r="B429" s="25"/>
      <c r="D429" s="25"/>
      <c r="E429" s="25"/>
      <c r="F429" s="27"/>
      <c r="G429" s="25"/>
      <c r="H429" s="25"/>
    </row>
    <row r="430">
      <c r="A430" s="24"/>
      <c r="B430" s="25"/>
      <c r="D430" s="25"/>
      <c r="E430" s="25"/>
      <c r="F430" s="27"/>
      <c r="G430" s="25"/>
      <c r="H430" s="25"/>
    </row>
    <row r="431">
      <c r="A431" s="24"/>
      <c r="B431" s="25"/>
      <c r="D431" s="25"/>
      <c r="E431" s="25"/>
      <c r="F431" s="27"/>
      <c r="G431" s="25"/>
      <c r="H431" s="25"/>
    </row>
    <row r="432">
      <c r="A432" s="24"/>
      <c r="B432" s="25"/>
      <c r="D432" s="25"/>
      <c r="E432" s="25"/>
      <c r="F432" s="27"/>
      <c r="G432" s="25"/>
      <c r="H432" s="25"/>
    </row>
    <row r="433">
      <c r="A433" s="24"/>
      <c r="B433" s="25"/>
      <c r="D433" s="25"/>
      <c r="E433" s="25"/>
      <c r="F433" s="27"/>
      <c r="G433" s="25"/>
      <c r="H433" s="25"/>
    </row>
    <row r="434">
      <c r="A434" s="24"/>
      <c r="B434" s="25"/>
      <c r="D434" s="25"/>
      <c r="E434" s="25"/>
      <c r="F434" s="27"/>
      <c r="G434" s="25"/>
      <c r="H434" s="25"/>
    </row>
    <row r="435">
      <c r="A435" s="24"/>
      <c r="B435" s="25"/>
      <c r="D435" s="25"/>
      <c r="E435" s="25"/>
      <c r="F435" s="27"/>
      <c r="G435" s="25"/>
      <c r="H435" s="25"/>
    </row>
    <row r="436">
      <c r="A436" s="24"/>
      <c r="B436" s="25"/>
      <c r="D436" s="25"/>
      <c r="E436" s="25"/>
      <c r="F436" s="27"/>
      <c r="G436" s="25"/>
      <c r="H436" s="25"/>
    </row>
    <row r="437">
      <c r="A437" s="24"/>
      <c r="B437" s="25"/>
      <c r="D437" s="25"/>
      <c r="E437" s="25"/>
      <c r="F437" s="27"/>
      <c r="G437" s="25"/>
      <c r="H437" s="25"/>
    </row>
    <row r="438">
      <c r="A438" s="24"/>
      <c r="B438" s="25"/>
      <c r="D438" s="25"/>
      <c r="E438" s="25"/>
      <c r="F438" s="27"/>
      <c r="G438" s="25"/>
      <c r="H438" s="25"/>
    </row>
    <row r="439">
      <c r="A439" s="24"/>
      <c r="B439" s="25"/>
      <c r="D439" s="25"/>
      <c r="E439" s="25"/>
      <c r="F439" s="27"/>
      <c r="G439" s="25"/>
      <c r="H439" s="25"/>
    </row>
    <row r="440">
      <c r="A440" s="24"/>
      <c r="B440" s="25"/>
      <c r="D440" s="25"/>
      <c r="E440" s="25"/>
      <c r="F440" s="27"/>
      <c r="G440" s="25"/>
      <c r="H440" s="25"/>
    </row>
    <row r="441">
      <c r="A441" s="24"/>
      <c r="B441" s="25"/>
      <c r="D441" s="25"/>
      <c r="E441" s="25"/>
      <c r="F441" s="27"/>
      <c r="G441" s="25"/>
      <c r="H441" s="25"/>
    </row>
    <row r="442">
      <c r="A442" s="24"/>
      <c r="B442" s="25"/>
      <c r="D442" s="25"/>
      <c r="E442" s="25"/>
      <c r="F442" s="27"/>
      <c r="G442" s="25"/>
      <c r="H442" s="25"/>
    </row>
    <row r="443">
      <c r="A443" s="24"/>
      <c r="B443" s="25"/>
      <c r="D443" s="25"/>
      <c r="E443" s="25"/>
      <c r="F443" s="27"/>
      <c r="G443" s="25"/>
      <c r="H443" s="25"/>
    </row>
    <row r="444">
      <c r="A444" s="24"/>
      <c r="B444" s="25"/>
      <c r="D444" s="25"/>
      <c r="E444" s="25"/>
      <c r="F444" s="27"/>
      <c r="G444" s="25"/>
      <c r="H444" s="25"/>
    </row>
    <row r="445">
      <c r="A445" s="24"/>
      <c r="B445" s="25"/>
      <c r="D445" s="25"/>
      <c r="E445" s="25"/>
      <c r="F445" s="27"/>
      <c r="G445" s="25"/>
      <c r="H445" s="25"/>
    </row>
    <row r="446">
      <c r="A446" s="24"/>
      <c r="B446" s="25"/>
      <c r="D446" s="25"/>
      <c r="E446" s="25"/>
      <c r="F446" s="27"/>
      <c r="G446" s="25"/>
      <c r="H446" s="25"/>
    </row>
    <row r="447">
      <c r="A447" s="24"/>
      <c r="B447" s="25"/>
      <c r="D447" s="25"/>
      <c r="E447" s="25"/>
      <c r="F447" s="27"/>
      <c r="G447" s="25"/>
      <c r="H447" s="25"/>
    </row>
    <row r="448">
      <c r="A448" s="24"/>
      <c r="B448" s="25"/>
      <c r="D448" s="25"/>
      <c r="E448" s="25"/>
      <c r="F448" s="27"/>
      <c r="G448" s="25"/>
      <c r="H448" s="25"/>
    </row>
    <row r="449">
      <c r="A449" s="24"/>
      <c r="B449" s="25"/>
      <c r="D449" s="25"/>
      <c r="E449" s="25"/>
      <c r="F449" s="27"/>
      <c r="G449" s="25"/>
      <c r="H449" s="25"/>
    </row>
    <row r="450">
      <c r="A450" s="24"/>
      <c r="B450" s="25"/>
      <c r="D450" s="25"/>
      <c r="E450" s="25"/>
      <c r="F450" s="27"/>
      <c r="G450" s="25"/>
      <c r="H450" s="25"/>
    </row>
    <row r="451">
      <c r="A451" s="24"/>
      <c r="B451" s="25"/>
      <c r="D451" s="25"/>
      <c r="E451" s="25"/>
      <c r="F451" s="27"/>
      <c r="G451" s="25"/>
      <c r="H451" s="25"/>
    </row>
    <row r="452">
      <c r="A452" s="24"/>
      <c r="B452" s="25"/>
      <c r="D452" s="25"/>
      <c r="E452" s="25"/>
      <c r="F452" s="27"/>
      <c r="G452" s="25"/>
      <c r="H452" s="25"/>
    </row>
    <row r="453">
      <c r="A453" s="24"/>
      <c r="B453" s="25"/>
      <c r="D453" s="25"/>
      <c r="E453" s="25"/>
      <c r="F453" s="27"/>
      <c r="G453" s="25"/>
      <c r="H453" s="25"/>
    </row>
    <row r="454">
      <c r="A454" s="24"/>
      <c r="B454" s="25"/>
      <c r="D454" s="25"/>
      <c r="E454" s="25"/>
      <c r="F454" s="27"/>
      <c r="G454" s="25"/>
      <c r="H454" s="25"/>
    </row>
    <row r="455">
      <c r="A455" s="24"/>
      <c r="B455" s="25"/>
      <c r="D455" s="25"/>
      <c r="E455" s="25"/>
      <c r="F455" s="27"/>
      <c r="G455" s="25"/>
      <c r="H455" s="25"/>
    </row>
    <row r="456">
      <c r="A456" s="24"/>
      <c r="B456" s="25"/>
      <c r="D456" s="25"/>
      <c r="E456" s="25"/>
      <c r="F456" s="27"/>
      <c r="G456" s="25"/>
      <c r="H456" s="25"/>
    </row>
    <row r="457">
      <c r="A457" s="24"/>
      <c r="B457" s="25"/>
      <c r="D457" s="25"/>
      <c r="E457" s="25"/>
      <c r="F457" s="27"/>
      <c r="G457" s="25"/>
      <c r="H457" s="25"/>
    </row>
    <row r="458">
      <c r="A458" s="24"/>
      <c r="B458" s="25"/>
      <c r="D458" s="25"/>
      <c r="E458" s="25"/>
      <c r="F458" s="27"/>
      <c r="G458" s="25"/>
      <c r="H458" s="25"/>
    </row>
    <row r="459">
      <c r="A459" s="24"/>
      <c r="B459" s="25"/>
      <c r="D459" s="25"/>
      <c r="E459" s="25"/>
      <c r="F459" s="27"/>
      <c r="G459" s="25"/>
      <c r="H459" s="25"/>
    </row>
    <row r="460">
      <c r="A460" s="24"/>
      <c r="B460" s="25"/>
      <c r="D460" s="25"/>
      <c r="E460" s="25"/>
      <c r="F460" s="27"/>
      <c r="G460" s="25"/>
      <c r="H460" s="25"/>
    </row>
    <row r="461">
      <c r="A461" s="24"/>
      <c r="B461" s="25"/>
      <c r="D461" s="25"/>
      <c r="E461" s="25"/>
      <c r="F461" s="27"/>
      <c r="G461" s="25"/>
      <c r="H461" s="25"/>
    </row>
    <row r="462">
      <c r="A462" s="24"/>
      <c r="B462" s="25"/>
      <c r="D462" s="25"/>
      <c r="E462" s="25"/>
      <c r="F462" s="27"/>
      <c r="G462" s="25"/>
      <c r="H462" s="25"/>
    </row>
    <row r="463">
      <c r="A463" s="24"/>
      <c r="B463" s="25"/>
      <c r="D463" s="25"/>
      <c r="E463" s="25"/>
      <c r="F463" s="27"/>
      <c r="G463" s="25"/>
      <c r="H463" s="25"/>
    </row>
    <row r="464">
      <c r="A464" s="24"/>
      <c r="B464" s="25"/>
      <c r="D464" s="25"/>
      <c r="E464" s="25"/>
      <c r="F464" s="27"/>
      <c r="G464" s="25"/>
      <c r="H464" s="25"/>
    </row>
    <row r="465">
      <c r="A465" s="24"/>
      <c r="B465" s="25"/>
      <c r="D465" s="25"/>
      <c r="E465" s="25"/>
      <c r="F465" s="27"/>
      <c r="G465" s="25"/>
      <c r="H465" s="25"/>
    </row>
    <row r="466">
      <c r="A466" s="24"/>
      <c r="B466" s="25"/>
      <c r="D466" s="25"/>
      <c r="E466" s="25"/>
      <c r="F466" s="27"/>
      <c r="G466" s="25"/>
      <c r="H466" s="25"/>
    </row>
    <row r="467">
      <c r="A467" s="24"/>
      <c r="B467" s="25"/>
      <c r="D467" s="25"/>
      <c r="E467" s="25"/>
      <c r="F467" s="27"/>
      <c r="G467" s="25"/>
      <c r="H467" s="25"/>
    </row>
    <row r="468">
      <c r="A468" s="24"/>
      <c r="B468" s="25"/>
      <c r="D468" s="25"/>
      <c r="E468" s="25"/>
      <c r="F468" s="27"/>
      <c r="G468" s="25"/>
      <c r="H468" s="25"/>
    </row>
    <row r="469">
      <c r="A469" s="24"/>
      <c r="B469" s="25"/>
      <c r="D469" s="25"/>
      <c r="E469" s="25"/>
      <c r="F469" s="27"/>
      <c r="G469" s="25"/>
      <c r="H469" s="25"/>
    </row>
    <row r="470">
      <c r="A470" s="24"/>
      <c r="B470" s="25"/>
      <c r="D470" s="25"/>
      <c r="E470" s="25"/>
      <c r="F470" s="27"/>
      <c r="G470" s="25"/>
      <c r="H470" s="25"/>
    </row>
    <row r="471">
      <c r="A471" s="24"/>
      <c r="B471" s="25"/>
      <c r="D471" s="25"/>
      <c r="E471" s="25"/>
      <c r="F471" s="27"/>
      <c r="G471" s="25"/>
      <c r="H471" s="25"/>
    </row>
    <row r="472">
      <c r="A472" s="24"/>
      <c r="B472" s="25"/>
      <c r="D472" s="25"/>
      <c r="E472" s="25"/>
      <c r="F472" s="27"/>
      <c r="G472" s="25"/>
      <c r="H472" s="25"/>
    </row>
    <row r="473">
      <c r="A473" s="24"/>
      <c r="B473" s="25"/>
      <c r="D473" s="25"/>
      <c r="E473" s="25"/>
      <c r="F473" s="27"/>
      <c r="G473" s="25"/>
      <c r="H473" s="25"/>
    </row>
    <row r="474">
      <c r="A474" s="24"/>
      <c r="B474" s="25"/>
      <c r="D474" s="25"/>
      <c r="E474" s="25"/>
      <c r="F474" s="27"/>
      <c r="G474" s="25"/>
      <c r="H474" s="25"/>
    </row>
    <row r="475">
      <c r="A475" s="24"/>
      <c r="B475" s="25"/>
      <c r="D475" s="25"/>
      <c r="E475" s="25"/>
      <c r="F475" s="27"/>
      <c r="G475" s="25"/>
      <c r="H475" s="25"/>
    </row>
    <row r="476">
      <c r="A476" s="24"/>
      <c r="B476" s="25"/>
      <c r="D476" s="25"/>
      <c r="E476" s="25"/>
      <c r="F476" s="27"/>
      <c r="G476" s="25"/>
      <c r="H476" s="25"/>
    </row>
    <row r="477">
      <c r="A477" s="24"/>
      <c r="B477" s="25"/>
      <c r="D477" s="25"/>
      <c r="E477" s="25"/>
      <c r="F477" s="27"/>
      <c r="G477" s="25"/>
      <c r="H477" s="25"/>
    </row>
    <row r="478">
      <c r="A478" s="24"/>
      <c r="B478" s="25"/>
      <c r="D478" s="25"/>
      <c r="E478" s="25"/>
      <c r="F478" s="27"/>
      <c r="G478" s="25"/>
      <c r="H478" s="25"/>
    </row>
    <row r="479">
      <c r="A479" s="24"/>
      <c r="B479" s="25"/>
      <c r="D479" s="25"/>
      <c r="E479" s="25"/>
      <c r="F479" s="27"/>
      <c r="G479" s="25"/>
      <c r="H479" s="25"/>
    </row>
    <row r="480">
      <c r="A480" s="24"/>
      <c r="B480" s="25"/>
      <c r="D480" s="25"/>
      <c r="E480" s="25"/>
      <c r="F480" s="27"/>
      <c r="G480" s="25"/>
      <c r="H480" s="25"/>
    </row>
    <row r="481">
      <c r="A481" s="24"/>
      <c r="B481" s="25"/>
      <c r="D481" s="25"/>
      <c r="E481" s="25"/>
      <c r="F481" s="27"/>
      <c r="G481" s="25"/>
      <c r="H481" s="25"/>
    </row>
    <row r="482">
      <c r="A482" s="24"/>
      <c r="B482" s="25"/>
      <c r="D482" s="25"/>
      <c r="E482" s="25"/>
      <c r="F482" s="27"/>
      <c r="G482" s="25"/>
      <c r="H482" s="25"/>
    </row>
    <row r="483">
      <c r="A483" s="24"/>
      <c r="B483" s="25"/>
      <c r="D483" s="25"/>
      <c r="E483" s="25"/>
      <c r="F483" s="27"/>
      <c r="G483" s="25"/>
      <c r="H483" s="25"/>
    </row>
    <row r="484">
      <c r="A484" s="24"/>
      <c r="B484" s="25"/>
      <c r="D484" s="25"/>
      <c r="E484" s="25"/>
      <c r="F484" s="27"/>
      <c r="G484" s="25"/>
      <c r="H484" s="25"/>
    </row>
    <row r="485">
      <c r="A485" s="24"/>
      <c r="B485" s="25"/>
      <c r="D485" s="25"/>
      <c r="E485" s="25"/>
      <c r="F485" s="27"/>
      <c r="G485" s="25"/>
      <c r="H485" s="25"/>
    </row>
    <row r="486">
      <c r="A486" s="24"/>
      <c r="B486" s="25"/>
      <c r="D486" s="25"/>
      <c r="E486" s="25"/>
      <c r="F486" s="27"/>
      <c r="G486" s="25"/>
      <c r="H486" s="25"/>
    </row>
    <row r="487">
      <c r="A487" s="24"/>
      <c r="B487" s="25"/>
      <c r="D487" s="25"/>
      <c r="E487" s="25"/>
      <c r="F487" s="27"/>
      <c r="G487" s="25"/>
      <c r="H487" s="25"/>
    </row>
    <row r="488">
      <c r="A488" s="24"/>
      <c r="B488" s="25"/>
      <c r="D488" s="25"/>
      <c r="E488" s="25"/>
      <c r="F488" s="27"/>
      <c r="G488" s="25"/>
      <c r="H488" s="25"/>
    </row>
    <row r="489">
      <c r="A489" s="24"/>
      <c r="B489" s="25"/>
      <c r="D489" s="25"/>
      <c r="E489" s="25"/>
      <c r="F489" s="27"/>
      <c r="G489" s="25"/>
      <c r="H489" s="25"/>
    </row>
    <row r="490">
      <c r="A490" s="24"/>
      <c r="B490" s="25"/>
      <c r="D490" s="25"/>
      <c r="E490" s="25"/>
      <c r="F490" s="27"/>
      <c r="G490" s="25"/>
      <c r="H490" s="25"/>
    </row>
    <row r="491">
      <c r="A491" s="24"/>
      <c r="B491" s="25"/>
      <c r="D491" s="25"/>
      <c r="E491" s="25"/>
      <c r="F491" s="27"/>
      <c r="G491" s="25"/>
      <c r="H491" s="25"/>
    </row>
    <row r="492">
      <c r="A492" s="24"/>
      <c r="B492" s="25"/>
      <c r="D492" s="25"/>
      <c r="E492" s="25"/>
      <c r="F492" s="27"/>
      <c r="G492" s="25"/>
      <c r="H492" s="25"/>
    </row>
    <row r="493">
      <c r="A493" s="24"/>
      <c r="B493" s="25"/>
      <c r="D493" s="25"/>
      <c r="E493" s="25"/>
      <c r="F493" s="27"/>
      <c r="G493" s="25"/>
      <c r="H493" s="25"/>
    </row>
    <row r="494">
      <c r="A494" s="24"/>
      <c r="B494" s="25"/>
      <c r="D494" s="25"/>
      <c r="E494" s="25"/>
      <c r="F494" s="27"/>
      <c r="G494" s="25"/>
      <c r="H494" s="25"/>
    </row>
    <row r="495">
      <c r="A495" s="24"/>
      <c r="B495" s="25"/>
      <c r="D495" s="25"/>
      <c r="E495" s="25"/>
      <c r="F495" s="27"/>
      <c r="G495" s="25"/>
      <c r="H495" s="25"/>
    </row>
    <row r="496">
      <c r="A496" s="24"/>
      <c r="B496" s="25"/>
      <c r="D496" s="25"/>
      <c r="E496" s="25"/>
      <c r="F496" s="27"/>
      <c r="G496" s="25"/>
      <c r="H496" s="25"/>
    </row>
    <row r="497">
      <c r="A497" s="24"/>
      <c r="B497" s="25"/>
      <c r="D497" s="25"/>
      <c r="E497" s="25"/>
      <c r="F497" s="27"/>
      <c r="G497" s="25"/>
      <c r="H497" s="25"/>
    </row>
    <row r="498">
      <c r="A498" s="24"/>
      <c r="B498" s="25"/>
      <c r="D498" s="25"/>
      <c r="E498" s="25"/>
      <c r="F498" s="27"/>
      <c r="G498" s="25"/>
      <c r="H498" s="25"/>
    </row>
    <row r="499">
      <c r="A499" s="24"/>
      <c r="B499" s="25"/>
      <c r="D499" s="25"/>
      <c r="E499" s="25"/>
      <c r="F499" s="27"/>
      <c r="G499" s="25"/>
      <c r="H499" s="25"/>
    </row>
    <row r="500">
      <c r="A500" s="24"/>
      <c r="B500" s="25"/>
      <c r="D500" s="25"/>
      <c r="E500" s="25"/>
      <c r="F500" s="27"/>
      <c r="G500" s="25"/>
      <c r="H500" s="25"/>
    </row>
    <row r="501">
      <c r="A501" s="24"/>
      <c r="B501" s="25"/>
      <c r="D501" s="25"/>
      <c r="E501" s="25"/>
      <c r="F501" s="27"/>
      <c r="G501" s="25"/>
      <c r="H501" s="25"/>
    </row>
    <row r="502">
      <c r="A502" s="24"/>
      <c r="B502" s="25"/>
      <c r="D502" s="25"/>
      <c r="E502" s="25"/>
      <c r="F502" s="27"/>
      <c r="G502" s="25"/>
      <c r="H502" s="25"/>
    </row>
    <row r="503">
      <c r="A503" s="24"/>
      <c r="B503" s="25"/>
      <c r="D503" s="25"/>
      <c r="E503" s="25"/>
      <c r="F503" s="27"/>
      <c r="G503" s="25"/>
      <c r="H503" s="25"/>
    </row>
    <row r="504">
      <c r="A504" s="24"/>
      <c r="B504" s="25"/>
      <c r="D504" s="25"/>
      <c r="E504" s="25"/>
      <c r="F504" s="27"/>
      <c r="G504" s="25"/>
      <c r="H504" s="25"/>
    </row>
    <row r="505">
      <c r="A505" s="24"/>
      <c r="B505" s="25"/>
      <c r="D505" s="25"/>
      <c r="E505" s="25"/>
      <c r="F505" s="27"/>
      <c r="G505" s="25"/>
      <c r="H505" s="25"/>
    </row>
    <row r="506">
      <c r="A506" s="24"/>
      <c r="B506" s="25"/>
      <c r="D506" s="25"/>
      <c r="E506" s="25"/>
      <c r="F506" s="27"/>
      <c r="G506" s="25"/>
      <c r="H506" s="25"/>
    </row>
    <row r="507">
      <c r="A507" s="24"/>
      <c r="B507" s="25"/>
      <c r="D507" s="25"/>
      <c r="E507" s="25"/>
      <c r="F507" s="27"/>
      <c r="G507" s="25"/>
      <c r="H507" s="25"/>
    </row>
    <row r="508">
      <c r="A508" s="24"/>
      <c r="B508" s="25"/>
      <c r="D508" s="25"/>
      <c r="E508" s="25"/>
      <c r="F508" s="27"/>
      <c r="G508" s="25"/>
      <c r="H508" s="25"/>
    </row>
    <row r="509">
      <c r="A509" s="24"/>
      <c r="B509" s="25"/>
      <c r="D509" s="25"/>
      <c r="E509" s="25"/>
      <c r="F509" s="27"/>
      <c r="G509" s="25"/>
      <c r="H509" s="25"/>
    </row>
    <row r="510">
      <c r="A510" s="24"/>
      <c r="B510" s="25"/>
      <c r="D510" s="25"/>
      <c r="E510" s="25"/>
      <c r="F510" s="27"/>
      <c r="G510" s="25"/>
      <c r="H510" s="25"/>
    </row>
    <row r="511">
      <c r="A511" s="24"/>
      <c r="B511" s="25"/>
      <c r="D511" s="25"/>
      <c r="E511" s="25"/>
      <c r="F511" s="27"/>
      <c r="G511" s="25"/>
      <c r="H511" s="25"/>
    </row>
    <row r="512">
      <c r="A512" s="24"/>
      <c r="B512" s="25"/>
      <c r="D512" s="25"/>
      <c r="E512" s="25"/>
      <c r="F512" s="27"/>
      <c r="G512" s="25"/>
      <c r="H512" s="25"/>
    </row>
    <row r="513">
      <c r="A513" s="24"/>
      <c r="B513" s="25"/>
      <c r="D513" s="25"/>
      <c r="E513" s="25"/>
      <c r="F513" s="27"/>
      <c r="G513" s="25"/>
      <c r="H513" s="25"/>
    </row>
    <row r="514">
      <c r="A514" s="24"/>
      <c r="B514" s="25"/>
      <c r="D514" s="25"/>
      <c r="E514" s="25"/>
      <c r="F514" s="27"/>
      <c r="G514" s="25"/>
      <c r="H514" s="25"/>
    </row>
    <row r="515">
      <c r="A515" s="24"/>
      <c r="B515" s="25"/>
      <c r="D515" s="25"/>
      <c r="E515" s="25"/>
      <c r="F515" s="27"/>
      <c r="G515" s="25"/>
      <c r="H515" s="25"/>
    </row>
    <row r="516">
      <c r="A516" s="24"/>
      <c r="B516" s="25"/>
      <c r="D516" s="25"/>
      <c r="E516" s="25"/>
      <c r="F516" s="27"/>
      <c r="G516" s="25"/>
      <c r="H516" s="25"/>
    </row>
    <row r="517">
      <c r="A517" s="24"/>
      <c r="B517" s="25"/>
      <c r="D517" s="25"/>
      <c r="E517" s="25"/>
      <c r="F517" s="27"/>
      <c r="G517" s="25"/>
      <c r="H517" s="25"/>
    </row>
    <row r="518">
      <c r="A518" s="24"/>
      <c r="B518" s="25"/>
      <c r="D518" s="25"/>
      <c r="E518" s="25"/>
      <c r="F518" s="27"/>
      <c r="G518" s="25"/>
      <c r="H518" s="25"/>
    </row>
    <row r="519">
      <c r="A519" s="24"/>
      <c r="B519" s="25"/>
      <c r="D519" s="25"/>
      <c r="E519" s="25"/>
      <c r="F519" s="27"/>
      <c r="G519" s="25"/>
      <c r="H519" s="25"/>
    </row>
    <row r="520">
      <c r="A520" s="24"/>
      <c r="B520" s="25"/>
      <c r="D520" s="25"/>
      <c r="E520" s="25"/>
      <c r="F520" s="27"/>
      <c r="G520" s="25"/>
      <c r="H520" s="25"/>
    </row>
    <row r="521">
      <c r="A521" s="24"/>
      <c r="B521" s="25"/>
      <c r="D521" s="25"/>
      <c r="E521" s="25"/>
      <c r="F521" s="27"/>
      <c r="G521" s="25"/>
      <c r="H521" s="25"/>
    </row>
    <row r="522">
      <c r="A522" s="24"/>
      <c r="B522" s="25"/>
      <c r="D522" s="25"/>
      <c r="E522" s="25"/>
      <c r="F522" s="27"/>
      <c r="G522" s="25"/>
      <c r="H522" s="25"/>
    </row>
    <row r="523">
      <c r="A523" s="24"/>
      <c r="B523" s="25"/>
      <c r="D523" s="25"/>
      <c r="E523" s="25"/>
      <c r="F523" s="27"/>
      <c r="G523" s="25"/>
      <c r="H523" s="25"/>
    </row>
    <row r="524">
      <c r="A524" s="24"/>
      <c r="B524" s="25"/>
      <c r="D524" s="25"/>
      <c r="E524" s="25"/>
      <c r="F524" s="27"/>
      <c r="G524" s="25"/>
      <c r="H524" s="25"/>
    </row>
    <row r="525">
      <c r="A525" s="24"/>
      <c r="B525" s="25"/>
      <c r="D525" s="25"/>
      <c r="E525" s="25"/>
      <c r="F525" s="27"/>
      <c r="G525" s="25"/>
      <c r="H525" s="25"/>
    </row>
    <row r="526">
      <c r="A526" s="24"/>
      <c r="B526" s="25"/>
      <c r="D526" s="25"/>
      <c r="E526" s="25"/>
      <c r="F526" s="27"/>
      <c r="G526" s="25"/>
      <c r="H526" s="25"/>
    </row>
    <row r="527">
      <c r="A527" s="24"/>
      <c r="B527" s="25"/>
      <c r="D527" s="25"/>
      <c r="E527" s="25"/>
      <c r="F527" s="27"/>
      <c r="G527" s="25"/>
      <c r="H527" s="25"/>
    </row>
    <row r="528">
      <c r="A528" s="24"/>
      <c r="B528" s="25"/>
      <c r="D528" s="25"/>
      <c r="E528" s="25"/>
      <c r="F528" s="27"/>
      <c r="G528" s="25"/>
      <c r="H528" s="25"/>
    </row>
    <row r="529">
      <c r="A529" s="24"/>
      <c r="B529" s="25"/>
      <c r="D529" s="25"/>
      <c r="E529" s="25"/>
      <c r="F529" s="27"/>
      <c r="G529" s="25"/>
      <c r="H529" s="25"/>
    </row>
    <row r="530">
      <c r="A530" s="24"/>
      <c r="B530" s="25"/>
      <c r="D530" s="25"/>
      <c r="E530" s="25"/>
      <c r="F530" s="27"/>
      <c r="G530" s="25"/>
      <c r="H530" s="25"/>
    </row>
    <row r="531">
      <c r="A531" s="24"/>
      <c r="B531" s="25"/>
      <c r="D531" s="25"/>
      <c r="E531" s="25"/>
      <c r="F531" s="27"/>
      <c r="G531" s="25"/>
      <c r="H531" s="25"/>
    </row>
    <row r="532">
      <c r="A532" s="24"/>
      <c r="B532" s="25"/>
      <c r="D532" s="25"/>
      <c r="E532" s="25"/>
      <c r="F532" s="27"/>
      <c r="G532" s="25"/>
      <c r="H532" s="25"/>
    </row>
    <row r="533">
      <c r="A533" s="24"/>
      <c r="B533" s="25"/>
      <c r="D533" s="25"/>
      <c r="E533" s="25"/>
      <c r="F533" s="27"/>
      <c r="G533" s="25"/>
      <c r="H533" s="25"/>
    </row>
    <row r="534">
      <c r="A534" s="24"/>
      <c r="B534" s="25"/>
      <c r="D534" s="25"/>
      <c r="E534" s="25"/>
      <c r="F534" s="27"/>
      <c r="G534" s="25"/>
      <c r="H534" s="25"/>
    </row>
    <row r="535">
      <c r="A535" s="24"/>
      <c r="B535" s="25"/>
      <c r="D535" s="25"/>
      <c r="E535" s="25"/>
      <c r="F535" s="27"/>
      <c r="G535" s="25"/>
      <c r="H535" s="25"/>
    </row>
    <row r="536">
      <c r="A536" s="24"/>
      <c r="B536" s="25"/>
      <c r="D536" s="25"/>
      <c r="E536" s="25"/>
      <c r="F536" s="27"/>
      <c r="G536" s="25"/>
      <c r="H536" s="25"/>
    </row>
    <row r="537">
      <c r="A537" s="24"/>
      <c r="B537" s="25"/>
      <c r="D537" s="25"/>
      <c r="E537" s="25"/>
      <c r="F537" s="27"/>
      <c r="G537" s="25"/>
      <c r="H537" s="25"/>
    </row>
    <row r="538">
      <c r="A538" s="24"/>
      <c r="B538" s="25"/>
      <c r="D538" s="25"/>
      <c r="E538" s="25"/>
      <c r="F538" s="27"/>
      <c r="G538" s="25"/>
      <c r="H538" s="25"/>
    </row>
    <row r="539">
      <c r="A539" s="24"/>
      <c r="B539" s="25"/>
      <c r="D539" s="25"/>
      <c r="E539" s="25"/>
      <c r="F539" s="27"/>
      <c r="G539" s="25"/>
      <c r="H539" s="25"/>
    </row>
    <row r="540">
      <c r="A540" s="24"/>
      <c r="B540" s="25"/>
      <c r="D540" s="25"/>
      <c r="E540" s="25"/>
      <c r="F540" s="27"/>
      <c r="G540" s="25"/>
      <c r="H540" s="25"/>
    </row>
    <row r="541">
      <c r="A541" s="24"/>
      <c r="B541" s="25"/>
      <c r="D541" s="25"/>
      <c r="E541" s="25"/>
      <c r="F541" s="27"/>
      <c r="G541" s="25"/>
      <c r="H541" s="25"/>
    </row>
    <row r="542">
      <c r="A542" s="24"/>
      <c r="B542" s="25"/>
      <c r="D542" s="25"/>
      <c r="E542" s="25"/>
      <c r="F542" s="27"/>
      <c r="G542" s="25"/>
      <c r="H542" s="25"/>
    </row>
    <row r="543">
      <c r="A543" s="24"/>
      <c r="B543" s="25"/>
      <c r="D543" s="25"/>
      <c r="E543" s="25"/>
      <c r="F543" s="27"/>
      <c r="G543" s="25"/>
      <c r="H543" s="25"/>
    </row>
    <row r="544">
      <c r="A544" s="24"/>
      <c r="B544" s="25"/>
      <c r="D544" s="25"/>
      <c r="E544" s="25"/>
      <c r="F544" s="27"/>
      <c r="G544" s="25"/>
      <c r="H544" s="25"/>
    </row>
    <row r="545">
      <c r="A545" s="24"/>
      <c r="B545" s="25"/>
      <c r="D545" s="25"/>
      <c r="E545" s="25"/>
      <c r="F545" s="27"/>
      <c r="G545" s="25"/>
      <c r="H545" s="25"/>
    </row>
    <row r="546">
      <c r="A546" s="24"/>
      <c r="B546" s="25"/>
      <c r="D546" s="25"/>
      <c r="E546" s="25"/>
      <c r="F546" s="27"/>
      <c r="G546" s="25"/>
      <c r="H546" s="25"/>
    </row>
    <row r="547">
      <c r="A547" s="24"/>
      <c r="B547" s="25"/>
      <c r="D547" s="25"/>
      <c r="E547" s="25"/>
      <c r="F547" s="27"/>
      <c r="G547" s="25"/>
      <c r="H547" s="25"/>
    </row>
    <row r="548">
      <c r="A548" s="24"/>
      <c r="B548" s="25"/>
      <c r="D548" s="25"/>
      <c r="E548" s="25"/>
      <c r="F548" s="27"/>
      <c r="G548" s="25"/>
      <c r="H548" s="25"/>
    </row>
    <row r="549">
      <c r="A549" s="24"/>
      <c r="B549" s="25"/>
      <c r="D549" s="25"/>
      <c r="E549" s="25"/>
      <c r="F549" s="27"/>
      <c r="G549" s="25"/>
      <c r="H549" s="25"/>
    </row>
    <row r="550">
      <c r="A550" s="24"/>
      <c r="B550" s="25"/>
      <c r="D550" s="25"/>
      <c r="E550" s="25"/>
      <c r="F550" s="27"/>
      <c r="G550" s="25"/>
      <c r="H550" s="25"/>
    </row>
    <row r="551">
      <c r="A551" s="24"/>
      <c r="B551" s="25"/>
      <c r="D551" s="25"/>
      <c r="E551" s="25"/>
      <c r="F551" s="27"/>
      <c r="G551" s="25"/>
      <c r="H551" s="25"/>
    </row>
    <row r="552">
      <c r="A552" s="24"/>
      <c r="B552" s="25"/>
      <c r="D552" s="25"/>
      <c r="E552" s="25"/>
      <c r="F552" s="27"/>
      <c r="G552" s="25"/>
      <c r="H552" s="25"/>
    </row>
    <row r="553">
      <c r="A553" s="24"/>
      <c r="B553" s="25"/>
      <c r="D553" s="25"/>
      <c r="E553" s="25"/>
      <c r="F553" s="27"/>
      <c r="G553" s="25"/>
      <c r="H553" s="25"/>
    </row>
    <row r="554">
      <c r="A554" s="24"/>
      <c r="B554" s="25"/>
      <c r="D554" s="25"/>
      <c r="E554" s="25"/>
      <c r="F554" s="27"/>
      <c r="G554" s="25"/>
      <c r="H554" s="25"/>
    </row>
    <row r="555">
      <c r="A555" s="24"/>
      <c r="B555" s="25"/>
      <c r="D555" s="25"/>
      <c r="E555" s="25"/>
      <c r="F555" s="27"/>
      <c r="G555" s="25"/>
      <c r="H555" s="25"/>
    </row>
    <row r="556">
      <c r="A556" s="24"/>
      <c r="B556" s="25"/>
      <c r="D556" s="25"/>
      <c r="E556" s="25"/>
      <c r="F556" s="27"/>
      <c r="G556" s="25"/>
      <c r="H556" s="25"/>
    </row>
    <row r="557">
      <c r="A557" s="24"/>
      <c r="B557" s="25"/>
      <c r="D557" s="25"/>
      <c r="E557" s="25"/>
      <c r="F557" s="27"/>
      <c r="G557" s="25"/>
      <c r="H557" s="25"/>
    </row>
    <row r="558">
      <c r="A558" s="24"/>
      <c r="B558" s="25"/>
      <c r="D558" s="25"/>
      <c r="E558" s="25"/>
      <c r="F558" s="27"/>
      <c r="G558" s="25"/>
      <c r="H558" s="25"/>
    </row>
    <row r="559">
      <c r="A559" s="24"/>
      <c r="B559" s="25"/>
      <c r="D559" s="25"/>
      <c r="E559" s="25"/>
      <c r="F559" s="27"/>
      <c r="G559" s="25"/>
      <c r="H559" s="25"/>
    </row>
    <row r="560">
      <c r="A560" s="24"/>
      <c r="B560" s="25"/>
      <c r="D560" s="25"/>
      <c r="E560" s="25"/>
      <c r="F560" s="27"/>
      <c r="G560" s="25"/>
      <c r="H560" s="25"/>
    </row>
    <row r="561">
      <c r="A561" s="24"/>
      <c r="B561" s="25"/>
      <c r="D561" s="25"/>
      <c r="E561" s="25"/>
      <c r="F561" s="27"/>
      <c r="G561" s="25"/>
      <c r="H561" s="25"/>
    </row>
    <row r="562">
      <c r="A562" s="24"/>
      <c r="B562" s="25"/>
      <c r="D562" s="25"/>
      <c r="E562" s="25"/>
      <c r="F562" s="27"/>
      <c r="G562" s="25"/>
      <c r="H562" s="25"/>
    </row>
    <row r="563">
      <c r="A563" s="24"/>
      <c r="B563" s="25"/>
      <c r="D563" s="25"/>
      <c r="E563" s="25"/>
      <c r="F563" s="27"/>
      <c r="G563" s="25"/>
      <c r="H563" s="25"/>
    </row>
    <row r="564">
      <c r="A564" s="24"/>
      <c r="B564" s="25"/>
      <c r="D564" s="25"/>
      <c r="E564" s="25"/>
      <c r="F564" s="27"/>
      <c r="G564" s="25"/>
      <c r="H564" s="25"/>
    </row>
    <row r="565">
      <c r="A565" s="24"/>
      <c r="B565" s="25"/>
      <c r="D565" s="25"/>
      <c r="E565" s="25"/>
      <c r="F565" s="27"/>
      <c r="G565" s="25"/>
      <c r="H565" s="25"/>
    </row>
    <row r="566">
      <c r="A566" s="24"/>
      <c r="B566" s="25"/>
      <c r="D566" s="25"/>
      <c r="E566" s="25"/>
      <c r="F566" s="27"/>
      <c r="G566" s="25"/>
      <c r="H566" s="25"/>
    </row>
    <row r="567">
      <c r="A567" s="24"/>
      <c r="B567" s="25"/>
      <c r="D567" s="25"/>
      <c r="E567" s="25"/>
      <c r="F567" s="27"/>
      <c r="G567" s="25"/>
      <c r="H567" s="25"/>
    </row>
    <row r="568">
      <c r="A568" s="24"/>
      <c r="B568" s="25"/>
      <c r="D568" s="25"/>
      <c r="E568" s="25"/>
      <c r="F568" s="27"/>
      <c r="G568" s="25"/>
      <c r="H568" s="25"/>
    </row>
    <row r="569">
      <c r="A569" s="24"/>
      <c r="B569" s="25"/>
      <c r="D569" s="25"/>
      <c r="E569" s="25"/>
      <c r="F569" s="27"/>
      <c r="G569" s="25"/>
      <c r="H569" s="25"/>
    </row>
    <row r="570">
      <c r="A570" s="24"/>
      <c r="B570" s="25"/>
      <c r="D570" s="25"/>
      <c r="E570" s="25"/>
      <c r="F570" s="27"/>
      <c r="G570" s="25"/>
      <c r="H570" s="25"/>
    </row>
    <row r="571">
      <c r="A571" s="24"/>
      <c r="B571" s="25"/>
      <c r="D571" s="25"/>
      <c r="E571" s="25"/>
      <c r="F571" s="27"/>
      <c r="G571" s="25"/>
      <c r="H571" s="25"/>
    </row>
    <row r="572">
      <c r="A572" s="24"/>
      <c r="B572" s="25"/>
      <c r="D572" s="25"/>
      <c r="E572" s="25"/>
      <c r="F572" s="27"/>
      <c r="G572" s="25"/>
      <c r="H572" s="25"/>
    </row>
    <row r="573">
      <c r="A573" s="24"/>
      <c r="B573" s="25"/>
      <c r="D573" s="25"/>
      <c r="E573" s="25"/>
      <c r="F573" s="27"/>
      <c r="G573" s="25"/>
      <c r="H573" s="25"/>
    </row>
    <row r="574">
      <c r="A574" s="24"/>
      <c r="B574" s="25"/>
      <c r="D574" s="25"/>
      <c r="E574" s="25"/>
      <c r="F574" s="27"/>
      <c r="G574" s="25"/>
      <c r="H574" s="25"/>
    </row>
    <row r="575">
      <c r="A575" s="24"/>
      <c r="B575" s="25"/>
      <c r="D575" s="25"/>
      <c r="E575" s="25"/>
      <c r="F575" s="27"/>
      <c r="G575" s="25"/>
      <c r="H575" s="25"/>
    </row>
    <row r="576">
      <c r="A576" s="24"/>
      <c r="B576" s="25"/>
      <c r="D576" s="25"/>
      <c r="E576" s="25"/>
      <c r="F576" s="27"/>
      <c r="G576" s="25"/>
      <c r="H576" s="25"/>
    </row>
    <row r="577">
      <c r="A577" s="24"/>
      <c r="B577" s="25"/>
      <c r="D577" s="25"/>
      <c r="E577" s="25"/>
      <c r="F577" s="27"/>
      <c r="G577" s="25"/>
      <c r="H577" s="25"/>
    </row>
    <row r="578">
      <c r="A578" s="24"/>
      <c r="B578" s="25"/>
      <c r="D578" s="25"/>
      <c r="E578" s="25"/>
      <c r="F578" s="27"/>
      <c r="G578" s="25"/>
      <c r="H578" s="25"/>
    </row>
    <row r="579">
      <c r="A579" s="24"/>
      <c r="B579" s="25"/>
      <c r="D579" s="25"/>
      <c r="E579" s="25"/>
      <c r="F579" s="27"/>
      <c r="G579" s="25"/>
      <c r="H579" s="25"/>
    </row>
    <row r="580">
      <c r="A580" s="24"/>
      <c r="B580" s="25"/>
      <c r="D580" s="25"/>
      <c r="E580" s="25"/>
      <c r="F580" s="27"/>
      <c r="G580" s="25"/>
      <c r="H580" s="25"/>
    </row>
    <row r="581">
      <c r="A581" s="24"/>
      <c r="B581" s="25"/>
      <c r="D581" s="25"/>
      <c r="E581" s="25"/>
      <c r="F581" s="27"/>
      <c r="G581" s="25"/>
      <c r="H581" s="25"/>
    </row>
    <row r="582">
      <c r="A582" s="24"/>
      <c r="B582" s="25"/>
      <c r="D582" s="25"/>
      <c r="E582" s="25"/>
      <c r="F582" s="27"/>
      <c r="G582" s="25"/>
      <c r="H582" s="25"/>
    </row>
    <row r="583">
      <c r="A583" s="24"/>
      <c r="B583" s="25"/>
      <c r="D583" s="25"/>
      <c r="E583" s="25"/>
      <c r="F583" s="27"/>
      <c r="G583" s="25"/>
      <c r="H583" s="25"/>
    </row>
    <row r="584">
      <c r="A584" s="24"/>
      <c r="B584" s="25"/>
      <c r="D584" s="25"/>
      <c r="E584" s="25"/>
      <c r="F584" s="27"/>
      <c r="G584" s="25"/>
      <c r="H584" s="25"/>
    </row>
    <row r="585">
      <c r="A585" s="24"/>
      <c r="B585" s="25"/>
      <c r="D585" s="25"/>
      <c r="E585" s="25"/>
      <c r="F585" s="27"/>
      <c r="G585" s="25"/>
      <c r="H585" s="25"/>
    </row>
    <row r="586">
      <c r="A586" s="24"/>
      <c r="B586" s="25"/>
      <c r="D586" s="25"/>
      <c r="E586" s="25"/>
      <c r="F586" s="27"/>
      <c r="G586" s="25"/>
      <c r="H586" s="25"/>
    </row>
    <row r="587">
      <c r="A587" s="24"/>
      <c r="B587" s="25"/>
      <c r="D587" s="25"/>
      <c r="E587" s="25"/>
      <c r="F587" s="27"/>
      <c r="G587" s="25"/>
      <c r="H587" s="25"/>
    </row>
    <row r="588">
      <c r="A588" s="24"/>
      <c r="B588" s="25"/>
      <c r="D588" s="25"/>
      <c r="E588" s="25"/>
      <c r="F588" s="27"/>
      <c r="G588" s="25"/>
      <c r="H588" s="25"/>
    </row>
    <row r="589">
      <c r="A589" s="24"/>
      <c r="B589" s="25"/>
      <c r="D589" s="25"/>
      <c r="E589" s="25"/>
      <c r="F589" s="27"/>
      <c r="G589" s="25"/>
      <c r="H589" s="25"/>
    </row>
    <row r="590">
      <c r="A590" s="24"/>
      <c r="B590" s="25"/>
      <c r="D590" s="25"/>
      <c r="E590" s="25"/>
      <c r="F590" s="27"/>
      <c r="G590" s="25"/>
      <c r="H590" s="25"/>
    </row>
    <row r="591">
      <c r="A591" s="24"/>
      <c r="B591" s="25"/>
      <c r="D591" s="25"/>
      <c r="E591" s="25"/>
      <c r="F591" s="27"/>
      <c r="G591" s="25"/>
      <c r="H591" s="25"/>
    </row>
    <row r="592">
      <c r="A592" s="24"/>
      <c r="B592" s="25"/>
      <c r="D592" s="25"/>
      <c r="E592" s="25"/>
      <c r="F592" s="27"/>
      <c r="G592" s="25"/>
      <c r="H592" s="25"/>
    </row>
    <row r="593">
      <c r="A593" s="24"/>
      <c r="B593" s="25"/>
      <c r="D593" s="25"/>
      <c r="E593" s="25"/>
      <c r="F593" s="27"/>
      <c r="G593" s="25"/>
      <c r="H593" s="25"/>
    </row>
    <row r="594">
      <c r="A594" s="24"/>
      <c r="B594" s="25"/>
      <c r="D594" s="25"/>
      <c r="E594" s="25"/>
      <c r="F594" s="27"/>
      <c r="G594" s="25"/>
      <c r="H594" s="25"/>
    </row>
    <row r="595">
      <c r="A595" s="24"/>
      <c r="B595" s="25"/>
      <c r="D595" s="25"/>
      <c r="E595" s="25"/>
      <c r="F595" s="27"/>
      <c r="G595" s="25"/>
      <c r="H595" s="25"/>
    </row>
    <row r="596">
      <c r="A596" s="24"/>
      <c r="B596" s="25"/>
      <c r="D596" s="25"/>
      <c r="E596" s="25"/>
      <c r="F596" s="27"/>
      <c r="G596" s="25"/>
      <c r="H596" s="25"/>
    </row>
    <row r="597">
      <c r="A597" s="24"/>
      <c r="B597" s="25"/>
      <c r="D597" s="25"/>
      <c r="E597" s="25"/>
      <c r="F597" s="27"/>
      <c r="G597" s="25"/>
      <c r="H597" s="25"/>
    </row>
    <row r="598">
      <c r="A598" s="24"/>
      <c r="B598" s="25"/>
      <c r="D598" s="25"/>
      <c r="E598" s="25"/>
      <c r="F598" s="27"/>
      <c r="G598" s="25"/>
      <c r="H598" s="25"/>
    </row>
    <row r="599">
      <c r="A599" s="24"/>
      <c r="B599" s="25"/>
      <c r="D599" s="25"/>
      <c r="E599" s="25"/>
      <c r="F599" s="27"/>
      <c r="G599" s="25"/>
      <c r="H599" s="25"/>
    </row>
    <row r="600">
      <c r="A600" s="24"/>
      <c r="B600" s="25"/>
      <c r="D600" s="25"/>
      <c r="E600" s="25"/>
      <c r="F600" s="27"/>
      <c r="G600" s="25"/>
      <c r="H600" s="25"/>
    </row>
    <row r="601">
      <c r="A601" s="24"/>
      <c r="B601" s="25"/>
      <c r="D601" s="25"/>
      <c r="E601" s="25"/>
      <c r="F601" s="27"/>
      <c r="G601" s="25"/>
      <c r="H601" s="25"/>
    </row>
    <row r="602">
      <c r="A602" s="24"/>
      <c r="B602" s="25"/>
      <c r="D602" s="25"/>
      <c r="E602" s="25"/>
      <c r="F602" s="27"/>
      <c r="G602" s="25"/>
      <c r="H602" s="25"/>
    </row>
    <row r="603">
      <c r="A603" s="24"/>
      <c r="B603" s="25"/>
      <c r="D603" s="25"/>
      <c r="E603" s="25"/>
      <c r="F603" s="27"/>
      <c r="G603" s="25"/>
      <c r="H603" s="25"/>
    </row>
    <row r="604">
      <c r="A604" s="24"/>
      <c r="B604" s="25"/>
      <c r="D604" s="25"/>
      <c r="E604" s="25"/>
      <c r="F604" s="27"/>
      <c r="G604" s="25"/>
      <c r="H604" s="25"/>
    </row>
    <row r="605">
      <c r="A605" s="24"/>
      <c r="B605" s="25"/>
      <c r="D605" s="25"/>
      <c r="E605" s="25"/>
      <c r="F605" s="27"/>
      <c r="G605" s="25"/>
      <c r="H605" s="25"/>
    </row>
    <row r="606">
      <c r="A606" s="24"/>
      <c r="B606" s="25"/>
      <c r="D606" s="25"/>
      <c r="E606" s="25"/>
      <c r="F606" s="27"/>
      <c r="G606" s="25"/>
      <c r="H606" s="25"/>
    </row>
    <row r="607">
      <c r="A607" s="24"/>
      <c r="B607" s="25"/>
      <c r="D607" s="25"/>
      <c r="E607" s="25"/>
      <c r="F607" s="27"/>
      <c r="G607" s="25"/>
      <c r="H607" s="25"/>
    </row>
    <row r="608">
      <c r="A608" s="24"/>
      <c r="B608" s="25"/>
      <c r="D608" s="25"/>
      <c r="E608" s="25"/>
      <c r="F608" s="27"/>
      <c r="G608" s="25"/>
      <c r="H608" s="25"/>
    </row>
    <row r="609">
      <c r="A609" s="24"/>
      <c r="B609" s="25"/>
      <c r="D609" s="25"/>
      <c r="E609" s="25"/>
      <c r="F609" s="27"/>
      <c r="G609" s="25"/>
      <c r="H609" s="25"/>
    </row>
    <row r="610">
      <c r="A610" s="24"/>
      <c r="B610" s="25"/>
      <c r="D610" s="25"/>
      <c r="E610" s="25"/>
      <c r="F610" s="27"/>
      <c r="G610" s="25"/>
      <c r="H610" s="25"/>
    </row>
    <row r="611">
      <c r="A611" s="24"/>
      <c r="B611" s="25"/>
      <c r="D611" s="25"/>
      <c r="E611" s="25"/>
      <c r="F611" s="27"/>
      <c r="G611" s="25"/>
      <c r="H611" s="25"/>
    </row>
    <row r="612">
      <c r="A612" s="24"/>
      <c r="B612" s="25"/>
      <c r="D612" s="25"/>
      <c r="E612" s="25"/>
      <c r="F612" s="27"/>
      <c r="G612" s="25"/>
      <c r="H612" s="25"/>
    </row>
    <row r="613">
      <c r="A613" s="24"/>
      <c r="B613" s="25"/>
      <c r="D613" s="25"/>
      <c r="E613" s="25"/>
      <c r="F613" s="27"/>
      <c r="G613" s="25"/>
      <c r="H613" s="25"/>
    </row>
    <row r="614">
      <c r="A614" s="24"/>
      <c r="B614" s="25"/>
      <c r="D614" s="25"/>
      <c r="E614" s="25"/>
      <c r="F614" s="27"/>
      <c r="G614" s="25"/>
      <c r="H614" s="25"/>
    </row>
    <row r="615">
      <c r="A615" s="24"/>
      <c r="B615" s="25"/>
      <c r="D615" s="25"/>
      <c r="E615" s="25"/>
      <c r="F615" s="27"/>
      <c r="G615" s="25"/>
      <c r="H615" s="25"/>
    </row>
    <row r="616">
      <c r="A616" s="24"/>
      <c r="B616" s="25"/>
      <c r="D616" s="25"/>
      <c r="E616" s="25"/>
      <c r="F616" s="27"/>
      <c r="G616" s="25"/>
      <c r="H616" s="25"/>
    </row>
    <row r="617">
      <c r="A617" s="24"/>
      <c r="B617" s="25"/>
      <c r="D617" s="25"/>
      <c r="E617" s="25"/>
      <c r="F617" s="27"/>
      <c r="G617" s="25"/>
      <c r="H617" s="25"/>
    </row>
    <row r="618">
      <c r="A618" s="24"/>
      <c r="B618" s="25"/>
      <c r="D618" s="25"/>
      <c r="E618" s="25"/>
      <c r="F618" s="27"/>
      <c r="G618" s="25"/>
      <c r="H618" s="25"/>
    </row>
    <row r="619">
      <c r="A619" s="24"/>
      <c r="B619" s="25"/>
      <c r="D619" s="25"/>
      <c r="E619" s="25"/>
      <c r="F619" s="27"/>
      <c r="G619" s="25"/>
      <c r="H619" s="25"/>
    </row>
    <row r="620">
      <c r="A620" s="24"/>
      <c r="B620" s="25"/>
      <c r="D620" s="25"/>
      <c r="E620" s="25"/>
      <c r="F620" s="27"/>
      <c r="G620" s="25"/>
      <c r="H620" s="25"/>
    </row>
    <row r="621">
      <c r="A621" s="24"/>
      <c r="B621" s="25"/>
      <c r="D621" s="25"/>
      <c r="E621" s="25"/>
      <c r="F621" s="27"/>
      <c r="G621" s="25"/>
      <c r="H621" s="25"/>
    </row>
    <row r="622">
      <c r="A622" s="24"/>
      <c r="B622" s="25"/>
      <c r="D622" s="25"/>
      <c r="E622" s="25"/>
      <c r="F622" s="27"/>
      <c r="G622" s="25"/>
      <c r="H622" s="25"/>
    </row>
    <row r="623">
      <c r="A623" s="24"/>
      <c r="B623" s="25"/>
      <c r="D623" s="25"/>
      <c r="E623" s="25"/>
      <c r="F623" s="27"/>
      <c r="G623" s="25"/>
      <c r="H623" s="25"/>
    </row>
    <row r="624">
      <c r="A624" s="24"/>
      <c r="B624" s="25"/>
      <c r="D624" s="25"/>
      <c r="E624" s="25"/>
      <c r="F624" s="27"/>
      <c r="G624" s="25"/>
      <c r="H624" s="25"/>
    </row>
    <row r="625">
      <c r="A625" s="24"/>
      <c r="B625" s="25"/>
      <c r="D625" s="25"/>
      <c r="E625" s="25"/>
      <c r="F625" s="27"/>
      <c r="G625" s="25"/>
      <c r="H625" s="25"/>
    </row>
    <row r="626">
      <c r="A626" s="24"/>
      <c r="B626" s="25"/>
      <c r="D626" s="25"/>
      <c r="E626" s="25"/>
      <c r="F626" s="27"/>
      <c r="G626" s="25"/>
      <c r="H626" s="25"/>
    </row>
    <row r="627">
      <c r="A627" s="24"/>
      <c r="B627" s="25"/>
      <c r="D627" s="25"/>
      <c r="E627" s="25"/>
      <c r="F627" s="27"/>
      <c r="G627" s="25"/>
      <c r="H627" s="25"/>
    </row>
    <row r="628">
      <c r="A628" s="24"/>
      <c r="B628" s="25"/>
      <c r="D628" s="25"/>
      <c r="E628" s="25"/>
      <c r="F628" s="27"/>
      <c r="G628" s="25"/>
      <c r="H628" s="25"/>
    </row>
    <row r="629">
      <c r="A629" s="24"/>
      <c r="B629" s="25"/>
      <c r="D629" s="25"/>
      <c r="E629" s="25"/>
      <c r="F629" s="27"/>
      <c r="G629" s="25"/>
      <c r="H629" s="25"/>
    </row>
    <row r="630">
      <c r="A630" s="24"/>
      <c r="B630" s="25"/>
      <c r="D630" s="25"/>
      <c r="E630" s="25"/>
      <c r="F630" s="27"/>
      <c r="G630" s="25"/>
      <c r="H630" s="25"/>
    </row>
    <row r="631">
      <c r="A631" s="24"/>
      <c r="B631" s="25"/>
      <c r="D631" s="25"/>
      <c r="E631" s="25"/>
      <c r="F631" s="27"/>
      <c r="G631" s="25"/>
      <c r="H631" s="25"/>
    </row>
    <row r="632">
      <c r="A632" s="24"/>
      <c r="B632" s="25"/>
      <c r="D632" s="25"/>
      <c r="E632" s="25"/>
      <c r="F632" s="27"/>
      <c r="G632" s="25"/>
      <c r="H632" s="25"/>
    </row>
    <row r="633">
      <c r="A633" s="24"/>
      <c r="B633" s="25"/>
      <c r="D633" s="25"/>
      <c r="E633" s="25"/>
      <c r="F633" s="27"/>
      <c r="G633" s="25"/>
      <c r="H633" s="25"/>
    </row>
    <row r="634">
      <c r="A634" s="24"/>
      <c r="B634" s="25"/>
      <c r="D634" s="25"/>
      <c r="E634" s="25"/>
      <c r="F634" s="27"/>
      <c r="G634" s="25"/>
      <c r="H634" s="25"/>
    </row>
    <row r="635">
      <c r="A635" s="24"/>
      <c r="B635" s="25"/>
      <c r="D635" s="25"/>
      <c r="E635" s="25"/>
      <c r="F635" s="27"/>
      <c r="G635" s="25"/>
      <c r="H635" s="25"/>
    </row>
    <row r="636">
      <c r="A636" s="24"/>
      <c r="B636" s="25"/>
      <c r="D636" s="25"/>
      <c r="E636" s="25"/>
      <c r="F636" s="27"/>
      <c r="G636" s="25"/>
      <c r="H636" s="25"/>
    </row>
    <row r="637">
      <c r="A637" s="24"/>
      <c r="B637" s="25"/>
      <c r="D637" s="25"/>
      <c r="E637" s="25"/>
      <c r="F637" s="27"/>
      <c r="G637" s="25"/>
      <c r="H637" s="25"/>
    </row>
    <row r="638">
      <c r="A638" s="24"/>
      <c r="B638" s="25"/>
      <c r="D638" s="25"/>
      <c r="E638" s="25"/>
      <c r="F638" s="27"/>
      <c r="G638" s="25"/>
      <c r="H638" s="25"/>
    </row>
    <row r="639">
      <c r="A639" s="24"/>
      <c r="B639" s="25"/>
      <c r="D639" s="25"/>
      <c r="E639" s="25"/>
      <c r="F639" s="27"/>
      <c r="G639" s="25"/>
      <c r="H639" s="25"/>
    </row>
    <row r="640">
      <c r="A640" s="24"/>
      <c r="B640" s="25"/>
      <c r="D640" s="25"/>
      <c r="E640" s="25"/>
      <c r="F640" s="27"/>
      <c r="G640" s="25"/>
      <c r="H640" s="25"/>
    </row>
    <row r="641">
      <c r="A641" s="24"/>
      <c r="B641" s="25"/>
      <c r="D641" s="25"/>
      <c r="E641" s="25"/>
      <c r="F641" s="27"/>
      <c r="G641" s="25"/>
      <c r="H641" s="25"/>
    </row>
    <row r="642">
      <c r="A642" s="24"/>
      <c r="B642" s="25"/>
      <c r="D642" s="25"/>
      <c r="E642" s="25"/>
      <c r="F642" s="27"/>
      <c r="G642" s="25"/>
      <c r="H642" s="25"/>
    </row>
    <row r="643">
      <c r="A643" s="24"/>
      <c r="B643" s="25"/>
      <c r="D643" s="25"/>
      <c r="E643" s="25"/>
      <c r="F643" s="27"/>
      <c r="G643" s="25"/>
      <c r="H643" s="25"/>
    </row>
    <row r="644">
      <c r="A644" s="24"/>
      <c r="B644" s="25"/>
      <c r="D644" s="25"/>
      <c r="E644" s="25"/>
      <c r="F644" s="27"/>
      <c r="G644" s="25"/>
      <c r="H644" s="25"/>
    </row>
    <row r="645">
      <c r="A645" s="24"/>
      <c r="B645" s="25"/>
      <c r="D645" s="25"/>
      <c r="E645" s="25"/>
      <c r="F645" s="27"/>
      <c r="G645" s="25"/>
      <c r="H645" s="25"/>
    </row>
    <row r="646">
      <c r="A646" s="24"/>
      <c r="B646" s="25"/>
      <c r="D646" s="25"/>
      <c r="E646" s="25"/>
      <c r="F646" s="27"/>
      <c r="G646" s="25"/>
      <c r="H646" s="25"/>
    </row>
    <row r="647">
      <c r="A647" s="24"/>
      <c r="B647" s="25"/>
      <c r="D647" s="25"/>
      <c r="E647" s="25"/>
      <c r="F647" s="27"/>
      <c r="G647" s="25"/>
      <c r="H647" s="25"/>
    </row>
    <row r="648">
      <c r="A648" s="24"/>
      <c r="B648" s="25"/>
      <c r="D648" s="25"/>
      <c r="E648" s="25"/>
      <c r="F648" s="27"/>
      <c r="G648" s="25"/>
      <c r="H648" s="25"/>
    </row>
    <row r="649">
      <c r="A649" s="24"/>
      <c r="B649" s="25"/>
      <c r="D649" s="25"/>
      <c r="E649" s="25"/>
      <c r="F649" s="27"/>
      <c r="G649" s="25"/>
      <c r="H649" s="25"/>
    </row>
    <row r="650">
      <c r="A650" s="24"/>
      <c r="B650" s="25"/>
      <c r="D650" s="25"/>
      <c r="E650" s="25"/>
      <c r="F650" s="27"/>
      <c r="G650" s="25"/>
      <c r="H650" s="25"/>
    </row>
    <row r="651">
      <c r="A651" s="24"/>
      <c r="B651" s="25"/>
      <c r="D651" s="25"/>
      <c r="E651" s="25"/>
      <c r="F651" s="27"/>
      <c r="G651" s="25"/>
      <c r="H651" s="25"/>
    </row>
    <row r="652">
      <c r="A652" s="24"/>
      <c r="B652" s="25"/>
      <c r="D652" s="25"/>
      <c r="E652" s="25"/>
      <c r="F652" s="27"/>
      <c r="G652" s="25"/>
      <c r="H652" s="25"/>
    </row>
    <row r="653">
      <c r="A653" s="24"/>
      <c r="B653" s="25"/>
      <c r="D653" s="25"/>
      <c r="E653" s="25"/>
      <c r="F653" s="27"/>
      <c r="G653" s="25"/>
      <c r="H653" s="25"/>
    </row>
    <row r="654">
      <c r="A654" s="24"/>
      <c r="B654" s="25"/>
      <c r="D654" s="25"/>
      <c r="E654" s="25"/>
      <c r="F654" s="27"/>
      <c r="G654" s="25"/>
      <c r="H654" s="25"/>
    </row>
    <row r="655">
      <c r="A655" s="24"/>
      <c r="B655" s="25"/>
      <c r="D655" s="25"/>
      <c r="E655" s="25"/>
      <c r="F655" s="27"/>
      <c r="G655" s="25"/>
      <c r="H655" s="25"/>
    </row>
    <row r="656">
      <c r="A656" s="24"/>
      <c r="B656" s="25"/>
      <c r="D656" s="25"/>
      <c r="E656" s="25"/>
      <c r="F656" s="27"/>
      <c r="G656" s="25"/>
      <c r="H656" s="25"/>
    </row>
    <row r="657">
      <c r="A657" s="24"/>
      <c r="B657" s="25"/>
      <c r="D657" s="25"/>
      <c r="E657" s="25"/>
      <c r="F657" s="27"/>
      <c r="G657" s="25"/>
      <c r="H657" s="25"/>
    </row>
    <row r="658">
      <c r="A658" s="24"/>
      <c r="B658" s="25"/>
      <c r="D658" s="25"/>
      <c r="E658" s="25"/>
      <c r="F658" s="27"/>
      <c r="G658" s="25"/>
      <c r="H658" s="25"/>
    </row>
    <row r="659">
      <c r="A659" s="24"/>
      <c r="B659" s="25"/>
      <c r="D659" s="25"/>
      <c r="E659" s="25"/>
      <c r="F659" s="27"/>
      <c r="G659" s="25"/>
      <c r="H659" s="25"/>
    </row>
    <row r="660">
      <c r="A660" s="24"/>
      <c r="B660" s="25"/>
      <c r="D660" s="25"/>
      <c r="E660" s="25"/>
      <c r="F660" s="27"/>
      <c r="G660" s="25"/>
      <c r="H660" s="25"/>
    </row>
    <row r="661">
      <c r="A661" s="24"/>
      <c r="B661" s="25"/>
      <c r="D661" s="25"/>
      <c r="E661" s="25"/>
      <c r="F661" s="27"/>
      <c r="G661" s="25"/>
      <c r="H661" s="25"/>
    </row>
    <row r="662">
      <c r="A662" s="24"/>
      <c r="B662" s="25"/>
      <c r="D662" s="25"/>
      <c r="E662" s="25"/>
      <c r="F662" s="27"/>
      <c r="G662" s="25"/>
      <c r="H662" s="25"/>
    </row>
    <row r="663">
      <c r="A663" s="24"/>
      <c r="B663" s="25"/>
      <c r="D663" s="25"/>
      <c r="E663" s="25"/>
      <c r="F663" s="27"/>
      <c r="G663" s="25"/>
      <c r="H663" s="25"/>
    </row>
    <row r="664">
      <c r="A664" s="24"/>
      <c r="B664" s="25"/>
      <c r="D664" s="25"/>
      <c r="E664" s="25"/>
      <c r="F664" s="27"/>
      <c r="G664" s="25"/>
      <c r="H664" s="25"/>
    </row>
    <row r="665">
      <c r="A665" s="24"/>
      <c r="B665" s="25"/>
      <c r="D665" s="25"/>
      <c r="E665" s="25"/>
      <c r="F665" s="27"/>
      <c r="G665" s="25"/>
      <c r="H665" s="25"/>
    </row>
    <row r="666">
      <c r="A666" s="24"/>
      <c r="B666" s="25"/>
      <c r="D666" s="25"/>
      <c r="E666" s="25"/>
      <c r="F666" s="27"/>
      <c r="G666" s="25"/>
      <c r="H666" s="25"/>
    </row>
    <row r="667">
      <c r="A667" s="24"/>
      <c r="B667" s="25"/>
      <c r="D667" s="25"/>
      <c r="E667" s="25"/>
      <c r="F667" s="27"/>
      <c r="G667" s="25"/>
      <c r="H667" s="25"/>
    </row>
    <row r="668">
      <c r="A668" s="24"/>
      <c r="B668" s="25"/>
      <c r="D668" s="25"/>
      <c r="E668" s="25"/>
      <c r="F668" s="27"/>
      <c r="G668" s="25"/>
      <c r="H668" s="25"/>
    </row>
    <row r="669">
      <c r="A669" s="24"/>
      <c r="B669" s="25"/>
      <c r="D669" s="25"/>
      <c r="E669" s="25"/>
      <c r="F669" s="27"/>
      <c r="G669" s="25"/>
      <c r="H669" s="25"/>
    </row>
    <row r="670">
      <c r="A670" s="24"/>
      <c r="B670" s="25"/>
      <c r="D670" s="25"/>
      <c r="E670" s="25"/>
      <c r="F670" s="27"/>
      <c r="G670" s="25"/>
      <c r="H670" s="25"/>
    </row>
    <row r="671">
      <c r="A671" s="24"/>
      <c r="B671" s="25"/>
      <c r="D671" s="25"/>
      <c r="E671" s="25"/>
      <c r="F671" s="27"/>
      <c r="G671" s="25"/>
      <c r="H671" s="25"/>
    </row>
    <row r="672">
      <c r="A672" s="24"/>
      <c r="B672" s="25"/>
      <c r="D672" s="25"/>
      <c r="E672" s="25"/>
      <c r="F672" s="27"/>
      <c r="G672" s="25"/>
      <c r="H672" s="25"/>
    </row>
    <row r="673">
      <c r="A673" s="24"/>
      <c r="B673" s="25"/>
      <c r="D673" s="25"/>
      <c r="E673" s="25"/>
      <c r="F673" s="27"/>
      <c r="G673" s="25"/>
      <c r="H673" s="25"/>
    </row>
    <row r="674">
      <c r="A674" s="24"/>
      <c r="B674" s="25"/>
      <c r="D674" s="25"/>
      <c r="E674" s="25"/>
      <c r="F674" s="27"/>
      <c r="G674" s="25"/>
      <c r="H674" s="25"/>
    </row>
    <row r="675">
      <c r="A675" s="24"/>
      <c r="B675" s="25"/>
      <c r="D675" s="25"/>
      <c r="E675" s="25"/>
      <c r="F675" s="27"/>
      <c r="G675" s="25"/>
      <c r="H675" s="25"/>
    </row>
    <row r="676">
      <c r="A676" s="24"/>
      <c r="B676" s="25"/>
      <c r="D676" s="25"/>
      <c r="E676" s="25"/>
      <c r="F676" s="27"/>
      <c r="G676" s="25"/>
      <c r="H676" s="25"/>
    </row>
    <row r="677">
      <c r="A677" s="24"/>
      <c r="B677" s="25"/>
      <c r="D677" s="25"/>
      <c r="E677" s="25"/>
      <c r="F677" s="27"/>
      <c r="G677" s="25"/>
      <c r="H677" s="25"/>
    </row>
    <row r="678">
      <c r="A678" s="24"/>
      <c r="B678" s="25"/>
      <c r="D678" s="25"/>
      <c r="E678" s="25"/>
      <c r="F678" s="27"/>
      <c r="G678" s="25"/>
      <c r="H678" s="25"/>
    </row>
    <row r="679">
      <c r="A679" s="24"/>
      <c r="B679" s="25"/>
      <c r="D679" s="25"/>
      <c r="E679" s="25"/>
      <c r="F679" s="27"/>
      <c r="G679" s="25"/>
      <c r="H679" s="25"/>
    </row>
    <row r="680">
      <c r="A680" s="24"/>
      <c r="B680" s="25"/>
      <c r="D680" s="25"/>
      <c r="E680" s="25"/>
      <c r="F680" s="27"/>
      <c r="G680" s="25"/>
      <c r="H680" s="25"/>
    </row>
    <row r="681">
      <c r="A681" s="24"/>
      <c r="B681" s="25"/>
      <c r="D681" s="25"/>
      <c r="E681" s="25"/>
      <c r="F681" s="27"/>
      <c r="G681" s="25"/>
      <c r="H681" s="25"/>
    </row>
    <row r="682">
      <c r="A682" s="24"/>
      <c r="B682" s="25"/>
      <c r="D682" s="25"/>
      <c r="E682" s="25"/>
      <c r="F682" s="27"/>
      <c r="G682" s="25"/>
      <c r="H682" s="25"/>
    </row>
    <row r="683">
      <c r="A683" s="24"/>
      <c r="B683" s="25"/>
      <c r="D683" s="25"/>
      <c r="E683" s="25"/>
      <c r="F683" s="27"/>
      <c r="G683" s="25"/>
      <c r="H683" s="25"/>
    </row>
    <row r="684">
      <c r="A684" s="24"/>
      <c r="B684" s="25"/>
      <c r="D684" s="25"/>
      <c r="E684" s="25"/>
      <c r="F684" s="27"/>
      <c r="G684" s="25"/>
      <c r="H684" s="25"/>
    </row>
    <row r="685">
      <c r="A685" s="24"/>
      <c r="B685" s="25"/>
      <c r="D685" s="25"/>
      <c r="E685" s="25"/>
      <c r="F685" s="27"/>
      <c r="G685" s="25"/>
      <c r="H685" s="25"/>
    </row>
    <row r="686">
      <c r="A686" s="24"/>
      <c r="B686" s="25"/>
      <c r="D686" s="25"/>
      <c r="E686" s="25"/>
      <c r="F686" s="27"/>
      <c r="G686" s="25"/>
      <c r="H686" s="25"/>
    </row>
    <row r="687">
      <c r="A687" s="24"/>
      <c r="B687" s="25"/>
      <c r="D687" s="25"/>
      <c r="E687" s="25"/>
      <c r="F687" s="27"/>
      <c r="G687" s="25"/>
      <c r="H687" s="25"/>
    </row>
    <row r="688">
      <c r="A688" s="24"/>
      <c r="B688" s="25"/>
      <c r="D688" s="25"/>
      <c r="E688" s="25"/>
      <c r="F688" s="27"/>
      <c r="G688" s="25"/>
      <c r="H688" s="25"/>
    </row>
    <row r="689">
      <c r="A689" s="24"/>
      <c r="B689" s="25"/>
      <c r="D689" s="25"/>
      <c r="E689" s="25"/>
      <c r="F689" s="27"/>
      <c r="G689" s="25"/>
      <c r="H689" s="25"/>
    </row>
    <row r="690">
      <c r="A690" s="24"/>
      <c r="B690" s="25"/>
      <c r="D690" s="25"/>
      <c r="E690" s="25"/>
      <c r="F690" s="27"/>
      <c r="G690" s="25"/>
      <c r="H690" s="25"/>
    </row>
    <row r="691">
      <c r="A691" s="24"/>
      <c r="B691" s="25"/>
      <c r="D691" s="25"/>
      <c r="E691" s="25"/>
      <c r="F691" s="27"/>
      <c r="G691" s="25"/>
      <c r="H691" s="25"/>
    </row>
    <row r="692">
      <c r="A692" s="24"/>
      <c r="B692" s="25"/>
      <c r="D692" s="25"/>
      <c r="E692" s="25"/>
      <c r="F692" s="27"/>
      <c r="G692" s="25"/>
      <c r="H692" s="25"/>
    </row>
    <row r="693">
      <c r="A693" s="24"/>
      <c r="B693" s="25"/>
      <c r="D693" s="25"/>
      <c r="E693" s="25"/>
      <c r="F693" s="27"/>
      <c r="G693" s="25"/>
      <c r="H693" s="25"/>
    </row>
    <row r="694">
      <c r="A694" s="24"/>
      <c r="B694" s="25"/>
      <c r="D694" s="25"/>
      <c r="E694" s="25"/>
      <c r="F694" s="27"/>
      <c r="G694" s="25"/>
      <c r="H694" s="25"/>
    </row>
    <row r="695">
      <c r="A695" s="24"/>
      <c r="B695" s="25"/>
      <c r="D695" s="25"/>
      <c r="E695" s="25"/>
      <c r="F695" s="27"/>
      <c r="G695" s="25"/>
      <c r="H695" s="25"/>
    </row>
    <row r="696">
      <c r="A696" s="24"/>
      <c r="B696" s="25"/>
      <c r="D696" s="25"/>
      <c r="E696" s="25"/>
      <c r="F696" s="27"/>
      <c r="G696" s="25"/>
      <c r="H696" s="25"/>
    </row>
    <row r="697">
      <c r="A697" s="24"/>
      <c r="B697" s="25"/>
      <c r="D697" s="25"/>
      <c r="E697" s="25"/>
      <c r="F697" s="27"/>
      <c r="G697" s="25"/>
      <c r="H697" s="25"/>
    </row>
    <row r="698">
      <c r="A698" s="24"/>
      <c r="B698" s="25"/>
      <c r="D698" s="25"/>
      <c r="E698" s="25"/>
      <c r="F698" s="27"/>
      <c r="G698" s="25"/>
      <c r="H698" s="25"/>
    </row>
    <row r="699">
      <c r="A699" s="24"/>
      <c r="B699" s="25"/>
      <c r="D699" s="25"/>
      <c r="E699" s="25"/>
      <c r="F699" s="27"/>
      <c r="G699" s="25"/>
      <c r="H699" s="25"/>
    </row>
    <row r="700">
      <c r="A700" s="24"/>
      <c r="B700" s="25"/>
      <c r="D700" s="25"/>
      <c r="E700" s="25"/>
      <c r="F700" s="27"/>
      <c r="G700" s="25"/>
      <c r="H700" s="25"/>
    </row>
    <row r="701">
      <c r="A701" s="24"/>
      <c r="B701" s="25"/>
      <c r="D701" s="25"/>
      <c r="E701" s="25"/>
      <c r="F701" s="27"/>
      <c r="G701" s="25"/>
      <c r="H701" s="25"/>
    </row>
    <row r="702">
      <c r="A702" s="24"/>
      <c r="B702" s="25"/>
      <c r="D702" s="25"/>
      <c r="E702" s="25"/>
      <c r="F702" s="27"/>
      <c r="G702" s="25"/>
      <c r="H702" s="25"/>
    </row>
    <row r="703">
      <c r="A703" s="24"/>
      <c r="B703" s="25"/>
      <c r="D703" s="25"/>
      <c r="E703" s="25"/>
      <c r="F703" s="27"/>
      <c r="G703" s="25"/>
      <c r="H703" s="25"/>
    </row>
    <row r="704">
      <c r="A704" s="24"/>
      <c r="B704" s="25"/>
      <c r="D704" s="25"/>
      <c r="E704" s="25"/>
      <c r="F704" s="27"/>
      <c r="G704" s="25"/>
      <c r="H704" s="25"/>
    </row>
    <row r="705">
      <c r="A705" s="24"/>
      <c r="B705" s="25"/>
      <c r="D705" s="25"/>
      <c r="E705" s="25"/>
      <c r="F705" s="27"/>
      <c r="G705" s="25"/>
      <c r="H705" s="25"/>
    </row>
    <row r="706">
      <c r="A706" s="24"/>
      <c r="B706" s="25"/>
      <c r="D706" s="25"/>
      <c r="E706" s="25"/>
      <c r="F706" s="27"/>
      <c r="G706" s="25"/>
      <c r="H706" s="25"/>
    </row>
    <row r="707">
      <c r="A707" s="24"/>
      <c r="B707" s="25"/>
      <c r="D707" s="25"/>
      <c r="E707" s="25"/>
      <c r="F707" s="27"/>
      <c r="G707" s="25"/>
      <c r="H707" s="25"/>
    </row>
    <row r="708">
      <c r="A708" s="24"/>
      <c r="B708" s="25"/>
      <c r="D708" s="25"/>
      <c r="E708" s="25"/>
      <c r="F708" s="27"/>
      <c r="G708" s="25"/>
      <c r="H708" s="25"/>
    </row>
    <row r="709">
      <c r="A709" s="24"/>
      <c r="B709" s="25"/>
      <c r="D709" s="25"/>
      <c r="E709" s="25"/>
      <c r="F709" s="27"/>
      <c r="G709" s="25"/>
      <c r="H709" s="25"/>
    </row>
    <row r="710">
      <c r="A710" s="24"/>
      <c r="B710" s="25"/>
      <c r="D710" s="25"/>
      <c r="E710" s="25"/>
      <c r="F710" s="27"/>
      <c r="G710" s="25"/>
      <c r="H710" s="25"/>
    </row>
    <row r="711">
      <c r="A711" s="24"/>
      <c r="B711" s="25"/>
      <c r="D711" s="25"/>
      <c r="E711" s="25"/>
      <c r="F711" s="27"/>
      <c r="G711" s="25"/>
      <c r="H711" s="25"/>
    </row>
    <row r="712">
      <c r="A712" s="24"/>
      <c r="B712" s="25"/>
      <c r="D712" s="25"/>
      <c r="E712" s="25"/>
      <c r="F712" s="27"/>
      <c r="G712" s="25"/>
      <c r="H712" s="25"/>
    </row>
    <row r="713">
      <c r="A713" s="24"/>
      <c r="B713" s="25"/>
      <c r="D713" s="25"/>
      <c r="E713" s="25"/>
      <c r="F713" s="27"/>
      <c r="G713" s="25"/>
      <c r="H713" s="25"/>
    </row>
    <row r="714">
      <c r="A714" s="24"/>
      <c r="B714" s="25"/>
      <c r="D714" s="25"/>
      <c r="E714" s="25"/>
      <c r="F714" s="27"/>
      <c r="G714" s="25"/>
      <c r="H714" s="25"/>
    </row>
    <row r="715">
      <c r="A715" s="24"/>
      <c r="B715" s="25"/>
      <c r="D715" s="25"/>
      <c r="E715" s="25"/>
      <c r="F715" s="27"/>
      <c r="G715" s="25"/>
      <c r="H715" s="25"/>
    </row>
    <row r="716">
      <c r="A716" s="24"/>
      <c r="B716" s="25"/>
      <c r="D716" s="25"/>
      <c r="E716" s="25"/>
      <c r="F716" s="27"/>
      <c r="G716" s="25"/>
      <c r="H716" s="25"/>
    </row>
    <row r="717">
      <c r="A717" s="24"/>
      <c r="B717" s="25"/>
      <c r="D717" s="25"/>
      <c r="E717" s="25"/>
      <c r="F717" s="27"/>
      <c r="G717" s="25"/>
      <c r="H717" s="25"/>
    </row>
    <row r="718">
      <c r="A718" s="24"/>
      <c r="B718" s="25"/>
      <c r="D718" s="25"/>
      <c r="E718" s="25"/>
      <c r="F718" s="27"/>
      <c r="G718" s="25"/>
      <c r="H718" s="25"/>
    </row>
    <row r="719">
      <c r="A719" s="24"/>
      <c r="B719" s="25"/>
      <c r="D719" s="25"/>
      <c r="E719" s="25"/>
      <c r="F719" s="27"/>
      <c r="G719" s="25"/>
      <c r="H719" s="25"/>
    </row>
    <row r="720">
      <c r="A720" s="24"/>
      <c r="B720" s="25"/>
      <c r="D720" s="25"/>
      <c r="E720" s="25"/>
      <c r="F720" s="27"/>
      <c r="G720" s="25"/>
      <c r="H720" s="25"/>
    </row>
    <row r="721">
      <c r="A721" s="24"/>
      <c r="B721" s="25"/>
      <c r="D721" s="25"/>
      <c r="E721" s="25"/>
      <c r="F721" s="27"/>
      <c r="G721" s="25"/>
      <c r="H721" s="25"/>
    </row>
    <row r="722">
      <c r="A722" s="24"/>
      <c r="B722" s="25"/>
      <c r="D722" s="25"/>
      <c r="E722" s="25"/>
      <c r="F722" s="27"/>
      <c r="G722" s="25"/>
      <c r="H722" s="25"/>
    </row>
    <row r="723">
      <c r="A723" s="24"/>
      <c r="B723" s="25"/>
      <c r="D723" s="25"/>
      <c r="E723" s="25"/>
      <c r="F723" s="27"/>
      <c r="G723" s="25"/>
      <c r="H723" s="25"/>
    </row>
    <row r="724">
      <c r="A724" s="24"/>
      <c r="B724" s="25"/>
      <c r="D724" s="25"/>
      <c r="E724" s="25"/>
      <c r="F724" s="27"/>
      <c r="G724" s="25"/>
      <c r="H724" s="25"/>
    </row>
    <row r="725">
      <c r="A725" s="24"/>
      <c r="B725" s="25"/>
      <c r="D725" s="25"/>
      <c r="E725" s="25"/>
      <c r="F725" s="27"/>
      <c r="G725" s="25"/>
      <c r="H725" s="25"/>
    </row>
    <row r="726">
      <c r="A726" s="24"/>
      <c r="B726" s="25"/>
      <c r="D726" s="25"/>
      <c r="E726" s="25"/>
      <c r="F726" s="27"/>
      <c r="G726" s="25"/>
      <c r="H726" s="25"/>
    </row>
    <row r="727">
      <c r="A727" s="24"/>
      <c r="B727" s="25"/>
      <c r="D727" s="25"/>
      <c r="E727" s="25"/>
      <c r="F727" s="27"/>
      <c r="G727" s="25"/>
      <c r="H727" s="25"/>
    </row>
    <row r="728">
      <c r="A728" s="24"/>
      <c r="B728" s="25"/>
      <c r="D728" s="25"/>
      <c r="E728" s="25"/>
      <c r="F728" s="27"/>
      <c r="G728" s="25"/>
      <c r="H728" s="25"/>
    </row>
    <row r="729">
      <c r="A729" s="24"/>
      <c r="B729" s="25"/>
      <c r="D729" s="25"/>
      <c r="E729" s="25"/>
      <c r="F729" s="27"/>
      <c r="G729" s="25"/>
      <c r="H729" s="25"/>
    </row>
    <row r="730">
      <c r="A730" s="24"/>
      <c r="B730" s="25"/>
      <c r="D730" s="25"/>
      <c r="E730" s="25"/>
      <c r="F730" s="27"/>
      <c r="G730" s="25"/>
      <c r="H730" s="25"/>
    </row>
    <row r="731">
      <c r="A731" s="24"/>
      <c r="B731" s="25"/>
      <c r="D731" s="25"/>
      <c r="E731" s="25"/>
      <c r="F731" s="27"/>
      <c r="G731" s="25"/>
      <c r="H731" s="25"/>
    </row>
    <row r="732">
      <c r="A732" s="24"/>
      <c r="B732" s="25"/>
      <c r="D732" s="25"/>
      <c r="E732" s="25"/>
      <c r="F732" s="27"/>
      <c r="G732" s="25"/>
      <c r="H732" s="25"/>
    </row>
    <row r="733">
      <c r="A733" s="24"/>
      <c r="B733" s="25"/>
      <c r="D733" s="25"/>
      <c r="E733" s="25"/>
      <c r="F733" s="27"/>
      <c r="G733" s="25"/>
      <c r="H733" s="25"/>
    </row>
    <row r="734">
      <c r="A734" s="24"/>
      <c r="B734" s="25"/>
      <c r="D734" s="25"/>
      <c r="E734" s="25"/>
      <c r="F734" s="27"/>
      <c r="G734" s="25"/>
      <c r="H734" s="25"/>
    </row>
    <row r="735">
      <c r="A735" s="24"/>
      <c r="B735" s="25"/>
      <c r="D735" s="25"/>
      <c r="E735" s="25"/>
      <c r="F735" s="27"/>
      <c r="G735" s="25"/>
      <c r="H735" s="25"/>
    </row>
    <row r="736">
      <c r="A736" s="24"/>
      <c r="B736" s="25"/>
      <c r="D736" s="25"/>
      <c r="E736" s="25"/>
      <c r="F736" s="27"/>
      <c r="G736" s="25"/>
      <c r="H736" s="25"/>
    </row>
    <row r="737">
      <c r="A737" s="24"/>
      <c r="B737" s="25"/>
      <c r="D737" s="25"/>
      <c r="E737" s="25"/>
      <c r="F737" s="27"/>
      <c r="G737" s="25"/>
      <c r="H737" s="25"/>
    </row>
    <row r="738">
      <c r="A738" s="24"/>
      <c r="B738" s="25"/>
      <c r="D738" s="25"/>
      <c r="E738" s="25"/>
      <c r="F738" s="27"/>
      <c r="G738" s="25"/>
      <c r="H738" s="25"/>
    </row>
    <row r="739">
      <c r="A739" s="24"/>
      <c r="B739" s="25"/>
      <c r="D739" s="25"/>
      <c r="E739" s="25"/>
      <c r="F739" s="27"/>
      <c r="G739" s="25"/>
      <c r="H739" s="25"/>
    </row>
    <row r="740">
      <c r="A740" s="24"/>
      <c r="B740" s="25"/>
      <c r="D740" s="25"/>
      <c r="E740" s="25"/>
      <c r="F740" s="27"/>
      <c r="G740" s="25"/>
      <c r="H740" s="25"/>
    </row>
    <row r="741">
      <c r="A741" s="24"/>
      <c r="B741" s="25"/>
      <c r="D741" s="25"/>
      <c r="E741" s="25"/>
      <c r="F741" s="27"/>
      <c r="G741" s="25"/>
      <c r="H741" s="25"/>
    </row>
    <row r="742">
      <c r="A742" s="24"/>
      <c r="B742" s="25"/>
      <c r="D742" s="25"/>
      <c r="E742" s="25"/>
      <c r="F742" s="27"/>
      <c r="G742" s="25"/>
      <c r="H742" s="25"/>
    </row>
    <row r="743">
      <c r="A743" s="24"/>
      <c r="B743" s="25"/>
      <c r="D743" s="25"/>
      <c r="E743" s="25"/>
      <c r="F743" s="27"/>
      <c r="G743" s="25"/>
      <c r="H743" s="25"/>
    </row>
    <row r="744">
      <c r="A744" s="24"/>
      <c r="B744" s="25"/>
      <c r="D744" s="25"/>
      <c r="E744" s="25"/>
      <c r="F744" s="27"/>
      <c r="G744" s="25"/>
      <c r="H744" s="25"/>
    </row>
    <row r="745">
      <c r="A745" s="24"/>
      <c r="B745" s="25"/>
      <c r="D745" s="25"/>
      <c r="E745" s="25"/>
      <c r="F745" s="27"/>
      <c r="G745" s="25"/>
      <c r="H745" s="25"/>
    </row>
    <row r="746">
      <c r="A746" s="24"/>
      <c r="B746" s="25"/>
      <c r="D746" s="25"/>
      <c r="E746" s="25"/>
      <c r="F746" s="27"/>
      <c r="G746" s="25"/>
      <c r="H746" s="25"/>
    </row>
    <row r="747">
      <c r="A747" s="24"/>
      <c r="B747" s="25"/>
      <c r="D747" s="25"/>
      <c r="E747" s="25"/>
      <c r="F747" s="27"/>
      <c r="G747" s="25"/>
      <c r="H747" s="25"/>
    </row>
    <row r="748">
      <c r="A748" s="24"/>
      <c r="B748" s="25"/>
      <c r="D748" s="25"/>
      <c r="E748" s="25"/>
      <c r="F748" s="27"/>
      <c r="G748" s="25"/>
      <c r="H748" s="25"/>
    </row>
    <row r="749">
      <c r="A749" s="24"/>
      <c r="B749" s="25"/>
      <c r="D749" s="25"/>
      <c r="E749" s="25"/>
      <c r="F749" s="27"/>
      <c r="G749" s="25"/>
      <c r="H749" s="25"/>
    </row>
    <row r="750">
      <c r="A750" s="24"/>
      <c r="B750" s="25"/>
      <c r="D750" s="25"/>
      <c r="E750" s="25"/>
      <c r="F750" s="27"/>
      <c r="G750" s="25"/>
      <c r="H750" s="25"/>
    </row>
    <row r="751">
      <c r="A751" s="24"/>
      <c r="B751" s="25"/>
      <c r="D751" s="25"/>
      <c r="E751" s="25"/>
      <c r="F751" s="27"/>
      <c r="G751" s="25"/>
      <c r="H751" s="25"/>
    </row>
    <row r="752">
      <c r="A752" s="24"/>
      <c r="B752" s="25"/>
      <c r="D752" s="25"/>
      <c r="E752" s="25"/>
      <c r="F752" s="27"/>
      <c r="G752" s="25"/>
      <c r="H752" s="25"/>
    </row>
    <row r="753">
      <c r="A753" s="24"/>
      <c r="B753" s="25"/>
      <c r="D753" s="25"/>
      <c r="E753" s="25"/>
      <c r="F753" s="27"/>
      <c r="G753" s="25"/>
      <c r="H753" s="25"/>
    </row>
    <row r="754">
      <c r="A754" s="24"/>
      <c r="B754" s="25"/>
      <c r="D754" s="25"/>
      <c r="E754" s="25"/>
      <c r="F754" s="27"/>
      <c r="G754" s="25"/>
      <c r="H754" s="25"/>
    </row>
    <row r="755">
      <c r="A755" s="24"/>
      <c r="B755" s="25"/>
      <c r="D755" s="25"/>
      <c r="E755" s="25"/>
      <c r="F755" s="27"/>
      <c r="G755" s="25"/>
      <c r="H755" s="25"/>
    </row>
    <row r="756">
      <c r="A756" s="24"/>
      <c r="B756" s="25"/>
      <c r="D756" s="25"/>
      <c r="E756" s="25"/>
      <c r="F756" s="27"/>
      <c r="G756" s="25"/>
      <c r="H756" s="25"/>
    </row>
    <row r="757">
      <c r="A757" s="24"/>
      <c r="B757" s="25"/>
      <c r="D757" s="25"/>
      <c r="E757" s="25"/>
      <c r="F757" s="27"/>
      <c r="G757" s="25"/>
      <c r="H757" s="25"/>
    </row>
    <row r="758">
      <c r="A758" s="24"/>
      <c r="B758" s="25"/>
      <c r="D758" s="25"/>
      <c r="E758" s="25"/>
      <c r="F758" s="27"/>
      <c r="G758" s="25"/>
      <c r="H758" s="25"/>
    </row>
    <row r="759">
      <c r="A759" s="24"/>
      <c r="B759" s="25"/>
      <c r="D759" s="25"/>
      <c r="E759" s="25"/>
      <c r="F759" s="27"/>
      <c r="G759" s="25"/>
      <c r="H759" s="25"/>
    </row>
    <row r="760">
      <c r="A760" s="24"/>
      <c r="B760" s="25"/>
      <c r="D760" s="25"/>
      <c r="E760" s="25"/>
      <c r="F760" s="27"/>
      <c r="G760" s="25"/>
      <c r="H760" s="25"/>
    </row>
    <row r="761">
      <c r="A761" s="24"/>
      <c r="B761" s="25"/>
      <c r="D761" s="25"/>
      <c r="E761" s="25"/>
      <c r="F761" s="27"/>
      <c r="G761" s="25"/>
      <c r="H761" s="25"/>
    </row>
    <row r="762">
      <c r="A762" s="24"/>
      <c r="B762" s="25"/>
      <c r="D762" s="25"/>
      <c r="E762" s="25"/>
      <c r="F762" s="27"/>
      <c r="G762" s="25"/>
      <c r="H762" s="25"/>
    </row>
    <row r="763">
      <c r="A763" s="24"/>
      <c r="B763" s="25"/>
      <c r="D763" s="25"/>
      <c r="E763" s="25"/>
      <c r="F763" s="27"/>
      <c r="G763" s="25"/>
      <c r="H763" s="25"/>
    </row>
    <row r="764">
      <c r="A764" s="24"/>
      <c r="B764" s="25"/>
      <c r="D764" s="25"/>
      <c r="E764" s="25"/>
      <c r="F764" s="27"/>
      <c r="G764" s="25"/>
      <c r="H764" s="25"/>
    </row>
    <row r="765">
      <c r="A765" s="24"/>
      <c r="B765" s="25"/>
      <c r="D765" s="25"/>
      <c r="E765" s="25"/>
      <c r="F765" s="27"/>
      <c r="G765" s="25"/>
      <c r="H765" s="25"/>
    </row>
    <row r="766">
      <c r="A766" s="24"/>
      <c r="B766" s="25"/>
      <c r="D766" s="25"/>
      <c r="E766" s="25"/>
      <c r="F766" s="27"/>
      <c r="G766" s="25"/>
      <c r="H766" s="25"/>
    </row>
    <row r="767">
      <c r="A767" s="24"/>
      <c r="B767" s="25"/>
      <c r="D767" s="25"/>
      <c r="E767" s="25"/>
      <c r="F767" s="27"/>
      <c r="G767" s="25"/>
      <c r="H767" s="25"/>
    </row>
    <row r="768">
      <c r="A768" s="24"/>
      <c r="B768" s="25"/>
      <c r="D768" s="25"/>
      <c r="E768" s="25"/>
      <c r="F768" s="27"/>
      <c r="G768" s="25"/>
      <c r="H768" s="25"/>
    </row>
    <row r="769">
      <c r="A769" s="24"/>
      <c r="B769" s="25"/>
      <c r="D769" s="25"/>
      <c r="E769" s="25"/>
      <c r="F769" s="27"/>
      <c r="G769" s="25"/>
      <c r="H769" s="25"/>
    </row>
    <row r="770">
      <c r="A770" s="24"/>
      <c r="B770" s="25"/>
      <c r="D770" s="25"/>
      <c r="E770" s="25"/>
      <c r="F770" s="27"/>
      <c r="G770" s="25"/>
      <c r="H770" s="25"/>
    </row>
    <row r="771">
      <c r="A771" s="24"/>
      <c r="B771" s="25"/>
      <c r="D771" s="25"/>
      <c r="E771" s="25"/>
      <c r="F771" s="27"/>
      <c r="G771" s="25"/>
      <c r="H771" s="25"/>
    </row>
    <row r="772">
      <c r="A772" s="24"/>
      <c r="B772" s="25"/>
      <c r="D772" s="25"/>
      <c r="E772" s="25"/>
      <c r="F772" s="27"/>
      <c r="G772" s="25"/>
      <c r="H772" s="25"/>
    </row>
    <row r="773">
      <c r="A773" s="24"/>
      <c r="B773" s="25"/>
      <c r="D773" s="25"/>
      <c r="E773" s="25"/>
      <c r="F773" s="27"/>
      <c r="G773" s="25"/>
      <c r="H773" s="25"/>
    </row>
    <row r="774">
      <c r="A774" s="24"/>
      <c r="B774" s="25"/>
      <c r="D774" s="25"/>
      <c r="E774" s="25"/>
      <c r="F774" s="27"/>
      <c r="G774" s="25"/>
      <c r="H774" s="25"/>
    </row>
    <row r="775">
      <c r="A775" s="24"/>
      <c r="B775" s="25"/>
      <c r="D775" s="25"/>
      <c r="E775" s="25"/>
      <c r="F775" s="27"/>
      <c r="G775" s="25"/>
      <c r="H775" s="25"/>
    </row>
    <row r="776">
      <c r="A776" s="24"/>
      <c r="B776" s="25"/>
      <c r="D776" s="25"/>
      <c r="E776" s="25"/>
      <c r="F776" s="27"/>
      <c r="G776" s="25"/>
      <c r="H776" s="25"/>
    </row>
    <row r="777">
      <c r="A777" s="24"/>
      <c r="B777" s="25"/>
      <c r="D777" s="25"/>
      <c r="E777" s="25"/>
      <c r="F777" s="27"/>
      <c r="G777" s="25"/>
      <c r="H777" s="25"/>
    </row>
    <row r="778">
      <c r="A778" s="24"/>
      <c r="B778" s="25"/>
      <c r="D778" s="25"/>
      <c r="E778" s="25"/>
      <c r="F778" s="27"/>
      <c r="G778" s="25"/>
      <c r="H778" s="25"/>
    </row>
    <row r="779">
      <c r="A779" s="24"/>
      <c r="B779" s="25"/>
      <c r="D779" s="25"/>
      <c r="E779" s="25"/>
      <c r="F779" s="27"/>
      <c r="G779" s="25"/>
      <c r="H779" s="25"/>
    </row>
    <row r="780">
      <c r="A780" s="24"/>
      <c r="B780" s="25"/>
      <c r="D780" s="25"/>
      <c r="E780" s="25"/>
      <c r="F780" s="27"/>
      <c r="G780" s="25"/>
      <c r="H780" s="25"/>
    </row>
    <row r="781">
      <c r="A781" s="24"/>
      <c r="B781" s="25"/>
      <c r="D781" s="25"/>
      <c r="E781" s="25"/>
      <c r="F781" s="27"/>
      <c r="G781" s="25"/>
      <c r="H781" s="25"/>
    </row>
    <row r="782">
      <c r="A782" s="24"/>
      <c r="B782" s="25"/>
      <c r="D782" s="25"/>
      <c r="E782" s="25"/>
      <c r="F782" s="27"/>
      <c r="G782" s="25"/>
      <c r="H782" s="25"/>
    </row>
    <row r="783">
      <c r="A783" s="24"/>
      <c r="B783" s="25"/>
      <c r="D783" s="25"/>
      <c r="E783" s="25"/>
      <c r="F783" s="27"/>
      <c r="G783" s="25"/>
      <c r="H783" s="25"/>
    </row>
    <row r="784">
      <c r="A784" s="24"/>
      <c r="B784" s="25"/>
      <c r="D784" s="25"/>
      <c r="E784" s="25"/>
      <c r="F784" s="27"/>
      <c r="G784" s="25"/>
      <c r="H784" s="25"/>
    </row>
    <row r="785">
      <c r="A785" s="24"/>
      <c r="B785" s="25"/>
      <c r="D785" s="25"/>
      <c r="E785" s="25"/>
      <c r="F785" s="27"/>
      <c r="G785" s="25"/>
      <c r="H785" s="25"/>
    </row>
    <row r="786">
      <c r="A786" s="24"/>
      <c r="B786" s="25"/>
      <c r="D786" s="25"/>
      <c r="E786" s="25"/>
      <c r="F786" s="27"/>
      <c r="G786" s="25"/>
      <c r="H786" s="25"/>
    </row>
    <row r="787">
      <c r="A787" s="24"/>
      <c r="B787" s="25"/>
      <c r="D787" s="25"/>
      <c r="E787" s="25"/>
      <c r="F787" s="27"/>
      <c r="G787" s="25"/>
      <c r="H787" s="25"/>
    </row>
    <row r="788">
      <c r="A788" s="24"/>
      <c r="B788" s="25"/>
      <c r="D788" s="25"/>
      <c r="E788" s="25"/>
      <c r="F788" s="27"/>
      <c r="G788" s="25"/>
      <c r="H788" s="25"/>
    </row>
    <row r="789">
      <c r="A789" s="24"/>
      <c r="B789" s="25"/>
      <c r="D789" s="25"/>
      <c r="E789" s="25"/>
      <c r="F789" s="27"/>
      <c r="G789" s="25"/>
      <c r="H789" s="25"/>
    </row>
    <row r="790">
      <c r="A790" s="24"/>
      <c r="B790" s="25"/>
      <c r="D790" s="25"/>
      <c r="E790" s="25"/>
      <c r="F790" s="27"/>
      <c r="G790" s="25"/>
      <c r="H790" s="25"/>
    </row>
    <row r="791">
      <c r="A791" s="24"/>
      <c r="B791" s="25"/>
      <c r="D791" s="25"/>
      <c r="E791" s="25"/>
      <c r="F791" s="27"/>
      <c r="G791" s="25"/>
      <c r="H791" s="25"/>
    </row>
    <row r="792">
      <c r="A792" s="24"/>
      <c r="B792" s="25"/>
      <c r="D792" s="25"/>
      <c r="E792" s="25"/>
      <c r="F792" s="27"/>
      <c r="G792" s="25"/>
      <c r="H792" s="25"/>
    </row>
    <row r="793">
      <c r="A793" s="24"/>
      <c r="B793" s="25"/>
      <c r="D793" s="25"/>
      <c r="E793" s="25"/>
      <c r="F793" s="27"/>
      <c r="G793" s="25"/>
      <c r="H793" s="25"/>
    </row>
    <row r="794">
      <c r="A794" s="24"/>
      <c r="B794" s="25"/>
      <c r="D794" s="25"/>
      <c r="E794" s="25"/>
      <c r="F794" s="27"/>
      <c r="G794" s="25"/>
      <c r="H794" s="25"/>
    </row>
    <row r="795">
      <c r="A795" s="24"/>
      <c r="B795" s="25"/>
      <c r="D795" s="25"/>
      <c r="E795" s="25"/>
      <c r="F795" s="27"/>
      <c r="G795" s="25"/>
      <c r="H795" s="25"/>
    </row>
    <row r="796">
      <c r="A796" s="24"/>
      <c r="B796" s="25"/>
      <c r="D796" s="25"/>
      <c r="E796" s="25"/>
      <c r="F796" s="27"/>
      <c r="G796" s="25"/>
      <c r="H796" s="25"/>
    </row>
    <row r="797">
      <c r="A797" s="24"/>
      <c r="B797" s="25"/>
      <c r="D797" s="25"/>
      <c r="E797" s="25"/>
      <c r="F797" s="27"/>
      <c r="G797" s="25"/>
      <c r="H797" s="25"/>
    </row>
    <row r="798">
      <c r="A798" s="24"/>
      <c r="B798" s="25"/>
      <c r="D798" s="25"/>
      <c r="E798" s="25"/>
      <c r="F798" s="27"/>
      <c r="G798" s="25"/>
      <c r="H798" s="25"/>
    </row>
    <row r="799">
      <c r="A799" s="24"/>
      <c r="B799" s="25"/>
      <c r="D799" s="25"/>
      <c r="E799" s="25"/>
      <c r="F799" s="27"/>
      <c r="G799" s="25"/>
      <c r="H799" s="25"/>
    </row>
    <row r="800">
      <c r="A800" s="24"/>
      <c r="B800" s="25"/>
      <c r="D800" s="25"/>
      <c r="E800" s="25"/>
      <c r="F800" s="27"/>
      <c r="G800" s="25"/>
      <c r="H800" s="25"/>
    </row>
    <row r="801">
      <c r="A801" s="24"/>
      <c r="B801" s="25"/>
      <c r="D801" s="25"/>
      <c r="E801" s="25"/>
      <c r="F801" s="27"/>
      <c r="G801" s="25"/>
      <c r="H801" s="25"/>
    </row>
    <row r="802">
      <c r="A802" s="24"/>
      <c r="B802" s="25"/>
      <c r="D802" s="25"/>
      <c r="E802" s="25"/>
      <c r="F802" s="27"/>
      <c r="G802" s="25"/>
      <c r="H802" s="25"/>
    </row>
    <row r="803">
      <c r="A803" s="24"/>
      <c r="B803" s="25"/>
      <c r="D803" s="25"/>
      <c r="E803" s="25"/>
      <c r="F803" s="27"/>
      <c r="G803" s="25"/>
      <c r="H803" s="25"/>
    </row>
    <row r="804">
      <c r="A804" s="24"/>
      <c r="B804" s="25"/>
      <c r="D804" s="25"/>
      <c r="E804" s="25"/>
      <c r="F804" s="27"/>
      <c r="G804" s="25"/>
      <c r="H804" s="25"/>
    </row>
    <row r="805">
      <c r="A805" s="24"/>
      <c r="B805" s="25"/>
      <c r="D805" s="25"/>
      <c r="E805" s="25"/>
      <c r="F805" s="27"/>
      <c r="G805" s="25"/>
      <c r="H805" s="25"/>
    </row>
    <row r="806">
      <c r="A806" s="24"/>
      <c r="B806" s="25"/>
      <c r="D806" s="25"/>
      <c r="E806" s="25"/>
      <c r="F806" s="27"/>
      <c r="G806" s="25"/>
      <c r="H806" s="25"/>
    </row>
    <row r="807">
      <c r="A807" s="24"/>
      <c r="B807" s="25"/>
      <c r="D807" s="25"/>
      <c r="E807" s="25"/>
      <c r="F807" s="27"/>
      <c r="G807" s="25"/>
      <c r="H807" s="25"/>
    </row>
    <row r="808">
      <c r="A808" s="24"/>
      <c r="B808" s="25"/>
      <c r="D808" s="25"/>
      <c r="E808" s="25"/>
      <c r="F808" s="27"/>
      <c r="G808" s="25"/>
      <c r="H808" s="25"/>
    </row>
    <row r="809">
      <c r="A809" s="24"/>
      <c r="B809" s="25"/>
      <c r="D809" s="25"/>
      <c r="E809" s="25"/>
      <c r="F809" s="27"/>
      <c r="G809" s="25"/>
      <c r="H809" s="25"/>
    </row>
    <row r="810">
      <c r="A810" s="24"/>
      <c r="B810" s="25"/>
      <c r="D810" s="25"/>
      <c r="E810" s="25"/>
      <c r="F810" s="27"/>
      <c r="G810" s="25"/>
      <c r="H810" s="25"/>
    </row>
    <row r="811">
      <c r="A811" s="24"/>
      <c r="B811" s="25"/>
      <c r="D811" s="25"/>
      <c r="E811" s="25"/>
      <c r="F811" s="27"/>
      <c r="G811" s="25"/>
      <c r="H811" s="25"/>
    </row>
    <row r="812">
      <c r="A812" s="24"/>
      <c r="B812" s="25"/>
      <c r="D812" s="25"/>
      <c r="E812" s="25"/>
      <c r="F812" s="27"/>
      <c r="G812" s="25"/>
      <c r="H812" s="25"/>
    </row>
    <row r="813">
      <c r="A813" s="24"/>
      <c r="B813" s="25"/>
      <c r="D813" s="25"/>
      <c r="E813" s="25"/>
      <c r="F813" s="27"/>
      <c r="G813" s="25"/>
      <c r="H813" s="25"/>
    </row>
    <row r="814">
      <c r="A814" s="24"/>
      <c r="B814" s="25"/>
      <c r="D814" s="25"/>
      <c r="E814" s="25"/>
      <c r="F814" s="27"/>
      <c r="G814" s="25"/>
      <c r="H814" s="25"/>
    </row>
    <row r="815">
      <c r="A815" s="24"/>
      <c r="B815" s="25"/>
      <c r="D815" s="25"/>
      <c r="E815" s="25"/>
      <c r="F815" s="27"/>
      <c r="G815" s="25"/>
      <c r="H815" s="25"/>
    </row>
    <row r="816">
      <c r="A816" s="24"/>
      <c r="B816" s="25"/>
      <c r="D816" s="25"/>
      <c r="E816" s="25"/>
      <c r="F816" s="27"/>
      <c r="G816" s="25"/>
      <c r="H816" s="25"/>
    </row>
    <row r="817">
      <c r="A817" s="24"/>
      <c r="B817" s="25"/>
      <c r="D817" s="25"/>
      <c r="E817" s="25"/>
      <c r="F817" s="27"/>
      <c r="G817" s="25"/>
      <c r="H817" s="25"/>
    </row>
    <row r="818">
      <c r="A818" s="24"/>
      <c r="B818" s="25"/>
      <c r="D818" s="25"/>
      <c r="E818" s="25"/>
      <c r="F818" s="27"/>
      <c r="G818" s="25"/>
      <c r="H818" s="25"/>
    </row>
    <row r="819">
      <c r="A819" s="24"/>
      <c r="B819" s="25"/>
      <c r="D819" s="25"/>
      <c r="E819" s="25"/>
      <c r="F819" s="27"/>
      <c r="G819" s="25"/>
      <c r="H819" s="25"/>
    </row>
    <row r="820">
      <c r="A820" s="24"/>
      <c r="B820" s="25"/>
      <c r="D820" s="25"/>
      <c r="E820" s="25"/>
      <c r="F820" s="27"/>
      <c r="G820" s="25"/>
      <c r="H820" s="25"/>
    </row>
    <row r="821">
      <c r="A821" s="24"/>
      <c r="B821" s="25"/>
      <c r="D821" s="25"/>
      <c r="E821" s="25"/>
      <c r="F821" s="27"/>
      <c r="G821" s="25"/>
      <c r="H821" s="25"/>
    </row>
    <row r="822">
      <c r="A822" s="24"/>
      <c r="B822" s="25"/>
      <c r="D822" s="25"/>
      <c r="E822" s="25"/>
      <c r="F822" s="27"/>
      <c r="G822" s="25"/>
      <c r="H822" s="25"/>
    </row>
    <row r="823">
      <c r="A823" s="24"/>
      <c r="B823" s="25"/>
      <c r="D823" s="25"/>
      <c r="E823" s="25"/>
      <c r="F823" s="27"/>
      <c r="G823" s="25"/>
      <c r="H823" s="25"/>
    </row>
    <row r="824">
      <c r="A824" s="24"/>
      <c r="B824" s="25"/>
      <c r="D824" s="25"/>
      <c r="E824" s="25"/>
      <c r="F824" s="27"/>
      <c r="G824" s="25"/>
      <c r="H824" s="25"/>
    </row>
    <row r="825">
      <c r="A825" s="24"/>
      <c r="B825" s="25"/>
      <c r="D825" s="25"/>
      <c r="E825" s="25"/>
      <c r="F825" s="27"/>
      <c r="G825" s="25"/>
      <c r="H825" s="25"/>
    </row>
    <row r="826">
      <c r="A826" s="24"/>
      <c r="B826" s="25"/>
      <c r="D826" s="25"/>
      <c r="E826" s="25"/>
      <c r="F826" s="27"/>
      <c r="G826" s="25"/>
      <c r="H826" s="25"/>
    </row>
    <row r="827">
      <c r="A827" s="24"/>
      <c r="B827" s="25"/>
      <c r="D827" s="25"/>
      <c r="E827" s="25"/>
      <c r="F827" s="27"/>
      <c r="G827" s="25"/>
      <c r="H827" s="25"/>
    </row>
    <row r="828">
      <c r="A828" s="24"/>
      <c r="B828" s="25"/>
      <c r="D828" s="25"/>
      <c r="E828" s="25"/>
      <c r="F828" s="27"/>
      <c r="G828" s="25"/>
      <c r="H828" s="25"/>
    </row>
    <row r="829">
      <c r="A829" s="24"/>
      <c r="B829" s="25"/>
      <c r="D829" s="25"/>
      <c r="E829" s="25"/>
      <c r="F829" s="27"/>
      <c r="G829" s="25"/>
      <c r="H829" s="25"/>
    </row>
    <row r="830">
      <c r="A830" s="24"/>
      <c r="B830" s="25"/>
      <c r="D830" s="25"/>
      <c r="E830" s="25"/>
      <c r="F830" s="27"/>
      <c r="G830" s="25"/>
      <c r="H830" s="25"/>
    </row>
    <row r="831">
      <c r="A831" s="24"/>
      <c r="B831" s="25"/>
      <c r="D831" s="25"/>
      <c r="E831" s="25"/>
      <c r="F831" s="27"/>
      <c r="G831" s="25"/>
      <c r="H831" s="25"/>
    </row>
    <row r="832">
      <c r="A832" s="24"/>
      <c r="B832" s="25"/>
      <c r="D832" s="25"/>
      <c r="E832" s="25"/>
      <c r="F832" s="27"/>
      <c r="G832" s="25"/>
      <c r="H832" s="25"/>
    </row>
    <row r="833">
      <c r="A833" s="24"/>
      <c r="B833" s="25"/>
      <c r="D833" s="25"/>
      <c r="E833" s="25"/>
      <c r="F833" s="27"/>
      <c r="G833" s="25"/>
      <c r="H833" s="25"/>
    </row>
    <row r="834">
      <c r="A834" s="24"/>
      <c r="B834" s="25"/>
      <c r="D834" s="25"/>
      <c r="E834" s="25"/>
      <c r="F834" s="27"/>
      <c r="G834" s="25"/>
      <c r="H834" s="25"/>
    </row>
    <row r="835">
      <c r="A835" s="24"/>
      <c r="B835" s="25"/>
      <c r="D835" s="25"/>
      <c r="E835" s="25"/>
      <c r="F835" s="27"/>
      <c r="G835" s="25"/>
      <c r="H835" s="25"/>
    </row>
    <row r="836">
      <c r="A836" s="24"/>
      <c r="B836" s="25"/>
      <c r="D836" s="25"/>
      <c r="E836" s="25"/>
      <c r="F836" s="27"/>
      <c r="G836" s="25"/>
      <c r="H836" s="25"/>
    </row>
    <row r="837">
      <c r="A837" s="24"/>
      <c r="B837" s="25"/>
      <c r="D837" s="25"/>
      <c r="E837" s="25"/>
      <c r="F837" s="27"/>
      <c r="G837" s="25"/>
      <c r="H837" s="25"/>
    </row>
    <row r="838">
      <c r="A838" s="24"/>
      <c r="B838" s="25"/>
      <c r="D838" s="25"/>
      <c r="E838" s="25"/>
      <c r="F838" s="27"/>
      <c r="G838" s="25"/>
      <c r="H838" s="25"/>
    </row>
    <row r="839">
      <c r="A839" s="24"/>
      <c r="B839" s="25"/>
      <c r="D839" s="25"/>
      <c r="E839" s="25"/>
      <c r="F839" s="27"/>
      <c r="G839" s="25"/>
      <c r="H839" s="25"/>
    </row>
    <row r="840">
      <c r="A840" s="24"/>
      <c r="B840" s="25"/>
      <c r="D840" s="25"/>
      <c r="E840" s="25"/>
      <c r="F840" s="27"/>
      <c r="G840" s="25"/>
      <c r="H840" s="25"/>
    </row>
    <row r="841">
      <c r="A841" s="24"/>
      <c r="B841" s="25"/>
      <c r="D841" s="25"/>
      <c r="E841" s="25"/>
      <c r="F841" s="27"/>
      <c r="G841" s="25"/>
      <c r="H841" s="25"/>
    </row>
    <row r="842">
      <c r="A842" s="24"/>
      <c r="B842" s="25"/>
      <c r="D842" s="25"/>
      <c r="E842" s="25"/>
      <c r="F842" s="27"/>
      <c r="G842" s="25"/>
      <c r="H842" s="25"/>
    </row>
    <row r="843">
      <c r="A843" s="24"/>
      <c r="B843" s="25"/>
      <c r="D843" s="25"/>
      <c r="E843" s="25"/>
      <c r="F843" s="27"/>
      <c r="G843" s="25"/>
      <c r="H843" s="25"/>
    </row>
    <row r="844">
      <c r="A844" s="24"/>
      <c r="B844" s="25"/>
      <c r="D844" s="25"/>
      <c r="E844" s="25"/>
      <c r="F844" s="27"/>
      <c r="G844" s="25"/>
      <c r="H844" s="25"/>
    </row>
    <row r="845">
      <c r="A845" s="24"/>
      <c r="B845" s="25"/>
      <c r="D845" s="25"/>
      <c r="E845" s="25"/>
      <c r="F845" s="27"/>
      <c r="G845" s="25"/>
      <c r="H845" s="25"/>
    </row>
    <row r="846">
      <c r="A846" s="24"/>
      <c r="B846" s="25"/>
      <c r="D846" s="25"/>
      <c r="E846" s="25"/>
      <c r="F846" s="27"/>
      <c r="G846" s="25"/>
      <c r="H846" s="25"/>
    </row>
    <row r="847">
      <c r="A847" s="24"/>
      <c r="B847" s="25"/>
      <c r="D847" s="25"/>
      <c r="E847" s="25"/>
      <c r="F847" s="27"/>
      <c r="G847" s="25"/>
      <c r="H847" s="25"/>
    </row>
    <row r="848">
      <c r="A848" s="24"/>
      <c r="B848" s="25"/>
      <c r="D848" s="25"/>
      <c r="E848" s="25"/>
      <c r="F848" s="27"/>
      <c r="G848" s="25"/>
      <c r="H848" s="25"/>
    </row>
    <row r="849">
      <c r="A849" s="24"/>
      <c r="B849" s="25"/>
      <c r="D849" s="25"/>
      <c r="E849" s="25"/>
      <c r="F849" s="27"/>
      <c r="G849" s="25"/>
      <c r="H849" s="25"/>
    </row>
    <row r="850">
      <c r="A850" s="24"/>
      <c r="B850" s="25"/>
      <c r="D850" s="25"/>
      <c r="E850" s="25"/>
      <c r="F850" s="27"/>
      <c r="G850" s="25"/>
      <c r="H850" s="25"/>
    </row>
    <row r="851">
      <c r="A851" s="24"/>
      <c r="B851" s="25"/>
      <c r="D851" s="25"/>
      <c r="E851" s="25"/>
      <c r="F851" s="27"/>
      <c r="G851" s="25"/>
      <c r="H851" s="25"/>
    </row>
    <row r="852">
      <c r="A852" s="24"/>
      <c r="B852" s="25"/>
      <c r="D852" s="25"/>
      <c r="E852" s="25"/>
      <c r="F852" s="27"/>
      <c r="G852" s="25"/>
      <c r="H852" s="25"/>
    </row>
    <row r="853">
      <c r="A853" s="24"/>
      <c r="B853" s="25"/>
      <c r="D853" s="25"/>
      <c r="E853" s="25"/>
      <c r="F853" s="27"/>
      <c r="G853" s="25"/>
      <c r="H853" s="25"/>
    </row>
    <row r="854">
      <c r="A854" s="24"/>
      <c r="B854" s="25"/>
      <c r="D854" s="25"/>
      <c r="E854" s="25"/>
      <c r="F854" s="27"/>
      <c r="G854" s="25"/>
      <c r="H854" s="25"/>
    </row>
    <row r="855">
      <c r="A855" s="24"/>
      <c r="B855" s="25"/>
      <c r="D855" s="25"/>
      <c r="E855" s="25"/>
      <c r="F855" s="27"/>
      <c r="G855" s="25"/>
      <c r="H855" s="25"/>
    </row>
    <row r="856">
      <c r="A856" s="24"/>
      <c r="B856" s="25"/>
      <c r="D856" s="25"/>
      <c r="E856" s="25"/>
      <c r="F856" s="27"/>
      <c r="G856" s="25"/>
      <c r="H856" s="25"/>
    </row>
    <row r="857">
      <c r="A857" s="24"/>
      <c r="B857" s="25"/>
      <c r="D857" s="25"/>
      <c r="E857" s="25"/>
      <c r="F857" s="27"/>
      <c r="G857" s="25"/>
      <c r="H857" s="25"/>
    </row>
    <row r="858">
      <c r="A858" s="24"/>
      <c r="B858" s="25"/>
      <c r="D858" s="25"/>
      <c r="E858" s="25"/>
      <c r="F858" s="27"/>
      <c r="G858" s="25"/>
      <c r="H858" s="25"/>
    </row>
    <row r="859">
      <c r="A859" s="24"/>
      <c r="B859" s="25"/>
      <c r="D859" s="25"/>
      <c r="E859" s="25"/>
      <c r="F859" s="27"/>
      <c r="G859" s="25"/>
      <c r="H859" s="25"/>
    </row>
    <row r="860">
      <c r="A860" s="24"/>
      <c r="B860" s="25"/>
      <c r="D860" s="25"/>
      <c r="E860" s="25"/>
      <c r="F860" s="27"/>
      <c r="G860" s="25"/>
      <c r="H860" s="25"/>
    </row>
    <row r="861">
      <c r="A861" s="24"/>
      <c r="B861" s="25"/>
      <c r="D861" s="25"/>
      <c r="E861" s="25"/>
      <c r="F861" s="27"/>
      <c r="G861" s="25"/>
      <c r="H861" s="25"/>
    </row>
    <row r="862">
      <c r="A862" s="24"/>
      <c r="B862" s="25"/>
      <c r="D862" s="25"/>
      <c r="E862" s="25"/>
      <c r="F862" s="27"/>
      <c r="G862" s="25"/>
      <c r="H862" s="25"/>
    </row>
    <row r="863">
      <c r="A863" s="24"/>
      <c r="B863" s="25"/>
      <c r="D863" s="25"/>
      <c r="E863" s="25"/>
      <c r="F863" s="27"/>
      <c r="G863" s="25"/>
      <c r="H863" s="25"/>
    </row>
    <row r="864">
      <c r="A864" s="24"/>
      <c r="B864" s="25"/>
      <c r="D864" s="25"/>
      <c r="E864" s="25"/>
      <c r="F864" s="27"/>
      <c r="G864" s="25"/>
      <c r="H864" s="25"/>
    </row>
    <row r="865">
      <c r="A865" s="24"/>
      <c r="B865" s="25"/>
      <c r="D865" s="25"/>
      <c r="E865" s="25"/>
      <c r="F865" s="27"/>
      <c r="G865" s="25"/>
      <c r="H865" s="25"/>
    </row>
    <row r="866">
      <c r="A866" s="24"/>
      <c r="B866" s="25"/>
      <c r="D866" s="25"/>
      <c r="E866" s="25"/>
      <c r="F866" s="27"/>
      <c r="G866" s="25"/>
      <c r="H866" s="25"/>
    </row>
    <row r="867">
      <c r="A867" s="24"/>
      <c r="B867" s="25"/>
      <c r="D867" s="25"/>
      <c r="E867" s="25"/>
      <c r="F867" s="27"/>
      <c r="G867" s="25"/>
      <c r="H867" s="25"/>
    </row>
    <row r="868">
      <c r="A868" s="24"/>
      <c r="B868" s="25"/>
      <c r="D868" s="25"/>
      <c r="E868" s="25"/>
      <c r="F868" s="27"/>
      <c r="G868" s="25"/>
      <c r="H868" s="25"/>
    </row>
    <row r="869">
      <c r="A869" s="24"/>
      <c r="B869" s="25"/>
      <c r="D869" s="25"/>
      <c r="E869" s="25"/>
      <c r="F869" s="27"/>
      <c r="G869" s="25"/>
      <c r="H869" s="25"/>
    </row>
    <row r="870">
      <c r="A870" s="24"/>
      <c r="B870" s="25"/>
      <c r="D870" s="25"/>
      <c r="E870" s="25"/>
      <c r="F870" s="27"/>
      <c r="G870" s="25"/>
      <c r="H870" s="25"/>
    </row>
    <row r="871">
      <c r="A871" s="24"/>
      <c r="B871" s="25"/>
      <c r="D871" s="25"/>
      <c r="E871" s="25"/>
      <c r="F871" s="27"/>
      <c r="G871" s="25"/>
      <c r="H871" s="25"/>
    </row>
    <row r="872">
      <c r="A872" s="24"/>
      <c r="B872" s="25"/>
      <c r="D872" s="25"/>
      <c r="E872" s="25"/>
      <c r="F872" s="27"/>
      <c r="G872" s="25"/>
      <c r="H872" s="25"/>
    </row>
    <row r="873">
      <c r="A873" s="24"/>
      <c r="B873" s="25"/>
      <c r="D873" s="25"/>
      <c r="E873" s="25"/>
      <c r="F873" s="27"/>
      <c r="G873" s="25"/>
      <c r="H873" s="25"/>
    </row>
    <row r="874">
      <c r="A874" s="24"/>
      <c r="B874" s="25"/>
      <c r="D874" s="25"/>
      <c r="E874" s="25"/>
      <c r="F874" s="27"/>
      <c r="G874" s="25"/>
      <c r="H874" s="25"/>
    </row>
    <row r="875">
      <c r="A875" s="24"/>
      <c r="B875" s="25"/>
      <c r="D875" s="25"/>
      <c r="E875" s="25"/>
      <c r="F875" s="27"/>
      <c r="G875" s="25"/>
      <c r="H875" s="25"/>
    </row>
    <row r="876">
      <c r="A876" s="24"/>
      <c r="B876" s="25"/>
      <c r="D876" s="25"/>
      <c r="E876" s="25"/>
      <c r="F876" s="27"/>
      <c r="G876" s="25"/>
      <c r="H876" s="25"/>
    </row>
    <row r="877">
      <c r="A877" s="24"/>
      <c r="B877" s="25"/>
      <c r="D877" s="25"/>
      <c r="E877" s="25"/>
      <c r="F877" s="27"/>
      <c r="G877" s="25"/>
      <c r="H877" s="25"/>
    </row>
    <row r="878">
      <c r="A878" s="24"/>
      <c r="B878" s="25"/>
      <c r="D878" s="25"/>
      <c r="E878" s="25"/>
      <c r="F878" s="27"/>
      <c r="G878" s="25"/>
      <c r="H878" s="25"/>
    </row>
    <row r="879">
      <c r="A879" s="24"/>
      <c r="B879" s="25"/>
      <c r="D879" s="25"/>
      <c r="E879" s="25"/>
      <c r="F879" s="27"/>
      <c r="G879" s="25"/>
      <c r="H879" s="25"/>
    </row>
    <row r="880">
      <c r="A880" s="24"/>
      <c r="B880" s="25"/>
      <c r="D880" s="25"/>
      <c r="E880" s="25"/>
      <c r="F880" s="27"/>
      <c r="G880" s="25"/>
      <c r="H880" s="25"/>
    </row>
    <row r="881">
      <c r="A881" s="24"/>
      <c r="B881" s="25"/>
      <c r="D881" s="25"/>
      <c r="E881" s="25"/>
      <c r="F881" s="27"/>
      <c r="G881" s="25"/>
      <c r="H881" s="25"/>
    </row>
    <row r="882">
      <c r="A882" s="24"/>
      <c r="B882" s="25"/>
      <c r="D882" s="25"/>
      <c r="E882" s="25"/>
      <c r="F882" s="27"/>
      <c r="G882" s="25"/>
      <c r="H882" s="25"/>
    </row>
    <row r="883">
      <c r="A883" s="24"/>
      <c r="B883" s="25"/>
      <c r="D883" s="25"/>
      <c r="E883" s="25"/>
      <c r="F883" s="27"/>
      <c r="G883" s="25"/>
      <c r="H883" s="25"/>
    </row>
    <row r="884">
      <c r="A884" s="24"/>
      <c r="B884" s="25"/>
      <c r="D884" s="25"/>
      <c r="E884" s="25"/>
      <c r="F884" s="27"/>
      <c r="G884" s="25"/>
      <c r="H884" s="25"/>
    </row>
    <row r="885">
      <c r="A885" s="24"/>
      <c r="B885" s="25"/>
      <c r="D885" s="25"/>
      <c r="E885" s="25"/>
      <c r="F885" s="27"/>
      <c r="G885" s="25"/>
      <c r="H885" s="25"/>
    </row>
    <row r="886">
      <c r="A886" s="24"/>
      <c r="B886" s="25"/>
      <c r="D886" s="25"/>
      <c r="E886" s="25"/>
      <c r="F886" s="27"/>
      <c r="G886" s="25"/>
      <c r="H886" s="25"/>
    </row>
    <row r="887">
      <c r="A887" s="24"/>
      <c r="B887" s="25"/>
      <c r="D887" s="25"/>
      <c r="E887" s="25"/>
      <c r="F887" s="27"/>
      <c r="G887" s="25"/>
      <c r="H887" s="25"/>
    </row>
    <row r="888">
      <c r="A888" s="24"/>
      <c r="B888" s="25"/>
      <c r="D888" s="25"/>
      <c r="E888" s="25"/>
      <c r="F888" s="27"/>
      <c r="G888" s="25"/>
      <c r="H888" s="25"/>
    </row>
    <row r="889">
      <c r="A889" s="24"/>
      <c r="B889" s="25"/>
      <c r="D889" s="25"/>
      <c r="E889" s="25"/>
      <c r="F889" s="27"/>
      <c r="G889" s="25"/>
      <c r="H889" s="25"/>
    </row>
    <row r="890">
      <c r="A890" s="24"/>
      <c r="B890" s="25"/>
      <c r="D890" s="25"/>
      <c r="E890" s="25"/>
      <c r="F890" s="27"/>
      <c r="G890" s="25"/>
      <c r="H890" s="25"/>
    </row>
    <row r="891">
      <c r="A891" s="24"/>
      <c r="B891" s="25"/>
      <c r="D891" s="25"/>
      <c r="E891" s="25"/>
      <c r="F891" s="27"/>
      <c r="G891" s="25"/>
      <c r="H891" s="25"/>
    </row>
    <row r="892">
      <c r="A892" s="24"/>
      <c r="B892" s="25"/>
      <c r="D892" s="25"/>
      <c r="E892" s="25"/>
      <c r="F892" s="27"/>
      <c r="G892" s="25"/>
      <c r="H892" s="25"/>
    </row>
    <row r="893">
      <c r="A893" s="24"/>
      <c r="B893" s="25"/>
      <c r="D893" s="25"/>
      <c r="E893" s="25"/>
      <c r="F893" s="27"/>
      <c r="G893" s="25"/>
      <c r="H893" s="25"/>
    </row>
    <row r="894">
      <c r="A894" s="24"/>
      <c r="B894" s="25"/>
      <c r="D894" s="25"/>
      <c r="E894" s="25"/>
      <c r="F894" s="27"/>
      <c r="G894" s="25"/>
      <c r="H894" s="25"/>
    </row>
    <row r="895">
      <c r="A895" s="24"/>
      <c r="B895" s="25"/>
      <c r="D895" s="25"/>
      <c r="E895" s="25"/>
      <c r="F895" s="27"/>
      <c r="G895" s="25"/>
      <c r="H895" s="25"/>
    </row>
    <row r="896">
      <c r="A896" s="24"/>
      <c r="B896" s="25"/>
      <c r="D896" s="25"/>
      <c r="E896" s="25"/>
      <c r="F896" s="27"/>
      <c r="G896" s="25"/>
      <c r="H896" s="25"/>
    </row>
    <row r="897">
      <c r="A897" s="24"/>
      <c r="B897" s="25"/>
      <c r="D897" s="25"/>
      <c r="E897" s="25"/>
      <c r="F897" s="27"/>
      <c r="G897" s="25"/>
      <c r="H897" s="25"/>
    </row>
    <row r="898">
      <c r="A898" s="24"/>
      <c r="B898" s="25"/>
      <c r="D898" s="25"/>
      <c r="E898" s="25"/>
      <c r="F898" s="27"/>
      <c r="G898" s="25"/>
      <c r="H898" s="25"/>
    </row>
    <row r="899">
      <c r="A899" s="24"/>
      <c r="B899" s="25"/>
      <c r="D899" s="25"/>
      <c r="E899" s="25"/>
      <c r="F899" s="27"/>
      <c r="G899" s="25"/>
      <c r="H899" s="25"/>
    </row>
    <row r="900">
      <c r="A900" s="24"/>
      <c r="B900" s="25"/>
      <c r="D900" s="25"/>
      <c r="E900" s="25"/>
      <c r="F900" s="27"/>
      <c r="G900" s="25"/>
      <c r="H900" s="25"/>
    </row>
    <row r="901">
      <c r="A901" s="24"/>
      <c r="B901" s="25"/>
      <c r="D901" s="25"/>
      <c r="E901" s="25"/>
      <c r="F901" s="27"/>
      <c r="G901" s="25"/>
      <c r="H901" s="25"/>
    </row>
    <row r="902">
      <c r="A902" s="24"/>
      <c r="B902" s="25"/>
      <c r="D902" s="25"/>
      <c r="E902" s="25"/>
      <c r="F902" s="27"/>
      <c r="G902" s="25"/>
      <c r="H902" s="25"/>
    </row>
    <row r="903">
      <c r="A903" s="24"/>
      <c r="B903" s="25"/>
      <c r="D903" s="25"/>
      <c r="E903" s="25"/>
      <c r="F903" s="27"/>
      <c r="G903" s="25"/>
      <c r="H903" s="25"/>
    </row>
    <row r="904">
      <c r="A904" s="24"/>
      <c r="B904" s="25"/>
      <c r="D904" s="25"/>
      <c r="E904" s="25"/>
      <c r="F904" s="27"/>
      <c r="G904" s="25"/>
      <c r="H904" s="25"/>
    </row>
    <row r="905">
      <c r="A905" s="24"/>
      <c r="B905" s="25"/>
      <c r="D905" s="25"/>
      <c r="E905" s="25"/>
      <c r="F905" s="27"/>
      <c r="G905" s="25"/>
      <c r="H905" s="25"/>
    </row>
    <row r="906">
      <c r="A906" s="24"/>
      <c r="B906" s="25"/>
      <c r="D906" s="25"/>
      <c r="E906" s="25"/>
      <c r="F906" s="27"/>
      <c r="G906" s="25"/>
      <c r="H906" s="25"/>
    </row>
    <row r="907">
      <c r="A907" s="24"/>
      <c r="B907" s="25"/>
      <c r="D907" s="25"/>
      <c r="E907" s="25"/>
      <c r="F907" s="27"/>
      <c r="G907" s="25"/>
      <c r="H907" s="25"/>
    </row>
    <row r="908">
      <c r="A908" s="24"/>
      <c r="B908" s="25"/>
      <c r="D908" s="25"/>
      <c r="E908" s="25"/>
      <c r="F908" s="27"/>
      <c r="G908" s="25"/>
      <c r="H908" s="25"/>
    </row>
    <row r="909">
      <c r="A909" s="24"/>
      <c r="B909" s="25"/>
      <c r="D909" s="25"/>
      <c r="E909" s="25"/>
      <c r="F909" s="27"/>
      <c r="G909" s="25"/>
      <c r="H909" s="25"/>
    </row>
    <row r="910">
      <c r="A910" s="24"/>
      <c r="B910" s="25"/>
      <c r="D910" s="25"/>
      <c r="E910" s="25"/>
      <c r="F910" s="27"/>
      <c r="G910" s="25"/>
      <c r="H910" s="25"/>
    </row>
    <row r="911">
      <c r="A911" s="24"/>
      <c r="B911" s="25"/>
      <c r="D911" s="25"/>
      <c r="E911" s="25"/>
      <c r="F911" s="27"/>
      <c r="G911" s="25"/>
      <c r="H911" s="25"/>
    </row>
    <row r="912">
      <c r="A912" s="24"/>
      <c r="B912" s="25"/>
      <c r="D912" s="25"/>
      <c r="E912" s="25"/>
      <c r="F912" s="27"/>
      <c r="G912" s="25"/>
      <c r="H912" s="25"/>
    </row>
    <row r="913">
      <c r="A913" s="24"/>
      <c r="B913" s="25"/>
      <c r="D913" s="25"/>
      <c r="E913" s="25"/>
      <c r="F913" s="27"/>
      <c r="G913" s="25"/>
      <c r="H913" s="25"/>
    </row>
    <row r="914">
      <c r="A914" s="24"/>
      <c r="B914" s="25"/>
      <c r="D914" s="25"/>
      <c r="E914" s="25"/>
      <c r="F914" s="27"/>
      <c r="G914" s="25"/>
      <c r="H914" s="25"/>
    </row>
    <row r="915">
      <c r="A915" s="24"/>
      <c r="B915" s="25"/>
      <c r="D915" s="25"/>
      <c r="E915" s="25"/>
      <c r="F915" s="27"/>
      <c r="G915" s="25"/>
      <c r="H915" s="25"/>
    </row>
    <row r="916">
      <c r="A916" s="24"/>
      <c r="B916" s="25"/>
      <c r="D916" s="25"/>
      <c r="E916" s="25"/>
      <c r="F916" s="27"/>
      <c r="G916" s="25"/>
      <c r="H916" s="25"/>
    </row>
    <row r="917">
      <c r="A917" s="24"/>
      <c r="B917" s="25"/>
      <c r="D917" s="25"/>
      <c r="E917" s="25"/>
      <c r="F917" s="27"/>
      <c r="G917" s="25"/>
      <c r="H917" s="25"/>
    </row>
    <row r="918">
      <c r="A918" s="24"/>
      <c r="B918" s="25"/>
      <c r="D918" s="25"/>
      <c r="E918" s="25"/>
      <c r="F918" s="27"/>
      <c r="G918" s="25"/>
      <c r="H918" s="25"/>
    </row>
    <row r="919">
      <c r="A919" s="24"/>
      <c r="B919" s="25"/>
      <c r="D919" s="25"/>
      <c r="E919" s="25"/>
      <c r="F919" s="27"/>
      <c r="G919" s="25"/>
      <c r="H919" s="25"/>
    </row>
    <row r="920">
      <c r="A920" s="24"/>
      <c r="B920" s="25"/>
      <c r="D920" s="25"/>
      <c r="E920" s="25"/>
      <c r="F920" s="27"/>
      <c r="G920" s="25"/>
      <c r="H920" s="25"/>
    </row>
    <row r="921">
      <c r="A921" s="24"/>
      <c r="B921" s="25"/>
      <c r="D921" s="25"/>
      <c r="E921" s="25"/>
      <c r="F921" s="27"/>
      <c r="G921" s="25"/>
      <c r="H921" s="25"/>
    </row>
    <row r="922">
      <c r="A922" s="24"/>
      <c r="B922" s="25"/>
      <c r="D922" s="25"/>
      <c r="E922" s="25"/>
      <c r="F922" s="27"/>
      <c r="G922" s="25"/>
      <c r="H922" s="25"/>
    </row>
    <row r="923">
      <c r="A923" s="24"/>
      <c r="B923" s="25"/>
      <c r="D923" s="25"/>
      <c r="E923" s="25"/>
      <c r="F923" s="27"/>
      <c r="G923" s="25"/>
      <c r="H923" s="25"/>
    </row>
    <row r="924">
      <c r="A924" s="24"/>
      <c r="B924" s="25"/>
      <c r="D924" s="25"/>
      <c r="E924" s="25"/>
      <c r="F924" s="27"/>
      <c r="G924" s="25"/>
      <c r="H924" s="25"/>
    </row>
    <row r="925">
      <c r="A925" s="24"/>
      <c r="B925" s="25"/>
      <c r="D925" s="25"/>
      <c r="E925" s="25"/>
      <c r="F925" s="27"/>
      <c r="G925" s="25"/>
      <c r="H925" s="25"/>
    </row>
    <row r="926">
      <c r="A926" s="24"/>
      <c r="B926" s="25"/>
      <c r="D926" s="25"/>
      <c r="E926" s="25"/>
      <c r="F926" s="27"/>
      <c r="G926" s="25"/>
      <c r="H926" s="25"/>
    </row>
    <row r="927">
      <c r="A927" s="24"/>
      <c r="B927" s="25"/>
      <c r="D927" s="25"/>
      <c r="E927" s="25"/>
      <c r="F927" s="27"/>
      <c r="G927" s="25"/>
      <c r="H927" s="25"/>
    </row>
    <row r="928">
      <c r="A928" s="24"/>
      <c r="B928" s="25"/>
      <c r="D928" s="25"/>
      <c r="E928" s="25"/>
      <c r="F928" s="27"/>
      <c r="G928" s="25"/>
      <c r="H928" s="25"/>
    </row>
    <row r="929">
      <c r="A929" s="24"/>
      <c r="B929" s="25"/>
      <c r="D929" s="25"/>
      <c r="E929" s="25"/>
      <c r="F929" s="27"/>
      <c r="G929" s="25"/>
      <c r="H929" s="25"/>
    </row>
    <row r="930">
      <c r="A930" s="24"/>
      <c r="B930" s="25"/>
      <c r="D930" s="25"/>
      <c r="E930" s="25"/>
      <c r="F930" s="27"/>
      <c r="G930" s="25"/>
      <c r="H930" s="25"/>
    </row>
    <row r="931">
      <c r="A931" s="24"/>
      <c r="B931" s="25"/>
      <c r="D931" s="25"/>
      <c r="E931" s="25"/>
      <c r="F931" s="27"/>
      <c r="G931" s="25"/>
      <c r="H931" s="25"/>
    </row>
    <row r="932">
      <c r="A932" s="24"/>
      <c r="B932" s="25"/>
      <c r="D932" s="25"/>
      <c r="E932" s="25"/>
      <c r="F932" s="27"/>
      <c r="G932" s="25"/>
      <c r="H932" s="25"/>
    </row>
    <row r="933">
      <c r="A933" s="24"/>
      <c r="B933" s="25"/>
      <c r="D933" s="25"/>
      <c r="E933" s="25"/>
      <c r="F933" s="27"/>
      <c r="G933" s="25"/>
      <c r="H933" s="25"/>
    </row>
    <row r="934">
      <c r="A934" s="24"/>
      <c r="B934" s="25"/>
      <c r="D934" s="25"/>
      <c r="E934" s="25"/>
      <c r="F934" s="27"/>
      <c r="G934" s="25"/>
      <c r="H934" s="25"/>
    </row>
    <row r="935">
      <c r="A935" s="24"/>
      <c r="B935" s="25"/>
      <c r="D935" s="25"/>
      <c r="E935" s="25"/>
      <c r="F935" s="27"/>
      <c r="G935" s="25"/>
      <c r="H935" s="25"/>
    </row>
    <row r="936">
      <c r="A936" s="24"/>
      <c r="B936" s="25"/>
      <c r="D936" s="25"/>
      <c r="E936" s="25"/>
      <c r="F936" s="27"/>
      <c r="G936" s="25"/>
      <c r="H936" s="25"/>
    </row>
    <row r="937">
      <c r="A937" s="24"/>
      <c r="B937" s="25"/>
      <c r="D937" s="25"/>
      <c r="E937" s="25"/>
      <c r="F937" s="27"/>
      <c r="G937" s="25"/>
      <c r="H937" s="25"/>
    </row>
    <row r="938">
      <c r="A938" s="24"/>
      <c r="B938" s="25"/>
      <c r="D938" s="25"/>
      <c r="E938" s="25"/>
      <c r="F938" s="27"/>
      <c r="G938" s="25"/>
      <c r="H938" s="25"/>
    </row>
    <row r="939">
      <c r="A939" s="24"/>
      <c r="B939" s="25"/>
      <c r="D939" s="25"/>
      <c r="E939" s="25"/>
      <c r="F939" s="27"/>
      <c r="G939" s="25"/>
      <c r="H939" s="25"/>
    </row>
    <row r="940">
      <c r="A940" s="24"/>
      <c r="B940" s="25"/>
      <c r="D940" s="25"/>
      <c r="E940" s="25"/>
      <c r="F940" s="27"/>
      <c r="G940" s="25"/>
      <c r="H940" s="25"/>
    </row>
    <row r="941">
      <c r="A941" s="24"/>
      <c r="B941" s="25"/>
      <c r="D941" s="25"/>
      <c r="E941" s="25"/>
      <c r="F941" s="27"/>
      <c r="G941" s="25"/>
      <c r="H941" s="25"/>
    </row>
    <row r="942">
      <c r="A942" s="24"/>
      <c r="B942" s="25"/>
      <c r="D942" s="25"/>
      <c r="E942" s="25"/>
      <c r="F942" s="27"/>
      <c r="G942" s="25"/>
      <c r="H942" s="25"/>
    </row>
    <row r="943">
      <c r="A943" s="24"/>
      <c r="B943" s="25"/>
      <c r="D943" s="25"/>
      <c r="E943" s="25"/>
      <c r="F943" s="27"/>
      <c r="G943" s="25"/>
      <c r="H943" s="25"/>
    </row>
    <row r="944">
      <c r="A944" s="24"/>
      <c r="B944" s="25"/>
      <c r="D944" s="25"/>
      <c r="E944" s="25"/>
      <c r="F944" s="27"/>
      <c r="G944" s="25"/>
      <c r="H944" s="25"/>
    </row>
    <row r="945">
      <c r="A945" s="24"/>
      <c r="B945" s="25"/>
      <c r="D945" s="25"/>
      <c r="E945" s="25"/>
      <c r="F945" s="27"/>
      <c r="G945" s="25"/>
      <c r="H945" s="25"/>
    </row>
    <row r="946">
      <c r="A946" s="24"/>
      <c r="B946" s="25"/>
      <c r="D946" s="25"/>
      <c r="E946" s="25"/>
      <c r="F946" s="27"/>
      <c r="G946" s="25"/>
      <c r="H946" s="25"/>
    </row>
    <row r="947">
      <c r="A947" s="24"/>
      <c r="B947" s="25"/>
      <c r="D947" s="25"/>
      <c r="E947" s="25"/>
      <c r="F947" s="27"/>
      <c r="G947" s="25"/>
      <c r="H947" s="25"/>
    </row>
    <row r="948">
      <c r="A948" s="24"/>
      <c r="B948" s="25"/>
      <c r="D948" s="25"/>
      <c r="E948" s="25"/>
      <c r="F948" s="27"/>
      <c r="G948" s="25"/>
      <c r="H948" s="25"/>
    </row>
    <row r="949">
      <c r="A949" s="24"/>
      <c r="B949" s="25"/>
      <c r="D949" s="25"/>
      <c r="E949" s="25"/>
      <c r="F949" s="27"/>
      <c r="G949" s="25"/>
      <c r="H949" s="25"/>
    </row>
    <row r="950">
      <c r="A950" s="24"/>
      <c r="B950" s="25"/>
      <c r="D950" s="25"/>
      <c r="E950" s="25"/>
      <c r="F950" s="27"/>
      <c r="G950" s="25"/>
      <c r="H950" s="25"/>
    </row>
    <row r="951">
      <c r="A951" s="24"/>
      <c r="B951" s="25"/>
      <c r="D951" s="25"/>
      <c r="E951" s="25"/>
      <c r="F951" s="27"/>
      <c r="G951" s="25"/>
      <c r="H951" s="25"/>
    </row>
    <row r="952">
      <c r="A952" s="24"/>
      <c r="B952" s="25"/>
      <c r="D952" s="25"/>
      <c r="E952" s="25"/>
      <c r="F952" s="27"/>
      <c r="G952" s="25"/>
      <c r="H952" s="25"/>
    </row>
    <row r="953">
      <c r="A953" s="24"/>
      <c r="B953" s="25"/>
      <c r="D953" s="25"/>
      <c r="E953" s="25"/>
      <c r="F953" s="27"/>
      <c r="G953" s="25"/>
      <c r="H953" s="25"/>
    </row>
    <row r="954">
      <c r="A954" s="24"/>
      <c r="B954" s="25"/>
      <c r="D954" s="25"/>
      <c r="E954" s="25"/>
      <c r="F954" s="27"/>
      <c r="G954" s="25"/>
      <c r="H954" s="25"/>
    </row>
    <row r="955">
      <c r="A955" s="24"/>
      <c r="B955" s="25"/>
      <c r="D955" s="25"/>
      <c r="E955" s="25"/>
      <c r="F955" s="27"/>
      <c r="G955" s="25"/>
      <c r="H955" s="25"/>
    </row>
    <row r="956">
      <c r="A956" s="24"/>
      <c r="B956" s="25"/>
      <c r="D956" s="25"/>
      <c r="E956" s="25"/>
      <c r="F956" s="27"/>
      <c r="G956" s="25"/>
      <c r="H956" s="25"/>
    </row>
    <row r="957">
      <c r="A957" s="24"/>
      <c r="B957" s="25"/>
      <c r="D957" s="25"/>
      <c r="E957" s="25"/>
      <c r="F957" s="27"/>
      <c r="G957" s="25"/>
      <c r="H957" s="25"/>
    </row>
    <row r="958">
      <c r="A958" s="24"/>
      <c r="B958" s="25"/>
      <c r="D958" s="25"/>
      <c r="E958" s="25"/>
      <c r="F958" s="27"/>
      <c r="G958" s="25"/>
      <c r="H958" s="25"/>
    </row>
    <row r="959">
      <c r="A959" s="24"/>
      <c r="B959" s="25"/>
      <c r="D959" s="25"/>
      <c r="E959" s="25"/>
      <c r="F959" s="27"/>
      <c r="G959" s="25"/>
      <c r="H959" s="25"/>
    </row>
    <row r="960">
      <c r="A960" s="24"/>
      <c r="B960" s="25"/>
      <c r="D960" s="25"/>
      <c r="E960" s="25"/>
      <c r="F960" s="27"/>
      <c r="G960" s="25"/>
      <c r="H960" s="25"/>
    </row>
    <row r="961">
      <c r="A961" s="24"/>
      <c r="B961" s="25"/>
      <c r="D961" s="25"/>
      <c r="E961" s="25"/>
      <c r="F961" s="27"/>
      <c r="G961" s="25"/>
      <c r="H961" s="25"/>
    </row>
    <row r="962">
      <c r="A962" s="24"/>
      <c r="B962" s="25"/>
      <c r="D962" s="25"/>
      <c r="E962" s="25"/>
      <c r="F962" s="27"/>
      <c r="G962" s="25"/>
      <c r="H962" s="25"/>
    </row>
    <row r="963">
      <c r="A963" s="24"/>
      <c r="B963" s="25"/>
      <c r="D963" s="25"/>
      <c r="E963" s="25"/>
      <c r="F963" s="27"/>
      <c r="G963" s="25"/>
      <c r="H963" s="25"/>
    </row>
    <row r="964">
      <c r="A964" s="24"/>
      <c r="B964" s="25"/>
      <c r="D964" s="25"/>
      <c r="E964" s="25"/>
      <c r="F964" s="27"/>
      <c r="G964" s="25"/>
      <c r="H964" s="25"/>
    </row>
    <row r="965">
      <c r="A965" s="24"/>
      <c r="B965" s="25"/>
      <c r="D965" s="25"/>
      <c r="E965" s="25"/>
      <c r="F965" s="27"/>
      <c r="G965" s="25"/>
      <c r="H965" s="25"/>
    </row>
    <row r="966">
      <c r="A966" s="24"/>
      <c r="B966" s="25"/>
      <c r="D966" s="25"/>
      <c r="E966" s="25"/>
      <c r="F966" s="27"/>
      <c r="G966" s="25"/>
      <c r="H966" s="25"/>
    </row>
    <row r="967">
      <c r="A967" s="24"/>
      <c r="B967" s="25"/>
      <c r="D967" s="25"/>
      <c r="E967" s="25"/>
      <c r="F967" s="27"/>
      <c r="G967" s="25"/>
      <c r="H967" s="25"/>
    </row>
    <row r="968">
      <c r="A968" s="24"/>
      <c r="B968" s="25"/>
      <c r="D968" s="25"/>
      <c r="E968" s="25"/>
      <c r="F968" s="27"/>
      <c r="G968" s="25"/>
      <c r="H968" s="25"/>
    </row>
    <row r="969">
      <c r="A969" s="24"/>
      <c r="B969" s="25"/>
      <c r="D969" s="25"/>
      <c r="E969" s="25"/>
      <c r="F969" s="27"/>
      <c r="G969" s="25"/>
      <c r="H969" s="25"/>
    </row>
    <row r="970">
      <c r="A970" s="24"/>
      <c r="B970" s="25"/>
      <c r="D970" s="25"/>
      <c r="E970" s="25"/>
      <c r="F970" s="27"/>
      <c r="G970" s="25"/>
      <c r="H970" s="25"/>
    </row>
    <row r="971">
      <c r="A971" s="24"/>
      <c r="B971" s="25"/>
      <c r="D971" s="25"/>
      <c r="E971" s="25"/>
      <c r="F971" s="27"/>
      <c r="G971" s="25"/>
      <c r="H971" s="25"/>
    </row>
    <row r="972">
      <c r="A972" s="24"/>
      <c r="B972" s="25"/>
      <c r="D972" s="25"/>
      <c r="E972" s="25"/>
      <c r="F972" s="27"/>
      <c r="G972" s="25"/>
      <c r="H972" s="25"/>
    </row>
    <row r="973">
      <c r="A973" s="24"/>
      <c r="B973" s="25"/>
      <c r="D973" s="25"/>
      <c r="E973" s="25"/>
      <c r="F973" s="27"/>
      <c r="G973" s="25"/>
      <c r="H973" s="25"/>
    </row>
    <row r="974">
      <c r="A974" s="24"/>
      <c r="B974" s="25"/>
      <c r="D974" s="25"/>
      <c r="E974" s="25"/>
      <c r="F974" s="27"/>
      <c r="G974" s="25"/>
      <c r="H974" s="25"/>
    </row>
    <row r="975">
      <c r="A975" s="24"/>
      <c r="B975" s="25"/>
      <c r="D975" s="25"/>
      <c r="E975" s="25"/>
      <c r="F975" s="27"/>
      <c r="G975" s="25"/>
      <c r="H975" s="25"/>
    </row>
    <row r="976">
      <c r="A976" s="24"/>
      <c r="B976" s="25"/>
      <c r="D976" s="25"/>
      <c r="E976" s="25"/>
      <c r="F976" s="27"/>
      <c r="G976" s="25"/>
      <c r="H976" s="25"/>
    </row>
    <row r="977">
      <c r="A977" s="24"/>
      <c r="B977" s="25"/>
      <c r="D977" s="25"/>
      <c r="E977" s="25"/>
      <c r="F977" s="27"/>
      <c r="G977" s="25"/>
      <c r="H977" s="25"/>
    </row>
    <row r="978">
      <c r="A978" s="24"/>
      <c r="B978" s="25"/>
      <c r="D978" s="25"/>
      <c r="E978" s="25"/>
      <c r="F978" s="27"/>
      <c r="G978" s="25"/>
      <c r="H978" s="25"/>
    </row>
    <row r="979">
      <c r="A979" s="24"/>
      <c r="B979" s="25"/>
      <c r="D979" s="25"/>
      <c r="E979" s="25"/>
      <c r="F979" s="27"/>
      <c r="G979" s="25"/>
      <c r="H979" s="25"/>
    </row>
    <row r="980">
      <c r="A980" s="24"/>
      <c r="B980" s="25"/>
      <c r="D980" s="25"/>
      <c r="E980" s="25"/>
      <c r="F980" s="27"/>
      <c r="G980" s="25"/>
      <c r="H980" s="25"/>
    </row>
    <row r="981">
      <c r="A981" s="24"/>
      <c r="B981" s="25"/>
      <c r="D981" s="25"/>
      <c r="E981" s="25"/>
      <c r="F981" s="27"/>
      <c r="G981" s="25"/>
      <c r="H981" s="25"/>
    </row>
    <row r="982">
      <c r="A982" s="24"/>
      <c r="B982" s="25"/>
      <c r="D982" s="25"/>
      <c r="E982" s="25"/>
      <c r="F982" s="27"/>
      <c r="G982" s="25"/>
      <c r="H982" s="25"/>
    </row>
    <row r="983">
      <c r="A983" s="24"/>
      <c r="B983" s="25"/>
      <c r="D983" s="25"/>
      <c r="E983" s="25"/>
      <c r="F983" s="27"/>
      <c r="G983" s="25"/>
      <c r="H983" s="25"/>
    </row>
    <row r="984">
      <c r="A984" s="24"/>
      <c r="B984" s="25"/>
      <c r="D984" s="25"/>
      <c r="E984" s="25"/>
      <c r="F984" s="27"/>
      <c r="G984" s="25"/>
      <c r="H984" s="25"/>
    </row>
    <row r="985">
      <c r="A985" s="24"/>
      <c r="B985" s="25"/>
      <c r="D985" s="25"/>
      <c r="E985" s="25"/>
      <c r="F985" s="27"/>
      <c r="G985" s="25"/>
      <c r="H985" s="25"/>
    </row>
    <row r="986">
      <c r="A986" s="24"/>
      <c r="B986" s="25"/>
      <c r="D986" s="25"/>
      <c r="E986" s="25"/>
      <c r="F986" s="27"/>
      <c r="G986" s="25"/>
      <c r="H986" s="25"/>
    </row>
    <row r="987">
      <c r="A987" s="24"/>
      <c r="B987" s="25"/>
      <c r="D987" s="25"/>
      <c r="E987" s="25"/>
      <c r="F987" s="27"/>
      <c r="G987" s="25"/>
      <c r="H987" s="25"/>
    </row>
    <row r="988">
      <c r="A988" s="24"/>
      <c r="B988" s="25"/>
      <c r="D988" s="25"/>
      <c r="E988" s="25"/>
      <c r="F988" s="27"/>
      <c r="G988" s="25"/>
      <c r="H988" s="25"/>
    </row>
    <row r="989">
      <c r="A989" s="24"/>
      <c r="B989" s="25"/>
      <c r="D989" s="25"/>
      <c r="E989" s="25"/>
      <c r="F989" s="27"/>
      <c r="G989" s="25"/>
      <c r="H989" s="25"/>
    </row>
    <row r="990">
      <c r="A990" s="24"/>
      <c r="B990" s="25"/>
      <c r="D990" s="25"/>
      <c r="E990" s="25"/>
      <c r="F990" s="27"/>
      <c r="G990" s="25"/>
      <c r="H990" s="25"/>
    </row>
    <row r="991">
      <c r="A991" s="24"/>
      <c r="B991" s="25"/>
      <c r="D991" s="25"/>
      <c r="E991" s="25"/>
      <c r="F991" s="27"/>
      <c r="G991" s="25"/>
      <c r="H991" s="25"/>
    </row>
    <row r="992">
      <c r="A992" s="24"/>
      <c r="B992" s="25"/>
      <c r="D992" s="25"/>
      <c r="E992" s="25"/>
      <c r="F992" s="27"/>
      <c r="G992" s="25"/>
      <c r="H992" s="25"/>
    </row>
    <row r="993">
      <c r="A993" s="24"/>
      <c r="B993" s="25"/>
      <c r="D993" s="25"/>
      <c r="E993" s="25"/>
      <c r="F993" s="27"/>
      <c r="G993" s="25"/>
      <c r="H993" s="25"/>
    </row>
    <row r="994">
      <c r="A994" s="24"/>
      <c r="B994" s="25"/>
      <c r="D994" s="25"/>
      <c r="E994" s="25"/>
      <c r="F994" s="27"/>
      <c r="G994" s="25"/>
      <c r="H994" s="25"/>
    </row>
    <row r="995">
      <c r="A995" s="24"/>
      <c r="B995" s="25"/>
      <c r="D995" s="25"/>
      <c r="E995" s="25"/>
      <c r="F995" s="27"/>
      <c r="G995" s="25"/>
      <c r="H995" s="25"/>
    </row>
    <row r="996">
      <c r="A996" s="24"/>
      <c r="B996" s="25"/>
      <c r="D996" s="25"/>
      <c r="E996" s="25"/>
      <c r="F996" s="27"/>
      <c r="G996" s="25"/>
      <c r="H996" s="25"/>
    </row>
    <row r="997">
      <c r="A997" s="24"/>
      <c r="B997" s="25"/>
      <c r="D997" s="25"/>
      <c r="E997" s="25"/>
      <c r="F997" s="27"/>
      <c r="G997" s="25"/>
      <c r="H997" s="25"/>
    </row>
    <row r="998">
      <c r="A998" s="24"/>
      <c r="B998" s="25"/>
      <c r="D998" s="25"/>
      <c r="E998" s="25"/>
      <c r="F998" s="27"/>
      <c r="G998" s="25"/>
      <c r="H998" s="25"/>
    </row>
    <row r="999">
      <c r="A999" s="24"/>
      <c r="B999" s="25"/>
      <c r="D999" s="25"/>
      <c r="E999" s="25"/>
      <c r="F999" s="27"/>
      <c r="G999" s="25"/>
      <c r="H999" s="25"/>
    </row>
    <row r="1000">
      <c r="A1000" s="24"/>
      <c r="B1000" s="25"/>
      <c r="D1000" s="25"/>
      <c r="E1000" s="25"/>
      <c r="F1000" s="27"/>
      <c r="G1000" s="25"/>
      <c r="H1000" s="25"/>
    </row>
    <row r="1001">
      <c r="A1001" s="24"/>
      <c r="B1001" s="25"/>
      <c r="D1001" s="25"/>
      <c r="E1001" s="25"/>
      <c r="F1001" s="27"/>
      <c r="G1001" s="25"/>
      <c r="H1001" s="25"/>
    </row>
    <row r="1002">
      <c r="A1002" s="24"/>
      <c r="B1002" s="25"/>
      <c r="D1002" s="25"/>
      <c r="E1002" s="25"/>
      <c r="F1002" s="27"/>
      <c r="G1002" s="25"/>
      <c r="H1002" s="25"/>
    </row>
  </sheetData>
  <mergeCells count="16">
    <mergeCell ref="A4:H4"/>
    <mergeCell ref="B8:C8"/>
    <mergeCell ref="E8:G8"/>
    <mergeCell ref="B9:C9"/>
    <mergeCell ref="B10:C10"/>
    <mergeCell ref="B11:C11"/>
    <mergeCell ref="B12:C12"/>
    <mergeCell ref="B26:C26"/>
    <mergeCell ref="B27:C27"/>
    <mergeCell ref="B13:C13"/>
    <mergeCell ref="A18:H18"/>
    <mergeCell ref="B22:C22"/>
    <mergeCell ref="E22:G22"/>
    <mergeCell ref="B23:C23"/>
    <mergeCell ref="B24:C24"/>
    <mergeCell ref="B25:C25"/>
  </mergeCells>
  <conditionalFormatting sqref="A9:G9">
    <cfRule type="expression" dxfId="0" priority="1">
      <formula>G9=2</formula>
    </cfRule>
  </conditionalFormatting>
  <conditionalFormatting sqref="A9:G9">
    <cfRule type="expression" dxfId="0" priority="2">
      <formula>D15="CONNECTICUT"</formula>
    </cfRule>
  </conditionalFormatting>
  <conditionalFormatting sqref="A10:G10">
    <cfRule type="expression" dxfId="1" priority="3">
      <formula>G10=2</formula>
    </cfRule>
  </conditionalFormatting>
  <conditionalFormatting sqref="A10:G10">
    <cfRule type="expression" dxfId="2" priority="4">
      <formula>D15="MAINE"</formula>
    </cfRule>
  </conditionalFormatting>
  <conditionalFormatting sqref="A11:G11">
    <cfRule type="expression" dxfId="0" priority="5">
      <formula>G11=2</formula>
    </cfRule>
  </conditionalFormatting>
  <conditionalFormatting sqref="A11:G11">
    <cfRule type="expression" dxfId="0" priority="6">
      <formula>D15="MASSACHUSETTS"</formula>
    </cfRule>
  </conditionalFormatting>
  <conditionalFormatting sqref="A12:G12">
    <cfRule type="expression" dxfId="1" priority="7">
      <formula>G12=2</formula>
    </cfRule>
  </conditionalFormatting>
  <conditionalFormatting sqref="A12:G12">
    <cfRule type="expression" dxfId="1" priority="8">
      <formula>D15="NEW HAMPSHIRE"</formula>
    </cfRule>
  </conditionalFormatting>
  <conditionalFormatting sqref="A13:G13">
    <cfRule type="expression" dxfId="3" priority="9">
      <formula>G13=2</formula>
    </cfRule>
  </conditionalFormatting>
  <conditionalFormatting sqref="A13:G13">
    <cfRule type="expression" dxfId="3" priority="10">
      <formula>D15="RHODE ISLAND"</formula>
    </cfRule>
  </conditionalFormatting>
  <conditionalFormatting sqref="A14:G14">
    <cfRule type="expression" dxfId="1" priority="11">
      <formula>G14=2</formula>
    </cfRule>
  </conditionalFormatting>
  <conditionalFormatting sqref="A14:G14">
    <cfRule type="expression" dxfId="1" priority="12">
      <formula>D15="VERMONT"</formula>
    </cfRule>
  </conditionalFormatting>
  <conditionalFormatting sqref="A23:G23">
    <cfRule type="expression" dxfId="3" priority="13">
      <formula>G23=2</formula>
    </cfRule>
  </conditionalFormatting>
  <conditionalFormatting sqref="A23:G23">
    <cfRule type="expression" dxfId="3" priority="14">
      <formula>D30="DELAWARE"</formula>
    </cfRule>
  </conditionalFormatting>
  <conditionalFormatting sqref="A24:G24">
    <cfRule type="expression" dxfId="1" priority="15">
      <formula>G24=2</formula>
    </cfRule>
  </conditionalFormatting>
  <conditionalFormatting sqref="A24:G24">
    <cfRule type="expression" dxfId="1" priority="16">
      <formula>D30="MARYLAND"</formula>
    </cfRule>
  </conditionalFormatting>
  <conditionalFormatting sqref="A25:G25">
    <cfRule type="expression" dxfId="3" priority="17">
      <formula>G25=2</formula>
    </cfRule>
  </conditionalFormatting>
  <conditionalFormatting sqref="A25:G25">
    <cfRule type="expression" dxfId="3" priority="18">
      <formula>D30="NEW JERSEY"</formula>
    </cfRule>
  </conditionalFormatting>
  <conditionalFormatting sqref="A26:G26">
    <cfRule type="expression" dxfId="1" priority="19">
      <formula>G26=2</formula>
    </cfRule>
  </conditionalFormatting>
  <conditionalFormatting sqref="A26:G26">
    <cfRule type="expression" dxfId="1" priority="20">
      <formula>D30="NEW YORK"</formula>
    </cfRule>
  </conditionalFormatting>
  <conditionalFormatting sqref="A27:G27">
    <cfRule type="expression" dxfId="3" priority="21">
      <formula>G27=2</formula>
    </cfRule>
  </conditionalFormatting>
  <conditionalFormatting sqref="A27:G27">
    <cfRule type="expression" dxfId="3" priority="22">
      <formula>D30="PENNSYLVANIA"</formula>
    </cfRule>
  </conditionalFormatting>
  <conditionalFormatting sqref="A28:G28">
    <cfRule type="expression" dxfId="1" priority="23">
      <formula>G28=2</formula>
    </cfRule>
  </conditionalFormatting>
  <conditionalFormatting sqref="A28:G28">
    <cfRule type="expression" dxfId="1" priority="24">
      <formula>D30="WASHINGTON, DC"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25"/>
    <col customWidth="1" min="2" max="2" width="18.13"/>
    <col customWidth="1" min="3" max="3" width="23.75"/>
    <col customWidth="1" min="4" max="4" width="41.0"/>
    <col customWidth="1" min="5" max="5" width="2.88"/>
    <col customWidth="1" min="6" max="6" width="1.38"/>
    <col customWidth="1" min="7" max="7" width="3.5"/>
    <col customWidth="1" hidden="1" min="8" max="8" width="3.75"/>
  </cols>
  <sheetData>
    <row r="1" ht="10.5" customHeight="1">
      <c r="A1" s="80"/>
      <c r="B1" s="81"/>
      <c r="C1" s="82"/>
      <c r="D1" s="82"/>
      <c r="E1" s="82"/>
      <c r="F1" s="83"/>
      <c r="G1" s="82"/>
      <c r="H1" s="82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5"/>
      <c r="Y1" s="86"/>
      <c r="Z1" s="86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6"/>
    </row>
    <row r="2" ht="18.0" customHeight="1">
      <c r="A2" s="87"/>
      <c r="B2" s="88" t="s">
        <v>185</v>
      </c>
      <c r="C2" s="89"/>
      <c r="D2" s="89"/>
      <c r="E2" s="89"/>
      <c r="F2" s="89"/>
      <c r="G2" s="89"/>
      <c r="H2" s="89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90"/>
      <c r="Y2" s="91"/>
      <c r="Z2" s="91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1"/>
    </row>
    <row r="3" ht="18.0" customHeight="1">
      <c r="A3" s="92"/>
      <c r="B3" s="93" t="s">
        <v>92</v>
      </c>
      <c r="C3" s="93" t="s">
        <v>94</v>
      </c>
      <c r="D3" s="93" t="s">
        <v>103</v>
      </c>
      <c r="E3" s="94" t="s">
        <v>105</v>
      </c>
      <c r="H3" s="95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</row>
    <row r="4" ht="18.0" customHeight="1">
      <c r="A4" s="97"/>
      <c r="B4" s="98" t="s">
        <v>121</v>
      </c>
      <c r="C4" s="98" t="s">
        <v>186</v>
      </c>
      <c r="D4" s="98" t="s">
        <v>187</v>
      </c>
      <c r="E4" s="99">
        <f>'Brackets To Edit'!Z4</f>
        <v>1</v>
      </c>
      <c r="F4" s="100" t="s">
        <v>134</v>
      </c>
      <c r="G4" s="101">
        <f>'Brackets To Edit'!AA4</f>
        <v>2</v>
      </c>
      <c r="H4" s="102">
        <f t="shared" ref="H4:H9" si="1">G4</f>
        <v>2</v>
      </c>
      <c r="I4" s="103">
        <f t="shared" ref="I4:I9" si="2">G4</f>
        <v>2</v>
      </c>
      <c r="J4" s="103">
        <f t="shared" ref="J4:J9" si="3">G4</f>
        <v>2</v>
      </c>
      <c r="K4" s="103">
        <f t="shared" ref="K4:K9" si="4">G4</f>
        <v>2</v>
      </c>
      <c r="L4" s="103">
        <f t="shared" ref="L4:L9" si="5">G4</f>
        <v>2</v>
      </c>
      <c r="M4" s="103">
        <f t="shared" ref="M4:M9" si="6">G4</f>
        <v>2</v>
      </c>
      <c r="N4" s="103">
        <f t="shared" ref="N4:N9" si="7">G4</f>
        <v>2</v>
      </c>
      <c r="O4" s="103">
        <f t="shared" ref="O4:O9" si="8">G4</f>
        <v>2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</row>
    <row r="5" ht="18.0" customHeight="1">
      <c r="A5" s="97"/>
      <c r="B5" s="105" t="s">
        <v>152</v>
      </c>
      <c r="C5" s="105" t="s">
        <v>188</v>
      </c>
      <c r="D5" s="105" t="s">
        <v>189</v>
      </c>
      <c r="E5" s="106">
        <f>'Brackets To Edit'!Z5</f>
        <v>0</v>
      </c>
      <c r="F5" s="107" t="s">
        <v>134</v>
      </c>
      <c r="G5" s="108">
        <f>'Brackets To Edit'!AA5</f>
        <v>2</v>
      </c>
      <c r="H5" s="109">
        <f t="shared" si="1"/>
        <v>2</v>
      </c>
      <c r="I5" s="103">
        <f t="shared" si="2"/>
        <v>2</v>
      </c>
      <c r="J5" s="103">
        <f t="shared" si="3"/>
        <v>2</v>
      </c>
      <c r="K5" s="103">
        <f t="shared" si="4"/>
        <v>2</v>
      </c>
      <c r="L5" s="103">
        <f t="shared" si="5"/>
        <v>2</v>
      </c>
      <c r="M5" s="103">
        <f t="shared" si="6"/>
        <v>2</v>
      </c>
      <c r="N5" s="103">
        <f t="shared" si="7"/>
        <v>2</v>
      </c>
      <c r="O5" s="103">
        <f t="shared" si="8"/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</row>
    <row r="6" ht="18.0" customHeight="1">
      <c r="A6" s="97"/>
      <c r="B6" s="98" t="s">
        <v>155</v>
      </c>
      <c r="C6" s="98" t="s">
        <v>192</v>
      </c>
      <c r="D6" s="98" t="s">
        <v>193</v>
      </c>
      <c r="E6" s="99">
        <f>'Brackets To Edit'!Z6</f>
        <v>3</v>
      </c>
      <c r="F6" s="100" t="s">
        <v>134</v>
      </c>
      <c r="G6" s="101">
        <f>'Brackets To Edit'!AA6</f>
        <v>1</v>
      </c>
      <c r="H6" s="102">
        <f t="shared" si="1"/>
        <v>1</v>
      </c>
      <c r="I6" s="103">
        <f t="shared" si="2"/>
        <v>1</v>
      </c>
      <c r="J6" s="103">
        <f t="shared" si="3"/>
        <v>1</v>
      </c>
      <c r="K6" s="103">
        <f t="shared" si="4"/>
        <v>1</v>
      </c>
      <c r="L6" s="103">
        <f t="shared" si="5"/>
        <v>1</v>
      </c>
      <c r="M6" s="103">
        <f t="shared" si="6"/>
        <v>1</v>
      </c>
      <c r="N6" s="103">
        <f t="shared" si="7"/>
        <v>1</v>
      </c>
      <c r="O6" s="103">
        <f t="shared" si="8"/>
        <v>1</v>
      </c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</row>
    <row r="7" ht="18.0" customHeight="1">
      <c r="A7" s="97"/>
      <c r="B7" s="105" t="s">
        <v>158</v>
      </c>
      <c r="C7" s="105" t="s">
        <v>195</v>
      </c>
      <c r="D7" s="105" t="s">
        <v>196</v>
      </c>
      <c r="E7" s="106">
        <f>'Brackets To Edit'!Z7</f>
        <v>2</v>
      </c>
      <c r="F7" s="107" t="s">
        <v>134</v>
      </c>
      <c r="G7" s="108">
        <f>'Brackets To Edit'!AA7</f>
        <v>2</v>
      </c>
      <c r="H7" s="109">
        <f t="shared" si="1"/>
        <v>2</v>
      </c>
      <c r="I7" s="103">
        <f t="shared" si="2"/>
        <v>2</v>
      </c>
      <c r="J7" s="103">
        <f t="shared" si="3"/>
        <v>2</v>
      </c>
      <c r="K7" s="103">
        <f t="shared" si="4"/>
        <v>2</v>
      </c>
      <c r="L7" s="103">
        <f t="shared" si="5"/>
        <v>2</v>
      </c>
      <c r="M7" s="103">
        <f t="shared" si="6"/>
        <v>2</v>
      </c>
      <c r="N7" s="103">
        <f t="shared" si="7"/>
        <v>2</v>
      </c>
      <c r="O7" s="103">
        <f t="shared" si="8"/>
        <v>2</v>
      </c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</row>
    <row r="8" ht="18.0" customHeight="1">
      <c r="A8" s="97"/>
      <c r="B8" s="98" t="s">
        <v>161</v>
      </c>
      <c r="C8" s="98" t="s">
        <v>197</v>
      </c>
      <c r="D8" s="98" t="s">
        <v>198</v>
      </c>
      <c r="E8" s="99">
        <f>'Brackets To Edit'!Z8</f>
        <v>4</v>
      </c>
      <c r="F8" s="100" t="s">
        <v>134</v>
      </c>
      <c r="G8" s="101">
        <f>'Brackets To Edit'!AA8</f>
        <v>1</v>
      </c>
      <c r="H8" s="102">
        <f t="shared" si="1"/>
        <v>1</v>
      </c>
      <c r="I8" s="103">
        <f t="shared" si="2"/>
        <v>1</v>
      </c>
      <c r="J8" s="103">
        <f t="shared" si="3"/>
        <v>1</v>
      </c>
      <c r="K8" s="103">
        <f t="shared" si="4"/>
        <v>1</v>
      </c>
      <c r="L8" s="103">
        <f t="shared" si="5"/>
        <v>1</v>
      </c>
      <c r="M8" s="103">
        <f t="shared" si="6"/>
        <v>1</v>
      </c>
      <c r="N8" s="103">
        <f t="shared" si="7"/>
        <v>1</v>
      </c>
      <c r="O8" s="103">
        <f t="shared" si="8"/>
        <v>1</v>
      </c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</row>
    <row r="9" ht="18.0" customHeight="1">
      <c r="A9" s="97"/>
      <c r="B9" s="105" t="s">
        <v>164</v>
      </c>
      <c r="C9" s="105" t="s">
        <v>165</v>
      </c>
      <c r="D9" s="105" t="s">
        <v>166</v>
      </c>
      <c r="E9" s="106">
        <f>'Brackets To Edit'!Z9</f>
        <v>0</v>
      </c>
      <c r="F9" s="107" t="s">
        <v>134</v>
      </c>
      <c r="G9" s="108">
        <f>'Brackets To Edit'!AA9</f>
        <v>2</v>
      </c>
      <c r="H9" s="112">
        <f t="shared" si="1"/>
        <v>2</v>
      </c>
      <c r="I9" s="103">
        <f t="shared" si="2"/>
        <v>2</v>
      </c>
      <c r="J9" s="103">
        <f t="shared" si="3"/>
        <v>2</v>
      </c>
      <c r="K9" s="103">
        <f t="shared" si="4"/>
        <v>2</v>
      </c>
      <c r="L9" s="103">
        <f t="shared" si="5"/>
        <v>2</v>
      </c>
      <c r="M9" s="103">
        <f t="shared" si="6"/>
        <v>2</v>
      </c>
      <c r="N9" s="103">
        <f t="shared" si="7"/>
        <v>2</v>
      </c>
      <c r="O9" s="103">
        <f t="shared" si="8"/>
        <v>2</v>
      </c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</row>
    <row r="10" ht="21.75" customHeight="1">
      <c r="A10" s="113"/>
      <c r="B10" s="113"/>
      <c r="C10" s="114"/>
      <c r="D10" s="115" t="str">
        <f>'Brackets To Edit'!AC13</f>
        <v>Massachusetts</v>
      </c>
      <c r="E10" s="115" t="str">
        <f>D10</f>
        <v>Massachusetts</v>
      </c>
      <c r="F10" s="115" t="str">
        <f>D10</f>
        <v>Massachusetts</v>
      </c>
      <c r="G10" s="115" t="str">
        <f>D10</f>
        <v>Massachusetts</v>
      </c>
      <c r="H10" s="116" t="str">
        <f>D10</f>
        <v>Massachusetts</v>
      </c>
      <c r="I10" s="117" t="str">
        <f>D10</f>
        <v>Massachusetts</v>
      </c>
      <c r="J10" s="117" t="str">
        <f>D10</f>
        <v>Massachusetts</v>
      </c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</row>
    <row r="11" ht="18.0" customHeight="1">
      <c r="A11" s="87"/>
      <c r="B11" s="119" t="s">
        <v>201</v>
      </c>
      <c r="C11" s="89"/>
      <c r="D11" s="89"/>
      <c r="E11" s="89"/>
      <c r="F11" s="89"/>
      <c r="G11" s="89"/>
      <c r="H11" s="89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90"/>
      <c r="Y11" s="91"/>
      <c r="Z11" s="91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1"/>
    </row>
    <row r="12" ht="18.0" customHeight="1">
      <c r="A12" s="92"/>
      <c r="B12" s="120" t="s">
        <v>92</v>
      </c>
      <c r="C12" s="120" t="s">
        <v>94</v>
      </c>
      <c r="D12" s="120" t="s">
        <v>103</v>
      </c>
      <c r="E12" s="121" t="s">
        <v>105</v>
      </c>
      <c r="H12" s="122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</row>
    <row r="13" ht="18.0" customHeight="1">
      <c r="A13" s="97"/>
      <c r="B13" s="98" t="s">
        <v>168</v>
      </c>
      <c r="C13" s="98" t="s">
        <v>202</v>
      </c>
      <c r="D13" s="98" t="s">
        <v>203</v>
      </c>
      <c r="E13" s="99">
        <f>'Brackets To Edit'!Z48</f>
        <v>0</v>
      </c>
      <c r="F13" s="100" t="s">
        <v>134</v>
      </c>
      <c r="G13" s="101">
        <f>'Brackets To Edit'!AA48</f>
        <v>2</v>
      </c>
      <c r="H13" s="124">
        <f t="shared" ref="H13:H18" si="9">G13</f>
        <v>2</v>
      </c>
      <c r="I13" s="103">
        <f t="shared" ref="I13:I18" si="10">G13</f>
        <v>2</v>
      </c>
      <c r="J13" s="103">
        <f t="shared" ref="J13:J18" si="11">G13</f>
        <v>2</v>
      </c>
      <c r="K13" s="103">
        <f t="shared" ref="K13:K18" si="12">G13</f>
        <v>2</v>
      </c>
      <c r="L13" s="103">
        <f t="shared" ref="L13:L18" si="13">G13</f>
        <v>2</v>
      </c>
      <c r="M13" s="103">
        <f t="shared" ref="M13:M18" si="14">G13</f>
        <v>2</v>
      </c>
      <c r="N13" s="103">
        <f t="shared" ref="N13:N18" si="15">G13</f>
        <v>2</v>
      </c>
      <c r="O13" s="103">
        <f t="shared" ref="O13:O18" si="16">G13</f>
        <v>2</v>
      </c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</row>
    <row r="14" ht="18.0" customHeight="1">
      <c r="A14" s="97"/>
      <c r="B14" s="105" t="s">
        <v>171</v>
      </c>
      <c r="C14" s="105" t="s">
        <v>205</v>
      </c>
      <c r="D14" s="105" t="s">
        <v>206</v>
      </c>
      <c r="E14" s="106">
        <f>'Brackets To Edit'!Z49</f>
        <v>4</v>
      </c>
      <c r="F14" s="107" t="s">
        <v>134</v>
      </c>
      <c r="G14" s="108">
        <f>'Brackets To Edit'!AA49</f>
        <v>2</v>
      </c>
      <c r="H14" s="125">
        <f t="shared" si="9"/>
        <v>2</v>
      </c>
      <c r="I14" s="103">
        <f t="shared" si="10"/>
        <v>2</v>
      </c>
      <c r="J14" s="103">
        <f t="shared" si="11"/>
        <v>2</v>
      </c>
      <c r="K14" s="103">
        <f t="shared" si="12"/>
        <v>2</v>
      </c>
      <c r="L14" s="103">
        <f t="shared" si="13"/>
        <v>2</v>
      </c>
      <c r="M14" s="103">
        <f t="shared" si="14"/>
        <v>2</v>
      </c>
      <c r="N14" s="103">
        <f t="shared" si="15"/>
        <v>2</v>
      </c>
      <c r="O14" s="103">
        <f t="shared" si="16"/>
        <v>2</v>
      </c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</row>
    <row r="15" ht="18.0" customHeight="1">
      <c r="A15" s="97"/>
      <c r="B15" s="98" t="s">
        <v>174</v>
      </c>
      <c r="C15" s="98" t="s">
        <v>207</v>
      </c>
      <c r="D15" s="98" t="s">
        <v>208</v>
      </c>
      <c r="E15" s="99">
        <f>'Brackets To Edit'!Z50</f>
        <v>1</v>
      </c>
      <c r="F15" s="100" t="s">
        <v>134</v>
      </c>
      <c r="G15" s="101">
        <f>'Brackets To Edit'!AA50</f>
        <v>2</v>
      </c>
      <c r="H15" s="124">
        <f t="shared" si="9"/>
        <v>2</v>
      </c>
      <c r="I15" s="103">
        <f t="shared" si="10"/>
        <v>2</v>
      </c>
      <c r="J15" s="103">
        <f t="shared" si="11"/>
        <v>2</v>
      </c>
      <c r="K15" s="103">
        <f t="shared" si="12"/>
        <v>2</v>
      </c>
      <c r="L15" s="103">
        <f t="shared" si="13"/>
        <v>2</v>
      </c>
      <c r="M15" s="103">
        <f t="shared" si="14"/>
        <v>2</v>
      </c>
      <c r="N15" s="103">
        <f t="shared" si="15"/>
        <v>2</v>
      </c>
      <c r="O15" s="103">
        <f t="shared" si="16"/>
        <v>2</v>
      </c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</row>
    <row r="16" ht="18.0" customHeight="1">
      <c r="A16" s="97"/>
      <c r="B16" s="105" t="s">
        <v>177</v>
      </c>
      <c r="C16" s="105" t="s">
        <v>209</v>
      </c>
      <c r="D16" s="105" t="s">
        <v>210</v>
      </c>
      <c r="E16" s="106">
        <f>'Brackets To Edit'!Z51</f>
        <v>4</v>
      </c>
      <c r="F16" s="107" t="s">
        <v>134</v>
      </c>
      <c r="G16" s="108">
        <f>'Brackets To Edit'!AA51</f>
        <v>0</v>
      </c>
      <c r="H16" s="125">
        <f t="shared" si="9"/>
        <v>0</v>
      </c>
      <c r="I16" s="103">
        <f t="shared" si="10"/>
        <v>0</v>
      </c>
      <c r="J16" s="103">
        <f t="shared" si="11"/>
        <v>0</v>
      </c>
      <c r="K16" s="103">
        <f t="shared" si="12"/>
        <v>0</v>
      </c>
      <c r="L16" s="103">
        <f t="shared" si="13"/>
        <v>0</v>
      </c>
      <c r="M16" s="103">
        <f t="shared" si="14"/>
        <v>0</v>
      </c>
      <c r="N16" s="103">
        <f t="shared" si="15"/>
        <v>0</v>
      </c>
      <c r="O16" s="103">
        <f t="shared" si="16"/>
        <v>0</v>
      </c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</row>
    <row r="17" ht="18.0" customHeight="1">
      <c r="A17" s="97"/>
      <c r="B17" s="98" t="s">
        <v>180</v>
      </c>
      <c r="C17" s="98" t="s">
        <v>211</v>
      </c>
      <c r="D17" s="98" t="s">
        <v>212</v>
      </c>
      <c r="E17" s="99">
        <f>'Brackets To Edit'!Z52</f>
        <v>1</v>
      </c>
      <c r="F17" s="100" t="s">
        <v>134</v>
      </c>
      <c r="G17" s="101">
        <f>'Brackets To Edit'!AA52</f>
        <v>2</v>
      </c>
      <c r="H17" s="124">
        <f t="shared" si="9"/>
        <v>2</v>
      </c>
      <c r="I17" s="103">
        <f t="shared" si="10"/>
        <v>2</v>
      </c>
      <c r="J17" s="103">
        <f t="shared" si="11"/>
        <v>2</v>
      </c>
      <c r="K17" s="103">
        <f t="shared" si="12"/>
        <v>2</v>
      </c>
      <c r="L17" s="103">
        <f t="shared" si="13"/>
        <v>2</v>
      </c>
      <c r="M17" s="103">
        <f t="shared" si="14"/>
        <v>2</v>
      </c>
      <c r="N17" s="103">
        <f t="shared" si="15"/>
        <v>2</v>
      </c>
      <c r="O17" s="103">
        <f t="shared" si="16"/>
        <v>2</v>
      </c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</row>
    <row r="18" ht="18.0" customHeight="1">
      <c r="A18" s="97"/>
      <c r="B18" s="105" t="s">
        <v>183</v>
      </c>
      <c r="C18" s="105" t="s">
        <v>19</v>
      </c>
      <c r="D18" s="105" t="s">
        <v>214</v>
      </c>
      <c r="E18" s="106">
        <f>'Brackets To Edit'!Z53</f>
        <v>0</v>
      </c>
      <c r="F18" s="107" t="s">
        <v>134</v>
      </c>
      <c r="G18" s="108">
        <f>'Brackets To Edit'!AA53</f>
        <v>2</v>
      </c>
      <c r="H18" s="126">
        <f t="shared" si="9"/>
        <v>2</v>
      </c>
      <c r="I18" s="103">
        <f t="shared" si="10"/>
        <v>2</v>
      </c>
      <c r="J18" s="103">
        <f t="shared" si="11"/>
        <v>2</v>
      </c>
      <c r="K18" s="103">
        <f t="shared" si="12"/>
        <v>2</v>
      </c>
      <c r="L18" s="103">
        <f t="shared" si="13"/>
        <v>2</v>
      </c>
      <c r="M18" s="103">
        <f t="shared" si="14"/>
        <v>2</v>
      </c>
      <c r="N18" s="103">
        <f t="shared" si="15"/>
        <v>2</v>
      </c>
      <c r="O18" s="103">
        <f t="shared" si="16"/>
        <v>2</v>
      </c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</row>
    <row r="19" ht="7.5" customHeight="1">
      <c r="A19" s="113"/>
      <c r="B19" s="113"/>
      <c r="C19" s="114"/>
      <c r="D19" s="114"/>
      <c r="E19" s="114"/>
      <c r="F19" s="127"/>
      <c r="G19" s="114"/>
      <c r="H19" s="114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</row>
    <row r="20">
      <c r="A20" s="113"/>
      <c r="B20" s="113"/>
      <c r="C20" s="114"/>
      <c r="D20" s="116" t="str">
        <f>'Brackets To Edit'!AC57</f>
        <v>Maryland</v>
      </c>
      <c r="E20" s="115" t="str">
        <f>D20</f>
        <v>Maryland</v>
      </c>
      <c r="F20" s="115" t="str">
        <f>D20</f>
        <v>Maryland</v>
      </c>
      <c r="G20" s="115" t="str">
        <f>D20</f>
        <v>Maryland</v>
      </c>
      <c r="H20" s="116" t="str">
        <f>D20</f>
        <v>Maryland</v>
      </c>
      <c r="I20" s="117" t="str">
        <f>D20</f>
        <v>Maryland</v>
      </c>
      <c r="J20" s="117" t="str">
        <f>D20</f>
        <v>Maryland</v>
      </c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</row>
    <row r="21">
      <c r="A21" s="113"/>
      <c r="B21" s="128" t="str">
        <f>'Brackets To Edit'!V19</f>
        <v>Rhode Island</v>
      </c>
      <c r="C21" s="128" t="str">
        <f>'Brackets To Edit'!V19</f>
        <v>Rhode Island</v>
      </c>
      <c r="D21" s="128" t="str">
        <f>'Brackets To Edit'!V19</f>
        <v>Rhode Island</v>
      </c>
      <c r="E21" s="128" t="str">
        <f>'Brackets To Edit'!V19</f>
        <v>Rhode Island</v>
      </c>
      <c r="F21" s="128" t="str">
        <f>'Brackets To Edit'!V19</f>
        <v>Rhode Island</v>
      </c>
      <c r="G21" s="128" t="str">
        <f>'Brackets To Edit'!V19</f>
        <v>Rhode Island</v>
      </c>
      <c r="H21" s="114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</row>
    <row r="22">
      <c r="A22" s="113"/>
      <c r="B22" s="128" t="str">
        <f>'Brackets To Edit'!V63</f>
        <v>New York</v>
      </c>
      <c r="C22" s="128" t="str">
        <f>'Brackets To Edit'!V63</f>
        <v>New York</v>
      </c>
      <c r="D22" s="128" t="str">
        <f>'Brackets To Edit'!V63</f>
        <v>New York</v>
      </c>
      <c r="E22" s="128" t="str">
        <f>'Brackets To Edit'!V63</f>
        <v>New York</v>
      </c>
      <c r="F22" s="128" t="str">
        <f>'Brackets To Edit'!V63</f>
        <v>New York</v>
      </c>
      <c r="G22" s="128" t="str">
        <f>'Brackets To Edit'!V63</f>
        <v>New York</v>
      </c>
      <c r="H22" s="114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</row>
    <row r="23">
      <c r="A23" s="113"/>
      <c r="B23" s="113"/>
      <c r="C23" s="114"/>
      <c r="D23" s="114"/>
      <c r="E23" s="114"/>
      <c r="F23" s="127"/>
      <c r="G23" s="114"/>
      <c r="H23" s="114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</row>
    <row r="24">
      <c r="A24" s="113"/>
      <c r="B24" s="113"/>
      <c r="C24" s="114"/>
      <c r="D24" s="114"/>
      <c r="E24" s="114"/>
      <c r="F24" s="127"/>
      <c r="G24" s="114"/>
      <c r="H24" s="114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</row>
    <row r="25">
      <c r="A25" s="113"/>
      <c r="B25" s="113"/>
      <c r="C25" s="114"/>
      <c r="D25" s="114"/>
      <c r="E25" s="114"/>
      <c r="F25" s="127"/>
      <c r="G25" s="114"/>
      <c r="H25" s="114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</row>
    <row r="26">
      <c r="A26" s="113"/>
      <c r="B26" s="113"/>
      <c r="C26" s="114"/>
      <c r="D26" s="114"/>
      <c r="E26" s="114"/>
      <c r="F26" s="127"/>
      <c r="G26" s="114"/>
      <c r="H26" s="114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</row>
    <row r="27">
      <c r="A27" s="113"/>
      <c r="B27" s="113"/>
      <c r="C27" s="114"/>
      <c r="D27" s="114"/>
      <c r="E27" s="114"/>
      <c r="F27" s="127"/>
      <c r="G27" s="114"/>
      <c r="H27" s="114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</row>
    <row r="28">
      <c r="A28" s="113"/>
      <c r="B28" s="113"/>
      <c r="C28" s="114"/>
      <c r="D28" s="114"/>
      <c r="E28" s="114"/>
      <c r="F28" s="127"/>
      <c r="G28" s="114"/>
      <c r="H28" s="114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</row>
    <row r="29">
      <c r="A29" s="113"/>
      <c r="B29" s="113"/>
      <c r="C29" s="114"/>
      <c r="D29" s="114"/>
      <c r="E29" s="114"/>
      <c r="F29" s="127"/>
      <c r="G29" s="114"/>
      <c r="H29" s="114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</row>
    <row r="30">
      <c r="A30" s="113"/>
      <c r="B30" s="113"/>
      <c r="C30" s="114"/>
      <c r="D30" s="114"/>
      <c r="E30" s="114"/>
      <c r="F30" s="127"/>
      <c r="G30" s="114"/>
      <c r="H30" s="114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</row>
    <row r="31">
      <c r="A31" s="113"/>
      <c r="B31" s="113"/>
      <c r="C31" s="114"/>
      <c r="D31" s="114"/>
      <c r="E31" s="114"/>
      <c r="F31" s="127"/>
      <c r="G31" s="114"/>
      <c r="H31" s="114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</row>
    <row r="32">
      <c r="A32" s="113"/>
      <c r="B32" s="113"/>
      <c r="C32" s="114"/>
      <c r="D32" s="114"/>
      <c r="E32" s="114"/>
      <c r="F32" s="127"/>
      <c r="G32" s="114"/>
      <c r="H32" s="114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</row>
    <row r="33">
      <c r="A33" s="113"/>
      <c r="B33" s="113"/>
      <c r="C33" s="114"/>
      <c r="D33" s="114"/>
      <c r="E33" s="114"/>
      <c r="F33" s="127"/>
      <c r="G33" s="114"/>
      <c r="H33" s="114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</row>
    <row r="34">
      <c r="A34" s="113"/>
      <c r="B34" s="113"/>
      <c r="C34" s="114"/>
      <c r="D34" s="114"/>
      <c r="E34" s="114"/>
      <c r="F34" s="127"/>
      <c r="G34" s="114"/>
      <c r="H34" s="114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</row>
    <row r="35">
      <c r="A35" s="113"/>
      <c r="B35" s="113"/>
      <c r="C35" s="114"/>
      <c r="D35" s="114"/>
      <c r="E35" s="114"/>
      <c r="F35" s="127"/>
      <c r="G35" s="114"/>
      <c r="H35" s="114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</row>
    <row r="36">
      <c r="A36" s="113"/>
      <c r="B36" s="113"/>
      <c r="C36" s="114"/>
      <c r="D36" s="114"/>
      <c r="E36" s="114"/>
      <c r="F36" s="127"/>
      <c r="G36" s="114"/>
      <c r="H36" s="114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</row>
    <row r="37">
      <c r="A37" s="113"/>
      <c r="B37" s="113"/>
      <c r="C37" s="114"/>
      <c r="D37" s="114"/>
      <c r="E37" s="114"/>
      <c r="F37" s="127"/>
      <c r="G37" s="114"/>
      <c r="H37" s="114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</row>
    <row r="38">
      <c r="A38" s="118"/>
      <c r="B38" s="118"/>
      <c r="C38" s="118"/>
      <c r="D38" s="114"/>
      <c r="E38" s="114"/>
      <c r="F38" s="127"/>
      <c r="G38" s="114"/>
      <c r="H38" s="114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</row>
    <row r="39" ht="6.75" customHeight="1">
      <c r="A39" s="118"/>
      <c r="B39" s="118"/>
      <c r="C39" s="118"/>
      <c r="D39" s="114"/>
      <c r="E39" s="114"/>
      <c r="F39" s="127"/>
      <c r="G39" s="114"/>
      <c r="H39" s="114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</row>
    <row r="40" ht="22.5" customHeight="1">
      <c r="A40" s="118"/>
      <c r="B40" s="118"/>
      <c r="C40" s="118"/>
      <c r="D40" s="114"/>
      <c r="E40" s="114"/>
      <c r="F40" s="127"/>
      <c r="G40" s="114"/>
      <c r="H40" s="114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</row>
    <row r="41" ht="22.5" customHeight="1">
      <c r="A41" s="118"/>
      <c r="B41" s="118"/>
      <c r="C41" s="118"/>
      <c r="D41" s="114"/>
      <c r="E41" s="114"/>
      <c r="F41" s="127"/>
      <c r="G41" s="114"/>
      <c r="H41" s="114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</row>
    <row r="42" ht="22.5" customHeight="1">
      <c r="A42" s="118"/>
      <c r="B42" s="118"/>
      <c r="C42" s="118"/>
      <c r="D42" s="114"/>
      <c r="E42" s="114"/>
      <c r="F42" s="127"/>
      <c r="G42" s="114"/>
      <c r="H42" s="114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</row>
    <row r="43" ht="22.5" customHeight="1">
      <c r="A43" s="118"/>
      <c r="B43" s="118"/>
      <c r="C43" s="118"/>
      <c r="D43" s="114"/>
      <c r="E43" s="114"/>
      <c r="F43" s="127"/>
      <c r="G43" s="114"/>
      <c r="H43" s="114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</row>
    <row r="44" ht="22.5" customHeight="1">
      <c r="A44" s="118"/>
      <c r="B44" s="118"/>
      <c r="C44" s="118"/>
      <c r="D44" s="114"/>
      <c r="E44" s="114"/>
      <c r="F44" s="127"/>
      <c r="G44" s="114"/>
      <c r="H44" s="114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</row>
    <row r="45" ht="22.5" customHeight="1">
      <c r="A45" s="118"/>
      <c r="B45" s="118"/>
      <c r="C45" s="118"/>
      <c r="D45" s="114"/>
      <c r="E45" s="114"/>
      <c r="F45" s="127"/>
      <c r="G45" s="114"/>
      <c r="H45" s="114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</row>
    <row r="46" ht="22.5" customHeight="1">
      <c r="A46" s="118"/>
      <c r="B46" s="118"/>
      <c r="C46" s="118"/>
      <c r="D46" s="114"/>
      <c r="E46" s="114"/>
      <c r="F46" s="127"/>
      <c r="G46" s="114"/>
      <c r="H46" s="114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</row>
    <row r="47" ht="22.5" customHeight="1">
      <c r="A47" s="118"/>
      <c r="B47" s="118"/>
      <c r="C47" s="118"/>
      <c r="D47" s="114"/>
      <c r="E47" s="114"/>
      <c r="F47" s="127"/>
      <c r="G47" s="114"/>
      <c r="H47" s="114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</row>
    <row r="48" ht="22.5" customHeight="1">
      <c r="A48" s="118"/>
      <c r="B48" s="118"/>
      <c r="C48" s="118"/>
      <c r="D48" s="114"/>
      <c r="E48" s="114"/>
      <c r="F48" s="127"/>
      <c r="G48" s="114"/>
      <c r="H48" s="114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</row>
    <row r="49" ht="22.5" customHeight="1">
      <c r="A49" s="118"/>
      <c r="B49" s="118"/>
      <c r="C49" s="118"/>
      <c r="D49" s="114"/>
      <c r="E49" s="114"/>
      <c r="F49" s="127"/>
      <c r="G49" s="114"/>
      <c r="H49" s="114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</row>
    <row r="50">
      <c r="A50" s="113"/>
      <c r="B50" s="113"/>
      <c r="C50" s="114"/>
      <c r="D50" s="114"/>
      <c r="E50" s="114"/>
      <c r="F50" s="127"/>
      <c r="G50" s="114"/>
      <c r="H50" s="114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</row>
    <row r="51">
      <c r="A51" s="113"/>
      <c r="B51" s="113"/>
      <c r="C51" s="114"/>
      <c r="D51" s="114"/>
      <c r="E51" s="114"/>
      <c r="F51" s="127"/>
      <c r="G51" s="114"/>
      <c r="H51" s="114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</row>
    <row r="52">
      <c r="A52" s="113"/>
      <c r="B52" s="113"/>
      <c r="C52" s="114"/>
      <c r="D52" s="114"/>
      <c r="E52" s="114"/>
      <c r="F52" s="127"/>
      <c r="G52" s="114"/>
      <c r="H52" s="114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</row>
    <row r="53">
      <c r="A53" s="113"/>
      <c r="B53" s="113"/>
      <c r="C53" s="114"/>
      <c r="D53" s="114"/>
      <c r="E53" s="114"/>
      <c r="F53" s="127"/>
      <c r="G53" s="114"/>
      <c r="H53" s="114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</row>
    <row r="54">
      <c r="A54" s="113"/>
      <c r="B54" s="113"/>
      <c r="C54" s="114"/>
      <c r="D54" s="114"/>
      <c r="E54" s="114"/>
      <c r="F54" s="127"/>
      <c r="G54" s="114"/>
      <c r="H54" s="114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</row>
    <row r="55">
      <c r="A55" s="113"/>
      <c r="B55" s="113"/>
      <c r="C55" s="114"/>
      <c r="D55" s="114"/>
      <c r="E55" s="114"/>
      <c r="F55" s="127"/>
      <c r="G55" s="114"/>
      <c r="H55" s="114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</row>
    <row r="56">
      <c r="A56" s="113"/>
      <c r="B56" s="113"/>
      <c r="C56" s="114"/>
      <c r="D56" s="114"/>
      <c r="E56" s="114"/>
      <c r="F56" s="127"/>
      <c r="G56" s="114"/>
      <c r="H56" s="114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</row>
    <row r="57">
      <c r="A57" s="113"/>
      <c r="B57" s="113"/>
      <c r="C57" s="114"/>
      <c r="D57" s="114"/>
      <c r="E57" s="114"/>
      <c r="F57" s="127"/>
      <c r="G57" s="114"/>
      <c r="H57" s="114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</row>
    <row r="58">
      <c r="A58" s="113"/>
      <c r="B58" s="113"/>
      <c r="C58" s="114"/>
      <c r="D58" s="114"/>
      <c r="E58" s="114"/>
      <c r="F58" s="127"/>
      <c r="G58" s="114"/>
      <c r="H58" s="114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</row>
    <row r="59">
      <c r="A59" s="113"/>
      <c r="B59" s="113"/>
      <c r="C59" s="114"/>
      <c r="D59" s="114"/>
      <c r="E59" s="114"/>
      <c r="F59" s="127"/>
      <c r="G59" s="114"/>
      <c r="H59" s="114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</row>
    <row r="60">
      <c r="A60" s="113"/>
      <c r="B60" s="113"/>
      <c r="C60" s="114"/>
      <c r="D60" s="114"/>
      <c r="E60" s="114"/>
      <c r="F60" s="127"/>
      <c r="G60" s="114"/>
      <c r="H60" s="114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</row>
    <row r="61">
      <c r="A61" s="113"/>
      <c r="B61" s="113"/>
      <c r="C61" s="114"/>
      <c r="D61" s="114"/>
      <c r="E61" s="114"/>
      <c r="F61" s="127"/>
      <c r="G61" s="114"/>
      <c r="H61" s="114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</row>
    <row r="62">
      <c r="A62" s="113"/>
      <c r="B62" s="113"/>
      <c r="C62" s="114"/>
      <c r="D62" s="114"/>
      <c r="E62" s="114"/>
      <c r="F62" s="127"/>
      <c r="G62" s="114"/>
      <c r="H62" s="114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</row>
    <row r="63">
      <c r="A63" s="113"/>
      <c r="B63" s="113"/>
      <c r="C63" s="114"/>
      <c r="D63" s="114"/>
      <c r="E63" s="114"/>
      <c r="F63" s="127"/>
      <c r="G63" s="114"/>
      <c r="H63" s="114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</row>
    <row r="64">
      <c r="A64" s="113"/>
      <c r="B64" s="113"/>
      <c r="C64" s="114"/>
      <c r="D64" s="114"/>
      <c r="E64" s="114"/>
      <c r="F64" s="127"/>
      <c r="G64" s="114"/>
      <c r="H64" s="114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</row>
    <row r="65">
      <c r="A65" s="113"/>
      <c r="B65" s="118"/>
      <c r="C65" s="118"/>
      <c r="D65" s="118"/>
      <c r="E65" s="118"/>
      <c r="F65" s="118"/>
      <c r="G65" s="118"/>
      <c r="H65" s="114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</row>
    <row r="66">
      <c r="A66" s="113"/>
      <c r="B66" s="113"/>
      <c r="C66" s="114"/>
      <c r="D66" s="114"/>
      <c r="E66" s="114"/>
      <c r="F66" s="127"/>
      <c r="G66" s="114"/>
      <c r="H66" s="114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</row>
    <row r="67">
      <c r="A67" s="113"/>
      <c r="B67" s="113"/>
      <c r="C67" s="114"/>
      <c r="D67" s="114"/>
      <c r="E67" s="114"/>
      <c r="F67" s="127"/>
      <c r="G67" s="114"/>
      <c r="H67" s="114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</row>
    <row r="68">
      <c r="A68" s="113"/>
      <c r="B68" s="113"/>
      <c r="C68" s="114"/>
      <c r="D68" s="114"/>
      <c r="E68" s="114"/>
      <c r="F68" s="127"/>
      <c r="G68" s="114"/>
      <c r="H68" s="114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</row>
    <row r="69">
      <c r="A69" s="113"/>
      <c r="B69" s="113"/>
      <c r="C69" s="114"/>
      <c r="D69" s="114"/>
      <c r="E69" s="114"/>
      <c r="F69" s="127"/>
      <c r="G69" s="114"/>
      <c r="H69" s="114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</row>
    <row r="70">
      <c r="A70" s="113"/>
      <c r="B70" s="113"/>
      <c r="C70" s="114"/>
      <c r="D70" s="114"/>
      <c r="E70" s="114"/>
      <c r="F70" s="127"/>
      <c r="G70" s="114"/>
      <c r="H70" s="114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</row>
    <row r="71">
      <c r="A71" s="113"/>
      <c r="B71" s="113"/>
      <c r="C71" s="114"/>
      <c r="D71" s="114"/>
      <c r="E71" s="114"/>
      <c r="F71" s="127"/>
      <c r="G71" s="114"/>
      <c r="H71" s="114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</row>
    <row r="72">
      <c r="A72" s="113"/>
      <c r="B72" s="113"/>
      <c r="C72" s="114"/>
      <c r="D72" s="114"/>
      <c r="E72" s="114"/>
      <c r="F72" s="127"/>
      <c r="G72" s="114"/>
      <c r="H72" s="114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</row>
    <row r="73">
      <c r="A73" s="113"/>
      <c r="B73" s="113"/>
      <c r="C73" s="114"/>
      <c r="D73" s="114"/>
      <c r="E73" s="114"/>
      <c r="F73" s="127"/>
      <c r="G73" s="114"/>
      <c r="H73" s="114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  <c r="AU73" s="118"/>
    </row>
    <row r="74">
      <c r="A74" s="113"/>
      <c r="B74" s="113"/>
      <c r="C74" s="114"/>
      <c r="D74" s="114"/>
      <c r="E74" s="114"/>
      <c r="F74" s="127"/>
      <c r="G74" s="114"/>
      <c r="H74" s="114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</row>
    <row r="75">
      <c r="A75" s="113"/>
      <c r="B75" s="113"/>
      <c r="C75" s="114"/>
      <c r="D75" s="114"/>
      <c r="E75" s="114"/>
      <c r="F75" s="127"/>
      <c r="G75" s="114"/>
      <c r="H75" s="114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</row>
    <row r="76">
      <c r="A76" s="113"/>
      <c r="B76" s="113"/>
      <c r="C76" s="114"/>
      <c r="D76" s="114"/>
      <c r="E76" s="114"/>
      <c r="F76" s="127"/>
      <c r="G76" s="114"/>
      <c r="H76" s="114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</row>
    <row r="77">
      <c r="A77" s="113"/>
      <c r="B77" s="113"/>
      <c r="C77" s="114"/>
      <c r="D77" s="114"/>
      <c r="E77" s="114"/>
      <c r="F77" s="127"/>
      <c r="G77" s="114"/>
      <c r="H77" s="114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</row>
    <row r="78">
      <c r="A78" s="113"/>
      <c r="B78" s="113"/>
      <c r="C78" s="114"/>
      <c r="D78" s="114"/>
      <c r="E78" s="114"/>
      <c r="F78" s="127"/>
      <c r="G78" s="114"/>
      <c r="H78" s="114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</row>
    <row r="79">
      <c r="A79" s="113"/>
      <c r="B79" s="113"/>
      <c r="C79" s="114"/>
      <c r="D79" s="114"/>
      <c r="E79" s="114"/>
      <c r="F79" s="127"/>
      <c r="G79" s="114"/>
      <c r="H79" s="114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</row>
    <row r="80">
      <c r="A80" s="113"/>
      <c r="B80" s="113"/>
      <c r="C80" s="114"/>
      <c r="D80" s="114"/>
      <c r="E80" s="114"/>
      <c r="F80" s="127"/>
      <c r="G80" s="114"/>
      <c r="H80" s="114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</row>
    <row r="81">
      <c r="A81" s="113"/>
      <c r="B81" s="113"/>
      <c r="C81" s="114"/>
      <c r="D81" s="114"/>
      <c r="E81" s="114"/>
      <c r="F81" s="127"/>
      <c r="G81" s="114"/>
      <c r="H81" s="114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</row>
    <row r="82">
      <c r="A82" s="113"/>
      <c r="B82" s="113"/>
      <c r="C82" s="114"/>
      <c r="D82" s="114"/>
      <c r="E82" s="114"/>
      <c r="F82" s="127"/>
      <c r="G82" s="114"/>
      <c r="H82" s="114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</row>
    <row r="83">
      <c r="A83" s="113"/>
      <c r="B83" s="113"/>
      <c r="C83" s="114"/>
      <c r="D83" s="114"/>
      <c r="E83" s="114"/>
      <c r="F83" s="127"/>
      <c r="G83" s="114"/>
      <c r="H83" s="114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</row>
    <row r="84">
      <c r="A84" s="113"/>
      <c r="B84" s="113"/>
      <c r="C84" s="114"/>
      <c r="D84" s="114"/>
      <c r="E84" s="114"/>
      <c r="F84" s="127"/>
      <c r="G84" s="114"/>
      <c r="H84" s="114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</row>
    <row r="85">
      <c r="A85" s="113"/>
      <c r="B85" s="113"/>
      <c r="C85" s="114"/>
      <c r="D85" s="114"/>
      <c r="E85" s="114"/>
      <c r="F85" s="127"/>
      <c r="G85" s="114"/>
      <c r="H85" s="114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</row>
    <row r="86">
      <c r="A86" s="113"/>
      <c r="B86" s="113"/>
      <c r="C86" s="114"/>
      <c r="D86" s="114"/>
      <c r="E86" s="114"/>
      <c r="F86" s="127"/>
      <c r="G86" s="114"/>
      <c r="H86" s="114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</row>
    <row r="87">
      <c r="A87" s="113"/>
      <c r="B87" s="113"/>
      <c r="C87" s="114"/>
      <c r="D87" s="114"/>
      <c r="E87" s="114"/>
      <c r="F87" s="127"/>
      <c r="G87" s="114"/>
      <c r="H87" s="114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</row>
    <row r="88">
      <c r="A88" s="113"/>
      <c r="B88" s="113"/>
      <c r="C88" s="114"/>
      <c r="D88" s="114"/>
      <c r="E88" s="114"/>
      <c r="F88" s="127"/>
      <c r="G88" s="114"/>
      <c r="H88" s="114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</row>
    <row r="89">
      <c r="A89" s="113"/>
      <c r="B89" s="113"/>
      <c r="C89" s="114"/>
      <c r="D89" s="114"/>
      <c r="E89" s="114"/>
      <c r="F89" s="127"/>
      <c r="G89" s="114"/>
      <c r="H89" s="114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</row>
    <row r="90">
      <c r="A90" s="113"/>
      <c r="B90" s="113"/>
      <c r="C90" s="114"/>
      <c r="D90" s="114"/>
      <c r="E90" s="114"/>
      <c r="F90" s="127"/>
      <c r="G90" s="114"/>
      <c r="H90" s="114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</row>
    <row r="91">
      <c r="A91" s="113"/>
      <c r="B91" s="113"/>
      <c r="C91" s="114"/>
      <c r="D91" s="114"/>
      <c r="E91" s="114"/>
      <c r="F91" s="127"/>
      <c r="G91" s="114"/>
      <c r="H91" s="114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</row>
    <row r="92">
      <c r="A92" s="113"/>
      <c r="B92" s="113"/>
      <c r="C92" s="114"/>
      <c r="D92" s="114"/>
      <c r="E92" s="114"/>
      <c r="F92" s="127"/>
      <c r="G92" s="114"/>
      <c r="H92" s="114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</row>
    <row r="93">
      <c r="A93" s="113"/>
      <c r="B93" s="113"/>
      <c r="C93" s="114"/>
      <c r="D93" s="114"/>
      <c r="E93" s="114"/>
      <c r="F93" s="127"/>
      <c r="G93" s="114"/>
      <c r="H93" s="114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</row>
    <row r="94">
      <c r="A94" s="113"/>
      <c r="B94" s="113"/>
      <c r="C94" s="114"/>
      <c r="D94" s="114"/>
      <c r="E94" s="114"/>
      <c r="F94" s="127"/>
      <c r="G94" s="114"/>
      <c r="H94" s="114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  <c r="AT94" s="118"/>
      <c r="AU94" s="118"/>
    </row>
    <row r="95">
      <c r="A95" s="113"/>
      <c r="B95" s="113"/>
      <c r="C95" s="114"/>
      <c r="D95" s="114"/>
      <c r="E95" s="114"/>
      <c r="F95" s="127"/>
      <c r="G95" s="114"/>
      <c r="H95" s="114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</row>
    <row r="96">
      <c r="A96" s="113"/>
      <c r="B96" s="113"/>
      <c r="C96" s="114"/>
      <c r="D96" s="114"/>
      <c r="E96" s="114"/>
      <c r="F96" s="127"/>
      <c r="G96" s="114"/>
      <c r="H96" s="114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</row>
    <row r="97">
      <c r="A97" s="113"/>
      <c r="B97" s="113"/>
      <c r="C97" s="114"/>
      <c r="D97" s="114"/>
      <c r="E97" s="114"/>
      <c r="F97" s="127"/>
      <c r="G97" s="114"/>
      <c r="H97" s="114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  <c r="AT97" s="118"/>
      <c r="AU97" s="118"/>
    </row>
    <row r="98">
      <c r="A98" s="113"/>
      <c r="B98" s="113"/>
      <c r="C98" s="114"/>
      <c r="D98" s="114"/>
      <c r="E98" s="114"/>
      <c r="F98" s="127"/>
      <c r="G98" s="114"/>
      <c r="H98" s="114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  <c r="AT98" s="118"/>
      <c r="AU98" s="118"/>
    </row>
    <row r="99">
      <c r="A99" s="113"/>
      <c r="B99" s="113"/>
      <c r="C99" s="114"/>
      <c r="D99" s="114"/>
      <c r="E99" s="114"/>
      <c r="F99" s="127"/>
      <c r="G99" s="114"/>
      <c r="H99" s="114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</row>
    <row r="100">
      <c r="A100" s="113"/>
      <c r="B100" s="113"/>
      <c r="C100" s="114"/>
      <c r="D100" s="114"/>
      <c r="E100" s="114"/>
      <c r="F100" s="127"/>
      <c r="G100" s="114"/>
      <c r="H100" s="114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</row>
    <row r="101">
      <c r="A101" s="113"/>
      <c r="B101" s="113"/>
      <c r="C101" s="114"/>
      <c r="D101" s="114"/>
      <c r="E101" s="114"/>
      <c r="F101" s="127"/>
      <c r="G101" s="114"/>
      <c r="H101" s="114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</row>
    <row r="102">
      <c r="A102" s="113"/>
      <c r="B102" s="113"/>
      <c r="C102" s="114"/>
      <c r="D102" s="114"/>
      <c r="E102" s="114"/>
      <c r="F102" s="127"/>
      <c r="G102" s="114"/>
      <c r="H102" s="114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</row>
    <row r="103">
      <c r="A103" s="113"/>
      <c r="B103" s="113"/>
      <c r="C103" s="114"/>
      <c r="D103" s="114"/>
      <c r="E103" s="114"/>
      <c r="F103" s="127"/>
      <c r="G103" s="114"/>
      <c r="H103" s="114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</row>
    <row r="104">
      <c r="A104" s="113"/>
      <c r="B104" s="113"/>
      <c r="C104" s="114"/>
      <c r="D104" s="114"/>
      <c r="E104" s="114"/>
      <c r="F104" s="127"/>
      <c r="G104" s="114"/>
      <c r="H104" s="114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</row>
    <row r="105">
      <c r="A105" s="113"/>
      <c r="B105" s="113"/>
      <c r="C105" s="114"/>
      <c r="D105" s="114"/>
      <c r="E105" s="114"/>
      <c r="F105" s="127"/>
      <c r="G105" s="114"/>
      <c r="H105" s="114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</row>
    <row r="106">
      <c r="A106" s="113"/>
      <c r="B106" s="113"/>
      <c r="C106" s="114"/>
      <c r="D106" s="114"/>
      <c r="E106" s="114"/>
      <c r="F106" s="127"/>
      <c r="G106" s="114"/>
      <c r="H106" s="114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</row>
    <row r="107">
      <c r="A107" s="113"/>
      <c r="B107" s="113"/>
      <c r="C107" s="114"/>
      <c r="D107" s="114"/>
      <c r="E107" s="114"/>
      <c r="F107" s="127"/>
      <c r="G107" s="114"/>
      <c r="H107" s="114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</row>
    <row r="108">
      <c r="A108" s="113"/>
      <c r="B108" s="113"/>
      <c r="C108" s="114"/>
      <c r="D108" s="114"/>
      <c r="E108" s="114"/>
      <c r="F108" s="127"/>
      <c r="G108" s="114"/>
      <c r="H108" s="114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</row>
    <row r="109">
      <c r="A109" s="113"/>
      <c r="B109" s="113"/>
      <c r="C109" s="114"/>
      <c r="D109" s="114"/>
      <c r="E109" s="114"/>
      <c r="F109" s="127"/>
      <c r="G109" s="114"/>
      <c r="H109" s="114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</row>
    <row r="110">
      <c r="A110" s="113"/>
      <c r="B110" s="113"/>
      <c r="C110" s="114"/>
      <c r="D110" s="114"/>
      <c r="E110" s="114"/>
      <c r="F110" s="127"/>
      <c r="G110" s="114"/>
      <c r="H110" s="114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</row>
    <row r="111">
      <c r="A111" s="113"/>
      <c r="B111" s="113"/>
      <c r="C111" s="114"/>
      <c r="D111" s="114"/>
      <c r="E111" s="114"/>
      <c r="F111" s="127"/>
      <c r="G111" s="114"/>
      <c r="H111" s="114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</row>
    <row r="112">
      <c r="A112" s="113"/>
      <c r="B112" s="113"/>
      <c r="C112" s="114"/>
      <c r="D112" s="114"/>
      <c r="E112" s="114"/>
      <c r="F112" s="127"/>
      <c r="G112" s="114"/>
      <c r="H112" s="114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</row>
    <row r="113">
      <c r="A113" s="113"/>
      <c r="B113" s="113"/>
      <c r="C113" s="114"/>
      <c r="D113" s="114"/>
      <c r="E113" s="114"/>
      <c r="F113" s="127"/>
      <c r="G113" s="114"/>
      <c r="H113" s="114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</row>
    <row r="114">
      <c r="A114" s="113"/>
      <c r="B114" s="113"/>
      <c r="C114" s="114"/>
      <c r="D114" s="114"/>
      <c r="E114" s="114"/>
      <c r="F114" s="127"/>
      <c r="G114" s="114"/>
      <c r="H114" s="114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</row>
    <row r="115">
      <c r="A115" s="113"/>
      <c r="B115" s="113"/>
      <c r="C115" s="114"/>
      <c r="D115" s="114"/>
      <c r="E115" s="114"/>
      <c r="F115" s="127"/>
      <c r="G115" s="114"/>
      <c r="H115" s="114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</row>
    <row r="116">
      <c r="A116" s="113"/>
      <c r="B116" s="113"/>
      <c r="C116" s="114"/>
      <c r="D116" s="114"/>
      <c r="E116" s="114"/>
      <c r="F116" s="127"/>
      <c r="G116" s="114"/>
      <c r="H116" s="114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</row>
    <row r="117">
      <c r="A117" s="113"/>
      <c r="B117" s="113"/>
      <c r="C117" s="114"/>
      <c r="D117" s="114"/>
      <c r="E117" s="114"/>
      <c r="F117" s="127"/>
      <c r="G117" s="114"/>
      <c r="H117" s="114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</row>
    <row r="118">
      <c r="A118" s="113"/>
      <c r="B118" s="113"/>
      <c r="C118" s="114"/>
      <c r="D118" s="114"/>
      <c r="E118" s="114"/>
      <c r="F118" s="127"/>
      <c r="G118" s="114"/>
      <c r="H118" s="114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</row>
    <row r="119">
      <c r="A119" s="113"/>
      <c r="B119" s="113"/>
      <c r="C119" s="114"/>
      <c r="D119" s="114"/>
      <c r="E119" s="114"/>
      <c r="F119" s="127"/>
      <c r="G119" s="114"/>
      <c r="H119" s="114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</row>
    <row r="120">
      <c r="A120" s="113"/>
      <c r="B120" s="113"/>
      <c r="C120" s="114"/>
      <c r="D120" s="114"/>
      <c r="E120" s="114"/>
      <c r="F120" s="127"/>
      <c r="G120" s="114"/>
      <c r="H120" s="114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</row>
    <row r="121">
      <c r="A121" s="113"/>
      <c r="B121" s="113"/>
      <c r="C121" s="114"/>
      <c r="D121" s="114"/>
      <c r="E121" s="114"/>
      <c r="F121" s="127"/>
      <c r="G121" s="114"/>
      <c r="H121" s="114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</row>
    <row r="122">
      <c r="A122" s="113"/>
      <c r="B122" s="113"/>
      <c r="C122" s="114"/>
      <c r="D122" s="114"/>
      <c r="E122" s="114"/>
      <c r="F122" s="127"/>
      <c r="G122" s="114"/>
      <c r="H122" s="114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</row>
    <row r="123">
      <c r="A123" s="113"/>
      <c r="B123" s="113"/>
      <c r="C123" s="114"/>
      <c r="D123" s="114"/>
      <c r="E123" s="114"/>
      <c r="F123" s="127"/>
      <c r="G123" s="114"/>
      <c r="H123" s="114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</row>
    <row r="124">
      <c r="A124" s="113"/>
      <c r="B124" s="113"/>
      <c r="C124" s="114"/>
      <c r="D124" s="114"/>
      <c r="E124" s="114"/>
      <c r="F124" s="127"/>
      <c r="G124" s="114"/>
      <c r="H124" s="114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</row>
    <row r="125">
      <c r="A125" s="113"/>
      <c r="B125" s="113"/>
      <c r="C125" s="114"/>
      <c r="D125" s="114"/>
      <c r="E125" s="114"/>
      <c r="F125" s="127"/>
      <c r="G125" s="114"/>
      <c r="H125" s="114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</row>
    <row r="126">
      <c r="A126" s="113"/>
      <c r="B126" s="113"/>
      <c r="C126" s="114"/>
      <c r="D126" s="114"/>
      <c r="E126" s="114"/>
      <c r="F126" s="127"/>
      <c r="G126" s="114"/>
      <c r="H126" s="114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</row>
    <row r="127">
      <c r="A127" s="113"/>
      <c r="B127" s="113"/>
      <c r="C127" s="114"/>
      <c r="D127" s="114"/>
      <c r="E127" s="114"/>
      <c r="F127" s="127"/>
      <c r="G127" s="114"/>
      <c r="H127" s="114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</row>
    <row r="128">
      <c r="A128" s="113"/>
      <c r="B128" s="113"/>
      <c r="C128" s="114"/>
      <c r="D128" s="114"/>
      <c r="E128" s="114"/>
      <c r="F128" s="127"/>
      <c r="G128" s="114"/>
      <c r="H128" s="114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</row>
    <row r="129">
      <c r="A129" s="113"/>
      <c r="B129" s="113"/>
      <c r="C129" s="114"/>
      <c r="D129" s="114"/>
      <c r="E129" s="114"/>
      <c r="F129" s="127"/>
      <c r="G129" s="114"/>
      <c r="H129" s="114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</row>
    <row r="130">
      <c r="A130" s="113"/>
      <c r="B130" s="113"/>
      <c r="C130" s="114"/>
      <c r="D130" s="114"/>
      <c r="E130" s="114"/>
      <c r="F130" s="127"/>
      <c r="G130" s="114"/>
      <c r="H130" s="114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</row>
    <row r="131">
      <c r="A131" s="113"/>
      <c r="B131" s="113"/>
      <c r="C131" s="114"/>
      <c r="D131" s="114"/>
      <c r="E131" s="114"/>
      <c r="F131" s="127"/>
      <c r="G131" s="114"/>
      <c r="H131" s="114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</row>
    <row r="132">
      <c r="A132" s="113"/>
      <c r="B132" s="113"/>
      <c r="C132" s="114"/>
      <c r="D132" s="114"/>
      <c r="E132" s="114"/>
      <c r="F132" s="127"/>
      <c r="G132" s="114"/>
      <c r="H132" s="114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</row>
    <row r="133">
      <c r="A133" s="113"/>
      <c r="B133" s="113"/>
      <c r="C133" s="114"/>
      <c r="D133" s="114"/>
      <c r="E133" s="114"/>
      <c r="F133" s="127"/>
      <c r="G133" s="114"/>
      <c r="H133" s="114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</row>
    <row r="134">
      <c r="A134" s="113"/>
      <c r="B134" s="113"/>
      <c r="C134" s="114"/>
      <c r="D134" s="114"/>
      <c r="E134" s="114"/>
      <c r="F134" s="127"/>
      <c r="G134" s="114"/>
      <c r="H134" s="114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</row>
    <row r="135">
      <c r="A135" s="113"/>
      <c r="B135" s="113"/>
      <c r="C135" s="114"/>
      <c r="D135" s="114"/>
      <c r="E135" s="114"/>
      <c r="F135" s="127"/>
      <c r="G135" s="114"/>
      <c r="H135" s="114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</row>
    <row r="136">
      <c r="A136" s="113"/>
      <c r="B136" s="113"/>
      <c r="C136" s="114"/>
      <c r="D136" s="114"/>
      <c r="E136" s="114"/>
      <c r="F136" s="127"/>
      <c r="G136" s="114"/>
      <c r="H136" s="114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</row>
    <row r="137">
      <c r="A137" s="113"/>
      <c r="B137" s="113"/>
      <c r="C137" s="114"/>
      <c r="D137" s="114"/>
      <c r="E137" s="114"/>
      <c r="F137" s="127"/>
      <c r="G137" s="114"/>
      <c r="H137" s="114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</row>
    <row r="138">
      <c r="A138" s="113"/>
      <c r="B138" s="113"/>
      <c r="C138" s="114"/>
      <c r="D138" s="114"/>
      <c r="E138" s="114"/>
      <c r="F138" s="127"/>
      <c r="G138" s="114"/>
      <c r="H138" s="114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</row>
    <row r="139">
      <c r="A139" s="113"/>
      <c r="B139" s="113"/>
      <c r="C139" s="114"/>
      <c r="D139" s="114"/>
      <c r="E139" s="114"/>
      <c r="F139" s="127"/>
      <c r="G139" s="114"/>
      <c r="H139" s="114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</row>
    <row r="140">
      <c r="A140" s="113"/>
      <c r="B140" s="113"/>
      <c r="C140" s="114"/>
      <c r="D140" s="114"/>
      <c r="E140" s="114"/>
      <c r="F140" s="127"/>
      <c r="G140" s="114"/>
      <c r="H140" s="114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</row>
    <row r="141">
      <c r="A141" s="113"/>
      <c r="B141" s="113"/>
      <c r="C141" s="114"/>
      <c r="D141" s="114"/>
      <c r="E141" s="114"/>
      <c r="F141" s="127"/>
      <c r="G141" s="114"/>
      <c r="H141" s="114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</row>
    <row r="142">
      <c r="A142" s="113"/>
      <c r="B142" s="113"/>
      <c r="C142" s="114"/>
      <c r="D142" s="114"/>
      <c r="E142" s="114"/>
      <c r="F142" s="127"/>
      <c r="G142" s="114"/>
      <c r="H142" s="114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</row>
    <row r="143">
      <c r="A143" s="113"/>
      <c r="B143" s="113"/>
      <c r="C143" s="114"/>
      <c r="D143" s="114"/>
      <c r="E143" s="114"/>
      <c r="F143" s="127"/>
      <c r="G143" s="114"/>
      <c r="H143" s="114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</row>
    <row r="144">
      <c r="A144" s="113"/>
      <c r="B144" s="113"/>
      <c r="C144" s="114"/>
      <c r="D144" s="114"/>
      <c r="E144" s="114"/>
      <c r="F144" s="127"/>
      <c r="G144" s="114"/>
      <c r="H144" s="114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</row>
    <row r="145">
      <c r="A145" s="113"/>
      <c r="B145" s="113"/>
      <c r="C145" s="114"/>
      <c r="D145" s="114"/>
      <c r="E145" s="114"/>
      <c r="F145" s="127"/>
      <c r="G145" s="114"/>
      <c r="H145" s="114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</row>
    <row r="146">
      <c r="A146" s="113"/>
      <c r="B146" s="113"/>
      <c r="C146" s="114"/>
      <c r="D146" s="114"/>
      <c r="E146" s="114"/>
      <c r="F146" s="127"/>
      <c r="G146" s="114"/>
      <c r="H146" s="114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</row>
    <row r="147">
      <c r="A147" s="113"/>
      <c r="B147" s="113"/>
      <c r="C147" s="114"/>
      <c r="D147" s="114"/>
      <c r="E147" s="114"/>
      <c r="F147" s="127"/>
      <c r="G147" s="114"/>
      <c r="H147" s="114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</row>
    <row r="148">
      <c r="A148" s="113"/>
      <c r="B148" s="113"/>
      <c r="C148" s="114"/>
      <c r="D148" s="114"/>
      <c r="E148" s="114"/>
      <c r="F148" s="127"/>
      <c r="G148" s="114"/>
      <c r="H148" s="114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</row>
    <row r="149">
      <c r="A149" s="113"/>
      <c r="B149" s="113"/>
      <c r="C149" s="114"/>
      <c r="D149" s="114"/>
      <c r="E149" s="114"/>
      <c r="F149" s="127"/>
      <c r="G149" s="114"/>
      <c r="H149" s="114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</row>
    <row r="150">
      <c r="A150" s="113"/>
      <c r="B150" s="113"/>
      <c r="C150" s="114"/>
      <c r="D150" s="114"/>
      <c r="E150" s="114"/>
      <c r="F150" s="127"/>
      <c r="G150" s="114"/>
      <c r="H150" s="114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</row>
    <row r="151">
      <c r="A151" s="113"/>
      <c r="B151" s="113"/>
      <c r="C151" s="114"/>
      <c r="D151" s="114"/>
      <c r="E151" s="114"/>
      <c r="F151" s="127"/>
      <c r="G151" s="114"/>
      <c r="H151" s="114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</row>
    <row r="152">
      <c r="A152" s="113"/>
      <c r="B152" s="113"/>
      <c r="C152" s="114"/>
      <c r="D152" s="114"/>
      <c r="E152" s="114"/>
      <c r="F152" s="127"/>
      <c r="G152" s="114"/>
      <c r="H152" s="114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</row>
    <row r="153">
      <c r="A153" s="113"/>
      <c r="B153" s="113"/>
      <c r="C153" s="114"/>
      <c r="D153" s="114"/>
      <c r="E153" s="114"/>
      <c r="F153" s="127"/>
      <c r="G153" s="114"/>
      <c r="H153" s="114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</row>
    <row r="154">
      <c r="A154" s="113"/>
      <c r="B154" s="113"/>
      <c r="C154" s="114"/>
      <c r="D154" s="114"/>
      <c r="E154" s="114"/>
      <c r="F154" s="127"/>
      <c r="G154" s="114"/>
      <c r="H154" s="114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</row>
    <row r="155">
      <c r="A155" s="113"/>
      <c r="B155" s="113"/>
      <c r="C155" s="114"/>
      <c r="D155" s="114"/>
      <c r="E155" s="114"/>
      <c r="F155" s="127"/>
      <c r="G155" s="114"/>
      <c r="H155" s="114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</row>
    <row r="156">
      <c r="A156" s="113"/>
      <c r="B156" s="113"/>
      <c r="C156" s="114"/>
      <c r="D156" s="114"/>
      <c r="E156" s="114"/>
      <c r="F156" s="127"/>
      <c r="G156" s="114"/>
      <c r="H156" s="114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</row>
    <row r="157">
      <c r="A157" s="113"/>
      <c r="B157" s="113"/>
      <c r="C157" s="114"/>
      <c r="D157" s="114"/>
      <c r="E157" s="114"/>
      <c r="F157" s="127"/>
      <c r="G157" s="114"/>
      <c r="H157" s="114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</row>
    <row r="158">
      <c r="A158" s="113"/>
      <c r="B158" s="113"/>
      <c r="C158" s="114"/>
      <c r="D158" s="114"/>
      <c r="E158" s="114"/>
      <c r="F158" s="127"/>
      <c r="G158" s="114"/>
      <c r="H158" s="114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</row>
    <row r="159">
      <c r="A159" s="113"/>
      <c r="B159" s="113"/>
      <c r="C159" s="114"/>
      <c r="D159" s="114"/>
      <c r="E159" s="114"/>
      <c r="F159" s="127"/>
      <c r="G159" s="114"/>
      <c r="H159" s="114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</row>
    <row r="160">
      <c r="A160" s="113"/>
      <c r="B160" s="113"/>
      <c r="C160" s="114"/>
      <c r="D160" s="114"/>
      <c r="E160" s="114"/>
      <c r="F160" s="127"/>
      <c r="G160" s="114"/>
      <c r="H160" s="114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</row>
    <row r="161">
      <c r="A161" s="113"/>
      <c r="B161" s="113"/>
      <c r="C161" s="114"/>
      <c r="D161" s="114"/>
      <c r="E161" s="114"/>
      <c r="F161" s="127"/>
      <c r="G161" s="114"/>
      <c r="H161" s="114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</row>
    <row r="162">
      <c r="A162" s="113"/>
      <c r="B162" s="113"/>
      <c r="C162" s="114"/>
      <c r="D162" s="114"/>
      <c r="E162" s="114"/>
      <c r="F162" s="127"/>
      <c r="G162" s="114"/>
      <c r="H162" s="114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</row>
    <row r="163">
      <c r="A163" s="113"/>
      <c r="B163" s="113"/>
      <c r="C163" s="114"/>
      <c r="D163" s="114"/>
      <c r="E163" s="114"/>
      <c r="F163" s="127"/>
      <c r="G163" s="114"/>
      <c r="H163" s="114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</row>
    <row r="164">
      <c r="A164" s="113"/>
      <c r="B164" s="113"/>
      <c r="C164" s="114"/>
      <c r="D164" s="114"/>
      <c r="E164" s="114"/>
      <c r="F164" s="127"/>
      <c r="G164" s="114"/>
      <c r="H164" s="114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</row>
    <row r="165">
      <c r="A165" s="113"/>
      <c r="B165" s="113"/>
      <c r="C165" s="114"/>
      <c r="D165" s="114"/>
      <c r="E165" s="114"/>
      <c r="F165" s="127"/>
      <c r="G165" s="114"/>
      <c r="H165" s="114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</row>
    <row r="166">
      <c r="A166" s="113"/>
      <c r="B166" s="113"/>
      <c r="C166" s="114"/>
      <c r="D166" s="114"/>
      <c r="E166" s="114"/>
      <c r="F166" s="127"/>
      <c r="G166" s="114"/>
      <c r="H166" s="114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</row>
    <row r="167">
      <c r="A167" s="113"/>
      <c r="B167" s="113"/>
      <c r="C167" s="114"/>
      <c r="D167" s="114"/>
      <c r="E167" s="114"/>
      <c r="F167" s="127"/>
      <c r="G167" s="114"/>
      <c r="H167" s="114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</row>
    <row r="168">
      <c r="A168" s="113"/>
      <c r="B168" s="113"/>
      <c r="C168" s="114"/>
      <c r="D168" s="114"/>
      <c r="E168" s="114"/>
      <c r="F168" s="127"/>
      <c r="G168" s="114"/>
      <c r="H168" s="114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</row>
    <row r="169">
      <c r="A169" s="113"/>
      <c r="B169" s="113"/>
      <c r="C169" s="114"/>
      <c r="D169" s="114"/>
      <c r="E169" s="114"/>
      <c r="F169" s="127"/>
      <c r="G169" s="114"/>
      <c r="H169" s="114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</row>
    <row r="170">
      <c r="A170" s="113"/>
      <c r="B170" s="113"/>
      <c r="C170" s="114"/>
      <c r="D170" s="114"/>
      <c r="E170" s="114"/>
      <c r="F170" s="127"/>
      <c r="G170" s="114"/>
      <c r="H170" s="114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</row>
    <row r="171">
      <c r="A171" s="113"/>
      <c r="B171" s="113"/>
      <c r="C171" s="114"/>
      <c r="D171" s="114"/>
      <c r="E171" s="114"/>
      <c r="F171" s="127"/>
      <c r="G171" s="114"/>
      <c r="H171" s="114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</row>
    <row r="172">
      <c r="A172" s="113"/>
      <c r="B172" s="113"/>
      <c r="C172" s="114"/>
      <c r="D172" s="114"/>
      <c r="E172" s="114"/>
      <c r="F172" s="127"/>
      <c r="G172" s="114"/>
      <c r="H172" s="114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</row>
    <row r="173">
      <c r="A173" s="113"/>
      <c r="B173" s="113"/>
      <c r="C173" s="114"/>
      <c r="D173" s="114"/>
      <c r="E173" s="114"/>
      <c r="F173" s="127"/>
      <c r="G173" s="114"/>
      <c r="H173" s="114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</row>
    <row r="174">
      <c r="A174" s="113"/>
      <c r="B174" s="113"/>
      <c r="C174" s="114"/>
      <c r="D174" s="114"/>
      <c r="E174" s="114"/>
      <c r="F174" s="127"/>
      <c r="G174" s="114"/>
      <c r="H174" s="114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</row>
    <row r="175">
      <c r="A175" s="113"/>
      <c r="B175" s="113"/>
      <c r="C175" s="114"/>
      <c r="D175" s="114"/>
      <c r="E175" s="114"/>
      <c r="F175" s="127"/>
      <c r="G175" s="114"/>
      <c r="H175" s="114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</row>
    <row r="176">
      <c r="A176" s="113"/>
      <c r="B176" s="113"/>
      <c r="C176" s="114"/>
      <c r="D176" s="114"/>
      <c r="E176" s="114"/>
      <c r="F176" s="127"/>
      <c r="G176" s="114"/>
      <c r="H176" s="114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</row>
    <row r="177">
      <c r="A177" s="113"/>
      <c r="B177" s="113"/>
      <c r="C177" s="114"/>
      <c r="D177" s="114"/>
      <c r="E177" s="114"/>
      <c r="F177" s="127"/>
      <c r="G177" s="114"/>
      <c r="H177" s="114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</row>
    <row r="178">
      <c r="A178" s="113"/>
      <c r="B178" s="113"/>
      <c r="C178" s="114"/>
      <c r="D178" s="114"/>
      <c r="E178" s="114"/>
      <c r="F178" s="127"/>
      <c r="G178" s="114"/>
      <c r="H178" s="114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</row>
    <row r="179">
      <c r="A179" s="113"/>
      <c r="B179" s="113"/>
      <c r="C179" s="114"/>
      <c r="D179" s="114"/>
      <c r="E179" s="114"/>
      <c r="F179" s="127"/>
      <c r="G179" s="114"/>
      <c r="H179" s="114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</row>
    <row r="180">
      <c r="A180" s="113"/>
      <c r="B180" s="113"/>
      <c r="C180" s="114"/>
      <c r="D180" s="114"/>
      <c r="E180" s="114"/>
      <c r="F180" s="127"/>
      <c r="G180" s="114"/>
      <c r="H180" s="114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</row>
    <row r="181">
      <c r="A181" s="113"/>
      <c r="B181" s="113"/>
      <c r="C181" s="114"/>
      <c r="D181" s="114"/>
      <c r="E181" s="114"/>
      <c r="F181" s="127"/>
      <c r="G181" s="114"/>
      <c r="H181" s="114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</row>
    <row r="182">
      <c r="A182" s="113"/>
      <c r="B182" s="113"/>
      <c r="C182" s="114"/>
      <c r="D182" s="114"/>
      <c r="E182" s="114"/>
      <c r="F182" s="127"/>
      <c r="G182" s="114"/>
      <c r="H182" s="114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</row>
    <row r="183">
      <c r="A183" s="113"/>
      <c r="B183" s="113"/>
      <c r="C183" s="114"/>
      <c r="D183" s="114"/>
      <c r="E183" s="114"/>
      <c r="F183" s="127"/>
      <c r="G183" s="114"/>
      <c r="H183" s="114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</row>
    <row r="184">
      <c r="A184" s="113"/>
      <c r="B184" s="113"/>
      <c r="C184" s="114"/>
      <c r="D184" s="114"/>
      <c r="E184" s="114"/>
      <c r="F184" s="127"/>
      <c r="G184" s="114"/>
      <c r="H184" s="114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</row>
    <row r="185">
      <c r="A185" s="113"/>
      <c r="B185" s="113"/>
      <c r="C185" s="114"/>
      <c r="D185" s="114"/>
      <c r="E185" s="114"/>
      <c r="F185" s="127"/>
      <c r="G185" s="114"/>
      <c r="H185" s="114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</row>
    <row r="186">
      <c r="A186" s="113"/>
      <c r="B186" s="113"/>
      <c r="C186" s="114"/>
      <c r="D186" s="114"/>
      <c r="E186" s="114"/>
      <c r="F186" s="127"/>
      <c r="G186" s="114"/>
      <c r="H186" s="114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</row>
    <row r="187">
      <c r="A187" s="113"/>
      <c r="B187" s="113"/>
      <c r="C187" s="114"/>
      <c r="D187" s="114"/>
      <c r="E187" s="114"/>
      <c r="F187" s="127"/>
      <c r="G187" s="114"/>
      <c r="H187" s="114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</row>
    <row r="188">
      <c r="A188" s="113"/>
      <c r="B188" s="113"/>
      <c r="C188" s="114"/>
      <c r="D188" s="114"/>
      <c r="E188" s="114"/>
      <c r="F188" s="127"/>
      <c r="G188" s="114"/>
      <c r="H188" s="114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</row>
    <row r="189">
      <c r="A189" s="113"/>
      <c r="B189" s="113"/>
      <c r="C189" s="114"/>
      <c r="D189" s="114"/>
      <c r="E189" s="114"/>
      <c r="F189" s="127"/>
      <c r="G189" s="114"/>
      <c r="H189" s="114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</row>
    <row r="190">
      <c r="A190" s="113"/>
      <c r="B190" s="113"/>
      <c r="C190" s="114"/>
      <c r="D190" s="114"/>
      <c r="E190" s="114"/>
      <c r="F190" s="127"/>
      <c r="G190" s="114"/>
      <c r="H190" s="114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</row>
    <row r="191">
      <c r="A191" s="113"/>
      <c r="B191" s="113"/>
      <c r="C191" s="114"/>
      <c r="D191" s="114"/>
      <c r="E191" s="114"/>
      <c r="F191" s="127"/>
      <c r="G191" s="114"/>
      <c r="H191" s="114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</row>
    <row r="192">
      <c r="A192" s="113"/>
      <c r="B192" s="113"/>
      <c r="C192" s="114"/>
      <c r="D192" s="114"/>
      <c r="E192" s="114"/>
      <c r="F192" s="127"/>
      <c r="G192" s="114"/>
      <c r="H192" s="114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</row>
    <row r="193">
      <c r="A193" s="113"/>
      <c r="B193" s="113"/>
      <c r="C193" s="114"/>
      <c r="D193" s="114"/>
      <c r="E193" s="114"/>
      <c r="F193" s="127"/>
      <c r="G193" s="114"/>
      <c r="H193" s="114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</row>
    <row r="194">
      <c r="A194" s="113"/>
      <c r="B194" s="113"/>
      <c r="C194" s="114"/>
      <c r="D194" s="114"/>
      <c r="E194" s="114"/>
      <c r="F194" s="127"/>
      <c r="G194" s="114"/>
      <c r="H194" s="114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</row>
    <row r="195">
      <c r="A195" s="113"/>
      <c r="B195" s="113"/>
      <c r="C195" s="114"/>
      <c r="D195" s="114"/>
      <c r="E195" s="114"/>
      <c r="F195" s="127"/>
      <c r="G195" s="114"/>
      <c r="H195" s="114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</row>
    <row r="196">
      <c r="A196" s="113"/>
      <c r="B196" s="113"/>
      <c r="C196" s="114"/>
      <c r="D196" s="114"/>
      <c r="E196" s="114"/>
      <c r="F196" s="127"/>
      <c r="G196" s="114"/>
      <c r="H196" s="114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</row>
    <row r="197">
      <c r="A197" s="113"/>
      <c r="B197" s="113"/>
      <c r="C197" s="114"/>
      <c r="D197" s="114"/>
      <c r="E197" s="114"/>
      <c r="F197" s="127"/>
      <c r="G197" s="114"/>
      <c r="H197" s="114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</row>
    <row r="198">
      <c r="A198" s="113"/>
      <c r="B198" s="113"/>
      <c r="C198" s="114"/>
      <c r="D198" s="114"/>
      <c r="E198" s="114"/>
      <c r="F198" s="127"/>
      <c r="G198" s="114"/>
      <c r="H198" s="114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</row>
    <row r="199">
      <c r="A199" s="113"/>
      <c r="B199" s="113"/>
      <c r="C199" s="114"/>
      <c r="D199" s="114"/>
      <c r="E199" s="114"/>
      <c r="F199" s="127"/>
      <c r="G199" s="114"/>
      <c r="H199" s="114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</row>
    <row r="200">
      <c r="A200" s="113"/>
      <c r="B200" s="113"/>
      <c r="C200" s="114"/>
      <c r="D200" s="114"/>
      <c r="E200" s="114"/>
      <c r="F200" s="127"/>
      <c r="G200" s="114"/>
      <c r="H200" s="114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</row>
    <row r="201">
      <c r="A201" s="113"/>
      <c r="B201" s="113"/>
      <c r="C201" s="114"/>
      <c r="D201" s="114"/>
      <c r="E201" s="114"/>
      <c r="F201" s="127"/>
      <c r="G201" s="114"/>
      <c r="H201" s="114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</row>
    <row r="202">
      <c r="A202" s="113"/>
      <c r="B202" s="113"/>
      <c r="C202" s="114"/>
      <c r="D202" s="114"/>
      <c r="E202" s="114"/>
      <c r="F202" s="127"/>
      <c r="G202" s="114"/>
      <c r="H202" s="114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</row>
    <row r="203">
      <c r="A203" s="113"/>
      <c r="B203" s="113"/>
      <c r="C203" s="114"/>
      <c r="D203" s="114"/>
      <c r="E203" s="114"/>
      <c r="F203" s="127"/>
      <c r="G203" s="114"/>
      <c r="H203" s="114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</row>
    <row r="204">
      <c r="A204" s="113"/>
      <c r="B204" s="113"/>
      <c r="C204" s="114"/>
      <c r="D204" s="114"/>
      <c r="E204" s="114"/>
      <c r="F204" s="127"/>
      <c r="G204" s="114"/>
      <c r="H204" s="114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</row>
    <row r="205">
      <c r="A205" s="113"/>
      <c r="B205" s="113"/>
      <c r="C205" s="114"/>
      <c r="D205" s="114"/>
      <c r="E205" s="114"/>
      <c r="F205" s="127"/>
      <c r="G205" s="114"/>
      <c r="H205" s="114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</row>
    <row r="206">
      <c r="A206" s="113"/>
      <c r="B206" s="113"/>
      <c r="C206" s="114"/>
      <c r="D206" s="114"/>
      <c r="E206" s="114"/>
      <c r="F206" s="127"/>
      <c r="G206" s="114"/>
      <c r="H206" s="114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</row>
    <row r="207">
      <c r="A207" s="113"/>
      <c r="B207" s="113"/>
      <c r="C207" s="114"/>
      <c r="D207" s="114"/>
      <c r="E207" s="114"/>
      <c r="F207" s="127"/>
      <c r="G207" s="114"/>
      <c r="H207" s="114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</row>
    <row r="208">
      <c r="A208" s="113"/>
      <c r="B208" s="113"/>
      <c r="C208" s="114"/>
      <c r="D208" s="114"/>
      <c r="E208" s="114"/>
      <c r="F208" s="127"/>
      <c r="G208" s="114"/>
      <c r="H208" s="114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</row>
    <row r="209">
      <c r="A209" s="113"/>
      <c r="B209" s="113"/>
      <c r="C209" s="114"/>
      <c r="D209" s="114"/>
      <c r="E209" s="114"/>
      <c r="F209" s="127"/>
      <c r="G209" s="114"/>
      <c r="H209" s="114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</row>
    <row r="210">
      <c r="A210" s="113"/>
      <c r="B210" s="113"/>
      <c r="C210" s="114"/>
      <c r="D210" s="114"/>
      <c r="E210" s="114"/>
      <c r="F210" s="127"/>
      <c r="G210" s="114"/>
      <c r="H210" s="114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</row>
    <row r="211">
      <c r="A211" s="113"/>
      <c r="B211" s="113"/>
      <c r="C211" s="114"/>
      <c r="D211" s="114"/>
      <c r="E211" s="114"/>
      <c r="F211" s="127"/>
      <c r="G211" s="114"/>
      <c r="H211" s="114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</row>
    <row r="212">
      <c r="A212" s="113"/>
      <c r="B212" s="113"/>
      <c r="C212" s="114"/>
      <c r="D212" s="114"/>
      <c r="E212" s="114"/>
      <c r="F212" s="127"/>
      <c r="G212" s="114"/>
      <c r="H212" s="114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</row>
    <row r="213">
      <c r="A213" s="113"/>
      <c r="B213" s="113"/>
      <c r="C213" s="114"/>
      <c r="D213" s="114"/>
      <c r="E213" s="114"/>
      <c r="F213" s="127"/>
      <c r="G213" s="114"/>
      <c r="H213" s="114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</row>
    <row r="214">
      <c r="A214" s="113"/>
      <c r="B214" s="113"/>
      <c r="C214" s="114"/>
      <c r="D214" s="114"/>
      <c r="E214" s="114"/>
      <c r="F214" s="127"/>
      <c r="G214" s="114"/>
      <c r="H214" s="114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</row>
    <row r="215">
      <c r="A215" s="113"/>
      <c r="B215" s="113"/>
      <c r="C215" s="114"/>
      <c r="D215" s="114"/>
      <c r="E215" s="114"/>
      <c r="F215" s="127"/>
      <c r="G215" s="114"/>
      <c r="H215" s="114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</row>
    <row r="216">
      <c r="A216" s="113"/>
      <c r="B216" s="113"/>
      <c r="C216" s="114"/>
      <c r="D216" s="114"/>
      <c r="E216" s="114"/>
      <c r="F216" s="127"/>
      <c r="G216" s="114"/>
      <c r="H216" s="114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</row>
    <row r="217">
      <c r="A217" s="113"/>
      <c r="B217" s="113"/>
      <c r="C217" s="114"/>
      <c r="D217" s="114"/>
      <c r="E217" s="114"/>
      <c r="F217" s="127"/>
      <c r="G217" s="114"/>
      <c r="H217" s="114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</row>
    <row r="218">
      <c r="A218" s="113"/>
      <c r="B218" s="113"/>
      <c r="C218" s="114"/>
      <c r="D218" s="114"/>
      <c r="E218" s="114"/>
      <c r="F218" s="127"/>
      <c r="G218" s="114"/>
      <c r="H218" s="114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</row>
    <row r="219">
      <c r="A219" s="113"/>
      <c r="B219" s="113"/>
      <c r="C219" s="114"/>
      <c r="D219" s="114"/>
      <c r="E219" s="114"/>
      <c r="F219" s="127"/>
      <c r="G219" s="114"/>
      <c r="H219" s="114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</row>
    <row r="220">
      <c r="A220" s="113"/>
      <c r="B220" s="113"/>
      <c r="C220" s="114"/>
      <c r="D220" s="114"/>
      <c r="E220" s="114"/>
      <c r="F220" s="127"/>
      <c r="G220" s="114"/>
      <c r="H220" s="114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</row>
    <row r="221">
      <c r="A221" s="113"/>
      <c r="B221" s="113"/>
      <c r="C221" s="114"/>
      <c r="D221" s="114"/>
      <c r="E221" s="114"/>
      <c r="F221" s="127"/>
      <c r="G221" s="114"/>
      <c r="H221" s="114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</row>
    <row r="222">
      <c r="A222" s="113"/>
      <c r="B222" s="113"/>
      <c r="C222" s="114"/>
      <c r="D222" s="114"/>
      <c r="E222" s="114"/>
      <c r="F222" s="127"/>
      <c r="G222" s="114"/>
      <c r="H222" s="114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</row>
    <row r="223">
      <c r="A223" s="113"/>
      <c r="B223" s="113"/>
      <c r="C223" s="114"/>
      <c r="D223" s="114"/>
      <c r="E223" s="114"/>
      <c r="F223" s="127"/>
      <c r="G223" s="114"/>
      <c r="H223" s="114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</row>
    <row r="224">
      <c r="A224" s="113"/>
      <c r="B224" s="113"/>
      <c r="C224" s="114"/>
      <c r="D224" s="114"/>
      <c r="E224" s="114"/>
      <c r="F224" s="127"/>
      <c r="G224" s="114"/>
      <c r="H224" s="114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</row>
    <row r="225">
      <c r="A225" s="113"/>
      <c r="B225" s="113"/>
      <c r="C225" s="114"/>
      <c r="D225" s="114"/>
      <c r="E225" s="114"/>
      <c r="F225" s="127"/>
      <c r="G225" s="114"/>
      <c r="H225" s="114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</row>
    <row r="226">
      <c r="A226" s="113"/>
      <c r="B226" s="113"/>
      <c r="C226" s="114"/>
      <c r="D226" s="114"/>
      <c r="E226" s="114"/>
      <c r="F226" s="127"/>
      <c r="G226" s="114"/>
      <c r="H226" s="114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</row>
    <row r="227">
      <c r="A227" s="113"/>
      <c r="B227" s="113"/>
      <c r="C227" s="114"/>
      <c r="D227" s="114"/>
      <c r="E227" s="114"/>
      <c r="F227" s="127"/>
      <c r="G227" s="114"/>
      <c r="H227" s="114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</row>
    <row r="228">
      <c r="A228" s="113"/>
      <c r="B228" s="113"/>
      <c r="C228" s="114"/>
      <c r="D228" s="114"/>
      <c r="E228" s="114"/>
      <c r="F228" s="127"/>
      <c r="G228" s="114"/>
      <c r="H228" s="114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</row>
    <row r="229">
      <c r="A229" s="113"/>
      <c r="B229" s="113"/>
      <c r="C229" s="114"/>
      <c r="D229" s="114"/>
      <c r="E229" s="114"/>
      <c r="F229" s="127"/>
      <c r="G229" s="114"/>
      <c r="H229" s="114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</row>
    <row r="230">
      <c r="A230" s="113"/>
      <c r="B230" s="113"/>
      <c r="C230" s="114"/>
      <c r="D230" s="114"/>
      <c r="E230" s="114"/>
      <c r="F230" s="127"/>
      <c r="G230" s="114"/>
      <c r="H230" s="114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</row>
    <row r="231">
      <c r="A231" s="113"/>
      <c r="B231" s="113"/>
      <c r="C231" s="114"/>
      <c r="D231" s="114"/>
      <c r="E231" s="114"/>
      <c r="F231" s="127"/>
      <c r="G231" s="114"/>
      <c r="H231" s="114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</row>
    <row r="232">
      <c r="A232" s="113"/>
      <c r="B232" s="113"/>
      <c r="C232" s="114"/>
      <c r="D232" s="114"/>
      <c r="E232" s="114"/>
      <c r="F232" s="127"/>
      <c r="G232" s="114"/>
      <c r="H232" s="114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</row>
    <row r="233">
      <c r="A233" s="113"/>
      <c r="B233" s="113"/>
      <c r="C233" s="114"/>
      <c r="D233" s="114"/>
      <c r="E233" s="114"/>
      <c r="F233" s="127"/>
      <c r="G233" s="114"/>
      <c r="H233" s="114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</row>
    <row r="234">
      <c r="A234" s="113"/>
      <c r="B234" s="113"/>
      <c r="C234" s="114"/>
      <c r="D234" s="114"/>
      <c r="E234" s="114"/>
      <c r="F234" s="127"/>
      <c r="G234" s="114"/>
      <c r="H234" s="114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</row>
    <row r="235">
      <c r="A235" s="113"/>
      <c r="B235" s="113"/>
      <c r="C235" s="114"/>
      <c r="D235" s="114"/>
      <c r="E235" s="114"/>
      <c r="F235" s="127"/>
      <c r="G235" s="114"/>
      <c r="H235" s="114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</row>
    <row r="236">
      <c r="A236" s="113"/>
      <c r="B236" s="113"/>
      <c r="C236" s="114"/>
      <c r="D236" s="114"/>
      <c r="E236" s="114"/>
      <c r="F236" s="127"/>
      <c r="G236" s="114"/>
      <c r="H236" s="114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</row>
    <row r="237">
      <c r="A237" s="113"/>
      <c r="B237" s="113"/>
      <c r="C237" s="114"/>
      <c r="D237" s="114"/>
      <c r="E237" s="114"/>
      <c r="F237" s="127"/>
      <c r="G237" s="114"/>
      <c r="H237" s="114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</row>
    <row r="238">
      <c r="A238" s="113"/>
      <c r="B238" s="113"/>
      <c r="C238" s="114"/>
      <c r="D238" s="114"/>
      <c r="E238" s="114"/>
      <c r="F238" s="127"/>
      <c r="G238" s="114"/>
      <c r="H238" s="114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</row>
    <row r="239">
      <c r="A239" s="113"/>
      <c r="B239" s="113"/>
      <c r="C239" s="114"/>
      <c r="D239" s="114"/>
      <c r="E239" s="114"/>
      <c r="F239" s="127"/>
      <c r="G239" s="114"/>
      <c r="H239" s="114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</row>
    <row r="240">
      <c r="A240" s="113"/>
      <c r="B240" s="113"/>
      <c r="C240" s="114"/>
      <c r="D240" s="114"/>
      <c r="E240" s="114"/>
      <c r="F240" s="127"/>
      <c r="G240" s="114"/>
      <c r="H240" s="114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</row>
    <row r="241">
      <c r="A241" s="113"/>
      <c r="B241" s="113"/>
      <c r="C241" s="114"/>
      <c r="D241" s="114"/>
      <c r="E241" s="114"/>
      <c r="F241" s="127"/>
      <c r="G241" s="114"/>
      <c r="H241" s="114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</row>
    <row r="242">
      <c r="A242" s="113"/>
      <c r="B242" s="113"/>
      <c r="C242" s="114"/>
      <c r="D242" s="114"/>
      <c r="E242" s="114"/>
      <c r="F242" s="127"/>
      <c r="G242" s="114"/>
      <c r="H242" s="114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</row>
    <row r="243">
      <c r="A243" s="113"/>
      <c r="B243" s="113"/>
      <c r="C243" s="114"/>
      <c r="D243" s="114"/>
      <c r="E243" s="114"/>
      <c r="F243" s="127"/>
      <c r="G243" s="114"/>
      <c r="H243" s="114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</row>
    <row r="244">
      <c r="A244" s="113"/>
      <c r="B244" s="113"/>
      <c r="C244" s="114"/>
      <c r="D244" s="114"/>
      <c r="E244" s="114"/>
      <c r="F244" s="127"/>
      <c r="G244" s="114"/>
      <c r="H244" s="114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</row>
    <row r="245">
      <c r="A245" s="113"/>
      <c r="B245" s="113"/>
      <c r="C245" s="114"/>
      <c r="D245" s="114"/>
      <c r="E245" s="114"/>
      <c r="F245" s="127"/>
      <c r="G245" s="114"/>
      <c r="H245" s="114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</row>
    <row r="246">
      <c r="A246" s="113"/>
      <c r="B246" s="113"/>
      <c r="C246" s="114"/>
      <c r="D246" s="114"/>
      <c r="E246" s="114"/>
      <c r="F246" s="127"/>
      <c r="G246" s="114"/>
      <c r="H246" s="114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</row>
    <row r="247">
      <c r="A247" s="113"/>
      <c r="B247" s="113"/>
      <c r="C247" s="114"/>
      <c r="D247" s="114"/>
      <c r="E247" s="114"/>
      <c r="F247" s="127"/>
      <c r="G247" s="114"/>
      <c r="H247" s="114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</row>
    <row r="248">
      <c r="A248" s="113"/>
      <c r="B248" s="113"/>
      <c r="C248" s="114"/>
      <c r="D248" s="114"/>
      <c r="E248" s="114"/>
      <c r="F248" s="127"/>
      <c r="G248" s="114"/>
      <c r="H248" s="114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</row>
    <row r="249">
      <c r="A249" s="113"/>
      <c r="B249" s="113"/>
      <c r="C249" s="114"/>
      <c r="D249" s="114"/>
      <c r="E249" s="114"/>
      <c r="F249" s="127"/>
      <c r="G249" s="114"/>
      <c r="H249" s="114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</row>
    <row r="250">
      <c r="A250" s="113"/>
      <c r="B250" s="113"/>
      <c r="C250" s="114"/>
      <c r="D250" s="114"/>
      <c r="E250" s="114"/>
      <c r="F250" s="127"/>
      <c r="G250" s="114"/>
      <c r="H250" s="114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</row>
    <row r="251">
      <c r="A251" s="113"/>
      <c r="B251" s="113"/>
      <c r="C251" s="114"/>
      <c r="D251" s="114"/>
      <c r="E251" s="114"/>
      <c r="F251" s="127"/>
      <c r="G251" s="114"/>
      <c r="H251" s="114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</row>
    <row r="252">
      <c r="A252" s="113"/>
      <c r="B252" s="113"/>
      <c r="C252" s="114"/>
      <c r="D252" s="114"/>
      <c r="E252" s="114"/>
      <c r="F252" s="127"/>
      <c r="G252" s="114"/>
      <c r="H252" s="114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</row>
    <row r="253">
      <c r="A253" s="113"/>
      <c r="B253" s="113"/>
      <c r="C253" s="114"/>
      <c r="D253" s="114"/>
      <c r="E253" s="114"/>
      <c r="F253" s="127"/>
      <c r="G253" s="114"/>
      <c r="H253" s="114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</row>
    <row r="254">
      <c r="A254" s="113"/>
      <c r="B254" s="113"/>
      <c r="C254" s="114"/>
      <c r="D254" s="114"/>
      <c r="E254" s="114"/>
      <c r="F254" s="127"/>
      <c r="G254" s="114"/>
      <c r="H254" s="114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</row>
    <row r="255">
      <c r="A255" s="113"/>
      <c r="B255" s="113"/>
      <c r="C255" s="114"/>
      <c r="D255" s="114"/>
      <c r="E255" s="114"/>
      <c r="F255" s="127"/>
      <c r="G255" s="114"/>
      <c r="H255" s="114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</row>
    <row r="256">
      <c r="A256" s="113"/>
      <c r="B256" s="113"/>
      <c r="C256" s="114"/>
      <c r="D256" s="114"/>
      <c r="E256" s="114"/>
      <c r="F256" s="127"/>
      <c r="G256" s="114"/>
      <c r="H256" s="114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</row>
    <row r="257">
      <c r="A257" s="113"/>
      <c r="B257" s="113"/>
      <c r="C257" s="114"/>
      <c r="D257" s="114"/>
      <c r="E257" s="114"/>
      <c r="F257" s="127"/>
      <c r="G257" s="114"/>
      <c r="H257" s="114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</row>
    <row r="258">
      <c r="A258" s="113"/>
      <c r="B258" s="113"/>
      <c r="C258" s="114"/>
      <c r="D258" s="114"/>
      <c r="E258" s="114"/>
      <c r="F258" s="127"/>
      <c r="G258" s="114"/>
      <c r="H258" s="114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</row>
    <row r="259">
      <c r="A259" s="113"/>
      <c r="B259" s="113"/>
      <c r="C259" s="114"/>
      <c r="D259" s="114"/>
      <c r="E259" s="114"/>
      <c r="F259" s="127"/>
      <c r="G259" s="114"/>
      <c r="H259" s="114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</row>
    <row r="260">
      <c r="A260" s="113"/>
      <c r="B260" s="113"/>
      <c r="C260" s="114"/>
      <c r="D260" s="114"/>
      <c r="E260" s="114"/>
      <c r="F260" s="127"/>
      <c r="G260" s="114"/>
      <c r="H260" s="114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</row>
    <row r="261">
      <c r="A261" s="113"/>
      <c r="B261" s="113"/>
      <c r="C261" s="114"/>
      <c r="D261" s="114"/>
      <c r="E261" s="114"/>
      <c r="F261" s="127"/>
      <c r="G261" s="114"/>
      <c r="H261" s="114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</row>
    <row r="262">
      <c r="A262" s="113"/>
      <c r="B262" s="113"/>
      <c r="C262" s="114"/>
      <c r="D262" s="114"/>
      <c r="E262" s="114"/>
      <c r="F262" s="127"/>
      <c r="G262" s="114"/>
      <c r="H262" s="114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</row>
    <row r="263">
      <c r="A263" s="113"/>
      <c r="B263" s="113"/>
      <c r="C263" s="114"/>
      <c r="D263" s="114"/>
      <c r="E263" s="114"/>
      <c r="F263" s="127"/>
      <c r="G263" s="114"/>
      <c r="H263" s="114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</row>
    <row r="264">
      <c r="A264" s="113"/>
      <c r="B264" s="113"/>
      <c r="C264" s="114"/>
      <c r="D264" s="114"/>
      <c r="E264" s="114"/>
      <c r="F264" s="127"/>
      <c r="G264" s="114"/>
      <c r="H264" s="114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</row>
    <row r="265">
      <c r="A265" s="113"/>
      <c r="B265" s="113"/>
      <c r="C265" s="114"/>
      <c r="D265" s="114"/>
      <c r="E265" s="114"/>
      <c r="F265" s="127"/>
      <c r="G265" s="114"/>
      <c r="H265" s="114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</row>
    <row r="266">
      <c r="A266" s="113"/>
      <c r="B266" s="113"/>
      <c r="C266" s="114"/>
      <c r="D266" s="114"/>
      <c r="E266" s="114"/>
      <c r="F266" s="127"/>
      <c r="G266" s="114"/>
      <c r="H266" s="114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</row>
    <row r="267">
      <c r="A267" s="113"/>
      <c r="B267" s="113"/>
      <c r="C267" s="114"/>
      <c r="D267" s="114"/>
      <c r="E267" s="114"/>
      <c r="F267" s="127"/>
      <c r="G267" s="114"/>
      <c r="H267" s="114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</row>
    <row r="268">
      <c r="A268" s="113"/>
      <c r="B268" s="113"/>
      <c r="C268" s="114"/>
      <c r="D268" s="114"/>
      <c r="E268" s="114"/>
      <c r="F268" s="127"/>
      <c r="G268" s="114"/>
      <c r="H268" s="114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</row>
    <row r="269">
      <c r="A269" s="113"/>
      <c r="B269" s="113"/>
      <c r="C269" s="114"/>
      <c r="D269" s="114"/>
      <c r="E269" s="114"/>
      <c r="F269" s="127"/>
      <c r="G269" s="114"/>
      <c r="H269" s="114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</row>
    <row r="270">
      <c r="A270" s="113"/>
      <c r="B270" s="113"/>
      <c r="C270" s="114"/>
      <c r="D270" s="114"/>
      <c r="E270" s="114"/>
      <c r="F270" s="127"/>
      <c r="G270" s="114"/>
      <c r="H270" s="114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</row>
    <row r="271">
      <c r="A271" s="113"/>
      <c r="B271" s="113"/>
      <c r="C271" s="114"/>
      <c r="D271" s="114"/>
      <c r="E271" s="114"/>
      <c r="F271" s="127"/>
      <c r="G271" s="114"/>
      <c r="H271" s="114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</row>
    <row r="272">
      <c r="A272" s="113"/>
      <c r="B272" s="113"/>
      <c r="C272" s="114"/>
      <c r="D272" s="114"/>
      <c r="E272" s="114"/>
      <c r="F272" s="127"/>
      <c r="G272" s="114"/>
      <c r="H272" s="114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</row>
    <row r="273">
      <c r="A273" s="113"/>
      <c r="B273" s="113"/>
      <c r="C273" s="114"/>
      <c r="D273" s="114"/>
      <c r="E273" s="114"/>
      <c r="F273" s="127"/>
      <c r="G273" s="114"/>
      <c r="H273" s="114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</row>
    <row r="274">
      <c r="A274" s="113"/>
      <c r="B274" s="113"/>
      <c r="C274" s="114"/>
      <c r="D274" s="114"/>
      <c r="E274" s="114"/>
      <c r="F274" s="127"/>
      <c r="G274" s="114"/>
      <c r="H274" s="114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</row>
    <row r="275">
      <c r="A275" s="113"/>
      <c r="B275" s="113"/>
      <c r="C275" s="114"/>
      <c r="D275" s="114"/>
      <c r="E275" s="114"/>
      <c r="F275" s="127"/>
      <c r="G275" s="114"/>
      <c r="H275" s="114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</row>
    <row r="276">
      <c r="A276" s="113"/>
      <c r="B276" s="113"/>
      <c r="C276" s="114"/>
      <c r="D276" s="114"/>
      <c r="E276" s="114"/>
      <c r="F276" s="127"/>
      <c r="G276" s="114"/>
      <c r="H276" s="114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</row>
    <row r="277">
      <c r="A277" s="113"/>
      <c r="B277" s="113"/>
      <c r="C277" s="114"/>
      <c r="D277" s="114"/>
      <c r="E277" s="114"/>
      <c r="F277" s="127"/>
      <c r="G277" s="114"/>
      <c r="H277" s="114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</row>
    <row r="278">
      <c r="A278" s="113"/>
      <c r="B278" s="113"/>
      <c r="C278" s="114"/>
      <c r="D278" s="114"/>
      <c r="E278" s="114"/>
      <c r="F278" s="127"/>
      <c r="G278" s="114"/>
      <c r="H278" s="114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</row>
    <row r="279">
      <c r="A279" s="113"/>
      <c r="B279" s="113"/>
      <c r="C279" s="114"/>
      <c r="D279" s="114"/>
      <c r="E279" s="114"/>
      <c r="F279" s="127"/>
      <c r="G279" s="114"/>
      <c r="H279" s="114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</row>
    <row r="280">
      <c r="A280" s="113"/>
      <c r="B280" s="113"/>
      <c r="C280" s="114"/>
      <c r="D280" s="114"/>
      <c r="E280" s="114"/>
      <c r="F280" s="127"/>
      <c r="G280" s="114"/>
      <c r="H280" s="114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</row>
    <row r="281">
      <c r="A281" s="113"/>
      <c r="B281" s="113"/>
      <c r="C281" s="114"/>
      <c r="D281" s="114"/>
      <c r="E281" s="114"/>
      <c r="F281" s="127"/>
      <c r="G281" s="114"/>
      <c r="H281" s="114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</row>
    <row r="282">
      <c r="A282" s="113"/>
      <c r="B282" s="113"/>
      <c r="C282" s="114"/>
      <c r="D282" s="114"/>
      <c r="E282" s="114"/>
      <c r="F282" s="127"/>
      <c r="G282" s="114"/>
      <c r="H282" s="114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</row>
    <row r="283">
      <c r="A283" s="113"/>
      <c r="B283" s="113"/>
      <c r="C283" s="114"/>
      <c r="D283" s="114"/>
      <c r="E283" s="114"/>
      <c r="F283" s="127"/>
      <c r="G283" s="114"/>
      <c r="H283" s="114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</row>
    <row r="284">
      <c r="A284" s="113"/>
      <c r="B284" s="113"/>
      <c r="C284" s="114"/>
      <c r="D284" s="114"/>
      <c r="E284" s="114"/>
      <c r="F284" s="127"/>
      <c r="G284" s="114"/>
      <c r="H284" s="114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</row>
    <row r="285">
      <c r="A285" s="113"/>
      <c r="B285" s="113"/>
      <c r="C285" s="114"/>
      <c r="D285" s="114"/>
      <c r="E285" s="114"/>
      <c r="F285" s="127"/>
      <c r="G285" s="114"/>
      <c r="H285" s="114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</row>
    <row r="286">
      <c r="A286" s="113"/>
      <c r="B286" s="113"/>
      <c r="C286" s="114"/>
      <c r="D286" s="114"/>
      <c r="E286" s="114"/>
      <c r="F286" s="127"/>
      <c r="G286" s="114"/>
      <c r="H286" s="114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</row>
    <row r="287">
      <c r="A287" s="113"/>
      <c r="B287" s="113"/>
      <c r="C287" s="114"/>
      <c r="D287" s="114"/>
      <c r="E287" s="114"/>
      <c r="F287" s="127"/>
      <c r="G287" s="114"/>
      <c r="H287" s="114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</row>
    <row r="288">
      <c r="A288" s="113"/>
      <c r="B288" s="113"/>
      <c r="C288" s="114"/>
      <c r="D288" s="114"/>
      <c r="E288" s="114"/>
      <c r="F288" s="127"/>
      <c r="G288" s="114"/>
      <c r="H288" s="114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</row>
    <row r="289">
      <c r="A289" s="113"/>
      <c r="B289" s="113"/>
      <c r="C289" s="114"/>
      <c r="D289" s="114"/>
      <c r="E289" s="114"/>
      <c r="F289" s="127"/>
      <c r="G289" s="114"/>
      <c r="H289" s="114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</row>
    <row r="290">
      <c r="A290" s="113"/>
      <c r="B290" s="113"/>
      <c r="C290" s="114"/>
      <c r="D290" s="114"/>
      <c r="E290" s="114"/>
      <c r="F290" s="127"/>
      <c r="G290" s="114"/>
      <c r="H290" s="114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</row>
    <row r="291">
      <c r="A291" s="113"/>
      <c r="B291" s="113"/>
      <c r="C291" s="114"/>
      <c r="D291" s="114"/>
      <c r="E291" s="114"/>
      <c r="F291" s="127"/>
      <c r="G291" s="114"/>
      <c r="H291" s="114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</row>
    <row r="292">
      <c r="A292" s="113"/>
      <c r="B292" s="113"/>
      <c r="C292" s="114"/>
      <c r="D292" s="114"/>
      <c r="E292" s="114"/>
      <c r="F292" s="127"/>
      <c r="G292" s="114"/>
      <c r="H292" s="114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</row>
    <row r="293">
      <c r="A293" s="113"/>
      <c r="B293" s="113"/>
      <c r="C293" s="114"/>
      <c r="D293" s="114"/>
      <c r="E293" s="114"/>
      <c r="F293" s="127"/>
      <c r="G293" s="114"/>
      <c r="H293" s="114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</row>
    <row r="294">
      <c r="A294" s="113"/>
      <c r="B294" s="113"/>
      <c r="C294" s="114"/>
      <c r="D294" s="114"/>
      <c r="E294" s="114"/>
      <c r="F294" s="127"/>
      <c r="G294" s="114"/>
      <c r="H294" s="114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</row>
    <row r="295">
      <c r="A295" s="113"/>
      <c r="B295" s="113"/>
      <c r="C295" s="114"/>
      <c r="D295" s="114"/>
      <c r="E295" s="114"/>
      <c r="F295" s="127"/>
      <c r="G295" s="114"/>
      <c r="H295" s="114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</row>
    <row r="296">
      <c r="A296" s="113"/>
      <c r="B296" s="113"/>
      <c r="C296" s="114"/>
      <c r="D296" s="114"/>
      <c r="E296" s="114"/>
      <c r="F296" s="127"/>
      <c r="G296" s="114"/>
      <c r="H296" s="114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</row>
    <row r="297">
      <c r="A297" s="113"/>
      <c r="B297" s="113"/>
      <c r="C297" s="114"/>
      <c r="D297" s="114"/>
      <c r="E297" s="114"/>
      <c r="F297" s="127"/>
      <c r="G297" s="114"/>
      <c r="H297" s="114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</row>
    <row r="298">
      <c r="A298" s="113"/>
      <c r="B298" s="113"/>
      <c r="C298" s="114"/>
      <c r="D298" s="114"/>
      <c r="E298" s="114"/>
      <c r="F298" s="127"/>
      <c r="G298" s="114"/>
      <c r="H298" s="114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</row>
    <row r="299">
      <c r="A299" s="113"/>
      <c r="B299" s="113"/>
      <c r="C299" s="114"/>
      <c r="D299" s="114"/>
      <c r="E299" s="114"/>
      <c r="F299" s="127"/>
      <c r="G299" s="114"/>
      <c r="H299" s="114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</row>
    <row r="300">
      <c r="A300" s="113"/>
      <c r="B300" s="113"/>
      <c r="C300" s="114"/>
      <c r="D300" s="114"/>
      <c r="E300" s="114"/>
      <c r="F300" s="127"/>
      <c r="G300" s="114"/>
      <c r="H300" s="114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</row>
    <row r="301">
      <c r="A301" s="113"/>
      <c r="B301" s="113"/>
      <c r="C301" s="114"/>
      <c r="D301" s="114"/>
      <c r="E301" s="114"/>
      <c r="F301" s="127"/>
      <c r="G301" s="114"/>
      <c r="H301" s="114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</row>
    <row r="302">
      <c r="A302" s="113"/>
      <c r="B302" s="113"/>
      <c r="C302" s="114"/>
      <c r="D302" s="114"/>
      <c r="E302" s="114"/>
      <c r="F302" s="127"/>
      <c r="G302" s="114"/>
      <c r="H302" s="114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</row>
    <row r="303">
      <c r="A303" s="113"/>
      <c r="B303" s="113"/>
      <c r="C303" s="114"/>
      <c r="D303" s="114"/>
      <c r="E303" s="114"/>
      <c r="F303" s="127"/>
      <c r="G303" s="114"/>
      <c r="H303" s="114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</row>
    <row r="304">
      <c r="A304" s="113"/>
      <c r="B304" s="113"/>
      <c r="C304" s="114"/>
      <c r="D304" s="114"/>
      <c r="E304" s="114"/>
      <c r="F304" s="127"/>
      <c r="G304" s="114"/>
      <c r="H304" s="114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</row>
    <row r="305">
      <c r="A305" s="113"/>
      <c r="B305" s="113"/>
      <c r="C305" s="114"/>
      <c r="D305" s="114"/>
      <c r="E305" s="114"/>
      <c r="F305" s="127"/>
      <c r="G305" s="114"/>
      <c r="H305" s="114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</row>
    <row r="306">
      <c r="A306" s="113"/>
      <c r="B306" s="113"/>
      <c r="C306" s="114"/>
      <c r="D306" s="114"/>
      <c r="E306" s="114"/>
      <c r="F306" s="127"/>
      <c r="G306" s="114"/>
      <c r="H306" s="114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</row>
    <row r="307">
      <c r="A307" s="113"/>
      <c r="B307" s="113"/>
      <c r="C307" s="114"/>
      <c r="D307" s="114"/>
      <c r="E307" s="114"/>
      <c r="F307" s="127"/>
      <c r="G307" s="114"/>
      <c r="H307" s="114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</row>
    <row r="308">
      <c r="A308" s="113"/>
      <c r="B308" s="113"/>
      <c r="C308" s="114"/>
      <c r="D308" s="114"/>
      <c r="E308" s="114"/>
      <c r="F308" s="127"/>
      <c r="G308" s="114"/>
      <c r="H308" s="114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</row>
    <row r="309">
      <c r="A309" s="113"/>
      <c r="B309" s="113"/>
      <c r="C309" s="114"/>
      <c r="D309" s="114"/>
      <c r="E309" s="114"/>
      <c r="F309" s="127"/>
      <c r="G309" s="114"/>
      <c r="H309" s="114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</row>
    <row r="310">
      <c r="A310" s="113"/>
      <c r="B310" s="113"/>
      <c r="C310" s="114"/>
      <c r="D310" s="114"/>
      <c r="E310" s="114"/>
      <c r="F310" s="127"/>
      <c r="G310" s="114"/>
      <c r="H310" s="114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</row>
    <row r="311">
      <c r="A311" s="113"/>
      <c r="B311" s="113"/>
      <c r="C311" s="114"/>
      <c r="D311" s="114"/>
      <c r="E311" s="114"/>
      <c r="F311" s="127"/>
      <c r="G311" s="114"/>
      <c r="H311" s="114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</row>
    <row r="312">
      <c r="A312" s="113"/>
      <c r="B312" s="113"/>
      <c r="C312" s="114"/>
      <c r="D312" s="114"/>
      <c r="E312" s="114"/>
      <c r="F312" s="127"/>
      <c r="G312" s="114"/>
      <c r="H312" s="114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</row>
    <row r="313">
      <c r="A313" s="113"/>
      <c r="B313" s="113"/>
      <c r="C313" s="114"/>
      <c r="D313" s="114"/>
      <c r="E313" s="114"/>
      <c r="F313" s="127"/>
      <c r="G313" s="114"/>
      <c r="H313" s="114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</row>
    <row r="314">
      <c r="A314" s="113"/>
      <c r="B314" s="113"/>
      <c r="C314" s="114"/>
      <c r="D314" s="114"/>
      <c r="E314" s="114"/>
      <c r="F314" s="127"/>
      <c r="G314" s="114"/>
      <c r="H314" s="114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</row>
    <row r="315">
      <c r="A315" s="113"/>
      <c r="B315" s="113"/>
      <c r="C315" s="114"/>
      <c r="D315" s="114"/>
      <c r="E315" s="114"/>
      <c r="F315" s="127"/>
      <c r="G315" s="114"/>
      <c r="H315" s="114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</row>
    <row r="316">
      <c r="A316" s="113"/>
      <c r="B316" s="113"/>
      <c r="C316" s="114"/>
      <c r="D316" s="114"/>
      <c r="E316" s="114"/>
      <c r="F316" s="127"/>
      <c r="G316" s="114"/>
      <c r="H316" s="114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</row>
    <row r="317">
      <c r="A317" s="113"/>
      <c r="B317" s="113"/>
      <c r="C317" s="114"/>
      <c r="D317" s="114"/>
      <c r="E317" s="114"/>
      <c r="F317" s="127"/>
      <c r="G317" s="114"/>
      <c r="H317" s="114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</row>
    <row r="318">
      <c r="A318" s="113"/>
      <c r="B318" s="113"/>
      <c r="C318" s="114"/>
      <c r="D318" s="114"/>
      <c r="E318" s="114"/>
      <c r="F318" s="127"/>
      <c r="G318" s="114"/>
      <c r="H318" s="114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</row>
    <row r="319">
      <c r="A319" s="113"/>
      <c r="B319" s="113"/>
      <c r="C319" s="114"/>
      <c r="D319" s="114"/>
      <c r="E319" s="114"/>
      <c r="F319" s="127"/>
      <c r="G319" s="114"/>
      <c r="H319" s="114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</row>
    <row r="320">
      <c r="A320" s="113"/>
      <c r="B320" s="113"/>
      <c r="C320" s="114"/>
      <c r="D320" s="114"/>
      <c r="E320" s="114"/>
      <c r="F320" s="127"/>
      <c r="G320" s="114"/>
      <c r="H320" s="114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</row>
    <row r="321">
      <c r="A321" s="113"/>
      <c r="B321" s="113"/>
      <c r="C321" s="114"/>
      <c r="D321" s="114"/>
      <c r="E321" s="114"/>
      <c r="F321" s="127"/>
      <c r="G321" s="114"/>
      <c r="H321" s="114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</row>
    <row r="322">
      <c r="A322" s="113"/>
      <c r="B322" s="113"/>
      <c r="C322" s="114"/>
      <c r="D322" s="114"/>
      <c r="E322" s="114"/>
      <c r="F322" s="127"/>
      <c r="G322" s="114"/>
      <c r="H322" s="114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</row>
    <row r="323">
      <c r="A323" s="113"/>
      <c r="B323" s="113"/>
      <c r="C323" s="114"/>
      <c r="D323" s="114"/>
      <c r="E323" s="114"/>
      <c r="F323" s="127"/>
      <c r="G323" s="114"/>
      <c r="H323" s="114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</row>
    <row r="324">
      <c r="A324" s="113"/>
      <c r="B324" s="113"/>
      <c r="C324" s="114"/>
      <c r="D324" s="114"/>
      <c r="E324" s="114"/>
      <c r="F324" s="127"/>
      <c r="G324" s="114"/>
      <c r="H324" s="114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</row>
    <row r="325">
      <c r="A325" s="113"/>
      <c r="B325" s="113"/>
      <c r="C325" s="114"/>
      <c r="D325" s="114"/>
      <c r="E325" s="114"/>
      <c r="F325" s="127"/>
      <c r="G325" s="114"/>
      <c r="H325" s="114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</row>
    <row r="326">
      <c r="A326" s="113"/>
      <c r="B326" s="113"/>
      <c r="C326" s="114"/>
      <c r="D326" s="114"/>
      <c r="E326" s="114"/>
      <c r="F326" s="127"/>
      <c r="G326" s="114"/>
      <c r="H326" s="114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</row>
    <row r="327">
      <c r="A327" s="113"/>
      <c r="B327" s="113"/>
      <c r="C327" s="114"/>
      <c r="D327" s="114"/>
      <c r="E327" s="114"/>
      <c r="F327" s="127"/>
      <c r="G327" s="114"/>
      <c r="H327" s="114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</row>
    <row r="328">
      <c r="A328" s="113"/>
      <c r="B328" s="113"/>
      <c r="C328" s="114"/>
      <c r="D328" s="114"/>
      <c r="E328" s="114"/>
      <c r="F328" s="127"/>
      <c r="G328" s="114"/>
      <c r="H328" s="114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</row>
    <row r="329">
      <c r="A329" s="113"/>
      <c r="B329" s="113"/>
      <c r="C329" s="114"/>
      <c r="D329" s="114"/>
      <c r="E329" s="114"/>
      <c r="F329" s="127"/>
      <c r="G329" s="114"/>
      <c r="H329" s="114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</row>
    <row r="330">
      <c r="A330" s="113"/>
      <c r="B330" s="113"/>
      <c r="C330" s="114"/>
      <c r="D330" s="114"/>
      <c r="E330" s="114"/>
      <c r="F330" s="127"/>
      <c r="G330" s="114"/>
      <c r="H330" s="114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</row>
    <row r="331">
      <c r="A331" s="113"/>
      <c r="B331" s="113"/>
      <c r="C331" s="114"/>
      <c r="D331" s="114"/>
      <c r="E331" s="114"/>
      <c r="F331" s="127"/>
      <c r="G331" s="114"/>
      <c r="H331" s="114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</row>
    <row r="332">
      <c r="A332" s="113"/>
      <c r="B332" s="113"/>
      <c r="C332" s="114"/>
      <c r="D332" s="114"/>
      <c r="E332" s="114"/>
      <c r="F332" s="127"/>
      <c r="G332" s="114"/>
      <c r="H332" s="114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</row>
    <row r="333">
      <c r="A333" s="113"/>
      <c r="B333" s="113"/>
      <c r="C333" s="114"/>
      <c r="D333" s="114"/>
      <c r="E333" s="114"/>
      <c r="F333" s="127"/>
      <c r="G333" s="114"/>
      <c r="H333" s="114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</row>
    <row r="334">
      <c r="A334" s="113"/>
      <c r="B334" s="113"/>
      <c r="C334" s="114"/>
      <c r="D334" s="114"/>
      <c r="E334" s="114"/>
      <c r="F334" s="127"/>
      <c r="G334" s="114"/>
      <c r="H334" s="114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</row>
    <row r="335">
      <c r="A335" s="113"/>
      <c r="B335" s="113"/>
      <c r="C335" s="114"/>
      <c r="D335" s="114"/>
      <c r="E335" s="114"/>
      <c r="F335" s="127"/>
      <c r="G335" s="114"/>
      <c r="H335" s="114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</row>
    <row r="336">
      <c r="A336" s="113"/>
      <c r="B336" s="113"/>
      <c r="C336" s="114"/>
      <c r="D336" s="114"/>
      <c r="E336" s="114"/>
      <c r="F336" s="127"/>
      <c r="G336" s="114"/>
      <c r="H336" s="114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</row>
    <row r="337">
      <c r="A337" s="113"/>
      <c r="B337" s="113"/>
      <c r="C337" s="114"/>
      <c r="D337" s="114"/>
      <c r="E337" s="114"/>
      <c r="F337" s="127"/>
      <c r="G337" s="114"/>
      <c r="H337" s="114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</row>
    <row r="338">
      <c r="A338" s="113"/>
      <c r="B338" s="113"/>
      <c r="C338" s="114"/>
      <c r="D338" s="114"/>
      <c r="E338" s="114"/>
      <c r="F338" s="127"/>
      <c r="G338" s="114"/>
      <c r="H338" s="114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</row>
    <row r="339">
      <c r="A339" s="113"/>
      <c r="B339" s="113"/>
      <c r="C339" s="114"/>
      <c r="D339" s="114"/>
      <c r="E339" s="114"/>
      <c r="F339" s="127"/>
      <c r="G339" s="114"/>
      <c r="H339" s="114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</row>
    <row r="340">
      <c r="A340" s="113"/>
      <c r="B340" s="113"/>
      <c r="C340" s="114"/>
      <c r="D340" s="114"/>
      <c r="E340" s="114"/>
      <c r="F340" s="127"/>
      <c r="G340" s="114"/>
      <c r="H340" s="114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</row>
    <row r="341">
      <c r="A341" s="113"/>
      <c r="B341" s="113"/>
      <c r="C341" s="114"/>
      <c r="D341" s="114"/>
      <c r="E341" s="114"/>
      <c r="F341" s="127"/>
      <c r="G341" s="114"/>
      <c r="H341" s="114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</row>
    <row r="342">
      <c r="A342" s="113"/>
      <c r="B342" s="113"/>
      <c r="C342" s="114"/>
      <c r="D342" s="114"/>
      <c r="E342" s="114"/>
      <c r="F342" s="127"/>
      <c r="G342" s="114"/>
      <c r="H342" s="114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</row>
    <row r="343">
      <c r="A343" s="113"/>
      <c r="B343" s="113"/>
      <c r="C343" s="114"/>
      <c r="D343" s="114"/>
      <c r="E343" s="114"/>
      <c r="F343" s="127"/>
      <c r="G343" s="114"/>
      <c r="H343" s="114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</row>
    <row r="344">
      <c r="A344" s="113"/>
      <c r="B344" s="113"/>
      <c r="C344" s="114"/>
      <c r="D344" s="114"/>
      <c r="E344" s="114"/>
      <c r="F344" s="127"/>
      <c r="G344" s="114"/>
      <c r="H344" s="114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</row>
    <row r="345">
      <c r="A345" s="113"/>
      <c r="B345" s="113"/>
      <c r="C345" s="114"/>
      <c r="D345" s="114"/>
      <c r="E345" s="114"/>
      <c r="F345" s="127"/>
      <c r="G345" s="114"/>
      <c r="H345" s="114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</row>
    <row r="346">
      <c r="A346" s="113"/>
      <c r="B346" s="113"/>
      <c r="C346" s="114"/>
      <c r="D346" s="114"/>
      <c r="E346" s="114"/>
      <c r="F346" s="127"/>
      <c r="G346" s="114"/>
      <c r="H346" s="114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</row>
    <row r="347">
      <c r="A347" s="113"/>
      <c r="B347" s="113"/>
      <c r="C347" s="114"/>
      <c r="D347" s="114"/>
      <c r="E347" s="114"/>
      <c r="F347" s="127"/>
      <c r="G347" s="114"/>
      <c r="H347" s="114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</row>
    <row r="348">
      <c r="A348" s="113"/>
      <c r="B348" s="113"/>
      <c r="C348" s="114"/>
      <c r="D348" s="114"/>
      <c r="E348" s="114"/>
      <c r="F348" s="127"/>
      <c r="G348" s="114"/>
      <c r="H348" s="114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</row>
    <row r="349">
      <c r="A349" s="113"/>
      <c r="B349" s="113"/>
      <c r="C349" s="114"/>
      <c r="D349" s="114"/>
      <c r="E349" s="114"/>
      <c r="F349" s="127"/>
      <c r="G349" s="114"/>
      <c r="H349" s="114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</row>
    <row r="350">
      <c r="A350" s="113"/>
      <c r="B350" s="113"/>
      <c r="C350" s="114"/>
      <c r="D350" s="114"/>
      <c r="E350" s="114"/>
      <c r="F350" s="127"/>
      <c r="G350" s="114"/>
      <c r="H350" s="114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</row>
    <row r="351">
      <c r="A351" s="113"/>
      <c r="B351" s="113"/>
      <c r="C351" s="114"/>
      <c r="D351" s="114"/>
      <c r="E351" s="114"/>
      <c r="F351" s="127"/>
      <c r="G351" s="114"/>
      <c r="H351" s="114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</row>
    <row r="352">
      <c r="A352" s="113"/>
      <c r="B352" s="113"/>
      <c r="C352" s="114"/>
      <c r="D352" s="114"/>
      <c r="E352" s="114"/>
      <c r="F352" s="127"/>
      <c r="G352" s="114"/>
      <c r="H352" s="114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</row>
    <row r="353">
      <c r="A353" s="113"/>
      <c r="B353" s="113"/>
      <c r="C353" s="114"/>
      <c r="D353" s="114"/>
      <c r="E353" s="114"/>
      <c r="F353" s="127"/>
      <c r="G353" s="114"/>
      <c r="H353" s="114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</row>
    <row r="354">
      <c r="A354" s="113"/>
      <c r="B354" s="113"/>
      <c r="C354" s="114"/>
      <c r="D354" s="114"/>
      <c r="E354" s="114"/>
      <c r="F354" s="127"/>
      <c r="G354" s="114"/>
      <c r="H354" s="114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</row>
    <row r="355">
      <c r="A355" s="113"/>
      <c r="B355" s="113"/>
      <c r="C355" s="114"/>
      <c r="D355" s="114"/>
      <c r="E355" s="114"/>
      <c r="F355" s="127"/>
      <c r="G355" s="114"/>
      <c r="H355" s="114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</row>
    <row r="356">
      <c r="A356" s="113"/>
      <c r="B356" s="113"/>
      <c r="C356" s="114"/>
      <c r="D356" s="114"/>
      <c r="E356" s="114"/>
      <c r="F356" s="127"/>
      <c r="G356" s="114"/>
      <c r="H356" s="114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</row>
    <row r="357">
      <c r="A357" s="113"/>
      <c r="B357" s="113"/>
      <c r="C357" s="114"/>
      <c r="D357" s="114"/>
      <c r="E357" s="114"/>
      <c r="F357" s="127"/>
      <c r="G357" s="114"/>
      <c r="H357" s="114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  <c r="AT357" s="118"/>
      <c r="AU357" s="118"/>
    </row>
    <row r="358">
      <c r="A358" s="113"/>
      <c r="B358" s="113"/>
      <c r="C358" s="114"/>
      <c r="D358" s="114"/>
      <c r="E358" s="114"/>
      <c r="F358" s="127"/>
      <c r="G358" s="114"/>
      <c r="H358" s="114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  <c r="AT358" s="118"/>
      <c r="AU358" s="118"/>
    </row>
    <row r="359">
      <c r="A359" s="113"/>
      <c r="B359" s="113"/>
      <c r="C359" s="114"/>
      <c r="D359" s="114"/>
      <c r="E359" s="114"/>
      <c r="F359" s="127"/>
      <c r="G359" s="114"/>
      <c r="H359" s="114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  <c r="AT359" s="118"/>
      <c r="AU359" s="118"/>
    </row>
    <row r="360">
      <c r="A360" s="113"/>
      <c r="B360" s="113"/>
      <c r="C360" s="114"/>
      <c r="D360" s="114"/>
      <c r="E360" s="114"/>
      <c r="F360" s="127"/>
      <c r="G360" s="114"/>
      <c r="H360" s="114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</row>
    <row r="361">
      <c r="A361" s="113"/>
      <c r="B361" s="113"/>
      <c r="C361" s="114"/>
      <c r="D361" s="114"/>
      <c r="E361" s="114"/>
      <c r="F361" s="127"/>
      <c r="G361" s="114"/>
      <c r="H361" s="114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</row>
    <row r="362">
      <c r="A362" s="113"/>
      <c r="B362" s="113"/>
      <c r="C362" s="114"/>
      <c r="D362" s="114"/>
      <c r="E362" s="114"/>
      <c r="F362" s="127"/>
      <c r="G362" s="114"/>
      <c r="H362" s="114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  <c r="AT362" s="118"/>
      <c r="AU362" s="118"/>
    </row>
    <row r="363">
      <c r="A363" s="113"/>
      <c r="B363" s="113"/>
      <c r="C363" s="114"/>
      <c r="D363" s="114"/>
      <c r="E363" s="114"/>
      <c r="F363" s="127"/>
      <c r="G363" s="114"/>
      <c r="H363" s="114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  <c r="AT363" s="118"/>
      <c r="AU363" s="118"/>
    </row>
    <row r="364">
      <c r="A364" s="113"/>
      <c r="B364" s="113"/>
      <c r="C364" s="114"/>
      <c r="D364" s="114"/>
      <c r="E364" s="114"/>
      <c r="F364" s="127"/>
      <c r="G364" s="114"/>
      <c r="H364" s="114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18"/>
      <c r="AS364" s="118"/>
      <c r="AT364" s="118"/>
      <c r="AU364" s="118"/>
    </row>
    <row r="365">
      <c r="A365" s="113"/>
      <c r="B365" s="113"/>
      <c r="C365" s="114"/>
      <c r="D365" s="114"/>
      <c r="E365" s="114"/>
      <c r="F365" s="127"/>
      <c r="G365" s="114"/>
      <c r="H365" s="114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  <c r="AP365" s="118"/>
      <c r="AQ365" s="118"/>
      <c r="AR365" s="118"/>
      <c r="AS365" s="118"/>
      <c r="AT365" s="118"/>
      <c r="AU365" s="118"/>
    </row>
    <row r="366">
      <c r="A366" s="113"/>
      <c r="B366" s="113"/>
      <c r="C366" s="114"/>
      <c r="D366" s="114"/>
      <c r="E366" s="114"/>
      <c r="F366" s="127"/>
      <c r="G366" s="114"/>
      <c r="H366" s="114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  <c r="AP366" s="118"/>
      <c r="AQ366" s="118"/>
      <c r="AR366" s="118"/>
      <c r="AS366" s="118"/>
      <c r="AT366" s="118"/>
      <c r="AU366" s="118"/>
    </row>
    <row r="367">
      <c r="A367" s="113"/>
      <c r="B367" s="113"/>
      <c r="C367" s="114"/>
      <c r="D367" s="114"/>
      <c r="E367" s="114"/>
      <c r="F367" s="127"/>
      <c r="G367" s="114"/>
      <c r="H367" s="114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  <c r="AL367" s="118"/>
      <c r="AM367" s="118"/>
      <c r="AN367" s="118"/>
      <c r="AO367" s="118"/>
      <c r="AP367" s="118"/>
      <c r="AQ367" s="118"/>
      <c r="AR367" s="118"/>
      <c r="AS367" s="118"/>
      <c r="AT367" s="118"/>
      <c r="AU367" s="118"/>
    </row>
    <row r="368">
      <c r="A368" s="113"/>
      <c r="B368" s="113"/>
      <c r="C368" s="114"/>
      <c r="D368" s="114"/>
      <c r="E368" s="114"/>
      <c r="F368" s="127"/>
      <c r="G368" s="114"/>
      <c r="H368" s="114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  <c r="AT368" s="118"/>
      <c r="AU368" s="118"/>
    </row>
    <row r="369">
      <c r="A369" s="113"/>
      <c r="B369" s="113"/>
      <c r="C369" s="114"/>
      <c r="D369" s="114"/>
      <c r="E369" s="114"/>
      <c r="F369" s="127"/>
      <c r="G369" s="114"/>
      <c r="H369" s="114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  <c r="AL369" s="118"/>
      <c r="AM369" s="118"/>
      <c r="AN369" s="118"/>
      <c r="AO369" s="118"/>
      <c r="AP369" s="118"/>
      <c r="AQ369" s="118"/>
      <c r="AR369" s="118"/>
      <c r="AS369" s="118"/>
      <c r="AT369" s="118"/>
      <c r="AU369" s="118"/>
    </row>
    <row r="370">
      <c r="A370" s="113"/>
      <c r="B370" s="113"/>
      <c r="C370" s="114"/>
      <c r="D370" s="114"/>
      <c r="E370" s="114"/>
      <c r="F370" s="127"/>
      <c r="G370" s="114"/>
      <c r="H370" s="114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8"/>
      <c r="AT370" s="118"/>
      <c r="AU370" s="118"/>
    </row>
    <row r="371">
      <c r="A371" s="113"/>
      <c r="B371" s="113"/>
      <c r="C371" s="114"/>
      <c r="D371" s="114"/>
      <c r="E371" s="114"/>
      <c r="F371" s="127"/>
      <c r="G371" s="114"/>
      <c r="H371" s="114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  <c r="AT371" s="118"/>
      <c r="AU371" s="118"/>
    </row>
    <row r="372">
      <c r="A372" s="113"/>
      <c r="B372" s="113"/>
      <c r="C372" s="114"/>
      <c r="D372" s="114"/>
      <c r="E372" s="114"/>
      <c r="F372" s="127"/>
      <c r="G372" s="114"/>
      <c r="H372" s="114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8"/>
      <c r="AT372" s="118"/>
      <c r="AU372" s="118"/>
    </row>
    <row r="373">
      <c r="A373" s="113"/>
      <c r="B373" s="113"/>
      <c r="C373" s="114"/>
      <c r="D373" s="114"/>
      <c r="E373" s="114"/>
      <c r="F373" s="127"/>
      <c r="G373" s="114"/>
      <c r="H373" s="114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8"/>
      <c r="AT373" s="118"/>
      <c r="AU373" s="118"/>
    </row>
    <row r="374">
      <c r="A374" s="113"/>
      <c r="B374" s="113"/>
      <c r="C374" s="114"/>
      <c r="D374" s="114"/>
      <c r="E374" s="114"/>
      <c r="F374" s="127"/>
      <c r="G374" s="114"/>
      <c r="H374" s="114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8"/>
      <c r="AT374" s="118"/>
      <c r="AU374" s="118"/>
    </row>
    <row r="375">
      <c r="A375" s="113"/>
      <c r="B375" s="113"/>
      <c r="C375" s="114"/>
      <c r="D375" s="114"/>
      <c r="E375" s="114"/>
      <c r="F375" s="127"/>
      <c r="G375" s="114"/>
      <c r="H375" s="114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  <c r="AT375" s="118"/>
      <c r="AU375" s="118"/>
    </row>
    <row r="376">
      <c r="A376" s="113"/>
      <c r="B376" s="113"/>
      <c r="C376" s="114"/>
      <c r="D376" s="114"/>
      <c r="E376" s="114"/>
      <c r="F376" s="127"/>
      <c r="G376" s="114"/>
      <c r="H376" s="114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  <c r="AL376" s="118"/>
      <c r="AM376" s="118"/>
      <c r="AN376" s="118"/>
      <c r="AO376" s="118"/>
      <c r="AP376" s="118"/>
      <c r="AQ376" s="118"/>
      <c r="AR376" s="118"/>
      <c r="AS376" s="118"/>
      <c r="AT376" s="118"/>
      <c r="AU376" s="118"/>
    </row>
    <row r="377">
      <c r="A377" s="113"/>
      <c r="B377" s="113"/>
      <c r="C377" s="114"/>
      <c r="D377" s="114"/>
      <c r="E377" s="114"/>
      <c r="F377" s="127"/>
      <c r="G377" s="114"/>
      <c r="H377" s="114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  <c r="AL377" s="118"/>
      <c r="AM377" s="118"/>
      <c r="AN377" s="118"/>
      <c r="AO377" s="118"/>
      <c r="AP377" s="118"/>
      <c r="AQ377" s="118"/>
      <c r="AR377" s="118"/>
      <c r="AS377" s="118"/>
      <c r="AT377" s="118"/>
      <c r="AU377" s="118"/>
    </row>
    <row r="378">
      <c r="A378" s="113"/>
      <c r="B378" s="113"/>
      <c r="C378" s="114"/>
      <c r="D378" s="114"/>
      <c r="E378" s="114"/>
      <c r="F378" s="127"/>
      <c r="G378" s="114"/>
      <c r="H378" s="114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  <c r="AP378" s="118"/>
      <c r="AQ378" s="118"/>
      <c r="AR378" s="118"/>
      <c r="AS378" s="118"/>
      <c r="AT378" s="118"/>
      <c r="AU378" s="118"/>
    </row>
    <row r="379">
      <c r="A379" s="113"/>
      <c r="B379" s="113"/>
      <c r="C379" s="114"/>
      <c r="D379" s="114"/>
      <c r="E379" s="114"/>
      <c r="F379" s="127"/>
      <c r="G379" s="114"/>
      <c r="H379" s="114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  <c r="AP379" s="118"/>
      <c r="AQ379" s="118"/>
      <c r="AR379" s="118"/>
      <c r="AS379" s="118"/>
      <c r="AT379" s="118"/>
      <c r="AU379" s="118"/>
    </row>
    <row r="380">
      <c r="A380" s="113"/>
      <c r="B380" s="113"/>
      <c r="C380" s="114"/>
      <c r="D380" s="114"/>
      <c r="E380" s="114"/>
      <c r="F380" s="127"/>
      <c r="G380" s="114"/>
      <c r="H380" s="114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118"/>
      <c r="AQ380" s="118"/>
      <c r="AR380" s="118"/>
      <c r="AS380" s="118"/>
      <c r="AT380" s="118"/>
      <c r="AU380" s="118"/>
    </row>
    <row r="381">
      <c r="A381" s="113"/>
      <c r="B381" s="113"/>
      <c r="C381" s="114"/>
      <c r="D381" s="114"/>
      <c r="E381" s="114"/>
      <c r="F381" s="127"/>
      <c r="G381" s="114"/>
      <c r="H381" s="114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/>
      <c r="AO381" s="118"/>
      <c r="AP381" s="118"/>
      <c r="AQ381" s="118"/>
      <c r="AR381" s="118"/>
      <c r="AS381" s="118"/>
      <c r="AT381" s="118"/>
      <c r="AU381" s="118"/>
    </row>
    <row r="382">
      <c r="A382" s="113"/>
      <c r="B382" s="113"/>
      <c r="C382" s="114"/>
      <c r="D382" s="114"/>
      <c r="E382" s="114"/>
      <c r="F382" s="127"/>
      <c r="G382" s="114"/>
      <c r="H382" s="114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</row>
    <row r="383">
      <c r="A383" s="113"/>
      <c r="B383" s="113"/>
      <c r="C383" s="114"/>
      <c r="D383" s="114"/>
      <c r="E383" s="114"/>
      <c r="F383" s="127"/>
      <c r="G383" s="114"/>
      <c r="H383" s="114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  <c r="AT383" s="118"/>
      <c r="AU383" s="118"/>
    </row>
    <row r="384">
      <c r="A384" s="113"/>
      <c r="B384" s="113"/>
      <c r="C384" s="114"/>
      <c r="D384" s="114"/>
      <c r="E384" s="114"/>
      <c r="F384" s="127"/>
      <c r="G384" s="114"/>
      <c r="H384" s="114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8"/>
      <c r="AT384" s="118"/>
      <c r="AU384" s="118"/>
    </row>
    <row r="385">
      <c r="A385" s="113"/>
      <c r="B385" s="113"/>
      <c r="C385" s="114"/>
      <c r="D385" s="114"/>
      <c r="E385" s="114"/>
      <c r="F385" s="127"/>
      <c r="G385" s="114"/>
      <c r="H385" s="114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8"/>
      <c r="AT385" s="118"/>
      <c r="AU385" s="118"/>
    </row>
    <row r="386">
      <c r="A386" s="113"/>
      <c r="B386" s="113"/>
      <c r="C386" s="114"/>
      <c r="D386" s="114"/>
      <c r="E386" s="114"/>
      <c r="F386" s="127"/>
      <c r="G386" s="114"/>
      <c r="H386" s="114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8"/>
      <c r="AT386" s="118"/>
      <c r="AU386" s="118"/>
    </row>
    <row r="387">
      <c r="A387" s="113"/>
      <c r="B387" s="113"/>
      <c r="C387" s="114"/>
      <c r="D387" s="114"/>
      <c r="E387" s="114"/>
      <c r="F387" s="127"/>
      <c r="G387" s="114"/>
      <c r="H387" s="114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8"/>
      <c r="AT387" s="118"/>
      <c r="AU387" s="118"/>
    </row>
    <row r="388">
      <c r="A388" s="113"/>
      <c r="B388" s="113"/>
      <c r="C388" s="114"/>
      <c r="D388" s="114"/>
      <c r="E388" s="114"/>
      <c r="F388" s="127"/>
      <c r="G388" s="114"/>
      <c r="H388" s="114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118"/>
      <c r="AQ388" s="118"/>
      <c r="AR388" s="118"/>
      <c r="AS388" s="118"/>
      <c r="AT388" s="118"/>
      <c r="AU388" s="118"/>
    </row>
    <row r="389">
      <c r="A389" s="113"/>
      <c r="B389" s="113"/>
      <c r="C389" s="114"/>
      <c r="D389" s="114"/>
      <c r="E389" s="114"/>
      <c r="F389" s="127"/>
      <c r="G389" s="114"/>
      <c r="H389" s="114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  <c r="AP389" s="118"/>
      <c r="AQ389" s="118"/>
      <c r="AR389" s="118"/>
      <c r="AS389" s="118"/>
      <c r="AT389" s="118"/>
      <c r="AU389" s="118"/>
    </row>
    <row r="390">
      <c r="A390" s="113"/>
      <c r="B390" s="113"/>
      <c r="C390" s="114"/>
      <c r="D390" s="114"/>
      <c r="E390" s="114"/>
      <c r="F390" s="127"/>
      <c r="G390" s="114"/>
      <c r="H390" s="114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</row>
    <row r="391">
      <c r="A391" s="113"/>
      <c r="B391" s="113"/>
      <c r="C391" s="114"/>
      <c r="D391" s="114"/>
      <c r="E391" s="114"/>
      <c r="F391" s="127"/>
      <c r="G391" s="114"/>
      <c r="H391" s="114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118"/>
      <c r="AQ391" s="118"/>
      <c r="AR391" s="118"/>
      <c r="AS391" s="118"/>
      <c r="AT391" s="118"/>
      <c r="AU391" s="118"/>
    </row>
    <row r="392">
      <c r="A392" s="113"/>
      <c r="B392" s="113"/>
      <c r="C392" s="114"/>
      <c r="D392" s="114"/>
      <c r="E392" s="114"/>
      <c r="F392" s="127"/>
      <c r="G392" s="114"/>
      <c r="H392" s="114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  <c r="AP392" s="118"/>
      <c r="AQ392" s="118"/>
      <c r="AR392" s="118"/>
      <c r="AS392" s="118"/>
      <c r="AT392" s="118"/>
      <c r="AU392" s="118"/>
    </row>
    <row r="393">
      <c r="A393" s="113"/>
      <c r="B393" s="113"/>
      <c r="C393" s="114"/>
      <c r="D393" s="114"/>
      <c r="E393" s="114"/>
      <c r="F393" s="127"/>
      <c r="G393" s="114"/>
      <c r="H393" s="114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  <c r="AL393" s="118"/>
      <c r="AM393" s="118"/>
      <c r="AN393" s="118"/>
      <c r="AO393" s="118"/>
      <c r="AP393" s="118"/>
      <c r="AQ393" s="118"/>
      <c r="AR393" s="118"/>
      <c r="AS393" s="118"/>
      <c r="AT393" s="118"/>
      <c r="AU393" s="118"/>
    </row>
    <row r="394">
      <c r="A394" s="113"/>
      <c r="B394" s="113"/>
      <c r="C394" s="114"/>
      <c r="D394" s="114"/>
      <c r="E394" s="114"/>
      <c r="F394" s="127"/>
      <c r="G394" s="114"/>
      <c r="H394" s="114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  <c r="AP394" s="118"/>
      <c r="AQ394" s="118"/>
      <c r="AR394" s="118"/>
      <c r="AS394" s="118"/>
      <c r="AT394" s="118"/>
      <c r="AU394" s="118"/>
    </row>
    <row r="395">
      <c r="A395" s="113"/>
      <c r="B395" s="113"/>
      <c r="C395" s="114"/>
      <c r="D395" s="114"/>
      <c r="E395" s="114"/>
      <c r="F395" s="127"/>
      <c r="G395" s="114"/>
      <c r="H395" s="114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  <c r="AP395" s="118"/>
      <c r="AQ395" s="118"/>
      <c r="AR395" s="118"/>
      <c r="AS395" s="118"/>
      <c r="AT395" s="118"/>
      <c r="AU395" s="118"/>
    </row>
    <row r="396">
      <c r="A396" s="113"/>
      <c r="B396" s="113"/>
      <c r="C396" s="114"/>
      <c r="D396" s="114"/>
      <c r="E396" s="114"/>
      <c r="F396" s="127"/>
      <c r="G396" s="114"/>
      <c r="H396" s="114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/>
      <c r="AO396" s="118"/>
      <c r="AP396" s="118"/>
      <c r="AQ396" s="118"/>
      <c r="AR396" s="118"/>
      <c r="AS396" s="118"/>
      <c r="AT396" s="118"/>
      <c r="AU396" s="118"/>
    </row>
    <row r="397">
      <c r="A397" s="113"/>
      <c r="B397" s="113"/>
      <c r="C397" s="114"/>
      <c r="D397" s="114"/>
      <c r="E397" s="114"/>
      <c r="F397" s="127"/>
      <c r="G397" s="114"/>
      <c r="H397" s="114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  <c r="AL397" s="118"/>
      <c r="AM397" s="118"/>
      <c r="AN397" s="118"/>
      <c r="AO397" s="118"/>
      <c r="AP397" s="118"/>
      <c r="AQ397" s="118"/>
      <c r="AR397" s="118"/>
      <c r="AS397" s="118"/>
      <c r="AT397" s="118"/>
      <c r="AU397" s="118"/>
    </row>
    <row r="398">
      <c r="A398" s="113"/>
      <c r="B398" s="113"/>
      <c r="C398" s="114"/>
      <c r="D398" s="114"/>
      <c r="E398" s="114"/>
      <c r="F398" s="127"/>
      <c r="G398" s="114"/>
      <c r="H398" s="114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8"/>
      <c r="AT398" s="118"/>
      <c r="AU398" s="118"/>
    </row>
    <row r="399">
      <c r="A399" s="113"/>
      <c r="B399" s="113"/>
      <c r="C399" s="114"/>
      <c r="D399" s="114"/>
      <c r="E399" s="114"/>
      <c r="F399" s="127"/>
      <c r="G399" s="114"/>
      <c r="H399" s="114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118"/>
      <c r="AQ399" s="118"/>
      <c r="AR399" s="118"/>
      <c r="AS399" s="118"/>
      <c r="AT399" s="118"/>
      <c r="AU399" s="118"/>
    </row>
    <row r="400">
      <c r="A400" s="113"/>
      <c r="B400" s="113"/>
      <c r="C400" s="114"/>
      <c r="D400" s="114"/>
      <c r="E400" s="114"/>
      <c r="F400" s="127"/>
      <c r="G400" s="114"/>
      <c r="H400" s="114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8"/>
      <c r="AT400" s="118"/>
      <c r="AU400" s="118"/>
    </row>
    <row r="401">
      <c r="A401" s="113"/>
      <c r="B401" s="113"/>
      <c r="C401" s="114"/>
      <c r="D401" s="114"/>
      <c r="E401" s="114"/>
      <c r="F401" s="127"/>
      <c r="G401" s="114"/>
      <c r="H401" s="114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8"/>
      <c r="AT401" s="118"/>
      <c r="AU401" s="118"/>
    </row>
    <row r="402">
      <c r="A402" s="113"/>
      <c r="B402" s="113"/>
      <c r="C402" s="114"/>
      <c r="D402" s="114"/>
      <c r="E402" s="114"/>
      <c r="F402" s="127"/>
      <c r="G402" s="114"/>
      <c r="H402" s="114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8"/>
      <c r="AT402" s="118"/>
      <c r="AU402" s="118"/>
    </row>
    <row r="403">
      <c r="A403" s="113"/>
      <c r="B403" s="113"/>
      <c r="C403" s="114"/>
      <c r="D403" s="114"/>
      <c r="E403" s="114"/>
      <c r="F403" s="127"/>
      <c r="G403" s="114"/>
      <c r="H403" s="114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  <c r="AP403" s="118"/>
      <c r="AQ403" s="118"/>
      <c r="AR403" s="118"/>
      <c r="AS403" s="118"/>
      <c r="AT403" s="118"/>
      <c r="AU403" s="118"/>
    </row>
    <row r="404">
      <c r="A404" s="113"/>
      <c r="B404" s="113"/>
      <c r="C404" s="114"/>
      <c r="D404" s="114"/>
      <c r="E404" s="114"/>
      <c r="F404" s="127"/>
      <c r="G404" s="114"/>
      <c r="H404" s="114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  <c r="AP404" s="118"/>
      <c r="AQ404" s="118"/>
      <c r="AR404" s="118"/>
      <c r="AS404" s="118"/>
      <c r="AT404" s="118"/>
      <c r="AU404" s="118"/>
    </row>
    <row r="405">
      <c r="A405" s="113"/>
      <c r="B405" s="113"/>
      <c r="C405" s="114"/>
      <c r="D405" s="114"/>
      <c r="E405" s="114"/>
      <c r="F405" s="127"/>
      <c r="G405" s="114"/>
      <c r="H405" s="114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  <c r="AP405" s="118"/>
      <c r="AQ405" s="118"/>
      <c r="AR405" s="118"/>
      <c r="AS405" s="118"/>
      <c r="AT405" s="118"/>
      <c r="AU405" s="118"/>
    </row>
    <row r="406">
      <c r="A406" s="113"/>
      <c r="B406" s="113"/>
      <c r="C406" s="114"/>
      <c r="D406" s="114"/>
      <c r="E406" s="114"/>
      <c r="F406" s="127"/>
      <c r="G406" s="114"/>
      <c r="H406" s="114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  <c r="AP406" s="118"/>
      <c r="AQ406" s="118"/>
      <c r="AR406" s="118"/>
      <c r="AS406" s="118"/>
      <c r="AT406" s="118"/>
      <c r="AU406" s="118"/>
    </row>
    <row r="407">
      <c r="A407" s="113"/>
      <c r="B407" s="113"/>
      <c r="C407" s="114"/>
      <c r="D407" s="114"/>
      <c r="E407" s="114"/>
      <c r="F407" s="127"/>
      <c r="G407" s="114"/>
      <c r="H407" s="114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  <c r="AT407" s="118"/>
      <c r="AU407" s="118"/>
    </row>
    <row r="408">
      <c r="A408" s="113"/>
      <c r="B408" s="113"/>
      <c r="C408" s="114"/>
      <c r="D408" s="114"/>
      <c r="E408" s="114"/>
      <c r="F408" s="127"/>
      <c r="G408" s="114"/>
      <c r="H408" s="114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  <c r="AP408" s="118"/>
      <c r="AQ408" s="118"/>
      <c r="AR408" s="118"/>
      <c r="AS408" s="118"/>
      <c r="AT408" s="118"/>
      <c r="AU408" s="118"/>
    </row>
    <row r="409">
      <c r="A409" s="113"/>
      <c r="B409" s="113"/>
      <c r="C409" s="114"/>
      <c r="D409" s="114"/>
      <c r="E409" s="114"/>
      <c r="F409" s="127"/>
      <c r="G409" s="114"/>
      <c r="H409" s="114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  <c r="AT409" s="118"/>
      <c r="AU409" s="118"/>
    </row>
    <row r="410">
      <c r="A410" s="113"/>
      <c r="B410" s="113"/>
      <c r="C410" s="114"/>
      <c r="D410" s="114"/>
      <c r="E410" s="114"/>
      <c r="F410" s="127"/>
      <c r="G410" s="114"/>
      <c r="H410" s="114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  <c r="AP410" s="118"/>
      <c r="AQ410" s="118"/>
      <c r="AR410" s="118"/>
      <c r="AS410" s="118"/>
      <c r="AT410" s="118"/>
      <c r="AU410" s="118"/>
    </row>
    <row r="411">
      <c r="A411" s="113"/>
      <c r="B411" s="113"/>
      <c r="C411" s="114"/>
      <c r="D411" s="114"/>
      <c r="E411" s="114"/>
      <c r="F411" s="127"/>
      <c r="G411" s="114"/>
      <c r="H411" s="114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  <c r="AT411" s="118"/>
      <c r="AU411" s="118"/>
    </row>
    <row r="412">
      <c r="A412" s="113"/>
      <c r="B412" s="113"/>
      <c r="C412" s="114"/>
      <c r="D412" s="114"/>
      <c r="E412" s="114"/>
      <c r="F412" s="127"/>
      <c r="G412" s="114"/>
      <c r="H412" s="114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  <c r="AT412" s="118"/>
      <c r="AU412" s="118"/>
    </row>
    <row r="413">
      <c r="A413" s="113"/>
      <c r="B413" s="113"/>
      <c r="C413" s="114"/>
      <c r="D413" s="114"/>
      <c r="E413" s="114"/>
      <c r="F413" s="127"/>
      <c r="G413" s="114"/>
      <c r="H413" s="114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  <c r="AP413" s="118"/>
      <c r="AQ413" s="118"/>
      <c r="AR413" s="118"/>
      <c r="AS413" s="118"/>
      <c r="AT413" s="118"/>
      <c r="AU413" s="118"/>
    </row>
    <row r="414">
      <c r="A414" s="113"/>
      <c r="B414" s="113"/>
      <c r="C414" s="114"/>
      <c r="D414" s="114"/>
      <c r="E414" s="114"/>
      <c r="F414" s="127"/>
      <c r="G414" s="114"/>
      <c r="H414" s="114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  <c r="AT414" s="118"/>
      <c r="AU414" s="118"/>
    </row>
    <row r="415">
      <c r="A415" s="113"/>
      <c r="B415" s="113"/>
      <c r="C415" s="114"/>
      <c r="D415" s="114"/>
      <c r="E415" s="114"/>
      <c r="F415" s="127"/>
      <c r="G415" s="114"/>
      <c r="H415" s="114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  <c r="AP415" s="118"/>
      <c r="AQ415" s="118"/>
      <c r="AR415" s="118"/>
      <c r="AS415" s="118"/>
      <c r="AT415" s="118"/>
      <c r="AU415" s="118"/>
    </row>
    <row r="416">
      <c r="A416" s="113"/>
      <c r="B416" s="113"/>
      <c r="C416" s="114"/>
      <c r="D416" s="114"/>
      <c r="E416" s="114"/>
      <c r="F416" s="127"/>
      <c r="G416" s="114"/>
      <c r="H416" s="114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  <c r="AT416" s="118"/>
      <c r="AU416" s="118"/>
    </row>
    <row r="417">
      <c r="A417" s="113"/>
      <c r="B417" s="113"/>
      <c r="C417" s="114"/>
      <c r="D417" s="114"/>
      <c r="E417" s="114"/>
      <c r="F417" s="127"/>
      <c r="G417" s="114"/>
      <c r="H417" s="114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  <c r="AT417" s="118"/>
      <c r="AU417" s="118"/>
    </row>
    <row r="418">
      <c r="A418" s="113"/>
      <c r="B418" s="113"/>
      <c r="C418" s="114"/>
      <c r="D418" s="114"/>
      <c r="E418" s="114"/>
      <c r="F418" s="127"/>
      <c r="G418" s="114"/>
      <c r="H418" s="114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  <c r="AT418" s="118"/>
      <c r="AU418" s="118"/>
    </row>
    <row r="419">
      <c r="A419" s="113"/>
      <c r="B419" s="113"/>
      <c r="C419" s="114"/>
      <c r="D419" s="114"/>
      <c r="E419" s="114"/>
      <c r="F419" s="127"/>
      <c r="G419" s="114"/>
      <c r="H419" s="114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  <c r="AT419" s="118"/>
      <c r="AU419" s="118"/>
    </row>
    <row r="420">
      <c r="A420" s="113"/>
      <c r="B420" s="113"/>
      <c r="C420" s="114"/>
      <c r="D420" s="114"/>
      <c r="E420" s="114"/>
      <c r="F420" s="127"/>
      <c r="G420" s="114"/>
      <c r="H420" s="114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  <c r="AT420" s="118"/>
      <c r="AU420" s="118"/>
    </row>
    <row r="421">
      <c r="A421" s="113"/>
      <c r="B421" s="113"/>
      <c r="C421" s="114"/>
      <c r="D421" s="114"/>
      <c r="E421" s="114"/>
      <c r="F421" s="127"/>
      <c r="G421" s="114"/>
      <c r="H421" s="114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  <c r="AP421" s="118"/>
      <c r="AQ421" s="118"/>
      <c r="AR421" s="118"/>
      <c r="AS421" s="118"/>
      <c r="AT421" s="118"/>
      <c r="AU421" s="118"/>
    </row>
    <row r="422">
      <c r="A422" s="113"/>
      <c r="B422" s="113"/>
      <c r="C422" s="114"/>
      <c r="D422" s="114"/>
      <c r="E422" s="114"/>
      <c r="F422" s="127"/>
      <c r="G422" s="114"/>
      <c r="H422" s="114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  <c r="AT422" s="118"/>
      <c r="AU422" s="118"/>
    </row>
    <row r="423">
      <c r="A423" s="113"/>
      <c r="B423" s="113"/>
      <c r="C423" s="114"/>
      <c r="D423" s="114"/>
      <c r="E423" s="114"/>
      <c r="F423" s="127"/>
      <c r="G423" s="114"/>
      <c r="H423" s="114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  <c r="AT423" s="118"/>
      <c r="AU423" s="118"/>
    </row>
    <row r="424">
      <c r="A424" s="113"/>
      <c r="B424" s="113"/>
      <c r="C424" s="114"/>
      <c r="D424" s="114"/>
      <c r="E424" s="114"/>
      <c r="F424" s="127"/>
      <c r="G424" s="114"/>
      <c r="H424" s="114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  <c r="AU424" s="118"/>
    </row>
    <row r="425">
      <c r="A425" s="113"/>
      <c r="B425" s="113"/>
      <c r="C425" s="114"/>
      <c r="D425" s="114"/>
      <c r="E425" s="114"/>
      <c r="F425" s="127"/>
      <c r="G425" s="114"/>
      <c r="H425" s="114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  <c r="AT425" s="118"/>
      <c r="AU425" s="118"/>
    </row>
    <row r="426">
      <c r="A426" s="113"/>
      <c r="B426" s="113"/>
      <c r="C426" s="114"/>
      <c r="D426" s="114"/>
      <c r="E426" s="114"/>
      <c r="F426" s="127"/>
      <c r="G426" s="114"/>
      <c r="H426" s="114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  <c r="AT426" s="118"/>
      <c r="AU426" s="118"/>
    </row>
    <row r="427">
      <c r="A427" s="113"/>
      <c r="B427" s="113"/>
      <c r="C427" s="114"/>
      <c r="D427" s="114"/>
      <c r="E427" s="114"/>
      <c r="F427" s="127"/>
      <c r="G427" s="114"/>
      <c r="H427" s="114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  <c r="AT427" s="118"/>
      <c r="AU427" s="118"/>
    </row>
    <row r="428">
      <c r="A428" s="113"/>
      <c r="B428" s="113"/>
      <c r="C428" s="114"/>
      <c r="D428" s="114"/>
      <c r="E428" s="114"/>
      <c r="F428" s="127"/>
      <c r="G428" s="114"/>
      <c r="H428" s="114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  <c r="AT428" s="118"/>
      <c r="AU428" s="118"/>
    </row>
    <row r="429">
      <c r="A429" s="113"/>
      <c r="B429" s="113"/>
      <c r="C429" s="114"/>
      <c r="D429" s="114"/>
      <c r="E429" s="114"/>
      <c r="F429" s="127"/>
      <c r="G429" s="114"/>
      <c r="H429" s="114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8"/>
      <c r="AT429" s="118"/>
      <c r="AU429" s="118"/>
    </row>
    <row r="430">
      <c r="A430" s="113"/>
      <c r="B430" s="113"/>
      <c r="C430" s="114"/>
      <c r="D430" s="114"/>
      <c r="E430" s="114"/>
      <c r="F430" s="127"/>
      <c r="G430" s="114"/>
      <c r="H430" s="114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  <c r="AT430" s="118"/>
      <c r="AU430" s="118"/>
    </row>
    <row r="431">
      <c r="A431" s="113"/>
      <c r="B431" s="113"/>
      <c r="C431" s="114"/>
      <c r="D431" s="114"/>
      <c r="E431" s="114"/>
      <c r="F431" s="127"/>
      <c r="G431" s="114"/>
      <c r="H431" s="114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  <c r="AP431" s="118"/>
      <c r="AQ431" s="118"/>
      <c r="AR431" s="118"/>
      <c r="AS431" s="118"/>
      <c r="AT431" s="118"/>
      <c r="AU431" s="118"/>
    </row>
    <row r="432">
      <c r="A432" s="113"/>
      <c r="B432" s="113"/>
      <c r="C432" s="114"/>
      <c r="D432" s="114"/>
      <c r="E432" s="114"/>
      <c r="F432" s="127"/>
      <c r="G432" s="114"/>
      <c r="H432" s="114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  <c r="AP432" s="118"/>
      <c r="AQ432" s="118"/>
      <c r="AR432" s="118"/>
      <c r="AS432" s="118"/>
      <c r="AT432" s="118"/>
      <c r="AU432" s="118"/>
    </row>
    <row r="433">
      <c r="A433" s="113"/>
      <c r="B433" s="113"/>
      <c r="C433" s="114"/>
      <c r="D433" s="114"/>
      <c r="E433" s="114"/>
      <c r="F433" s="127"/>
      <c r="G433" s="114"/>
      <c r="H433" s="114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  <c r="AP433" s="118"/>
      <c r="AQ433" s="118"/>
      <c r="AR433" s="118"/>
      <c r="AS433" s="118"/>
      <c r="AT433" s="118"/>
      <c r="AU433" s="118"/>
    </row>
    <row r="434">
      <c r="A434" s="113"/>
      <c r="B434" s="113"/>
      <c r="C434" s="114"/>
      <c r="D434" s="114"/>
      <c r="E434" s="114"/>
      <c r="F434" s="127"/>
      <c r="G434" s="114"/>
      <c r="H434" s="114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  <c r="AP434" s="118"/>
      <c r="AQ434" s="118"/>
      <c r="AR434" s="118"/>
      <c r="AS434" s="118"/>
      <c r="AT434" s="118"/>
      <c r="AU434" s="118"/>
    </row>
    <row r="435">
      <c r="A435" s="113"/>
      <c r="B435" s="113"/>
      <c r="C435" s="114"/>
      <c r="D435" s="114"/>
      <c r="E435" s="114"/>
      <c r="F435" s="127"/>
      <c r="G435" s="114"/>
      <c r="H435" s="114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  <c r="AT435" s="118"/>
      <c r="AU435" s="118"/>
    </row>
    <row r="436">
      <c r="A436" s="113"/>
      <c r="B436" s="113"/>
      <c r="C436" s="114"/>
      <c r="D436" s="114"/>
      <c r="E436" s="114"/>
      <c r="F436" s="127"/>
      <c r="G436" s="114"/>
      <c r="H436" s="114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  <c r="AP436" s="118"/>
      <c r="AQ436" s="118"/>
      <c r="AR436" s="118"/>
      <c r="AS436" s="118"/>
      <c r="AT436" s="118"/>
      <c r="AU436" s="118"/>
    </row>
    <row r="437">
      <c r="A437" s="113"/>
      <c r="B437" s="113"/>
      <c r="C437" s="114"/>
      <c r="D437" s="114"/>
      <c r="E437" s="114"/>
      <c r="F437" s="127"/>
      <c r="G437" s="114"/>
      <c r="H437" s="114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  <c r="AT437" s="118"/>
      <c r="AU437" s="118"/>
    </row>
    <row r="438">
      <c r="A438" s="113"/>
      <c r="B438" s="113"/>
      <c r="C438" s="114"/>
      <c r="D438" s="114"/>
      <c r="E438" s="114"/>
      <c r="F438" s="127"/>
      <c r="G438" s="114"/>
      <c r="H438" s="114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  <c r="AP438" s="118"/>
      <c r="AQ438" s="118"/>
      <c r="AR438" s="118"/>
      <c r="AS438" s="118"/>
      <c r="AT438" s="118"/>
      <c r="AU438" s="118"/>
    </row>
    <row r="439">
      <c r="A439" s="113"/>
      <c r="B439" s="113"/>
      <c r="C439" s="114"/>
      <c r="D439" s="114"/>
      <c r="E439" s="114"/>
      <c r="F439" s="127"/>
      <c r="G439" s="114"/>
      <c r="H439" s="114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  <c r="AP439" s="118"/>
      <c r="AQ439" s="118"/>
      <c r="AR439" s="118"/>
      <c r="AS439" s="118"/>
      <c r="AT439" s="118"/>
      <c r="AU439" s="118"/>
    </row>
    <row r="440">
      <c r="A440" s="113"/>
      <c r="B440" s="113"/>
      <c r="C440" s="114"/>
      <c r="D440" s="114"/>
      <c r="E440" s="114"/>
      <c r="F440" s="127"/>
      <c r="G440" s="114"/>
      <c r="H440" s="114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  <c r="AT440" s="118"/>
      <c r="AU440" s="118"/>
    </row>
    <row r="441">
      <c r="A441" s="113"/>
      <c r="B441" s="113"/>
      <c r="C441" s="114"/>
      <c r="D441" s="114"/>
      <c r="E441" s="114"/>
      <c r="F441" s="127"/>
      <c r="G441" s="114"/>
      <c r="H441" s="114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  <c r="AP441" s="118"/>
      <c r="AQ441" s="118"/>
      <c r="AR441" s="118"/>
      <c r="AS441" s="118"/>
      <c r="AT441" s="118"/>
      <c r="AU441" s="118"/>
    </row>
    <row r="442">
      <c r="A442" s="113"/>
      <c r="B442" s="113"/>
      <c r="C442" s="114"/>
      <c r="D442" s="114"/>
      <c r="E442" s="114"/>
      <c r="F442" s="127"/>
      <c r="G442" s="114"/>
      <c r="H442" s="114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  <c r="AT442" s="118"/>
      <c r="AU442" s="118"/>
    </row>
    <row r="443">
      <c r="A443" s="113"/>
      <c r="B443" s="113"/>
      <c r="C443" s="114"/>
      <c r="D443" s="114"/>
      <c r="E443" s="114"/>
      <c r="F443" s="127"/>
      <c r="G443" s="114"/>
      <c r="H443" s="114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8"/>
      <c r="AT443" s="118"/>
      <c r="AU443" s="118"/>
    </row>
    <row r="444">
      <c r="A444" s="113"/>
      <c r="B444" s="113"/>
      <c r="C444" s="114"/>
      <c r="D444" s="114"/>
      <c r="E444" s="114"/>
      <c r="F444" s="127"/>
      <c r="G444" s="114"/>
      <c r="H444" s="114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  <c r="AP444" s="118"/>
      <c r="AQ444" s="118"/>
      <c r="AR444" s="118"/>
      <c r="AS444" s="118"/>
      <c r="AT444" s="118"/>
      <c r="AU444" s="118"/>
    </row>
    <row r="445">
      <c r="A445" s="113"/>
      <c r="B445" s="113"/>
      <c r="C445" s="114"/>
      <c r="D445" s="114"/>
      <c r="E445" s="114"/>
      <c r="F445" s="127"/>
      <c r="G445" s="114"/>
      <c r="H445" s="114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  <c r="AP445" s="118"/>
      <c r="AQ445" s="118"/>
      <c r="AR445" s="118"/>
      <c r="AS445" s="118"/>
      <c r="AT445" s="118"/>
      <c r="AU445" s="118"/>
    </row>
    <row r="446">
      <c r="A446" s="113"/>
      <c r="B446" s="113"/>
      <c r="C446" s="114"/>
      <c r="D446" s="114"/>
      <c r="E446" s="114"/>
      <c r="F446" s="127"/>
      <c r="G446" s="114"/>
      <c r="H446" s="114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  <c r="AP446" s="118"/>
      <c r="AQ446" s="118"/>
      <c r="AR446" s="118"/>
      <c r="AS446" s="118"/>
      <c r="AT446" s="118"/>
      <c r="AU446" s="118"/>
    </row>
    <row r="447">
      <c r="A447" s="113"/>
      <c r="B447" s="113"/>
      <c r="C447" s="114"/>
      <c r="D447" s="114"/>
      <c r="E447" s="114"/>
      <c r="F447" s="127"/>
      <c r="G447" s="114"/>
      <c r="H447" s="114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  <c r="AL447" s="118"/>
      <c r="AM447" s="118"/>
      <c r="AN447" s="118"/>
      <c r="AO447" s="118"/>
      <c r="AP447" s="118"/>
      <c r="AQ447" s="118"/>
      <c r="AR447" s="118"/>
      <c r="AS447" s="118"/>
      <c r="AT447" s="118"/>
      <c r="AU447" s="118"/>
    </row>
    <row r="448">
      <c r="A448" s="113"/>
      <c r="B448" s="113"/>
      <c r="C448" s="114"/>
      <c r="D448" s="114"/>
      <c r="E448" s="114"/>
      <c r="F448" s="127"/>
      <c r="G448" s="114"/>
      <c r="H448" s="114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118"/>
      <c r="AQ448" s="118"/>
      <c r="AR448" s="118"/>
      <c r="AS448" s="118"/>
      <c r="AT448" s="118"/>
      <c r="AU448" s="118"/>
    </row>
    <row r="449">
      <c r="A449" s="113"/>
      <c r="B449" s="113"/>
      <c r="C449" s="114"/>
      <c r="D449" s="114"/>
      <c r="E449" s="114"/>
      <c r="F449" s="127"/>
      <c r="G449" s="114"/>
      <c r="H449" s="114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  <c r="AP449" s="118"/>
      <c r="AQ449" s="118"/>
      <c r="AR449" s="118"/>
      <c r="AS449" s="118"/>
      <c r="AT449" s="118"/>
      <c r="AU449" s="118"/>
    </row>
    <row r="450">
      <c r="A450" s="113"/>
      <c r="B450" s="113"/>
      <c r="C450" s="114"/>
      <c r="D450" s="114"/>
      <c r="E450" s="114"/>
      <c r="F450" s="127"/>
      <c r="G450" s="114"/>
      <c r="H450" s="114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  <c r="AP450" s="118"/>
      <c r="AQ450" s="118"/>
      <c r="AR450" s="118"/>
      <c r="AS450" s="118"/>
      <c r="AT450" s="118"/>
      <c r="AU450" s="118"/>
    </row>
    <row r="451">
      <c r="A451" s="113"/>
      <c r="B451" s="113"/>
      <c r="C451" s="114"/>
      <c r="D451" s="114"/>
      <c r="E451" s="114"/>
      <c r="F451" s="127"/>
      <c r="G451" s="114"/>
      <c r="H451" s="114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  <c r="AL451" s="118"/>
      <c r="AM451" s="118"/>
      <c r="AN451" s="118"/>
      <c r="AO451" s="118"/>
      <c r="AP451" s="118"/>
      <c r="AQ451" s="118"/>
      <c r="AR451" s="118"/>
      <c r="AS451" s="118"/>
      <c r="AT451" s="118"/>
      <c r="AU451" s="118"/>
    </row>
    <row r="452">
      <c r="A452" s="113"/>
      <c r="B452" s="113"/>
      <c r="C452" s="114"/>
      <c r="D452" s="114"/>
      <c r="E452" s="114"/>
      <c r="F452" s="127"/>
      <c r="G452" s="114"/>
      <c r="H452" s="114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/>
      <c r="AO452" s="118"/>
      <c r="AP452" s="118"/>
      <c r="AQ452" s="118"/>
      <c r="AR452" s="118"/>
      <c r="AS452" s="118"/>
      <c r="AT452" s="118"/>
      <c r="AU452" s="118"/>
    </row>
    <row r="453">
      <c r="A453" s="113"/>
      <c r="B453" s="113"/>
      <c r="C453" s="114"/>
      <c r="D453" s="114"/>
      <c r="E453" s="114"/>
      <c r="F453" s="127"/>
      <c r="G453" s="114"/>
      <c r="H453" s="114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  <c r="AL453" s="118"/>
      <c r="AM453" s="118"/>
      <c r="AN453" s="118"/>
      <c r="AO453" s="118"/>
      <c r="AP453" s="118"/>
      <c r="AQ453" s="118"/>
      <c r="AR453" s="118"/>
      <c r="AS453" s="118"/>
      <c r="AT453" s="118"/>
      <c r="AU453" s="118"/>
    </row>
    <row r="454">
      <c r="A454" s="113"/>
      <c r="B454" s="113"/>
      <c r="C454" s="114"/>
      <c r="D454" s="114"/>
      <c r="E454" s="114"/>
      <c r="F454" s="127"/>
      <c r="G454" s="114"/>
      <c r="H454" s="114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  <c r="AL454" s="118"/>
      <c r="AM454" s="118"/>
      <c r="AN454" s="118"/>
      <c r="AO454" s="118"/>
      <c r="AP454" s="118"/>
      <c r="AQ454" s="118"/>
      <c r="AR454" s="118"/>
      <c r="AS454" s="118"/>
      <c r="AT454" s="118"/>
      <c r="AU454" s="118"/>
    </row>
    <row r="455">
      <c r="A455" s="113"/>
      <c r="B455" s="113"/>
      <c r="C455" s="114"/>
      <c r="D455" s="114"/>
      <c r="E455" s="114"/>
      <c r="F455" s="127"/>
      <c r="G455" s="114"/>
      <c r="H455" s="114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  <c r="AP455" s="118"/>
      <c r="AQ455" s="118"/>
      <c r="AR455" s="118"/>
      <c r="AS455" s="118"/>
      <c r="AT455" s="118"/>
      <c r="AU455" s="118"/>
    </row>
    <row r="456">
      <c r="A456" s="113"/>
      <c r="B456" s="113"/>
      <c r="C456" s="114"/>
      <c r="D456" s="114"/>
      <c r="E456" s="114"/>
      <c r="F456" s="127"/>
      <c r="G456" s="114"/>
      <c r="H456" s="114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  <c r="AL456" s="118"/>
      <c r="AM456" s="118"/>
      <c r="AN456" s="118"/>
      <c r="AO456" s="118"/>
      <c r="AP456" s="118"/>
      <c r="AQ456" s="118"/>
      <c r="AR456" s="118"/>
      <c r="AS456" s="118"/>
      <c r="AT456" s="118"/>
      <c r="AU456" s="118"/>
    </row>
    <row r="457">
      <c r="A457" s="113"/>
      <c r="B457" s="113"/>
      <c r="C457" s="114"/>
      <c r="D457" s="114"/>
      <c r="E457" s="114"/>
      <c r="F457" s="127"/>
      <c r="G457" s="114"/>
      <c r="H457" s="114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  <c r="AL457" s="118"/>
      <c r="AM457" s="118"/>
      <c r="AN457" s="118"/>
      <c r="AO457" s="118"/>
      <c r="AP457" s="118"/>
      <c r="AQ457" s="118"/>
      <c r="AR457" s="118"/>
      <c r="AS457" s="118"/>
      <c r="AT457" s="118"/>
      <c r="AU457" s="118"/>
    </row>
    <row r="458">
      <c r="A458" s="113"/>
      <c r="B458" s="113"/>
      <c r="C458" s="114"/>
      <c r="D458" s="114"/>
      <c r="E458" s="114"/>
      <c r="F458" s="127"/>
      <c r="G458" s="114"/>
      <c r="H458" s="114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  <c r="AL458" s="118"/>
      <c r="AM458" s="118"/>
      <c r="AN458" s="118"/>
      <c r="AO458" s="118"/>
      <c r="AP458" s="118"/>
      <c r="AQ458" s="118"/>
      <c r="AR458" s="118"/>
      <c r="AS458" s="118"/>
      <c r="AT458" s="118"/>
      <c r="AU458" s="118"/>
    </row>
    <row r="459">
      <c r="A459" s="113"/>
      <c r="B459" s="113"/>
      <c r="C459" s="114"/>
      <c r="D459" s="114"/>
      <c r="E459" s="114"/>
      <c r="F459" s="127"/>
      <c r="G459" s="114"/>
      <c r="H459" s="114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  <c r="AL459" s="118"/>
      <c r="AM459" s="118"/>
      <c r="AN459" s="118"/>
      <c r="AO459" s="118"/>
      <c r="AP459" s="118"/>
      <c r="AQ459" s="118"/>
      <c r="AR459" s="118"/>
      <c r="AS459" s="118"/>
      <c r="AT459" s="118"/>
      <c r="AU459" s="118"/>
    </row>
    <row r="460">
      <c r="A460" s="113"/>
      <c r="B460" s="113"/>
      <c r="C460" s="114"/>
      <c r="D460" s="114"/>
      <c r="E460" s="114"/>
      <c r="F460" s="127"/>
      <c r="G460" s="114"/>
      <c r="H460" s="114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  <c r="AP460" s="118"/>
      <c r="AQ460" s="118"/>
      <c r="AR460" s="118"/>
      <c r="AS460" s="118"/>
      <c r="AT460" s="118"/>
      <c r="AU460" s="118"/>
    </row>
    <row r="461">
      <c r="A461" s="113"/>
      <c r="B461" s="113"/>
      <c r="C461" s="114"/>
      <c r="D461" s="114"/>
      <c r="E461" s="114"/>
      <c r="F461" s="127"/>
      <c r="G461" s="114"/>
      <c r="H461" s="114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  <c r="AL461" s="118"/>
      <c r="AM461" s="118"/>
      <c r="AN461" s="118"/>
      <c r="AO461" s="118"/>
      <c r="AP461" s="118"/>
      <c r="AQ461" s="118"/>
      <c r="AR461" s="118"/>
      <c r="AS461" s="118"/>
      <c r="AT461" s="118"/>
      <c r="AU461" s="118"/>
    </row>
    <row r="462">
      <c r="A462" s="113"/>
      <c r="B462" s="113"/>
      <c r="C462" s="114"/>
      <c r="D462" s="114"/>
      <c r="E462" s="114"/>
      <c r="F462" s="127"/>
      <c r="G462" s="114"/>
      <c r="H462" s="114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  <c r="AL462" s="118"/>
      <c r="AM462" s="118"/>
      <c r="AN462" s="118"/>
      <c r="AO462" s="118"/>
      <c r="AP462" s="118"/>
      <c r="AQ462" s="118"/>
      <c r="AR462" s="118"/>
      <c r="AS462" s="118"/>
      <c r="AT462" s="118"/>
      <c r="AU462" s="118"/>
    </row>
    <row r="463">
      <c r="A463" s="113"/>
      <c r="B463" s="113"/>
      <c r="C463" s="114"/>
      <c r="D463" s="114"/>
      <c r="E463" s="114"/>
      <c r="F463" s="127"/>
      <c r="G463" s="114"/>
      <c r="H463" s="114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  <c r="AL463" s="118"/>
      <c r="AM463" s="118"/>
      <c r="AN463" s="118"/>
      <c r="AO463" s="118"/>
      <c r="AP463" s="118"/>
      <c r="AQ463" s="118"/>
      <c r="AR463" s="118"/>
      <c r="AS463" s="118"/>
      <c r="AT463" s="118"/>
      <c r="AU463" s="118"/>
    </row>
    <row r="464">
      <c r="A464" s="113"/>
      <c r="B464" s="113"/>
      <c r="C464" s="114"/>
      <c r="D464" s="114"/>
      <c r="E464" s="114"/>
      <c r="F464" s="127"/>
      <c r="G464" s="114"/>
      <c r="H464" s="114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  <c r="AL464" s="118"/>
      <c r="AM464" s="118"/>
      <c r="AN464" s="118"/>
      <c r="AO464" s="118"/>
      <c r="AP464" s="118"/>
      <c r="AQ464" s="118"/>
      <c r="AR464" s="118"/>
      <c r="AS464" s="118"/>
      <c r="AT464" s="118"/>
      <c r="AU464" s="118"/>
    </row>
    <row r="465">
      <c r="A465" s="113"/>
      <c r="B465" s="113"/>
      <c r="C465" s="114"/>
      <c r="D465" s="114"/>
      <c r="E465" s="114"/>
      <c r="F465" s="127"/>
      <c r="G465" s="114"/>
      <c r="H465" s="114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  <c r="AP465" s="118"/>
      <c r="AQ465" s="118"/>
      <c r="AR465" s="118"/>
      <c r="AS465" s="118"/>
      <c r="AT465" s="118"/>
      <c r="AU465" s="118"/>
    </row>
    <row r="466">
      <c r="A466" s="113"/>
      <c r="B466" s="113"/>
      <c r="C466" s="114"/>
      <c r="D466" s="114"/>
      <c r="E466" s="114"/>
      <c r="F466" s="127"/>
      <c r="G466" s="114"/>
      <c r="H466" s="114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  <c r="AL466" s="118"/>
      <c r="AM466" s="118"/>
      <c r="AN466" s="118"/>
      <c r="AO466" s="118"/>
      <c r="AP466" s="118"/>
      <c r="AQ466" s="118"/>
      <c r="AR466" s="118"/>
      <c r="AS466" s="118"/>
      <c r="AT466" s="118"/>
      <c r="AU466" s="118"/>
    </row>
    <row r="467">
      <c r="A467" s="113"/>
      <c r="B467" s="113"/>
      <c r="C467" s="114"/>
      <c r="D467" s="114"/>
      <c r="E467" s="114"/>
      <c r="F467" s="127"/>
      <c r="G467" s="114"/>
      <c r="H467" s="114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  <c r="AL467" s="118"/>
      <c r="AM467" s="118"/>
      <c r="AN467" s="118"/>
      <c r="AO467" s="118"/>
      <c r="AP467" s="118"/>
      <c r="AQ467" s="118"/>
      <c r="AR467" s="118"/>
      <c r="AS467" s="118"/>
      <c r="AT467" s="118"/>
      <c r="AU467" s="118"/>
    </row>
    <row r="468">
      <c r="A468" s="113"/>
      <c r="B468" s="113"/>
      <c r="C468" s="114"/>
      <c r="D468" s="114"/>
      <c r="E468" s="114"/>
      <c r="F468" s="127"/>
      <c r="G468" s="114"/>
      <c r="H468" s="114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8"/>
      <c r="AT468" s="118"/>
      <c r="AU468" s="118"/>
    </row>
    <row r="469">
      <c r="A469" s="113"/>
      <c r="B469" s="113"/>
      <c r="C469" s="114"/>
      <c r="D469" s="114"/>
      <c r="E469" s="114"/>
      <c r="F469" s="127"/>
      <c r="G469" s="114"/>
      <c r="H469" s="114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8"/>
      <c r="AT469" s="118"/>
      <c r="AU469" s="118"/>
    </row>
    <row r="470">
      <c r="A470" s="113"/>
      <c r="B470" s="113"/>
      <c r="C470" s="114"/>
      <c r="D470" s="114"/>
      <c r="E470" s="114"/>
      <c r="F470" s="127"/>
      <c r="G470" s="114"/>
      <c r="H470" s="114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8"/>
      <c r="AT470" s="118"/>
      <c r="AU470" s="118"/>
    </row>
    <row r="471">
      <c r="A471" s="113"/>
      <c r="B471" s="113"/>
      <c r="C471" s="114"/>
      <c r="D471" s="114"/>
      <c r="E471" s="114"/>
      <c r="F471" s="127"/>
      <c r="G471" s="114"/>
      <c r="H471" s="114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8"/>
      <c r="AT471" s="118"/>
      <c r="AU471" s="118"/>
    </row>
    <row r="472">
      <c r="A472" s="113"/>
      <c r="B472" s="113"/>
      <c r="C472" s="114"/>
      <c r="D472" s="114"/>
      <c r="E472" s="114"/>
      <c r="F472" s="127"/>
      <c r="G472" s="114"/>
      <c r="H472" s="114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8"/>
      <c r="AT472" s="118"/>
      <c r="AU472" s="118"/>
    </row>
    <row r="473">
      <c r="A473" s="113"/>
      <c r="B473" s="113"/>
      <c r="C473" s="114"/>
      <c r="D473" s="114"/>
      <c r="E473" s="114"/>
      <c r="F473" s="127"/>
      <c r="G473" s="114"/>
      <c r="H473" s="114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  <c r="AL473" s="118"/>
      <c r="AM473" s="118"/>
      <c r="AN473" s="118"/>
      <c r="AO473" s="118"/>
      <c r="AP473" s="118"/>
      <c r="AQ473" s="118"/>
      <c r="AR473" s="118"/>
      <c r="AS473" s="118"/>
      <c r="AT473" s="118"/>
      <c r="AU473" s="118"/>
    </row>
    <row r="474">
      <c r="A474" s="113"/>
      <c r="B474" s="113"/>
      <c r="C474" s="114"/>
      <c r="D474" s="114"/>
      <c r="E474" s="114"/>
      <c r="F474" s="127"/>
      <c r="G474" s="114"/>
      <c r="H474" s="114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  <c r="AP474" s="118"/>
      <c r="AQ474" s="118"/>
      <c r="AR474" s="118"/>
      <c r="AS474" s="118"/>
      <c r="AT474" s="118"/>
      <c r="AU474" s="118"/>
    </row>
    <row r="475">
      <c r="A475" s="113"/>
      <c r="B475" s="113"/>
      <c r="C475" s="114"/>
      <c r="D475" s="114"/>
      <c r="E475" s="114"/>
      <c r="F475" s="127"/>
      <c r="G475" s="114"/>
      <c r="H475" s="114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  <c r="AL475" s="118"/>
      <c r="AM475" s="118"/>
      <c r="AN475" s="118"/>
      <c r="AO475" s="118"/>
      <c r="AP475" s="118"/>
      <c r="AQ475" s="118"/>
      <c r="AR475" s="118"/>
      <c r="AS475" s="118"/>
      <c r="AT475" s="118"/>
      <c r="AU475" s="118"/>
    </row>
    <row r="476">
      <c r="A476" s="113"/>
      <c r="B476" s="113"/>
      <c r="C476" s="114"/>
      <c r="D476" s="114"/>
      <c r="E476" s="114"/>
      <c r="F476" s="127"/>
      <c r="G476" s="114"/>
      <c r="H476" s="114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  <c r="AL476" s="118"/>
      <c r="AM476" s="118"/>
      <c r="AN476" s="118"/>
      <c r="AO476" s="118"/>
      <c r="AP476" s="118"/>
      <c r="AQ476" s="118"/>
      <c r="AR476" s="118"/>
      <c r="AS476" s="118"/>
      <c r="AT476" s="118"/>
      <c r="AU476" s="118"/>
    </row>
    <row r="477">
      <c r="A477" s="113"/>
      <c r="B477" s="113"/>
      <c r="C477" s="114"/>
      <c r="D477" s="114"/>
      <c r="E477" s="114"/>
      <c r="F477" s="127"/>
      <c r="G477" s="114"/>
      <c r="H477" s="114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  <c r="AP477" s="118"/>
      <c r="AQ477" s="118"/>
      <c r="AR477" s="118"/>
      <c r="AS477" s="118"/>
      <c r="AT477" s="118"/>
      <c r="AU477" s="118"/>
    </row>
    <row r="478">
      <c r="A478" s="113"/>
      <c r="B478" s="113"/>
      <c r="C478" s="114"/>
      <c r="D478" s="114"/>
      <c r="E478" s="114"/>
      <c r="F478" s="127"/>
      <c r="G478" s="114"/>
      <c r="H478" s="114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  <c r="AL478" s="118"/>
      <c r="AM478" s="118"/>
      <c r="AN478" s="118"/>
      <c r="AO478" s="118"/>
      <c r="AP478" s="118"/>
      <c r="AQ478" s="118"/>
      <c r="AR478" s="118"/>
      <c r="AS478" s="118"/>
      <c r="AT478" s="118"/>
      <c r="AU478" s="118"/>
    </row>
    <row r="479">
      <c r="A479" s="113"/>
      <c r="B479" s="113"/>
      <c r="C479" s="114"/>
      <c r="D479" s="114"/>
      <c r="E479" s="114"/>
      <c r="F479" s="127"/>
      <c r="G479" s="114"/>
      <c r="H479" s="114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  <c r="AP479" s="118"/>
      <c r="AQ479" s="118"/>
      <c r="AR479" s="118"/>
      <c r="AS479" s="118"/>
      <c r="AT479" s="118"/>
      <c r="AU479" s="118"/>
    </row>
    <row r="480">
      <c r="A480" s="113"/>
      <c r="B480" s="113"/>
      <c r="C480" s="114"/>
      <c r="D480" s="114"/>
      <c r="E480" s="114"/>
      <c r="F480" s="127"/>
      <c r="G480" s="114"/>
      <c r="H480" s="114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  <c r="AP480" s="118"/>
      <c r="AQ480" s="118"/>
      <c r="AR480" s="118"/>
      <c r="AS480" s="118"/>
      <c r="AT480" s="118"/>
      <c r="AU480" s="118"/>
    </row>
    <row r="481">
      <c r="A481" s="113"/>
      <c r="B481" s="113"/>
      <c r="C481" s="114"/>
      <c r="D481" s="114"/>
      <c r="E481" s="114"/>
      <c r="F481" s="127"/>
      <c r="G481" s="114"/>
      <c r="H481" s="114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  <c r="AL481" s="118"/>
      <c r="AM481" s="118"/>
      <c r="AN481" s="118"/>
      <c r="AO481" s="118"/>
      <c r="AP481" s="118"/>
      <c r="AQ481" s="118"/>
      <c r="AR481" s="118"/>
      <c r="AS481" s="118"/>
      <c r="AT481" s="118"/>
      <c r="AU481" s="118"/>
    </row>
    <row r="482">
      <c r="A482" s="113"/>
      <c r="B482" s="113"/>
      <c r="C482" s="114"/>
      <c r="D482" s="114"/>
      <c r="E482" s="114"/>
      <c r="F482" s="127"/>
      <c r="G482" s="114"/>
      <c r="H482" s="114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8"/>
      <c r="AT482" s="118"/>
      <c r="AU482" s="118"/>
    </row>
    <row r="483">
      <c r="A483" s="113"/>
      <c r="B483" s="113"/>
      <c r="C483" s="114"/>
      <c r="D483" s="114"/>
      <c r="E483" s="114"/>
      <c r="F483" s="127"/>
      <c r="G483" s="114"/>
      <c r="H483" s="114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118"/>
      <c r="AQ483" s="118"/>
      <c r="AR483" s="118"/>
      <c r="AS483" s="118"/>
      <c r="AT483" s="118"/>
      <c r="AU483" s="118"/>
    </row>
    <row r="484">
      <c r="A484" s="113"/>
      <c r="B484" s="113"/>
      <c r="C484" s="114"/>
      <c r="D484" s="114"/>
      <c r="E484" s="114"/>
      <c r="F484" s="127"/>
      <c r="G484" s="114"/>
      <c r="H484" s="114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118"/>
      <c r="AQ484" s="118"/>
      <c r="AR484" s="118"/>
      <c r="AS484" s="118"/>
      <c r="AT484" s="118"/>
      <c r="AU484" s="118"/>
    </row>
    <row r="485">
      <c r="A485" s="113"/>
      <c r="B485" s="113"/>
      <c r="C485" s="114"/>
      <c r="D485" s="114"/>
      <c r="E485" s="114"/>
      <c r="F485" s="127"/>
      <c r="G485" s="114"/>
      <c r="H485" s="114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118"/>
      <c r="AQ485" s="118"/>
      <c r="AR485" s="118"/>
      <c r="AS485" s="118"/>
      <c r="AT485" s="118"/>
      <c r="AU485" s="118"/>
    </row>
    <row r="486">
      <c r="A486" s="113"/>
      <c r="B486" s="113"/>
      <c r="C486" s="114"/>
      <c r="D486" s="114"/>
      <c r="E486" s="114"/>
      <c r="F486" s="127"/>
      <c r="G486" s="114"/>
      <c r="H486" s="114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8"/>
      <c r="AT486" s="118"/>
      <c r="AU486" s="118"/>
    </row>
    <row r="487">
      <c r="A487" s="113"/>
      <c r="B487" s="113"/>
      <c r="C487" s="114"/>
      <c r="D487" s="114"/>
      <c r="E487" s="114"/>
      <c r="F487" s="127"/>
      <c r="G487" s="114"/>
      <c r="H487" s="114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  <c r="AP487" s="118"/>
      <c r="AQ487" s="118"/>
      <c r="AR487" s="118"/>
      <c r="AS487" s="118"/>
      <c r="AT487" s="118"/>
      <c r="AU487" s="118"/>
    </row>
    <row r="488">
      <c r="A488" s="113"/>
      <c r="B488" s="113"/>
      <c r="C488" s="114"/>
      <c r="D488" s="114"/>
      <c r="E488" s="114"/>
      <c r="F488" s="127"/>
      <c r="G488" s="114"/>
      <c r="H488" s="114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  <c r="AP488" s="118"/>
      <c r="AQ488" s="118"/>
      <c r="AR488" s="118"/>
      <c r="AS488" s="118"/>
      <c r="AT488" s="118"/>
      <c r="AU488" s="118"/>
    </row>
    <row r="489">
      <c r="A489" s="113"/>
      <c r="B489" s="113"/>
      <c r="C489" s="114"/>
      <c r="D489" s="114"/>
      <c r="E489" s="114"/>
      <c r="F489" s="127"/>
      <c r="G489" s="114"/>
      <c r="H489" s="114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8"/>
      <c r="AP489" s="118"/>
      <c r="AQ489" s="118"/>
      <c r="AR489" s="118"/>
      <c r="AS489" s="118"/>
      <c r="AT489" s="118"/>
      <c r="AU489" s="118"/>
    </row>
    <row r="490">
      <c r="A490" s="113"/>
      <c r="B490" s="113"/>
      <c r="C490" s="114"/>
      <c r="D490" s="114"/>
      <c r="E490" s="114"/>
      <c r="F490" s="127"/>
      <c r="G490" s="114"/>
      <c r="H490" s="114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  <c r="AL490" s="118"/>
      <c r="AM490" s="118"/>
      <c r="AN490" s="118"/>
      <c r="AO490" s="118"/>
      <c r="AP490" s="118"/>
      <c r="AQ490" s="118"/>
      <c r="AR490" s="118"/>
      <c r="AS490" s="118"/>
      <c r="AT490" s="118"/>
      <c r="AU490" s="118"/>
    </row>
    <row r="491">
      <c r="A491" s="113"/>
      <c r="B491" s="113"/>
      <c r="C491" s="114"/>
      <c r="D491" s="114"/>
      <c r="E491" s="114"/>
      <c r="F491" s="127"/>
      <c r="G491" s="114"/>
      <c r="H491" s="114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  <c r="AL491" s="118"/>
      <c r="AM491" s="118"/>
      <c r="AN491" s="118"/>
      <c r="AO491" s="118"/>
      <c r="AP491" s="118"/>
      <c r="AQ491" s="118"/>
      <c r="AR491" s="118"/>
      <c r="AS491" s="118"/>
      <c r="AT491" s="118"/>
      <c r="AU491" s="118"/>
    </row>
    <row r="492">
      <c r="A492" s="113"/>
      <c r="B492" s="113"/>
      <c r="C492" s="114"/>
      <c r="D492" s="114"/>
      <c r="E492" s="114"/>
      <c r="F492" s="127"/>
      <c r="G492" s="114"/>
      <c r="H492" s="114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8"/>
      <c r="AP492" s="118"/>
      <c r="AQ492" s="118"/>
      <c r="AR492" s="118"/>
      <c r="AS492" s="118"/>
      <c r="AT492" s="118"/>
      <c r="AU492" s="118"/>
    </row>
    <row r="493">
      <c r="A493" s="113"/>
      <c r="B493" s="113"/>
      <c r="C493" s="114"/>
      <c r="D493" s="114"/>
      <c r="E493" s="114"/>
      <c r="F493" s="127"/>
      <c r="G493" s="114"/>
      <c r="H493" s="114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8"/>
      <c r="AP493" s="118"/>
      <c r="AQ493" s="118"/>
      <c r="AR493" s="118"/>
      <c r="AS493" s="118"/>
      <c r="AT493" s="118"/>
      <c r="AU493" s="118"/>
    </row>
    <row r="494">
      <c r="A494" s="113"/>
      <c r="B494" s="113"/>
      <c r="C494" s="114"/>
      <c r="D494" s="114"/>
      <c r="E494" s="114"/>
      <c r="F494" s="127"/>
      <c r="G494" s="114"/>
      <c r="H494" s="114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8"/>
      <c r="AP494" s="118"/>
      <c r="AQ494" s="118"/>
      <c r="AR494" s="118"/>
      <c r="AS494" s="118"/>
      <c r="AT494" s="118"/>
      <c r="AU494" s="118"/>
    </row>
    <row r="495">
      <c r="A495" s="113"/>
      <c r="B495" s="113"/>
      <c r="C495" s="114"/>
      <c r="D495" s="114"/>
      <c r="E495" s="114"/>
      <c r="F495" s="127"/>
      <c r="G495" s="114"/>
      <c r="H495" s="114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8"/>
      <c r="AP495" s="118"/>
      <c r="AQ495" s="118"/>
      <c r="AR495" s="118"/>
      <c r="AS495" s="118"/>
      <c r="AT495" s="118"/>
      <c r="AU495" s="118"/>
    </row>
    <row r="496">
      <c r="A496" s="113"/>
      <c r="B496" s="113"/>
      <c r="C496" s="114"/>
      <c r="D496" s="114"/>
      <c r="E496" s="114"/>
      <c r="F496" s="127"/>
      <c r="G496" s="114"/>
      <c r="H496" s="114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8"/>
      <c r="AT496" s="118"/>
      <c r="AU496" s="118"/>
    </row>
    <row r="497">
      <c r="A497" s="113"/>
      <c r="B497" s="113"/>
      <c r="C497" s="114"/>
      <c r="D497" s="114"/>
      <c r="E497" s="114"/>
      <c r="F497" s="127"/>
      <c r="G497" s="114"/>
      <c r="H497" s="114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8"/>
      <c r="AT497" s="118"/>
      <c r="AU497" s="118"/>
    </row>
    <row r="498">
      <c r="A498" s="113"/>
      <c r="B498" s="113"/>
      <c r="C498" s="114"/>
      <c r="D498" s="114"/>
      <c r="E498" s="114"/>
      <c r="F498" s="127"/>
      <c r="G498" s="114"/>
      <c r="H498" s="114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8"/>
      <c r="AT498" s="118"/>
      <c r="AU498" s="118"/>
    </row>
    <row r="499">
      <c r="A499" s="113"/>
      <c r="B499" s="113"/>
      <c r="C499" s="114"/>
      <c r="D499" s="114"/>
      <c r="E499" s="114"/>
      <c r="F499" s="127"/>
      <c r="G499" s="114"/>
      <c r="H499" s="114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8"/>
      <c r="AT499" s="118"/>
      <c r="AU499" s="118"/>
    </row>
    <row r="500">
      <c r="A500" s="113"/>
      <c r="B500" s="113"/>
      <c r="C500" s="114"/>
      <c r="D500" s="114"/>
      <c r="E500" s="114"/>
      <c r="F500" s="127"/>
      <c r="G500" s="114"/>
      <c r="H500" s="114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8"/>
      <c r="AT500" s="118"/>
      <c r="AU500" s="118"/>
    </row>
    <row r="501">
      <c r="A501" s="113"/>
      <c r="B501" s="113"/>
      <c r="C501" s="114"/>
      <c r="D501" s="114"/>
      <c r="E501" s="114"/>
      <c r="F501" s="127"/>
      <c r="G501" s="114"/>
      <c r="H501" s="114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  <c r="AT501" s="118"/>
      <c r="AU501" s="118"/>
    </row>
    <row r="502">
      <c r="A502" s="113"/>
      <c r="B502" s="113"/>
      <c r="C502" s="114"/>
      <c r="D502" s="114"/>
      <c r="E502" s="114"/>
      <c r="F502" s="127"/>
      <c r="G502" s="114"/>
      <c r="H502" s="114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  <c r="AP502" s="118"/>
      <c r="AQ502" s="118"/>
      <c r="AR502" s="118"/>
      <c r="AS502" s="118"/>
      <c r="AT502" s="118"/>
      <c r="AU502" s="118"/>
    </row>
    <row r="503">
      <c r="A503" s="113"/>
      <c r="B503" s="113"/>
      <c r="C503" s="114"/>
      <c r="D503" s="114"/>
      <c r="E503" s="114"/>
      <c r="F503" s="127"/>
      <c r="G503" s="114"/>
      <c r="H503" s="114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  <c r="AT503" s="118"/>
      <c r="AU503" s="118"/>
    </row>
    <row r="504">
      <c r="A504" s="113"/>
      <c r="B504" s="113"/>
      <c r="C504" s="114"/>
      <c r="D504" s="114"/>
      <c r="E504" s="114"/>
      <c r="F504" s="127"/>
      <c r="G504" s="114"/>
      <c r="H504" s="114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  <c r="AL504" s="118"/>
      <c r="AM504" s="118"/>
      <c r="AN504" s="118"/>
      <c r="AO504" s="118"/>
      <c r="AP504" s="118"/>
      <c r="AQ504" s="118"/>
      <c r="AR504" s="118"/>
      <c r="AS504" s="118"/>
      <c r="AT504" s="118"/>
      <c r="AU504" s="118"/>
    </row>
    <row r="505">
      <c r="A505" s="113"/>
      <c r="B505" s="113"/>
      <c r="C505" s="114"/>
      <c r="D505" s="114"/>
      <c r="E505" s="114"/>
      <c r="F505" s="127"/>
      <c r="G505" s="114"/>
      <c r="H505" s="114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  <c r="AP505" s="118"/>
      <c r="AQ505" s="118"/>
      <c r="AR505" s="118"/>
      <c r="AS505" s="118"/>
      <c r="AT505" s="118"/>
      <c r="AU505" s="118"/>
    </row>
    <row r="506">
      <c r="A506" s="113"/>
      <c r="B506" s="113"/>
      <c r="C506" s="114"/>
      <c r="D506" s="114"/>
      <c r="E506" s="114"/>
      <c r="F506" s="127"/>
      <c r="G506" s="114"/>
      <c r="H506" s="114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  <c r="AL506" s="118"/>
      <c r="AM506" s="118"/>
      <c r="AN506" s="118"/>
      <c r="AO506" s="118"/>
      <c r="AP506" s="118"/>
      <c r="AQ506" s="118"/>
      <c r="AR506" s="118"/>
      <c r="AS506" s="118"/>
      <c r="AT506" s="118"/>
      <c r="AU506" s="118"/>
    </row>
    <row r="507">
      <c r="A507" s="113"/>
      <c r="B507" s="113"/>
      <c r="C507" s="114"/>
      <c r="D507" s="114"/>
      <c r="E507" s="114"/>
      <c r="F507" s="127"/>
      <c r="G507" s="114"/>
      <c r="H507" s="114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  <c r="AL507" s="118"/>
      <c r="AM507" s="118"/>
      <c r="AN507" s="118"/>
      <c r="AO507" s="118"/>
      <c r="AP507" s="118"/>
      <c r="AQ507" s="118"/>
      <c r="AR507" s="118"/>
      <c r="AS507" s="118"/>
      <c r="AT507" s="118"/>
      <c r="AU507" s="118"/>
    </row>
    <row r="508">
      <c r="A508" s="113"/>
      <c r="B508" s="113"/>
      <c r="C508" s="114"/>
      <c r="D508" s="114"/>
      <c r="E508" s="114"/>
      <c r="F508" s="127"/>
      <c r="G508" s="114"/>
      <c r="H508" s="114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  <c r="AL508" s="118"/>
      <c r="AM508" s="118"/>
      <c r="AN508" s="118"/>
      <c r="AO508" s="118"/>
      <c r="AP508" s="118"/>
      <c r="AQ508" s="118"/>
      <c r="AR508" s="118"/>
      <c r="AS508" s="118"/>
      <c r="AT508" s="118"/>
      <c r="AU508" s="118"/>
    </row>
    <row r="509">
      <c r="A509" s="113"/>
      <c r="B509" s="113"/>
      <c r="C509" s="114"/>
      <c r="D509" s="114"/>
      <c r="E509" s="114"/>
      <c r="F509" s="127"/>
      <c r="G509" s="114"/>
      <c r="H509" s="114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  <c r="AP509" s="118"/>
      <c r="AQ509" s="118"/>
      <c r="AR509" s="118"/>
      <c r="AS509" s="118"/>
      <c r="AT509" s="118"/>
      <c r="AU509" s="118"/>
    </row>
    <row r="510">
      <c r="A510" s="113"/>
      <c r="B510" s="113"/>
      <c r="C510" s="114"/>
      <c r="D510" s="114"/>
      <c r="E510" s="114"/>
      <c r="F510" s="127"/>
      <c r="G510" s="114"/>
      <c r="H510" s="114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  <c r="AL510" s="118"/>
      <c r="AM510" s="118"/>
      <c r="AN510" s="118"/>
      <c r="AO510" s="118"/>
      <c r="AP510" s="118"/>
      <c r="AQ510" s="118"/>
      <c r="AR510" s="118"/>
      <c r="AS510" s="118"/>
      <c r="AT510" s="118"/>
      <c r="AU510" s="118"/>
    </row>
    <row r="511">
      <c r="A511" s="113"/>
      <c r="B511" s="113"/>
      <c r="C511" s="114"/>
      <c r="D511" s="114"/>
      <c r="E511" s="114"/>
      <c r="F511" s="127"/>
      <c r="G511" s="114"/>
      <c r="H511" s="114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  <c r="AL511" s="118"/>
      <c r="AM511" s="118"/>
      <c r="AN511" s="118"/>
      <c r="AO511" s="118"/>
      <c r="AP511" s="118"/>
      <c r="AQ511" s="118"/>
      <c r="AR511" s="118"/>
      <c r="AS511" s="118"/>
      <c r="AT511" s="118"/>
      <c r="AU511" s="118"/>
    </row>
    <row r="512">
      <c r="A512" s="113"/>
      <c r="B512" s="113"/>
      <c r="C512" s="114"/>
      <c r="D512" s="114"/>
      <c r="E512" s="114"/>
      <c r="F512" s="127"/>
      <c r="G512" s="114"/>
      <c r="H512" s="114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  <c r="AL512" s="118"/>
      <c r="AM512" s="118"/>
      <c r="AN512" s="118"/>
      <c r="AO512" s="118"/>
      <c r="AP512" s="118"/>
      <c r="AQ512" s="118"/>
      <c r="AR512" s="118"/>
      <c r="AS512" s="118"/>
      <c r="AT512" s="118"/>
      <c r="AU512" s="118"/>
    </row>
    <row r="513">
      <c r="A513" s="113"/>
      <c r="B513" s="113"/>
      <c r="C513" s="114"/>
      <c r="D513" s="114"/>
      <c r="E513" s="114"/>
      <c r="F513" s="127"/>
      <c r="G513" s="114"/>
      <c r="H513" s="114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  <c r="AL513" s="118"/>
      <c r="AM513" s="118"/>
      <c r="AN513" s="118"/>
      <c r="AO513" s="118"/>
      <c r="AP513" s="118"/>
      <c r="AQ513" s="118"/>
      <c r="AR513" s="118"/>
      <c r="AS513" s="118"/>
      <c r="AT513" s="118"/>
      <c r="AU513" s="118"/>
    </row>
    <row r="514">
      <c r="A514" s="113"/>
      <c r="B514" s="113"/>
      <c r="C514" s="114"/>
      <c r="D514" s="114"/>
      <c r="E514" s="114"/>
      <c r="F514" s="127"/>
      <c r="G514" s="114"/>
      <c r="H514" s="114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  <c r="AL514" s="118"/>
      <c r="AM514" s="118"/>
      <c r="AN514" s="118"/>
      <c r="AO514" s="118"/>
      <c r="AP514" s="118"/>
      <c r="AQ514" s="118"/>
      <c r="AR514" s="118"/>
      <c r="AS514" s="118"/>
      <c r="AT514" s="118"/>
      <c r="AU514" s="118"/>
    </row>
    <row r="515">
      <c r="A515" s="113"/>
      <c r="B515" s="113"/>
      <c r="C515" s="114"/>
      <c r="D515" s="114"/>
      <c r="E515" s="114"/>
      <c r="F515" s="127"/>
      <c r="G515" s="114"/>
      <c r="H515" s="114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  <c r="AL515" s="118"/>
      <c r="AM515" s="118"/>
      <c r="AN515" s="118"/>
      <c r="AO515" s="118"/>
      <c r="AP515" s="118"/>
      <c r="AQ515" s="118"/>
      <c r="AR515" s="118"/>
      <c r="AS515" s="118"/>
      <c r="AT515" s="118"/>
      <c r="AU515" s="118"/>
    </row>
    <row r="516">
      <c r="A516" s="113"/>
      <c r="B516" s="113"/>
      <c r="C516" s="114"/>
      <c r="D516" s="114"/>
      <c r="E516" s="114"/>
      <c r="F516" s="127"/>
      <c r="G516" s="114"/>
      <c r="H516" s="114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  <c r="AT516" s="118"/>
      <c r="AU516" s="118"/>
    </row>
    <row r="517">
      <c r="A517" s="113"/>
      <c r="B517" s="113"/>
      <c r="C517" s="114"/>
      <c r="D517" s="114"/>
      <c r="E517" s="114"/>
      <c r="F517" s="127"/>
      <c r="G517" s="114"/>
      <c r="H517" s="114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  <c r="AL517" s="118"/>
      <c r="AM517" s="118"/>
      <c r="AN517" s="118"/>
      <c r="AO517" s="118"/>
      <c r="AP517" s="118"/>
      <c r="AQ517" s="118"/>
      <c r="AR517" s="118"/>
      <c r="AS517" s="118"/>
      <c r="AT517" s="118"/>
      <c r="AU517" s="118"/>
    </row>
    <row r="518">
      <c r="A518" s="113"/>
      <c r="B518" s="113"/>
      <c r="C518" s="114"/>
      <c r="D518" s="114"/>
      <c r="E518" s="114"/>
      <c r="F518" s="127"/>
      <c r="G518" s="114"/>
      <c r="H518" s="114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  <c r="AT518" s="118"/>
      <c r="AU518" s="118"/>
    </row>
    <row r="519">
      <c r="A519" s="113"/>
      <c r="B519" s="113"/>
      <c r="C519" s="114"/>
      <c r="D519" s="114"/>
      <c r="E519" s="114"/>
      <c r="F519" s="127"/>
      <c r="G519" s="114"/>
      <c r="H519" s="114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  <c r="AL519" s="118"/>
      <c r="AM519" s="118"/>
      <c r="AN519" s="118"/>
      <c r="AO519" s="118"/>
      <c r="AP519" s="118"/>
      <c r="AQ519" s="118"/>
      <c r="AR519" s="118"/>
      <c r="AS519" s="118"/>
      <c r="AT519" s="118"/>
      <c r="AU519" s="118"/>
    </row>
    <row r="520">
      <c r="A520" s="113"/>
      <c r="B520" s="113"/>
      <c r="C520" s="114"/>
      <c r="D520" s="114"/>
      <c r="E520" s="114"/>
      <c r="F520" s="127"/>
      <c r="G520" s="114"/>
      <c r="H520" s="114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  <c r="AP520" s="118"/>
      <c r="AQ520" s="118"/>
      <c r="AR520" s="118"/>
      <c r="AS520" s="118"/>
      <c r="AT520" s="118"/>
      <c r="AU520" s="118"/>
    </row>
    <row r="521">
      <c r="A521" s="113"/>
      <c r="B521" s="113"/>
      <c r="C521" s="114"/>
      <c r="D521" s="114"/>
      <c r="E521" s="114"/>
      <c r="F521" s="127"/>
      <c r="G521" s="114"/>
      <c r="H521" s="114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  <c r="AP521" s="118"/>
      <c r="AQ521" s="118"/>
      <c r="AR521" s="118"/>
      <c r="AS521" s="118"/>
      <c r="AT521" s="118"/>
      <c r="AU521" s="118"/>
    </row>
    <row r="522">
      <c r="A522" s="113"/>
      <c r="B522" s="113"/>
      <c r="C522" s="114"/>
      <c r="D522" s="114"/>
      <c r="E522" s="114"/>
      <c r="F522" s="127"/>
      <c r="G522" s="114"/>
      <c r="H522" s="114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  <c r="AT522" s="118"/>
      <c r="AU522" s="118"/>
    </row>
    <row r="523">
      <c r="A523" s="113"/>
      <c r="B523" s="113"/>
      <c r="C523" s="114"/>
      <c r="D523" s="114"/>
      <c r="E523" s="114"/>
      <c r="F523" s="127"/>
      <c r="G523" s="114"/>
      <c r="H523" s="114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  <c r="AP523" s="118"/>
      <c r="AQ523" s="118"/>
      <c r="AR523" s="118"/>
      <c r="AS523" s="118"/>
      <c r="AT523" s="118"/>
      <c r="AU523" s="118"/>
    </row>
    <row r="524">
      <c r="A524" s="113"/>
      <c r="B524" s="113"/>
      <c r="C524" s="114"/>
      <c r="D524" s="114"/>
      <c r="E524" s="114"/>
      <c r="F524" s="127"/>
      <c r="G524" s="114"/>
      <c r="H524" s="114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  <c r="AL524" s="118"/>
      <c r="AM524" s="118"/>
      <c r="AN524" s="118"/>
      <c r="AO524" s="118"/>
      <c r="AP524" s="118"/>
      <c r="AQ524" s="118"/>
      <c r="AR524" s="118"/>
      <c r="AS524" s="118"/>
      <c r="AT524" s="118"/>
      <c r="AU524" s="118"/>
    </row>
    <row r="525">
      <c r="A525" s="113"/>
      <c r="B525" s="113"/>
      <c r="C525" s="114"/>
      <c r="D525" s="114"/>
      <c r="E525" s="114"/>
      <c r="F525" s="127"/>
      <c r="G525" s="114"/>
      <c r="H525" s="114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  <c r="AL525" s="118"/>
      <c r="AM525" s="118"/>
      <c r="AN525" s="118"/>
      <c r="AO525" s="118"/>
      <c r="AP525" s="118"/>
      <c r="AQ525" s="118"/>
      <c r="AR525" s="118"/>
      <c r="AS525" s="118"/>
      <c r="AT525" s="118"/>
      <c r="AU525" s="118"/>
    </row>
    <row r="526">
      <c r="A526" s="113"/>
      <c r="B526" s="113"/>
      <c r="C526" s="114"/>
      <c r="D526" s="114"/>
      <c r="E526" s="114"/>
      <c r="F526" s="127"/>
      <c r="G526" s="114"/>
      <c r="H526" s="114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  <c r="AL526" s="118"/>
      <c r="AM526" s="118"/>
      <c r="AN526" s="118"/>
      <c r="AO526" s="118"/>
      <c r="AP526" s="118"/>
      <c r="AQ526" s="118"/>
      <c r="AR526" s="118"/>
      <c r="AS526" s="118"/>
      <c r="AT526" s="118"/>
      <c r="AU526" s="118"/>
    </row>
    <row r="527">
      <c r="A527" s="113"/>
      <c r="B527" s="113"/>
      <c r="C527" s="114"/>
      <c r="D527" s="114"/>
      <c r="E527" s="114"/>
      <c r="F527" s="127"/>
      <c r="G527" s="114"/>
      <c r="H527" s="114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  <c r="AT527" s="118"/>
      <c r="AU527" s="118"/>
    </row>
    <row r="528">
      <c r="A528" s="113"/>
      <c r="B528" s="113"/>
      <c r="C528" s="114"/>
      <c r="D528" s="114"/>
      <c r="E528" s="114"/>
      <c r="F528" s="127"/>
      <c r="G528" s="114"/>
      <c r="H528" s="114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  <c r="AL528" s="118"/>
      <c r="AM528" s="118"/>
      <c r="AN528" s="118"/>
      <c r="AO528" s="118"/>
      <c r="AP528" s="118"/>
      <c r="AQ528" s="118"/>
      <c r="AR528" s="118"/>
      <c r="AS528" s="118"/>
      <c r="AT528" s="118"/>
      <c r="AU528" s="118"/>
    </row>
    <row r="529">
      <c r="A529" s="113"/>
      <c r="B529" s="113"/>
      <c r="C529" s="114"/>
      <c r="D529" s="114"/>
      <c r="E529" s="114"/>
      <c r="F529" s="127"/>
      <c r="G529" s="114"/>
      <c r="H529" s="114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  <c r="AT529" s="118"/>
      <c r="AU529" s="118"/>
    </row>
    <row r="530">
      <c r="A530" s="113"/>
      <c r="B530" s="113"/>
      <c r="C530" s="114"/>
      <c r="D530" s="114"/>
      <c r="E530" s="114"/>
      <c r="F530" s="127"/>
      <c r="G530" s="114"/>
      <c r="H530" s="114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  <c r="AL530" s="118"/>
      <c r="AM530" s="118"/>
      <c r="AN530" s="118"/>
      <c r="AO530" s="118"/>
      <c r="AP530" s="118"/>
      <c r="AQ530" s="118"/>
      <c r="AR530" s="118"/>
      <c r="AS530" s="118"/>
      <c r="AT530" s="118"/>
      <c r="AU530" s="118"/>
    </row>
    <row r="531">
      <c r="A531" s="113"/>
      <c r="B531" s="113"/>
      <c r="C531" s="114"/>
      <c r="D531" s="114"/>
      <c r="E531" s="114"/>
      <c r="F531" s="127"/>
      <c r="G531" s="114"/>
      <c r="H531" s="114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  <c r="AL531" s="118"/>
      <c r="AM531" s="118"/>
      <c r="AN531" s="118"/>
      <c r="AO531" s="118"/>
      <c r="AP531" s="118"/>
      <c r="AQ531" s="118"/>
      <c r="AR531" s="118"/>
      <c r="AS531" s="118"/>
      <c r="AT531" s="118"/>
      <c r="AU531" s="118"/>
    </row>
    <row r="532">
      <c r="A532" s="113"/>
      <c r="B532" s="113"/>
      <c r="C532" s="114"/>
      <c r="D532" s="114"/>
      <c r="E532" s="114"/>
      <c r="F532" s="127"/>
      <c r="G532" s="114"/>
      <c r="H532" s="114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  <c r="AP532" s="118"/>
      <c r="AQ532" s="118"/>
      <c r="AR532" s="118"/>
      <c r="AS532" s="118"/>
      <c r="AT532" s="118"/>
      <c r="AU532" s="118"/>
    </row>
    <row r="533">
      <c r="A533" s="113"/>
      <c r="B533" s="113"/>
      <c r="C533" s="114"/>
      <c r="D533" s="114"/>
      <c r="E533" s="114"/>
      <c r="F533" s="127"/>
      <c r="G533" s="114"/>
      <c r="H533" s="114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  <c r="AL533" s="118"/>
      <c r="AM533" s="118"/>
      <c r="AN533" s="118"/>
      <c r="AO533" s="118"/>
      <c r="AP533" s="118"/>
      <c r="AQ533" s="118"/>
      <c r="AR533" s="118"/>
      <c r="AS533" s="118"/>
      <c r="AT533" s="118"/>
      <c r="AU533" s="118"/>
    </row>
    <row r="534">
      <c r="A534" s="113"/>
      <c r="B534" s="113"/>
      <c r="C534" s="114"/>
      <c r="D534" s="114"/>
      <c r="E534" s="114"/>
      <c r="F534" s="127"/>
      <c r="G534" s="114"/>
      <c r="H534" s="114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  <c r="AL534" s="118"/>
      <c r="AM534" s="118"/>
      <c r="AN534" s="118"/>
      <c r="AO534" s="118"/>
      <c r="AP534" s="118"/>
      <c r="AQ534" s="118"/>
      <c r="AR534" s="118"/>
      <c r="AS534" s="118"/>
      <c r="AT534" s="118"/>
      <c r="AU534" s="118"/>
    </row>
    <row r="535">
      <c r="A535" s="113"/>
      <c r="B535" s="113"/>
      <c r="C535" s="114"/>
      <c r="D535" s="114"/>
      <c r="E535" s="114"/>
      <c r="F535" s="127"/>
      <c r="G535" s="114"/>
      <c r="H535" s="114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  <c r="AL535" s="118"/>
      <c r="AM535" s="118"/>
      <c r="AN535" s="118"/>
      <c r="AO535" s="118"/>
      <c r="AP535" s="118"/>
      <c r="AQ535" s="118"/>
      <c r="AR535" s="118"/>
      <c r="AS535" s="118"/>
      <c r="AT535" s="118"/>
      <c r="AU535" s="118"/>
    </row>
    <row r="536">
      <c r="A536" s="113"/>
      <c r="B536" s="113"/>
      <c r="C536" s="114"/>
      <c r="D536" s="114"/>
      <c r="E536" s="114"/>
      <c r="F536" s="127"/>
      <c r="G536" s="114"/>
      <c r="H536" s="114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  <c r="AL536" s="118"/>
      <c r="AM536" s="118"/>
      <c r="AN536" s="118"/>
      <c r="AO536" s="118"/>
      <c r="AP536" s="118"/>
      <c r="AQ536" s="118"/>
      <c r="AR536" s="118"/>
      <c r="AS536" s="118"/>
      <c r="AT536" s="118"/>
      <c r="AU536" s="118"/>
    </row>
    <row r="537">
      <c r="A537" s="113"/>
      <c r="B537" s="113"/>
      <c r="C537" s="114"/>
      <c r="D537" s="114"/>
      <c r="E537" s="114"/>
      <c r="F537" s="127"/>
      <c r="G537" s="114"/>
      <c r="H537" s="114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  <c r="AP537" s="118"/>
      <c r="AQ537" s="118"/>
      <c r="AR537" s="118"/>
      <c r="AS537" s="118"/>
      <c r="AT537" s="118"/>
      <c r="AU537" s="118"/>
    </row>
    <row r="538">
      <c r="A538" s="113"/>
      <c r="B538" s="113"/>
      <c r="C538" s="114"/>
      <c r="D538" s="114"/>
      <c r="E538" s="114"/>
      <c r="F538" s="127"/>
      <c r="G538" s="114"/>
      <c r="H538" s="114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  <c r="AL538" s="118"/>
      <c r="AM538" s="118"/>
      <c r="AN538" s="118"/>
      <c r="AO538" s="118"/>
      <c r="AP538" s="118"/>
      <c r="AQ538" s="118"/>
      <c r="AR538" s="118"/>
      <c r="AS538" s="118"/>
      <c r="AT538" s="118"/>
      <c r="AU538" s="118"/>
    </row>
    <row r="539">
      <c r="A539" s="113"/>
      <c r="B539" s="113"/>
      <c r="C539" s="114"/>
      <c r="D539" s="114"/>
      <c r="E539" s="114"/>
      <c r="F539" s="127"/>
      <c r="G539" s="114"/>
      <c r="H539" s="114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  <c r="AL539" s="118"/>
      <c r="AM539" s="118"/>
      <c r="AN539" s="118"/>
      <c r="AO539" s="118"/>
      <c r="AP539" s="118"/>
      <c r="AQ539" s="118"/>
      <c r="AR539" s="118"/>
      <c r="AS539" s="118"/>
      <c r="AT539" s="118"/>
      <c r="AU539" s="118"/>
    </row>
    <row r="540">
      <c r="A540" s="113"/>
      <c r="B540" s="113"/>
      <c r="C540" s="114"/>
      <c r="D540" s="114"/>
      <c r="E540" s="114"/>
      <c r="F540" s="127"/>
      <c r="G540" s="114"/>
      <c r="H540" s="114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8"/>
      <c r="AS540" s="118"/>
      <c r="AT540" s="118"/>
      <c r="AU540" s="118"/>
    </row>
    <row r="541">
      <c r="A541" s="113"/>
      <c r="B541" s="113"/>
      <c r="C541" s="114"/>
      <c r="D541" s="114"/>
      <c r="E541" s="114"/>
      <c r="F541" s="127"/>
      <c r="G541" s="114"/>
      <c r="H541" s="114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  <c r="AP541" s="118"/>
      <c r="AQ541" s="118"/>
      <c r="AR541" s="118"/>
      <c r="AS541" s="118"/>
      <c r="AT541" s="118"/>
      <c r="AU541" s="118"/>
    </row>
    <row r="542">
      <c r="A542" s="113"/>
      <c r="B542" s="113"/>
      <c r="C542" s="114"/>
      <c r="D542" s="114"/>
      <c r="E542" s="114"/>
      <c r="F542" s="127"/>
      <c r="G542" s="114"/>
      <c r="H542" s="114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  <c r="AL542" s="118"/>
      <c r="AM542" s="118"/>
      <c r="AN542" s="118"/>
      <c r="AO542" s="118"/>
      <c r="AP542" s="118"/>
      <c r="AQ542" s="118"/>
      <c r="AR542" s="118"/>
      <c r="AS542" s="118"/>
      <c r="AT542" s="118"/>
      <c r="AU542" s="118"/>
    </row>
    <row r="543">
      <c r="A543" s="113"/>
      <c r="B543" s="113"/>
      <c r="C543" s="114"/>
      <c r="D543" s="114"/>
      <c r="E543" s="114"/>
      <c r="F543" s="127"/>
      <c r="G543" s="114"/>
      <c r="H543" s="114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  <c r="AP543" s="118"/>
      <c r="AQ543" s="118"/>
      <c r="AR543" s="118"/>
      <c r="AS543" s="118"/>
      <c r="AT543" s="118"/>
      <c r="AU543" s="118"/>
    </row>
    <row r="544">
      <c r="A544" s="113"/>
      <c r="B544" s="113"/>
      <c r="C544" s="114"/>
      <c r="D544" s="114"/>
      <c r="E544" s="114"/>
      <c r="F544" s="127"/>
      <c r="G544" s="114"/>
      <c r="H544" s="114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  <c r="AL544" s="118"/>
      <c r="AM544" s="118"/>
      <c r="AN544" s="118"/>
      <c r="AO544" s="118"/>
      <c r="AP544" s="118"/>
      <c r="AQ544" s="118"/>
      <c r="AR544" s="118"/>
      <c r="AS544" s="118"/>
      <c r="AT544" s="118"/>
      <c r="AU544" s="118"/>
    </row>
    <row r="545">
      <c r="A545" s="113"/>
      <c r="B545" s="113"/>
      <c r="C545" s="114"/>
      <c r="D545" s="114"/>
      <c r="E545" s="114"/>
      <c r="F545" s="127"/>
      <c r="G545" s="114"/>
      <c r="H545" s="114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  <c r="AL545" s="118"/>
      <c r="AM545" s="118"/>
      <c r="AN545" s="118"/>
      <c r="AO545" s="118"/>
      <c r="AP545" s="118"/>
      <c r="AQ545" s="118"/>
      <c r="AR545" s="118"/>
      <c r="AS545" s="118"/>
      <c r="AT545" s="118"/>
      <c r="AU545" s="118"/>
    </row>
    <row r="546">
      <c r="A546" s="113"/>
      <c r="B546" s="113"/>
      <c r="C546" s="114"/>
      <c r="D546" s="114"/>
      <c r="E546" s="114"/>
      <c r="F546" s="127"/>
      <c r="G546" s="114"/>
      <c r="H546" s="114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  <c r="AL546" s="118"/>
      <c r="AM546" s="118"/>
      <c r="AN546" s="118"/>
      <c r="AO546" s="118"/>
      <c r="AP546" s="118"/>
      <c r="AQ546" s="118"/>
      <c r="AR546" s="118"/>
      <c r="AS546" s="118"/>
      <c r="AT546" s="118"/>
      <c r="AU546" s="118"/>
    </row>
    <row r="547">
      <c r="A547" s="113"/>
      <c r="B547" s="113"/>
      <c r="C547" s="114"/>
      <c r="D547" s="114"/>
      <c r="E547" s="114"/>
      <c r="F547" s="127"/>
      <c r="G547" s="114"/>
      <c r="H547" s="114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  <c r="AL547" s="118"/>
      <c r="AM547" s="118"/>
      <c r="AN547" s="118"/>
      <c r="AO547" s="118"/>
      <c r="AP547" s="118"/>
      <c r="AQ547" s="118"/>
      <c r="AR547" s="118"/>
      <c r="AS547" s="118"/>
      <c r="AT547" s="118"/>
      <c r="AU547" s="118"/>
    </row>
    <row r="548">
      <c r="A548" s="113"/>
      <c r="B548" s="113"/>
      <c r="C548" s="114"/>
      <c r="D548" s="114"/>
      <c r="E548" s="114"/>
      <c r="F548" s="127"/>
      <c r="G548" s="114"/>
      <c r="H548" s="114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  <c r="AP548" s="118"/>
      <c r="AQ548" s="118"/>
      <c r="AR548" s="118"/>
      <c r="AS548" s="118"/>
      <c r="AT548" s="118"/>
      <c r="AU548" s="118"/>
    </row>
    <row r="549">
      <c r="A549" s="113"/>
      <c r="B549" s="113"/>
      <c r="C549" s="114"/>
      <c r="D549" s="114"/>
      <c r="E549" s="114"/>
      <c r="F549" s="127"/>
      <c r="G549" s="114"/>
      <c r="H549" s="114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  <c r="AP549" s="118"/>
      <c r="AQ549" s="118"/>
      <c r="AR549" s="118"/>
      <c r="AS549" s="118"/>
      <c r="AT549" s="118"/>
      <c r="AU549" s="118"/>
    </row>
    <row r="550">
      <c r="A550" s="113"/>
      <c r="B550" s="113"/>
      <c r="C550" s="114"/>
      <c r="D550" s="114"/>
      <c r="E550" s="114"/>
      <c r="F550" s="127"/>
      <c r="G550" s="114"/>
      <c r="H550" s="114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  <c r="AL550" s="118"/>
      <c r="AM550" s="118"/>
      <c r="AN550" s="118"/>
      <c r="AO550" s="118"/>
      <c r="AP550" s="118"/>
      <c r="AQ550" s="118"/>
      <c r="AR550" s="118"/>
      <c r="AS550" s="118"/>
      <c r="AT550" s="118"/>
      <c r="AU550" s="118"/>
    </row>
    <row r="551">
      <c r="A551" s="113"/>
      <c r="B551" s="113"/>
      <c r="C551" s="114"/>
      <c r="D551" s="114"/>
      <c r="E551" s="114"/>
      <c r="F551" s="127"/>
      <c r="G551" s="114"/>
      <c r="H551" s="114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  <c r="AL551" s="118"/>
      <c r="AM551" s="118"/>
      <c r="AN551" s="118"/>
      <c r="AO551" s="118"/>
      <c r="AP551" s="118"/>
      <c r="AQ551" s="118"/>
      <c r="AR551" s="118"/>
      <c r="AS551" s="118"/>
      <c r="AT551" s="118"/>
      <c r="AU551" s="118"/>
    </row>
    <row r="552">
      <c r="A552" s="113"/>
      <c r="B552" s="113"/>
      <c r="C552" s="114"/>
      <c r="D552" s="114"/>
      <c r="E552" s="114"/>
      <c r="F552" s="127"/>
      <c r="G552" s="114"/>
      <c r="H552" s="114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8"/>
      <c r="AT552" s="118"/>
      <c r="AU552" s="118"/>
    </row>
    <row r="553">
      <c r="A553" s="113"/>
      <c r="B553" s="113"/>
      <c r="C553" s="114"/>
      <c r="D553" s="114"/>
      <c r="E553" s="114"/>
      <c r="F553" s="127"/>
      <c r="G553" s="114"/>
      <c r="H553" s="114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8"/>
      <c r="AT553" s="118"/>
      <c r="AU553" s="118"/>
    </row>
    <row r="554">
      <c r="A554" s="113"/>
      <c r="B554" s="113"/>
      <c r="C554" s="114"/>
      <c r="D554" s="114"/>
      <c r="E554" s="114"/>
      <c r="F554" s="127"/>
      <c r="G554" s="114"/>
      <c r="H554" s="114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8"/>
      <c r="AT554" s="118"/>
      <c r="AU554" s="118"/>
    </row>
    <row r="555">
      <c r="A555" s="113"/>
      <c r="B555" s="113"/>
      <c r="C555" s="114"/>
      <c r="D555" s="114"/>
      <c r="E555" s="114"/>
      <c r="F555" s="127"/>
      <c r="G555" s="114"/>
      <c r="H555" s="114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8"/>
      <c r="AT555" s="118"/>
      <c r="AU555" s="118"/>
    </row>
    <row r="556">
      <c r="A556" s="113"/>
      <c r="B556" s="113"/>
      <c r="C556" s="114"/>
      <c r="D556" s="114"/>
      <c r="E556" s="114"/>
      <c r="F556" s="127"/>
      <c r="G556" s="114"/>
      <c r="H556" s="114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8"/>
      <c r="AT556" s="118"/>
      <c r="AU556" s="118"/>
    </row>
    <row r="557">
      <c r="A557" s="113"/>
      <c r="B557" s="113"/>
      <c r="C557" s="114"/>
      <c r="D557" s="114"/>
      <c r="E557" s="114"/>
      <c r="F557" s="127"/>
      <c r="G557" s="114"/>
      <c r="H557" s="114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  <c r="AT557" s="118"/>
      <c r="AU557" s="118"/>
    </row>
    <row r="558">
      <c r="A558" s="113"/>
      <c r="B558" s="113"/>
      <c r="C558" s="114"/>
      <c r="D558" s="114"/>
      <c r="E558" s="114"/>
      <c r="F558" s="127"/>
      <c r="G558" s="114"/>
      <c r="H558" s="114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  <c r="AP558" s="118"/>
      <c r="AQ558" s="118"/>
      <c r="AR558" s="118"/>
      <c r="AS558" s="118"/>
      <c r="AT558" s="118"/>
      <c r="AU558" s="118"/>
    </row>
    <row r="559">
      <c r="A559" s="113"/>
      <c r="B559" s="113"/>
      <c r="C559" s="114"/>
      <c r="D559" s="114"/>
      <c r="E559" s="114"/>
      <c r="F559" s="127"/>
      <c r="G559" s="114"/>
      <c r="H559" s="114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  <c r="AL559" s="118"/>
      <c r="AM559" s="118"/>
      <c r="AN559" s="118"/>
      <c r="AO559" s="118"/>
      <c r="AP559" s="118"/>
      <c r="AQ559" s="118"/>
      <c r="AR559" s="118"/>
      <c r="AS559" s="118"/>
      <c r="AT559" s="118"/>
      <c r="AU559" s="118"/>
    </row>
    <row r="560">
      <c r="A560" s="113"/>
      <c r="B560" s="113"/>
      <c r="C560" s="114"/>
      <c r="D560" s="114"/>
      <c r="E560" s="114"/>
      <c r="F560" s="127"/>
      <c r="G560" s="114"/>
      <c r="H560" s="114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  <c r="AL560" s="118"/>
      <c r="AM560" s="118"/>
      <c r="AN560" s="118"/>
      <c r="AO560" s="118"/>
      <c r="AP560" s="118"/>
      <c r="AQ560" s="118"/>
      <c r="AR560" s="118"/>
      <c r="AS560" s="118"/>
      <c r="AT560" s="118"/>
      <c r="AU560" s="118"/>
    </row>
    <row r="561">
      <c r="A561" s="113"/>
      <c r="B561" s="113"/>
      <c r="C561" s="114"/>
      <c r="D561" s="114"/>
      <c r="E561" s="114"/>
      <c r="F561" s="127"/>
      <c r="G561" s="114"/>
      <c r="H561" s="114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  <c r="AL561" s="118"/>
      <c r="AM561" s="118"/>
      <c r="AN561" s="118"/>
      <c r="AO561" s="118"/>
      <c r="AP561" s="118"/>
      <c r="AQ561" s="118"/>
      <c r="AR561" s="118"/>
      <c r="AS561" s="118"/>
      <c r="AT561" s="118"/>
      <c r="AU561" s="118"/>
    </row>
    <row r="562">
      <c r="A562" s="113"/>
      <c r="B562" s="113"/>
      <c r="C562" s="114"/>
      <c r="D562" s="114"/>
      <c r="E562" s="114"/>
      <c r="F562" s="127"/>
      <c r="G562" s="114"/>
      <c r="H562" s="114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  <c r="AL562" s="118"/>
      <c r="AM562" s="118"/>
      <c r="AN562" s="118"/>
      <c r="AO562" s="118"/>
      <c r="AP562" s="118"/>
      <c r="AQ562" s="118"/>
      <c r="AR562" s="118"/>
      <c r="AS562" s="118"/>
      <c r="AT562" s="118"/>
      <c r="AU562" s="118"/>
    </row>
    <row r="563">
      <c r="A563" s="113"/>
      <c r="B563" s="113"/>
      <c r="C563" s="114"/>
      <c r="D563" s="114"/>
      <c r="E563" s="114"/>
      <c r="F563" s="127"/>
      <c r="G563" s="114"/>
      <c r="H563" s="114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  <c r="AL563" s="118"/>
      <c r="AM563" s="118"/>
      <c r="AN563" s="118"/>
      <c r="AO563" s="118"/>
      <c r="AP563" s="118"/>
      <c r="AQ563" s="118"/>
      <c r="AR563" s="118"/>
      <c r="AS563" s="118"/>
      <c r="AT563" s="118"/>
      <c r="AU563" s="118"/>
    </row>
    <row r="564">
      <c r="A564" s="113"/>
      <c r="B564" s="113"/>
      <c r="C564" s="114"/>
      <c r="D564" s="114"/>
      <c r="E564" s="114"/>
      <c r="F564" s="127"/>
      <c r="G564" s="114"/>
      <c r="H564" s="114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  <c r="AL564" s="118"/>
      <c r="AM564" s="118"/>
      <c r="AN564" s="118"/>
      <c r="AO564" s="118"/>
      <c r="AP564" s="118"/>
      <c r="AQ564" s="118"/>
      <c r="AR564" s="118"/>
      <c r="AS564" s="118"/>
      <c r="AT564" s="118"/>
      <c r="AU564" s="118"/>
    </row>
    <row r="565">
      <c r="A565" s="113"/>
      <c r="B565" s="113"/>
      <c r="C565" s="114"/>
      <c r="D565" s="114"/>
      <c r="E565" s="114"/>
      <c r="F565" s="127"/>
      <c r="G565" s="114"/>
      <c r="H565" s="114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  <c r="AL565" s="118"/>
      <c r="AM565" s="118"/>
      <c r="AN565" s="118"/>
      <c r="AO565" s="118"/>
      <c r="AP565" s="118"/>
      <c r="AQ565" s="118"/>
      <c r="AR565" s="118"/>
      <c r="AS565" s="118"/>
      <c r="AT565" s="118"/>
      <c r="AU565" s="118"/>
    </row>
    <row r="566">
      <c r="A566" s="113"/>
      <c r="B566" s="113"/>
      <c r="C566" s="114"/>
      <c r="D566" s="114"/>
      <c r="E566" s="114"/>
      <c r="F566" s="127"/>
      <c r="G566" s="114"/>
      <c r="H566" s="114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  <c r="AL566" s="118"/>
      <c r="AM566" s="118"/>
      <c r="AN566" s="118"/>
      <c r="AO566" s="118"/>
      <c r="AP566" s="118"/>
      <c r="AQ566" s="118"/>
      <c r="AR566" s="118"/>
      <c r="AS566" s="118"/>
      <c r="AT566" s="118"/>
      <c r="AU566" s="118"/>
    </row>
    <row r="567">
      <c r="A567" s="113"/>
      <c r="B567" s="113"/>
      <c r="C567" s="114"/>
      <c r="D567" s="114"/>
      <c r="E567" s="114"/>
      <c r="F567" s="127"/>
      <c r="G567" s="114"/>
      <c r="H567" s="114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  <c r="AP567" s="118"/>
      <c r="AQ567" s="118"/>
      <c r="AR567" s="118"/>
      <c r="AS567" s="118"/>
      <c r="AT567" s="118"/>
      <c r="AU567" s="118"/>
    </row>
    <row r="568">
      <c r="A568" s="113"/>
      <c r="B568" s="113"/>
      <c r="C568" s="114"/>
      <c r="D568" s="114"/>
      <c r="E568" s="114"/>
      <c r="F568" s="127"/>
      <c r="G568" s="114"/>
      <c r="H568" s="114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  <c r="AL568" s="118"/>
      <c r="AM568" s="118"/>
      <c r="AN568" s="118"/>
      <c r="AO568" s="118"/>
      <c r="AP568" s="118"/>
      <c r="AQ568" s="118"/>
      <c r="AR568" s="118"/>
      <c r="AS568" s="118"/>
      <c r="AT568" s="118"/>
      <c r="AU568" s="118"/>
    </row>
    <row r="569">
      <c r="A569" s="113"/>
      <c r="B569" s="113"/>
      <c r="C569" s="114"/>
      <c r="D569" s="114"/>
      <c r="E569" s="114"/>
      <c r="F569" s="127"/>
      <c r="G569" s="114"/>
      <c r="H569" s="114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  <c r="AL569" s="118"/>
      <c r="AM569" s="118"/>
      <c r="AN569" s="118"/>
      <c r="AO569" s="118"/>
      <c r="AP569" s="118"/>
      <c r="AQ569" s="118"/>
      <c r="AR569" s="118"/>
      <c r="AS569" s="118"/>
      <c r="AT569" s="118"/>
      <c r="AU569" s="118"/>
    </row>
    <row r="570">
      <c r="A570" s="113"/>
      <c r="B570" s="113"/>
      <c r="C570" s="114"/>
      <c r="D570" s="114"/>
      <c r="E570" s="114"/>
      <c r="F570" s="127"/>
      <c r="G570" s="114"/>
      <c r="H570" s="114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  <c r="AL570" s="118"/>
      <c r="AM570" s="118"/>
      <c r="AN570" s="118"/>
      <c r="AO570" s="118"/>
      <c r="AP570" s="118"/>
      <c r="AQ570" s="118"/>
      <c r="AR570" s="118"/>
      <c r="AS570" s="118"/>
      <c r="AT570" s="118"/>
      <c r="AU570" s="118"/>
    </row>
    <row r="571">
      <c r="A571" s="113"/>
      <c r="B571" s="113"/>
      <c r="C571" s="114"/>
      <c r="D571" s="114"/>
      <c r="E571" s="114"/>
      <c r="F571" s="127"/>
      <c r="G571" s="114"/>
      <c r="H571" s="114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  <c r="AL571" s="118"/>
      <c r="AM571" s="118"/>
      <c r="AN571" s="118"/>
      <c r="AO571" s="118"/>
      <c r="AP571" s="118"/>
      <c r="AQ571" s="118"/>
      <c r="AR571" s="118"/>
      <c r="AS571" s="118"/>
      <c r="AT571" s="118"/>
      <c r="AU571" s="118"/>
    </row>
    <row r="572">
      <c r="A572" s="113"/>
      <c r="B572" s="113"/>
      <c r="C572" s="114"/>
      <c r="D572" s="114"/>
      <c r="E572" s="114"/>
      <c r="F572" s="127"/>
      <c r="G572" s="114"/>
      <c r="H572" s="114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  <c r="AL572" s="118"/>
      <c r="AM572" s="118"/>
      <c r="AN572" s="118"/>
      <c r="AO572" s="118"/>
      <c r="AP572" s="118"/>
      <c r="AQ572" s="118"/>
      <c r="AR572" s="118"/>
      <c r="AS572" s="118"/>
      <c r="AT572" s="118"/>
      <c r="AU572" s="118"/>
    </row>
    <row r="573">
      <c r="A573" s="113"/>
      <c r="B573" s="113"/>
      <c r="C573" s="114"/>
      <c r="D573" s="114"/>
      <c r="E573" s="114"/>
      <c r="F573" s="127"/>
      <c r="G573" s="114"/>
      <c r="H573" s="114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  <c r="AL573" s="118"/>
      <c r="AM573" s="118"/>
      <c r="AN573" s="118"/>
      <c r="AO573" s="118"/>
      <c r="AP573" s="118"/>
      <c r="AQ573" s="118"/>
      <c r="AR573" s="118"/>
      <c r="AS573" s="118"/>
      <c r="AT573" s="118"/>
      <c r="AU573" s="118"/>
    </row>
    <row r="574">
      <c r="A574" s="113"/>
      <c r="B574" s="113"/>
      <c r="C574" s="114"/>
      <c r="D574" s="114"/>
      <c r="E574" s="114"/>
      <c r="F574" s="127"/>
      <c r="G574" s="114"/>
      <c r="H574" s="114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  <c r="AL574" s="118"/>
      <c r="AM574" s="118"/>
      <c r="AN574" s="118"/>
      <c r="AO574" s="118"/>
      <c r="AP574" s="118"/>
      <c r="AQ574" s="118"/>
      <c r="AR574" s="118"/>
      <c r="AS574" s="118"/>
      <c r="AT574" s="118"/>
      <c r="AU574" s="118"/>
    </row>
    <row r="575">
      <c r="A575" s="113"/>
      <c r="B575" s="113"/>
      <c r="C575" s="114"/>
      <c r="D575" s="114"/>
      <c r="E575" s="114"/>
      <c r="F575" s="127"/>
      <c r="G575" s="114"/>
      <c r="H575" s="114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  <c r="AH575" s="118"/>
      <c r="AI575" s="118"/>
      <c r="AJ575" s="118"/>
      <c r="AK575" s="118"/>
      <c r="AL575" s="118"/>
      <c r="AM575" s="118"/>
      <c r="AN575" s="118"/>
      <c r="AO575" s="118"/>
      <c r="AP575" s="118"/>
      <c r="AQ575" s="118"/>
      <c r="AR575" s="118"/>
      <c r="AS575" s="118"/>
      <c r="AT575" s="118"/>
      <c r="AU575" s="118"/>
    </row>
    <row r="576">
      <c r="A576" s="113"/>
      <c r="B576" s="113"/>
      <c r="C576" s="114"/>
      <c r="D576" s="114"/>
      <c r="E576" s="114"/>
      <c r="F576" s="127"/>
      <c r="G576" s="114"/>
      <c r="H576" s="114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8"/>
      <c r="AI576" s="118"/>
      <c r="AJ576" s="118"/>
      <c r="AK576" s="118"/>
      <c r="AL576" s="118"/>
      <c r="AM576" s="118"/>
      <c r="AN576" s="118"/>
      <c r="AO576" s="118"/>
      <c r="AP576" s="118"/>
      <c r="AQ576" s="118"/>
      <c r="AR576" s="118"/>
      <c r="AS576" s="118"/>
      <c r="AT576" s="118"/>
      <c r="AU576" s="118"/>
    </row>
    <row r="577">
      <c r="A577" s="113"/>
      <c r="B577" s="113"/>
      <c r="C577" s="114"/>
      <c r="D577" s="114"/>
      <c r="E577" s="114"/>
      <c r="F577" s="127"/>
      <c r="G577" s="114"/>
      <c r="H577" s="114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  <c r="AH577" s="118"/>
      <c r="AI577" s="118"/>
      <c r="AJ577" s="118"/>
      <c r="AK577" s="118"/>
      <c r="AL577" s="118"/>
      <c r="AM577" s="118"/>
      <c r="AN577" s="118"/>
      <c r="AO577" s="118"/>
      <c r="AP577" s="118"/>
      <c r="AQ577" s="118"/>
      <c r="AR577" s="118"/>
      <c r="AS577" s="118"/>
      <c r="AT577" s="118"/>
      <c r="AU577" s="118"/>
    </row>
    <row r="578">
      <c r="A578" s="113"/>
      <c r="B578" s="113"/>
      <c r="C578" s="114"/>
      <c r="D578" s="114"/>
      <c r="E578" s="114"/>
      <c r="F578" s="127"/>
      <c r="G578" s="114"/>
      <c r="H578" s="114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  <c r="AH578" s="118"/>
      <c r="AI578" s="118"/>
      <c r="AJ578" s="118"/>
      <c r="AK578" s="118"/>
      <c r="AL578" s="118"/>
      <c r="AM578" s="118"/>
      <c r="AN578" s="118"/>
      <c r="AO578" s="118"/>
      <c r="AP578" s="118"/>
      <c r="AQ578" s="118"/>
      <c r="AR578" s="118"/>
      <c r="AS578" s="118"/>
      <c r="AT578" s="118"/>
      <c r="AU578" s="118"/>
    </row>
    <row r="579">
      <c r="A579" s="113"/>
      <c r="B579" s="113"/>
      <c r="C579" s="114"/>
      <c r="D579" s="114"/>
      <c r="E579" s="114"/>
      <c r="F579" s="127"/>
      <c r="G579" s="114"/>
      <c r="H579" s="114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  <c r="AL579" s="118"/>
      <c r="AM579" s="118"/>
      <c r="AN579" s="118"/>
      <c r="AO579" s="118"/>
      <c r="AP579" s="118"/>
      <c r="AQ579" s="118"/>
      <c r="AR579" s="118"/>
      <c r="AS579" s="118"/>
      <c r="AT579" s="118"/>
      <c r="AU579" s="118"/>
    </row>
    <row r="580">
      <c r="A580" s="113"/>
      <c r="B580" s="113"/>
      <c r="C580" s="114"/>
      <c r="D580" s="114"/>
      <c r="E580" s="114"/>
      <c r="F580" s="127"/>
      <c r="G580" s="114"/>
      <c r="H580" s="114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  <c r="AH580" s="118"/>
      <c r="AI580" s="118"/>
      <c r="AJ580" s="118"/>
      <c r="AK580" s="118"/>
      <c r="AL580" s="118"/>
      <c r="AM580" s="118"/>
      <c r="AN580" s="118"/>
      <c r="AO580" s="118"/>
      <c r="AP580" s="118"/>
      <c r="AQ580" s="118"/>
      <c r="AR580" s="118"/>
      <c r="AS580" s="118"/>
      <c r="AT580" s="118"/>
      <c r="AU580" s="118"/>
    </row>
    <row r="581">
      <c r="A581" s="113"/>
      <c r="B581" s="113"/>
      <c r="C581" s="114"/>
      <c r="D581" s="114"/>
      <c r="E581" s="114"/>
      <c r="F581" s="127"/>
      <c r="G581" s="114"/>
      <c r="H581" s="114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  <c r="AH581" s="118"/>
      <c r="AI581" s="118"/>
      <c r="AJ581" s="118"/>
      <c r="AK581" s="118"/>
      <c r="AL581" s="118"/>
      <c r="AM581" s="118"/>
      <c r="AN581" s="118"/>
      <c r="AO581" s="118"/>
      <c r="AP581" s="118"/>
      <c r="AQ581" s="118"/>
      <c r="AR581" s="118"/>
      <c r="AS581" s="118"/>
      <c r="AT581" s="118"/>
      <c r="AU581" s="118"/>
    </row>
    <row r="582">
      <c r="A582" s="113"/>
      <c r="B582" s="113"/>
      <c r="C582" s="114"/>
      <c r="D582" s="114"/>
      <c r="E582" s="114"/>
      <c r="F582" s="127"/>
      <c r="G582" s="114"/>
      <c r="H582" s="114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  <c r="AL582" s="118"/>
      <c r="AM582" s="118"/>
      <c r="AN582" s="118"/>
      <c r="AO582" s="118"/>
      <c r="AP582" s="118"/>
      <c r="AQ582" s="118"/>
      <c r="AR582" s="118"/>
      <c r="AS582" s="118"/>
      <c r="AT582" s="118"/>
      <c r="AU582" s="118"/>
    </row>
    <row r="583">
      <c r="A583" s="113"/>
      <c r="B583" s="113"/>
      <c r="C583" s="114"/>
      <c r="D583" s="114"/>
      <c r="E583" s="114"/>
      <c r="F583" s="127"/>
      <c r="G583" s="114"/>
      <c r="H583" s="114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  <c r="AL583" s="118"/>
      <c r="AM583" s="118"/>
      <c r="AN583" s="118"/>
      <c r="AO583" s="118"/>
      <c r="AP583" s="118"/>
      <c r="AQ583" s="118"/>
      <c r="AR583" s="118"/>
      <c r="AS583" s="118"/>
      <c r="AT583" s="118"/>
      <c r="AU583" s="118"/>
    </row>
    <row r="584">
      <c r="A584" s="113"/>
      <c r="B584" s="113"/>
      <c r="C584" s="114"/>
      <c r="D584" s="114"/>
      <c r="E584" s="114"/>
      <c r="F584" s="127"/>
      <c r="G584" s="114"/>
      <c r="H584" s="114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  <c r="AL584" s="118"/>
      <c r="AM584" s="118"/>
      <c r="AN584" s="118"/>
      <c r="AO584" s="118"/>
      <c r="AP584" s="118"/>
      <c r="AQ584" s="118"/>
      <c r="AR584" s="118"/>
      <c r="AS584" s="118"/>
      <c r="AT584" s="118"/>
      <c r="AU584" s="118"/>
    </row>
    <row r="585">
      <c r="A585" s="113"/>
      <c r="B585" s="113"/>
      <c r="C585" s="114"/>
      <c r="D585" s="114"/>
      <c r="E585" s="114"/>
      <c r="F585" s="127"/>
      <c r="G585" s="114"/>
      <c r="H585" s="114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  <c r="AL585" s="118"/>
      <c r="AM585" s="118"/>
      <c r="AN585" s="118"/>
      <c r="AO585" s="118"/>
      <c r="AP585" s="118"/>
      <c r="AQ585" s="118"/>
      <c r="AR585" s="118"/>
      <c r="AS585" s="118"/>
      <c r="AT585" s="118"/>
      <c r="AU585" s="118"/>
    </row>
    <row r="586">
      <c r="A586" s="113"/>
      <c r="B586" s="113"/>
      <c r="C586" s="114"/>
      <c r="D586" s="114"/>
      <c r="E586" s="114"/>
      <c r="F586" s="127"/>
      <c r="G586" s="114"/>
      <c r="H586" s="114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  <c r="AL586" s="118"/>
      <c r="AM586" s="118"/>
      <c r="AN586" s="118"/>
      <c r="AO586" s="118"/>
      <c r="AP586" s="118"/>
      <c r="AQ586" s="118"/>
      <c r="AR586" s="118"/>
      <c r="AS586" s="118"/>
      <c r="AT586" s="118"/>
      <c r="AU586" s="118"/>
    </row>
    <row r="587">
      <c r="A587" s="113"/>
      <c r="B587" s="113"/>
      <c r="C587" s="114"/>
      <c r="D587" s="114"/>
      <c r="E587" s="114"/>
      <c r="F587" s="127"/>
      <c r="G587" s="114"/>
      <c r="H587" s="114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  <c r="AL587" s="118"/>
      <c r="AM587" s="118"/>
      <c r="AN587" s="118"/>
      <c r="AO587" s="118"/>
      <c r="AP587" s="118"/>
      <c r="AQ587" s="118"/>
      <c r="AR587" s="118"/>
      <c r="AS587" s="118"/>
      <c r="AT587" s="118"/>
      <c r="AU587" s="118"/>
    </row>
    <row r="588">
      <c r="A588" s="113"/>
      <c r="B588" s="113"/>
      <c r="C588" s="114"/>
      <c r="D588" s="114"/>
      <c r="E588" s="114"/>
      <c r="F588" s="127"/>
      <c r="G588" s="114"/>
      <c r="H588" s="114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  <c r="AP588" s="118"/>
      <c r="AQ588" s="118"/>
      <c r="AR588" s="118"/>
      <c r="AS588" s="118"/>
      <c r="AT588" s="118"/>
      <c r="AU588" s="118"/>
    </row>
    <row r="589">
      <c r="A589" s="113"/>
      <c r="B589" s="113"/>
      <c r="C589" s="114"/>
      <c r="D589" s="114"/>
      <c r="E589" s="114"/>
      <c r="F589" s="127"/>
      <c r="G589" s="114"/>
      <c r="H589" s="114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  <c r="AL589" s="118"/>
      <c r="AM589" s="118"/>
      <c r="AN589" s="118"/>
      <c r="AO589" s="118"/>
      <c r="AP589" s="118"/>
      <c r="AQ589" s="118"/>
      <c r="AR589" s="118"/>
      <c r="AS589" s="118"/>
      <c r="AT589" s="118"/>
      <c r="AU589" s="118"/>
    </row>
    <row r="590">
      <c r="A590" s="113"/>
      <c r="B590" s="113"/>
      <c r="C590" s="114"/>
      <c r="D590" s="114"/>
      <c r="E590" s="114"/>
      <c r="F590" s="127"/>
      <c r="G590" s="114"/>
      <c r="H590" s="114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  <c r="AT590" s="118"/>
      <c r="AU590" s="118"/>
    </row>
    <row r="591">
      <c r="A591" s="113"/>
      <c r="B591" s="113"/>
      <c r="C591" s="114"/>
      <c r="D591" s="114"/>
      <c r="E591" s="114"/>
      <c r="F591" s="127"/>
      <c r="G591" s="114"/>
      <c r="H591" s="114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  <c r="AL591" s="118"/>
      <c r="AM591" s="118"/>
      <c r="AN591" s="118"/>
      <c r="AO591" s="118"/>
      <c r="AP591" s="118"/>
      <c r="AQ591" s="118"/>
      <c r="AR591" s="118"/>
      <c r="AS591" s="118"/>
      <c r="AT591" s="118"/>
      <c r="AU591" s="118"/>
    </row>
    <row r="592">
      <c r="A592" s="113"/>
      <c r="B592" s="113"/>
      <c r="C592" s="114"/>
      <c r="D592" s="114"/>
      <c r="E592" s="114"/>
      <c r="F592" s="127"/>
      <c r="G592" s="114"/>
      <c r="H592" s="114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  <c r="AL592" s="118"/>
      <c r="AM592" s="118"/>
      <c r="AN592" s="118"/>
      <c r="AO592" s="118"/>
      <c r="AP592" s="118"/>
      <c r="AQ592" s="118"/>
      <c r="AR592" s="118"/>
      <c r="AS592" s="118"/>
      <c r="AT592" s="118"/>
      <c r="AU592" s="118"/>
    </row>
    <row r="593">
      <c r="A593" s="113"/>
      <c r="B593" s="113"/>
      <c r="C593" s="114"/>
      <c r="D593" s="114"/>
      <c r="E593" s="114"/>
      <c r="F593" s="127"/>
      <c r="G593" s="114"/>
      <c r="H593" s="114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  <c r="AL593" s="118"/>
      <c r="AM593" s="118"/>
      <c r="AN593" s="118"/>
      <c r="AO593" s="118"/>
      <c r="AP593" s="118"/>
      <c r="AQ593" s="118"/>
      <c r="AR593" s="118"/>
      <c r="AS593" s="118"/>
      <c r="AT593" s="118"/>
      <c r="AU593" s="118"/>
    </row>
    <row r="594">
      <c r="A594" s="113"/>
      <c r="B594" s="113"/>
      <c r="C594" s="114"/>
      <c r="D594" s="114"/>
      <c r="E594" s="114"/>
      <c r="F594" s="127"/>
      <c r="G594" s="114"/>
      <c r="H594" s="114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  <c r="AL594" s="118"/>
      <c r="AM594" s="118"/>
      <c r="AN594" s="118"/>
      <c r="AO594" s="118"/>
      <c r="AP594" s="118"/>
      <c r="AQ594" s="118"/>
      <c r="AR594" s="118"/>
      <c r="AS594" s="118"/>
      <c r="AT594" s="118"/>
      <c r="AU594" s="118"/>
    </row>
    <row r="595">
      <c r="A595" s="113"/>
      <c r="B595" s="113"/>
      <c r="C595" s="114"/>
      <c r="D595" s="114"/>
      <c r="E595" s="114"/>
      <c r="F595" s="127"/>
      <c r="G595" s="114"/>
      <c r="H595" s="114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  <c r="AL595" s="118"/>
      <c r="AM595" s="118"/>
      <c r="AN595" s="118"/>
      <c r="AO595" s="118"/>
      <c r="AP595" s="118"/>
      <c r="AQ595" s="118"/>
      <c r="AR595" s="118"/>
      <c r="AS595" s="118"/>
      <c r="AT595" s="118"/>
      <c r="AU595" s="118"/>
    </row>
    <row r="596">
      <c r="A596" s="113"/>
      <c r="B596" s="113"/>
      <c r="C596" s="114"/>
      <c r="D596" s="114"/>
      <c r="E596" s="114"/>
      <c r="F596" s="127"/>
      <c r="G596" s="114"/>
      <c r="H596" s="114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  <c r="AL596" s="118"/>
      <c r="AM596" s="118"/>
      <c r="AN596" s="118"/>
      <c r="AO596" s="118"/>
      <c r="AP596" s="118"/>
      <c r="AQ596" s="118"/>
      <c r="AR596" s="118"/>
      <c r="AS596" s="118"/>
      <c r="AT596" s="118"/>
      <c r="AU596" s="118"/>
    </row>
    <row r="597">
      <c r="A597" s="113"/>
      <c r="B597" s="113"/>
      <c r="C597" s="114"/>
      <c r="D597" s="114"/>
      <c r="E597" s="114"/>
      <c r="F597" s="127"/>
      <c r="G597" s="114"/>
      <c r="H597" s="114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  <c r="AL597" s="118"/>
      <c r="AM597" s="118"/>
      <c r="AN597" s="118"/>
      <c r="AO597" s="118"/>
      <c r="AP597" s="118"/>
      <c r="AQ597" s="118"/>
      <c r="AR597" s="118"/>
      <c r="AS597" s="118"/>
      <c r="AT597" s="118"/>
      <c r="AU597" s="118"/>
    </row>
    <row r="598">
      <c r="A598" s="113"/>
      <c r="B598" s="113"/>
      <c r="C598" s="114"/>
      <c r="D598" s="114"/>
      <c r="E598" s="114"/>
      <c r="F598" s="127"/>
      <c r="G598" s="114"/>
      <c r="H598" s="114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  <c r="AL598" s="118"/>
      <c r="AM598" s="118"/>
      <c r="AN598" s="118"/>
      <c r="AO598" s="118"/>
      <c r="AP598" s="118"/>
      <c r="AQ598" s="118"/>
      <c r="AR598" s="118"/>
      <c r="AS598" s="118"/>
      <c r="AT598" s="118"/>
      <c r="AU598" s="118"/>
    </row>
    <row r="599">
      <c r="A599" s="113"/>
      <c r="B599" s="113"/>
      <c r="C599" s="114"/>
      <c r="D599" s="114"/>
      <c r="E599" s="114"/>
      <c r="F599" s="127"/>
      <c r="G599" s="114"/>
      <c r="H599" s="114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  <c r="AL599" s="118"/>
      <c r="AM599" s="118"/>
      <c r="AN599" s="118"/>
      <c r="AO599" s="118"/>
      <c r="AP599" s="118"/>
      <c r="AQ599" s="118"/>
      <c r="AR599" s="118"/>
      <c r="AS599" s="118"/>
      <c r="AT599" s="118"/>
      <c r="AU599" s="118"/>
    </row>
    <row r="600">
      <c r="A600" s="113"/>
      <c r="B600" s="113"/>
      <c r="C600" s="114"/>
      <c r="D600" s="114"/>
      <c r="E600" s="114"/>
      <c r="F600" s="127"/>
      <c r="G600" s="114"/>
      <c r="H600" s="114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  <c r="AL600" s="118"/>
      <c r="AM600" s="118"/>
      <c r="AN600" s="118"/>
      <c r="AO600" s="118"/>
      <c r="AP600" s="118"/>
      <c r="AQ600" s="118"/>
      <c r="AR600" s="118"/>
      <c r="AS600" s="118"/>
      <c r="AT600" s="118"/>
      <c r="AU600" s="118"/>
    </row>
    <row r="601">
      <c r="A601" s="113"/>
      <c r="B601" s="113"/>
      <c r="C601" s="114"/>
      <c r="D601" s="114"/>
      <c r="E601" s="114"/>
      <c r="F601" s="127"/>
      <c r="G601" s="114"/>
      <c r="H601" s="114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  <c r="AL601" s="118"/>
      <c r="AM601" s="118"/>
      <c r="AN601" s="118"/>
      <c r="AO601" s="118"/>
      <c r="AP601" s="118"/>
      <c r="AQ601" s="118"/>
      <c r="AR601" s="118"/>
      <c r="AS601" s="118"/>
      <c r="AT601" s="118"/>
      <c r="AU601" s="118"/>
    </row>
    <row r="602">
      <c r="A602" s="113"/>
      <c r="B602" s="113"/>
      <c r="C602" s="114"/>
      <c r="D602" s="114"/>
      <c r="E602" s="114"/>
      <c r="F602" s="127"/>
      <c r="G602" s="114"/>
      <c r="H602" s="114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  <c r="AL602" s="118"/>
      <c r="AM602" s="118"/>
      <c r="AN602" s="118"/>
      <c r="AO602" s="118"/>
      <c r="AP602" s="118"/>
      <c r="AQ602" s="118"/>
      <c r="AR602" s="118"/>
      <c r="AS602" s="118"/>
      <c r="AT602" s="118"/>
      <c r="AU602" s="118"/>
    </row>
    <row r="603">
      <c r="A603" s="113"/>
      <c r="B603" s="113"/>
      <c r="C603" s="114"/>
      <c r="D603" s="114"/>
      <c r="E603" s="114"/>
      <c r="F603" s="127"/>
      <c r="G603" s="114"/>
      <c r="H603" s="114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  <c r="AL603" s="118"/>
      <c r="AM603" s="118"/>
      <c r="AN603" s="118"/>
      <c r="AO603" s="118"/>
      <c r="AP603" s="118"/>
      <c r="AQ603" s="118"/>
      <c r="AR603" s="118"/>
      <c r="AS603" s="118"/>
      <c r="AT603" s="118"/>
      <c r="AU603" s="118"/>
    </row>
    <row r="604">
      <c r="A604" s="113"/>
      <c r="B604" s="113"/>
      <c r="C604" s="114"/>
      <c r="D604" s="114"/>
      <c r="E604" s="114"/>
      <c r="F604" s="127"/>
      <c r="G604" s="114"/>
      <c r="H604" s="114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  <c r="AL604" s="118"/>
      <c r="AM604" s="118"/>
      <c r="AN604" s="118"/>
      <c r="AO604" s="118"/>
      <c r="AP604" s="118"/>
      <c r="AQ604" s="118"/>
      <c r="AR604" s="118"/>
      <c r="AS604" s="118"/>
      <c r="AT604" s="118"/>
      <c r="AU604" s="118"/>
    </row>
    <row r="605">
      <c r="A605" s="113"/>
      <c r="B605" s="113"/>
      <c r="C605" s="114"/>
      <c r="D605" s="114"/>
      <c r="E605" s="114"/>
      <c r="F605" s="127"/>
      <c r="G605" s="114"/>
      <c r="H605" s="114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  <c r="AL605" s="118"/>
      <c r="AM605" s="118"/>
      <c r="AN605" s="118"/>
      <c r="AO605" s="118"/>
      <c r="AP605" s="118"/>
      <c r="AQ605" s="118"/>
      <c r="AR605" s="118"/>
      <c r="AS605" s="118"/>
      <c r="AT605" s="118"/>
      <c r="AU605" s="118"/>
    </row>
    <row r="606">
      <c r="A606" s="113"/>
      <c r="B606" s="113"/>
      <c r="C606" s="114"/>
      <c r="D606" s="114"/>
      <c r="E606" s="114"/>
      <c r="F606" s="127"/>
      <c r="G606" s="114"/>
      <c r="H606" s="114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  <c r="AL606" s="118"/>
      <c r="AM606" s="118"/>
      <c r="AN606" s="118"/>
      <c r="AO606" s="118"/>
      <c r="AP606" s="118"/>
      <c r="AQ606" s="118"/>
      <c r="AR606" s="118"/>
      <c r="AS606" s="118"/>
      <c r="AT606" s="118"/>
      <c r="AU606" s="118"/>
    </row>
    <row r="607">
      <c r="A607" s="113"/>
      <c r="B607" s="113"/>
      <c r="C607" s="114"/>
      <c r="D607" s="114"/>
      <c r="E607" s="114"/>
      <c r="F607" s="127"/>
      <c r="G607" s="114"/>
      <c r="H607" s="114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  <c r="AL607" s="118"/>
      <c r="AM607" s="118"/>
      <c r="AN607" s="118"/>
      <c r="AO607" s="118"/>
      <c r="AP607" s="118"/>
      <c r="AQ607" s="118"/>
      <c r="AR607" s="118"/>
      <c r="AS607" s="118"/>
      <c r="AT607" s="118"/>
      <c r="AU607" s="118"/>
    </row>
    <row r="608">
      <c r="A608" s="113"/>
      <c r="B608" s="113"/>
      <c r="C608" s="114"/>
      <c r="D608" s="114"/>
      <c r="E608" s="114"/>
      <c r="F608" s="127"/>
      <c r="G608" s="114"/>
      <c r="H608" s="114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  <c r="AL608" s="118"/>
      <c r="AM608" s="118"/>
      <c r="AN608" s="118"/>
      <c r="AO608" s="118"/>
      <c r="AP608" s="118"/>
      <c r="AQ608" s="118"/>
      <c r="AR608" s="118"/>
      <c r="AS608" s="118"/>
      <c r="AT608" s="118"/>
      <c r="AU608" s="118"/>
    </row>
    <row r="609">
      <c r="A609" s="113"/>
      <c r="B609" s="113"/>
      <c r="C609" s="114"/>
      <c r="D609" s="114"/>
      <c r="E609" s="114"/>
      <c r="F609" s="127"/>
      <c r="G609" s="114"/>
      <c r="H609" s="114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  <c r="AT609" s="118"/>
      <c r="AU609" s="118"/>
    </row>
    <row r="610">
      <c r="A610" s="113"/>
      <c r="B610" s="113"/>
      <c r="C610" s="114"/>
      <c r="D610" s="114"/>
      <c r="E610" s="114"/>
      <c r="F610" s="127"/>
      <c r="G610" s="114"/>
      <c r="H610" s="114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  <c r="AL610" s="118"/>
      <c r="AM610" s="118"/>
      <c r="AN610" s="118"/>
      <c r="AO610" s="118"/>
      <c r="AP610" s="118"/>
      <c r="AQ610" s="118"/>
      <c r="AR610" s="118"/>
      <c r="AS610" s="118"/>
      <c r="AT610" s="118"/>
      <c r="AU610" s="118"/>
    </row>
    <row r="611">
      <c r="A611" s="113"/>
      <c r="B611" s="113"/>
      <c r="C611" s="114"/>
      <c r="D611" s="114"/>
      <c r="E611" s="114"/>
      <c r="F611" s="127"/>
      <c r="G611" s="114"/>
      <c r="H611" s="114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  <c r="AL611" s="118"/>
      <c r="AM611" s="118"/>
      <c r="AN611" s="118"/>
      <c r="AO611" s="118"/>
      <c r="AP611" s="118"/>
      <c r="AQ611" s="118"/>
      <c r="AR611" s="118"/>
      <c r="AS611" s="118"/>
      <c r="AT611" s="118"/>
      <c r="AU611" s="118"/>
    </row>
    <row r="612">
      <c r="A612" s="113"/>
      <c r="B612" s="113"/>
      <c r="C612" s="114"/>
      <c r="D612" s="114"/>
      <c r="E612" s="114"/>
      <c r="F612" s="127"/>
      <c r="G612" s="114"/>
      <c r="H612" s="114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  <c r="AL612" s="118"/>
      <c r="AM612" s="118"/>
      <c r="AN612" s="118"/>
      <c r="AO612" s="118"/>
      <c r="AP612" s="118"/>
      <c r="AQ612" s="118"/>
      <c r="AR612" s="118"/>
      <c r="AS612" s="118"/>
      <c r="AT612" s="118"/>
      <c r="AU612" s="118"/>
    </row>
    <row r="613">
      <c r="A613" s="113"/>
      <c r="B613" s="113"/>
      <c r="C613" s="114"/>
      <c r="D613" s="114"/>
      <c r="E613" s="114"/>
      <c r="F613" s="127"/>
      <c r="G613" s="114"/>
      <c r="H613" s="114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  <c r="AL613" s="118"/>
      <c r="AM613" s="118"/>
      <c r="AN613" s="118"/>
      <c r="AO613" s="118"/>
      <c r="AP613" s="118"/>
      <c r="AQ613" s="118"/>
      <c r="AR613" s="118"/>
      <c r="AS613" s="118"/>
      <c r="AT613" s="118"/>
      <c r="AU613" s="118"/>
    </row>
    <row r="614">
      <c r="A614" s="113"/>
      <c r="B614" s="113"/>
      <c r="C614" s="114"/>
      <c r="D614" s="114"/>
      <c r="E614" s="114"/>
      <c r="F614" s="127"/>
      <c r="G614" s="114"/>
      <c r="H614" s="114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  <c r="AL614" s="118"/>
      <c r="AM614" s="118"/>
      <c r="AN614" s="118"/>
      <c r="AO614" s="118"/>
      <c r="AP614" s="118"/>
      <c r="AQ614" s="118"/>
      <c r="AR614" s="118"/>
      <c r="AS614" s="118"/>
      <c r="AT614" s="118"/>
      <c r="AU614" s="118"/>
    </row>
    <row r="615">
      <c r="A615" s="113"/>
      <c r="B615" s="113"/>
      <c r="C615" s="114"/>
      <c r="D615" s="114"/>
      <c r="E615" s="114"/>
      <c r="F615" s="127"/>
      <c r="G615" s="114"/>
      <c r="H615" s="114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  <c r="AL615" s="118"/>
      <c r="AM615" s="118"/>
      <c r="AN615" s="118"/>
      <c r="AO615" s="118"/>
      <c r="AP615" s="118"/>
      <c r="AQ615" s="118"/>
      <c r="AR615" s="118"/>
      <c r="AS615" s="118"/>
      <c r="AT615" s="118"/>
      <c r="AU615" s="118"/>
    </row>
    <row r="616">
      <c r="A616" s="113"/>
      <c r="B616" s="113"/>
      <c r="C616" s="114"/>
      <c r="D616" s="114"/>
      <c r="E616" s="114"/>
      <c r="F616" s="127"/>
      <c r="G616" s="114"/>
      <c r="H616" s="114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  <c r="AL616" s="118"/>
      <c r="AM616" s="118"/>
      <c r="AN616" s="118"/>
      <c r="AO616" s="118"/>
      <c r="AP616" s="118"/>
      <c r="AQ616" s="118"/>
      <c r="AR616" s="118"/>
      <c r="AS616" s="118"/>
      <c r="AT616" s="118"/>
      <c r="AU616" s="118"/>
    </row>
    <row r="617">
      <c r="A617" s="113"/>
      <c r="B617" s="113"/>
      <c r="C617" s="114"/>
      <c r="D617" s="114"/>
      <c r="E617" s="114"/>
      <c r="F617" s="127"/>
      <c r="G617" s="114"/>
      <c r="H617" s="114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  <c r="AL617" s="118"/>
      <c r="AM617" s="118"/>
      <c r="AN617" s="118"/>
      <c r="AO617" s="118"/>
      <c r="AP617" s="118"/>
      <c r="AQ617" s="118"/>
      <c r="AR617" s="118"/>
      <c r="AS617" s="118"/>
      <c r="AT617" s="118"/>
      <c r="AU617" s="118"/>
    </row>
    <row r="618">
      <c r="A618" s="113"/>
      <c r="B618" s="113"/>
      <c r="C618" s="114"/>
      <c r="D618" s="114"/>
      <c r="E618" s="114"/>
      <c r="F618" s="127"/>
      <c r="G618" s="114"/>
      <c r="H618" s="114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  <c r="AP618" s="118"/>
      <c r="AQ618" s="118"/>
      <c r="AR618" s="118"/>
      <c r="AS618" s="118"/>
      <c r="AT618" s="118"/>
      <c r="AU618" s="118"/>
    </row>
    <row r="619">
      <c r="A619" s="113"/>
      <c r="B619" s="113"/>
      <c r="C619" s="114"/>
      <c r="D619" s="114"/>
      <c r="E619" s="114"/>
      <c r="F619" s="127"/>
      <c r="G619" s="114"/>
      <c r="H619" s="114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  <c r="AL619" s="118"/>
      <c r="AM619" s="118"/>
      <c r="AN619" s="118"/>
      <c r="AO619" s="118"/>
      <c r="AP619" s="118"/>
      <c r="AQ619" s="118"/>
      <c r="AR619" s="118"/>
      <c r="AS619" s="118"/>
      <c r="AT619" s="118"/>
      <c r="AU619" s="118"/>
    </row>
    <row r="620">
      <c r="A620" s="113"/>
      <c r="B620" s="113"/>
      <c r="C620" s="114"/>
      <c r="D620" s="114"/>
      <c r="E620" s="114"/>
      <c r="F620" s="127"/>
      <c r="G620" s="114"/>
      <c r="H620" s="114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  <c r="AT620" s="118"/>
      <c r="AU620" s="118"/>
    </row>
    <row r="621">
      <c r="A621" s="113"/>
      <c r="B621" s="113"/>
      <c r="C621" s="114"/>
      <c r="D621" s="114"/>
      <c r="E621" s="114"/>
      <c r="F621" s="127"/>
      <c r="G621" s="114"/>
      <c r="H621" s="114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  <c r="AL621" s="118"/>
      <c r="AM621" s="118"/>
      <c r="AN621" s="118"/>
      <c r="AO621" s="118"/>
      <c r="AP621" s="118"/>
      <c r="AQ621" s="118"/>
      <c r="AR621" s="118"/>
      <c r="AS621" s="118"/>
      <c r="AT621" s="118"/>
      <c r="AU621" s="118"/>
    </row>
    <row r="622">
      <c r="A622" s="113"/>
      <c r="B622" s="113"/>
      <c r="C622" s="114"/>
      <c r="D622" s="114"/>
      <c r="E622" s="114"/>
      <c r="F622" s="127"/>
      <c r="G622" s="114"/>
      <c r="H622" s="114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8"/>
      <c r="AT622" s="118"/>
      <c r="AU622" s="118"/>
    </row>
    <row r="623">
      <c r="A623" s="113"/>
      <c r="B623" s="113"/>
      <c r="C623" s="114"/>
      <c r="D623" s="114"/>
      <c r="E623" s="114"/>
      <c r="F623" s="127"/>
      <c r="G623" s="114"/>
      <c r="H623" s="114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8"/>
      <c r="AT623" s="118"/>
      <c r="AU623" s="118"/>
    </row>
    <row r="624">
      <c r="A624" s="113"/>
      <c r="B624" s="113"/>
      <c r="C624" s="114"/>
      <c r="D624" s="114"/>
      <c r="E624" s="114"/>
      <c r="F624" s="127"/>
      <c r="G624" s="114"/>
      <c r="H624" s="114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8"/>
      <c r="AT624" s="118"/>
      <c r="AU624" s="118"/>
    </row>
    <row r="625">
      <c r="A625" s="113"/>
      <c r="B625" s="113"/>
      <c r="C625" s="114"/>
      <c r="D625" s="114"/>
      <c r="E625" s="114"/>
      <c r="F625" s="127"/>
      <c r="G625" s="114"/>
      <c r="H625" s="114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8"/>
      <c r="AT625" s="118"/>
      <c r="AU625" s="118"/>
    </row>
    <row r="626">
      <c r="A626" s="113"/>
      <c r="B626" s="113"/>
      <c r="C626" s="114"/>
      <c r="D626" s="114"/>
      <c r="E626" s="114"/>
      <c r="F626" s="127"/>
      <c r="G626" s="114"/>
      <c r="H626" s="114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8"/>
      <c r="AT626" s="118"/>
      <c r="AU626" s="118"/>
    </row>
    <row r="627">
      <c r="A627" s="113"/>
      <c r="B627" s="113"/>
      <c r="C627" s="114"/>
      <c r="D627" s="114"/>
      <c r="E627" s="114"/>
      <c r="F627" s="127"/>
      <c r="G627" s="114"/>
      <c r="H627" s="114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  <c r="AL627" s="118"/>
      <c r="AM627" s="118"/>
      <c r="AN627" s="118"/>
      <c r="AO627" s="118"/>
      <c r="AP627" s="118"/>
      <c r="AQ627" s="118"/>
      <c r="AR627" s="118"/>
      <c r="AS627" s="118"/>
      <c r="AT627" s="118"/>
      <c r="AU627" s="118"/>
    </row>
    <row r="628">
      <c r="A628" s="113"/>
      <c r="B628" s="113"/>
      <c r="C628" s="114"/>
      <c r="D628" s="114"/>
      <c r="E628" s="114"/>
      <c r="F628" s="127"/>
      <c r="G628" s="114"/>
      <c r="H628" s="114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  <c r="AL628" s="118"/>
      <c r="AM628" s="118"/>
      <c r="AN628" s="118"/>
      <c r="AO628" s="118"/>
      <c r="AP628" s="118"/>
      <c r="AQ628" s="118"/>
      <c r="AR628" s="118"/>
      <c r="AS628" s="118"/>
      <c r="AT628" s="118"/>
      <c r="AU628" s="118"/>
    </row>
    <row r="629">
      <c r="A629" s="113"/>
      <c r="B629" s="113"/>
      <c r="C629" s="114"/>
      <c r="D629" s="114"/>
      <c r="E629" s="114"/>
      <c r="F629" s="127"/>
      <c r="G629" s="114"/>
      <c r="H629" s="114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  <c r="AP629" s="118"/>
      <c r="AQ629" s="118"/>
      <c r="AR629" s="118"/>
      <c r="AS629" s="118"/>
      <c r="AT629" s="118"/>
      <c r="AU629" s="118"/>
    </row>
    <row r="630">
      <c r="A630" s="113"/>
      <c r="B630" s="113"/>
      <c r="C630" s="114"/>
      <c r="D630" s="114"/>
      <c r="E630" s="114"/>
      <c r="F630" s="127"/>
      <c r="G630" s="114"/>
      <c r="H630" s="114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  <c r="AL630" s="118"/>
      <c r="AM630" s="118"/>
      <c r="AN630" s="118"/>
      <c r="AO630" s="118"/>
      <c r="AP630" s="118"/>
      <c r="AQ630" s="118"/>
      <c r="AR630" s="118"/>
      <c r="AS630" s="118"/>
      <c r="AT630" s="118"/>
      <c r="AU630" s="118"/>
    </row>
    <row r="631">
      <c r="A631" s="113"/>
      <c r="B631" s="113"/>
      <c r="C631" s="114"/>
      <c r="D631" s="114"/>
      <c r="E631" s="114"/>
      <c r="F631" s="127"/>
      <c r="G631" s="114"/>
      <c r="H631" s="114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  <c r="AP631" s="118"/>
      <c r="AQ631" s="118"/>
      <c r="AR631" s="118"/>
      <c r="AS631" s="118"/>
      <c r="AT631" s="118"/>
      <c r="AU631" s="118"/>
    </row>
    <row r="632">
      <c r="A632" s="113"/>
      <c r="B632" s="113"/>
      <c r="C632" s="114"/>
      <c r="D632" s="114"/>
      <c r="E632" s="114"/>
      <c r="F632" s="127"/>
      <c r="G632" s="114"/>
      <c r="H632" s="114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  <c r="AL632" s="118"/>
      <c r="AM632" s="118"/>
      <c r="AN632" s="118"/>
      <c r="AO632" s="118"/>
      <c r="AP632" s="118"/>
      <c r="AQ632" s="118"/>
      <c r="AR632" s="118"/>
      <c r="AS632" s="118"/>
      <c r="AT632" s="118"/>
      <c r="AU632" s="118"/>
    </row>
    <row r="633">
      <c r="A633" s="113"/>
      <c r="B633" s="113"/>
      <c r="C633" s="114"/>
      <c r="D633" s="114"/>
      <c r="E633" s="114"/>
      <c r="F633" s="127"/>
      <c r="G633" s="114"/>
      <c r="H633" s="114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  <c r="AL633" s="118"/>
      <c r="AM633" s="118"/>
      <c r="AN633" s="118"/>
      <c r="AO633" s="118"/>
      <c r="AP633" s="118"/>
      <c r="AQ633" s="118"/>
      <c r="AR633" s="118"/>
      <c r="AS633" s="118"/>
      <c r="AT633" s="118"/>
      <c r="AU633" s="118"/>
    </row>
    <row r="634">
      <c r="A634" s="113"/>
      <c r="B634" s="113"/>
      <c r="C634" s="114"/>
      <c r="D634" s="114"/>
      <c r="E634" s="114"/>
      <c r="F634" s="127"/>
      <c r="G634" s="114"/>
      <c r="H634" s="114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  <c r="AL634" s="118"/>
      <c r="AM634" s="118"/>
      <c r="AN634" s="118"/>
      <c r="AO634" s="118"/>
      <c r="AP634" s="118"/>
      <c r="AQ634" s="118"/>
      <c r="AR634" s="118"/>
      <c r="AS634" s="118"/>
      <c r="AT634" s="118"/>
      <c r="AU634" s="118"/>
    </row>
    <row r="635">
      <c r="A635" s="113"/>
      <c r="B635" s="113"/>
      <c r="C635" s="114"/>
      <c r="D635" s="114"/>
      <c r="E635" s="114"/>
      <c r="F635" s="127"/>
      <c r="G635" s="114"/>
      <c r="H635" s="114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  <c r="AL635" s="118"/>
      <c r="AM635" s="118"/>
      <c r="AN635" s="118"/>
      <c r="AO635" s="118"/>
      <c r="AP635" s="118"/>
      <c r="AQ635" s="118"/>
      <c r="AR635" s="118"/>
      <c r="AS635" s="118"/>
      <c r="AT635" s="118"/>
      <c r="AU635" s="118"/>
    </row>
    <row r="636">
      <c r="A636" s="113"/>
      <c r="B636" s="113"/>
      <c r="C636" s="114"/>
      <c r="D636" s="114"/>
      <c r="E636" s="114"/>
      <c r="F636" s="127"/>
      <c r="G636" s="114"/>
      <c r="H636" s="114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8"/>
      <c r="AT636" s="118"/>
      <c r="AU636" s="118"/>
    </row>
    <row r="637">
      <c r="A637" s="113"/>
      <c r="B637" s="113"/>
      <c r="C637" s="114"/>
      <c r="D637" s="114"/>
      <c r="E637" s="114"/>
      <c r="F637" s="127"/>
      <c r="G637" s="114"/>
      <c r="H637" s="114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8"/>
      <c r="AT637" s="118"/>
      <c r="AU637" s="118"/>
    </row>
    <row r="638">
      <c r="A638" s="113"/>
      <c r="B638" s="113"/>
      <c r="C638" s="114"/>
      <c r="D638" s="114"/>
      <c r="E638" s="114"/>
      <c r="F638" s="127"/>
      <c r="G638" s="114"/>
      <c r="H638" s="114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8"/>
      <c r="AT638" s="118"/>
      <c r="AU638" s="118"/>
    </row>
    <row r="639">
      <c r="A639" s="113"/>
      <c r="B639" s="113"/>
      <c r="C639" s="114"/>
      <c r="D639" s="114"/>
      <c r="E639" s="114"/>
      <c r="F639" s="127"/>
      <c r="G639" s="114"/>
      <c r="H639" s="114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8"/>
      <c r="AT639" s="118"/>
      <c r="AU639" s="118"/>
    </row>
    <row r="640">
      <c r="A640" s="113"/>
      <c r="B640" s="113"/>
      <c r="C640" s="114"/>
      <c r="D640" s="114"/>
      <c r="E640" s="114"/>
      <c r="F640" s="127"/>
      <c r="G640" s="114"/>
      <c r="H640" s="114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8"/>
      <c r="AT640" s="118"/>
      <c r="AU640" s="118"/>
    </row>
    <row r="641">
      <c r="A641" s="113"/>
      <c r="B641" s="113"/>
      <c r="C641" s="114"/>
      <c r="D641" s="114"/>
      <c r="E641" s="114"/>
      <c r="F641" s="127"/>
      <c r="G641" s="114"/>
      <c r="H641" s="114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  <c r="AL641" s="118"/>
      <c r="AM641" s="118"/>
      <c r="AN641" s="118"/>
      <c r="AO641" s="118"/>
      <c r="AP641" s="118"/>
      <c r="AQ641" s="118"/>
      <c r="AR641" s="118"/>
      <c r="AS641" s="118"/>
      <c r="AT641" s="118"/>
      <c r="AU641" s="118"/>
    </row>
    <row r="642">
      <c r="A642" s="113"/>
      <c r="B642" s="113"/>
      <c r="C642" s="114"/>
      <c r="D642" s="114"/>
      <c r="E642" s="114"/>
      <c r="F642" s="127"/>
      <c r="G642" s="114"/>
      <c r="H642" s="114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  <c r="AL642" s="118"/>
      <c r="AM642" s="118"/>
      <c r="AN642" s="118"/>
      <c r="AO642" s="118"/>
      <c r="AP642" s="118"/>
      <c r="AQ642" s="118"/>
      <c r="AR642" s="118"/>
      <c r="AS642" s="118"/>
      <c r="AT642" s="118"/>
      <c r="AU642" s="118"/>
    </row>
    <row r="643">
      <c r="A643" s="113"/>
      <c r="B643" s="113"/>
      <c r="C643" s="114"/>
      <c r="D643" s="114"/>
      <c r="E643" s="114"/>
      <c r="F643" s="127"/>
      <c r="G643" s="114"/>
      <c r="H643" s="114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  <c r="AL643" s="118"/>
      <c r="AM643" s="118"/>
      <c r="AN643" s="118"/>
      <c r="AO643" s="118"/>
      <c r="AP643" s="118"/>
      <c r="AQ643" s="118"/>
      <c r="AR643" s="118"/>
      <c r="AS643" s="118"/>
      <c r="AT643" s="118"/>
      <c r="AU643" s="118"/>
    </row>
    <row r="644">
      <c r="A644" s="113"/>
      <c r="B644" s="113"/>
      <c r="C644" s="114"/>
      <c r="D644" s="114"/>
      <c r="E644" s="114"/>
      <c r="F644" s="127"/>
      <c r="G644" s="114"/>
      <c r="H644" s="114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  <c r="AL644" s="118"/>
      <c r="AM644" s="118"/>
      <c r="AN644" s="118"/>
      <c r="AO644" s="118"/>
      <c r="AP644" s="118"/>
      <c r="AQ644" s="118"/>
      <c r="AR644" s="118"/>
      <c r="AS644" s="118"/>
      <c r="AT644" s="118"/>
      <c r="AU644" s="118"/>
    </row>
    <row r="645">
      <c r="A645" s="113"/>
      <c r="B645" s="113"/>
      <c r="C645" s="114"/>
      <c r="D645" s="114"/>
      <c r="E645" s="114"/>
      <c r="F645" s="127"/>
      <c r="G645" s="114"/>
      <c r="H645" s="114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  <c r="AL645" s="118"/>
      <c r="AM645" s="118"/>
      <c r="AN645" s="118"/>
      <c r="AO645" s="118"/>
      <c r="AP645" s="118"/>
      <c r="AQ645" s="118"/>
      <c r="AR645" s="118"/>
      <c r="AS645" s="118"/>
      <c r="AT645" s="118"/>
      <c r="AU645" s="118"/>
    </row>
    <row r="646">
      <c r="A646" s="113"/>
      <c r="B646" s="113"/>
      <c r="C646" s="114"/>
      <c r="D646" s="114"/>
      <c r="E646" s="114"/>
      <c r="F646" s="127"/>
      <c r="G646" s="114"/>
      <c r="H646" s="114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  <c r="AL646" s="118"/>
      <c r="AM646" s="118"/>
      <c r="AN646" s="118"/>
      <c r="AO646" s="118"/>
      <c r="AP646" s="118"/>
      <c r="AQ646" s="118"/>
      <c r="AR646" s="118"/>
      <c r="AS646" s="118"/>
      <c r="AT646" s="118"/>
      <c r="AU646" s="118"/>
    </row>
    <row r="647">
      <c r="A647" s="113"/>
      <c r="B647" s="113"/>
      <c r="C647" s="114"/>
      <c r="D647" s="114"/>
      <c r="E647" s="114"/>
      <c r="F647" s="127"/>
      <c r="G647" s="114"/>
      <c r="H647" s="114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  <c r="AL647" s="118"/>
      <c r="AM647" s="118"/>
      <c r="AN647" s="118"/>
      <c r="AO647" s="118"/>
      <c r="AP647" s="118"/>
      <c r="AQ647" s="118"/>
      <c r="AR647" s="118"/>
      <c r="AS647" s="118"/>
      <c r="AT647" s="118"/>
      <c r="AU647" s="118"/>
    </row>
    <row r="648">
      <c r="A648" s="113"/>
      <c r="B648" s="113"/>
      <c r="C648" s="114"/>
      <c r="D648" s="114"/>
      <c r="E648" s="114"/>
      <c r="F648" s="127"/>
      <c r="G648" s="114"/>
      <c r="H648" s="114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  <c r="AL648" s="118"/>
      <c r="AM648" s="118"/>
      <c r="AN648" s="118"/>
      <c r="AO648" s="118"/>
      <c r="AP648" s="118"/>
      <c r="AQ648" s="118"/>
      <c r="AR648" s="118"/>
      <c r="AS648" s="118"/>
      <c r="AT648" s="118"/>
      <c r="AU648" s="118"/>
    </row>
    <row r="649">
      <c r="A649" s="113"/>
      <c r="B649" s="113"/>
      <c r="C649" s="114"/>
      <c r="D649" s="114"/>
      <c r="E649" s="114"/>
      <c r="F649" s="127"/>
      <c r="G649" s="114"/>
      <c r="H649" s="114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  <c r="AL649" s="118"/>
      <c r="AM649" s="118"/>
      <c r="AN649" s="118"/>
      <c r="AO649" s="118"/>
      <c r="AP649" s="118"/>
      <c r="AQ649" s="118"/>
      <c r="AR649" s="118"/>
      <c r="AS649" s="118"/>
      <c r="AT649" s="118"/>
      <c r="AU649" s="118"/>
    </row>
    <row r="650">
      <c r="A650" s="113"/>
      <c r="B650" s="113"/>
      <c r="C650" s="114"/>
      <c r="D650" s="114"/>
      <c r="E650" s="114"/>
      <c r="F650" s="127"/>
      <c r="G650" s="114"/>
      <c r="H650" s="114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  <c r="AL650" s="118"/>
      <c r="AM650" s="118"/>
      <c r="AN650" s="118"/>
      <c r="AO650" s="118"/>
      <c r="AP650" s="118"/>
      <c r="AQ650" s="118"/>
      <c r="AR650" s="118"/>
      <c r="AS650" s="118"/>
      <c r="AT650" s="118"/>
      <c r="AU650" s="118"/>
    </row>
    <row r="651">
      <c r="A651" s="113"/>
      <c r="B651" s="113"/>
      <c r="C651" s="114"/>
      <c r="D651" s="114"/>
      <c r="E651" s="114"/>
      <c r="F651" s="127"/>
      <c r="G651" s="114"/>
      <c r="H651" s="114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  <c r="AL651" s="118"/>
      <c r="AM651" s="118"/>
      <c r="AN651" s="118"/>
      <c r="AO651" s="118"/>
      <c r="AP651" s="118"/>
      <c r="AQ651" s="118"/>
      <c r="AR651" s="118"/>
      <c r="AS651" s="118"/>
      <c r="AT651" s="118"/>
      <c r="AU651" s="118"/>
    </row>
    <row r="652">
      <c r="A652" s="113"/>
      <c r="B652" s="113"/>
      <c r="C652" s="114"/>
      <c r="D652" s="114"/>
      <c r="E652" s="114"/>
      <c r="F652" s="127"/>
      <c r="G652" s="114"/>
      <c r="H652" s="114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  <c r="AL652" s="118"/>
      <c r="AM652" s="118"/>
      <c r="AN652" s="118"/>
      <c r="AO652" s="118"/>
      <c r="AP652" s="118"/>
      <c r="AQ652" s="118"/>
      <c r="AR652" s="118"/>
      <c r="AS652" s="118"/>
      <c r="AT652" s="118"/>
      <c r="AU652" s="118"/>
    </row>
    <row r="653">
      <c r="A653" s="113"/>
      <c r="B653" s="113"/>
      <c r="C653" s="114"/>
      <c r="D653" s="114"/>
      <c r="E653" s="114"/>
      <c r="F653" s="127"/>
      <c r="G653" s="114"/>
      <c r="H653" s="114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  <c r="AL653" s="118"/>
      <c r="AM653" s="118"/>
      <c r="AN653" s="118"/>
      <c r="AO653" s="118"/>
      <c r="AP653" s="118"/>
      <c r="AQ653" s="118"/>
      <c r="AR653" s="118"/>
      <c r="AS653" s="118"/>
      <c r="AT653" s="118"/>
      <c r="AU653" s="118"/>
    </row>
    <row r="654">
      <c r="A654" s="113"/>
      <c r="B654" s="113"/>
      <c r="C654" s="114"/>
      <c r="D654" s="114"/>
      <c r="E654" s="114"/>
      <c r="F654" s="127"/>
      <c r="G654" s="114"/>
      <c r="H654" s="114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  <c r="AL654" s="118"/>
      <c r="AM654" s="118"/>
      <c r="AN654" s="118"/>
      <c r="AO654" s="118"/>
      <c r="AP654" s="118"/>
      <c r="AQ654" s="118"/>
      <c r="AR654" s="118"/>
      <c r="AS654" s="118"/>
      <c r="AT654" s="118"/>
      <c r="AU654" s="118"/>
    </row>
    <row r="655">
      <c r="A655" s="113"/>
      <c r="B655" s="113"/>
      <c r="C655" s="114"/>
      <c r="D655" s="114"/>
      <c r="E655" s="114"/>
      <c r="F655" s="127"/>
      <c r="G655" s="114"/>
      <c r="H655" s="114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  <c r="AL655" s="118"/>
      <c r="AM655" s="118"/>
      <c r="AN655" s="118"/>
      <c r="AO655" s="118"/>
      <c r="AP655" s="118"/>
      <c r="AQ655" s="118"/>
      <c r="AR655" s="118"/>
      <c r="AS655" s="118"/>
      <c r="AT655" s="118"/>
      <c r="AU655" s="118"/>
    </row>
    <row r="656">
      <c r="A656" s="113"/>
      <c r="B656" s="113"/>
      <c r="C656" s="114"/>
      <c r="D656" s="114"/>
      <c r="E656" s="114"/>
      <c r="F656" s="127"/>
      <c r="G656" s="114"/>
      <c r="H656" s="114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  <c r="AL656" s="118"/>
      <c r="AM656" s="118"/>
      <c r="AN656" s="118"/>
      <c r="AO656" s="118"/>
      <c r="AP656" s="118"/>
      <c r="AQ656" s="118"/>
      <c r="AR656" s="118"/>
      <c r="AS656" s="118"/>
      <c r="AT656" s="118"/>
      <c r="AU656" s="118"/>
    </row>
    <row r="657">
      <c r="A657" s="113"/>
      <c r="B657" s="113"/>
      <c r="C657" s="114"/>
      <c r="D657" s="114"/>
      <c r="E657" s="114"/>
      <c r="F657" s="127"/>
      <c r="G657" s="114"/>
      <c r="H657" s="114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  <c r="AL657" s="118"/>
      <c r="AM657" s="118"/>
      <c r="AN657" s="118"/>
      <c r="AO657" s="118"/>
      <c r="AP657" s="118"/>
      <c r="AQ657" s="118"/>
      <c r="AR657" s="118"/>
      <c r="AS657" s="118"/>
      <c r="AT657" s="118"/>
      <c r="AU657" s="118"/>
    </row>
    <row r="658">
      <c r="A658" s="113"/>
      <c r="B658" s="113"/>
      <c r="C658" s="114"/>
      <c r="D658" s="114"/>
      <c r="E658" s="114"/>
      <c r="F658" s="127"/>
      <c r="G658" s="114"/>
      <c r="H658" s="114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  <c r="AL658" s="118"/>
      <c r="AM658" s="118"/>
      <c r="AN658" s="118"/>
      <c r="AO658" s="118"/>
      <c r="AP658" s="118"/>
      <c r="AQ658" s="118"/>
      <c r="AR658" s="118"/>
      <c r="AS658" s="118"/>
      <c r="AT658" s="118"/>
      <c r="AU658" s="118"/>
    </row>
    <row r="659">
      <c r="A659" s="113"/>
      <c r="B659" s="113"/>
      <c r="C659" s="114"/>
      <c r="D659" s="114"/>
      <c r="E659" s="114"/>
      <c r="F659" s="127"/>
      <c r="G659" s="114"/>
      <c r="H659" s="114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  <c r="AL659" s="118"/>
      <c r="AM659" s="118"/>
      <c r="AN659" s="118"/>
      <c r="AO659" s="118"/>
      <c r="AP659" s="118"/>
      <c r="AQ659" s="118"/>
      <c r="AR659" s="118"/>
      <c r="AS659" s="118"/>
      <c r="AT659" s="118"/>
      <c r="AU659" s="118"/>
    </row>
    <row r="660">
      <c r="A660" s="113"/>
      <c r="B660" s="113"/>
      <c r="C660" s="114"/>
      <c r="D660" s="114"/>
      <c r="E660" s="114"/>
      <c r="F660" s="127"/>
      <c r="G660" s="114"/>
      <c r="H660" s="114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  <c r="AL660" s="118"/>
      <c r="AM660" s="118"/>
      <c r="AN660" s="118"/>
      <c r="AO660" s="118"/>
      <c r="AP660" s="118"/>
      <c r="AQ660" s="118"/>
      <c r="AR660" s="118"/>
      <c r="AS660" s="118"/>
      <c r="AT660" s="118"/>
      <c r="AU660" s="118"/>
    </row>
    <row r="661">
      <c r="A661" s="113"/>
      <c r="B661" s="113"/>
      <c r="C661" s="114"/>
      <c r="D661" s="114"/>
      <c r="E661" s="114"/>
      <c r="F661" s="127"/>
      <c r="G661" s="114"/>
      <c r="H661" s="114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  <c r="AL661" s="118"/>
      <c r="AM661" s="118"/>
      <c r="AN661" s="118"/>
      <c r="AO661" s="118"/>
      <c r="AP661" s="118"/>
      <c r="AQ661" s="118"/>
      <c r="AR661" s="118"/>
      <c r="AS661" s="118"/>
      <c r="AT661" s="118"/>
      <c r="AU661" s="118"/>
    </row>
    <row r="662">
      <c r="A662" s="113"/>
      <c r="B662" s="113"/>
      <c r="C662" s="114"/>
      <c r="D662" s="114"/>
      <c r="E662" s="114"/>
      <c r="F662" s="127"/>
      <c r="G662" s="114"/>
      <c r="H662" s="114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  <c r="AL662" s="118"/>
      <c r="AM662" s="118"/>
      <c r="AN662" s="118"/>
      <c r="AO662" s="118"/>
      <c r="AP662" s="118"/>
      <c r="AQ662" s="118"/>
      <c r="AR662" s="118"/>
      <c r="AS662" s="118"/>
      <c r="AT662" s="118"/>
      <c r="AU662" s="118"/>
    </row>
    <row r="663">
      <c r="A663" s="113"/>
      <c r="B663" s="113"/>
      <c r="C663" s="114"/>
      <c r="D663" s="114"/>
      <c r="E663" s="114"/>
      <c r="F663" s="127"/>
      <c r="G663" s="114"/>
      <c r="H663" s="114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  <c r="AL663" s="118"/>
      <c r="AM663" s="118"/>
      <c r="AN663" s="118"/>
      <c r="AO663" s="118"/>
      <c r="AP663" s="118"/>
      <c r="AQ663" s="118"/>
      <c r="AR663" s="118"/>
      <c r="AS663" s="118"/>
      <c r="AT663" s="118"/>
      <c r="AU663" s="118"/>
    </row>
    <row r="664">
      <c r="A664" s="113"/>
      <c r="B664" s="113"/>
      <c r="C664" s="114"/>
      <c r="D664" s="114"/>
      <c r="E664" s="114"/>
      <c r="F664" s="127"/>
      <c r="G664" s="114"/>
      <c r="H664" s="114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8"/>
      <c r="AT664" s="118"/>
      <c r="AU664" s="118"/>
    </row>
    <row r="665">
      <c r="A665" s="113"/>
      <c r="B665" s="113"/>
      <c r="C665" s="114"/>
      <c r="D665" s="114"/>
      <c r="E665" s="114"/>
      <c r="F665" s="127"/>
      <c r="G665" s="114"/>
      <c r="H665" s="114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8"/>
      <c r="AT665" s="118"/>
      <c r="AU665" s="118"/>
    </row>
    <row r="666">
      <c r="A666" s="113"/>
      <c r="B666" s="113"/>
      <c r="C666" s="114"/>
      <c r="D666" s="114"/>
      <c r="E666" s="114"/>
      <c r="F666" s="127"/>
      <c r="G666" s="114"/>
      <c r="H666" s="114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8"/>
      <c r="AT666" s="118"/>
      <c r="AU666" s="118"/>
    </row>
    <row r="667">
      <c r="A667" s="113"/>
      <c r="B667" s="113"/>
      <c r="C667" s="114"/>
      <c r="D667" s="114"/>
      <c r="E667" s="114"/>
      <c r="F667" s="127"/>
      <c r="G667" s="114"/>
      <c r="H667" s="114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8"/>
      <c r="AT667" s="118"/>
      <c r="AU667" s="118"/>
    </row>
    <row r="668">
      <c r="A668" s="113"/>
      <c r="B668" s="113"/>
      <c r="C668" s="114"/>
      <c r="D668" s="114"/>
      <c r="E668" s="114"/>
      <c r="F668" s="127"/>
      <c r="G668" s="114"/>
      <c r="H668" s="114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8"/>
      <c r="AT668" s="118"/>
      <c r="AU668" s="118"/>
    </row>
    <row r="669">
      <c r="A669" s="113"/>
      <c r="B669" s="113"/>
      <c r="C669" s="114"/>
      <c r="D669" s="114"/>
      <c r="E669" s="114"/>
      <c r="F669" s="127"/>
      <c r="G669" s="114"/>
      <c r="H669" s="114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  <c r="AL669" s="118"/>
      <c r="AM669" s="118"/>
      <c r="AN669" s="118"/>
      <c r="AO669" s="118"/>
      <c r="AP669" s="118"/>
      <c r="AQ669" s="118"/>
      <c r="AR669" s="118"/>
      <c r="AS669" s="118"/>
      <c r="AT669" s="118"/>
      <c r="AU669" s="118"/>
    </row>
    <row r="670">
      <c r="A670" s="113"/>
      <c r="B670" s="113"/>
      <c r="C670" s="114"/>
      <c r="D670" s="114"/>
      <c r="E670" s="114"/>
      <c r="F670" s="127"/>
      <c r="G670" s="114"/>
      <c r="H670" s="114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  <c r="AL670" s="118"/>
      <c r="AM670" s="118"/>
      <c r="AN670" s="118"/>
      <c r="AO670" s="118"/>
      <c r="AP670" s="118"/>
      <c r="AQ670" s="118"/>
      <c r="AR670" s="118"/>
      <c r="AS670" s="118"/>
      <c r="AT670" s="118"/>
      <c r="AU670" s="118"/>
    </row>
    <row r="671">
      <c r="A671" s="113"/>
      <c r="B671" s="113"/>
      <c r="C671" s="114"/>
      <c r="D671" s="114"/>
      <c r="E671" s="114"/>
      <c r="F671" s="127"/>
      <c r="G671" s="114"/>
      <c r="H671" s="114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  <c r="AL671" s="118"/>
      <c r="AM671" s="118"/>
      <c r="AN671" s="118"/>
      <c r="AO671" s="118"/>
      <c r="AP671" s="118"/>
      <c r="AQ671" s="118"/>
      <c r="AR671" s="118"/>
      <c r="AS671" s="118"/>
      <c r="AT671" s="118"/>
      <c r="AU671" s="118"/>
    </row>
    <row r="672">
      <c r="A672" s="113"/>
      <c r="B672" s="113"/>
      <c r="C672" s="114"/>
      <c r="D672" s="114"/>
      <c r="E672" s="114"/>
      <c r="F672" s="127"/>
      <c r="G672" s="114"/>
      <c r="H672" s="114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  <c r="AL672" s="118"/>
      <c r="AM672" s="118"/>
      <c r="AN672" s="118"/>
      <c r="AO672" s="118"/>
      <c r="AP672" s="118"/>
      <c r="AQ672" s="118"/>
      <c r="AR672" s="118"/>
      <c r="AS672" s="118"/>
      <c r="AT672" s="118"/>
      <c r="AU672" s="118"/>
    </row>
    <row r="673">
      <c r="A673" s="113"/>
      <c r="B673" s="113"/>
      <c r="C673" s="114"/>
      <c r="D673" s="114"/>
      <c r="E673" s="114"/>
      <c r="F673" s="127"/>
      <c r="G673" s="114"/>
      <c r="H673" s="114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  <c r="AL673" s="118"/>
      <c r="AM673" s="118"/>
      <c r="AN673" s="118"/>
      <c r="AO673" s="118"/>
      <c r="AP673" s="118"/>
      <c r="AQ673" s="118"/>
      <c r="AR673" s="118"/>
      <c r="AS673" s="118"/>
      <c r="AT673" s="118"/>
      <c r="AU673" s="118"/>
    </row>
    <row r="674">
      <c r="A674" s="113"/>
      <c r="B674" s="113"/>
      <c r="C674" s="114"/>
      <c r="D674" s="114"/>
      <c r="E674" s="114"/>
      <c r="F674" s="127"/>
      <c r="G674" s="114"/>
      <c r="H674" s="114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  <c r="AL674" s="118"/>
      <c r="AM674" s="118"/>
      <c r="AN674" s="118"/>
      <c r="AO674" s="118"/>
      <c r="AP674" s="118"/>
      <c r="AQ674" s="118"/>
      <c r="AR674" s="118"/>
      <c r="AS674" s="118"/>
      <c r="AT674" s="118"/>
      <c r="AU674" s="118"/>
    </row>
    <row r="675">
      <c r="A675" s="113"/>
      <c r="B675" s="113"/>
      <c r="C675" s="114"/>
      <c r="D675" s="114"/>
      <c r="E675" s="114"/>
      <c r="F675" s="127"/>
      <c r="G675" s="114"/>
      <c r="H675" s="114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  <c r="AL675" s="118"/>
      <c r="AM675" s="118"/>
      <c r="AN675" s="118"/>
      <c r="AO675" s="118"/>
      <c r="AP675" s="118"/>
      <c r="AQ675" s="118"/>
      <c r="AR675" s="118"/>
      <c r="AS675" s="118"/>
      <c r="AT675" s="118"/>
      <c r="AU675" s="118"/>
    </row>
    <row r="676">
      <c r="A676" s="113"/>
      <c r="B676" s="113"/>
      <c r="C676" s="114"/>
      <c r="D676" s="114"/>
      <c r="E676" s="114"/>
      <c r="F676" s="127"/>
      <c r="G676" s="114"/>
      <c r="H676" s="114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  <c r="AL676" s="118"/>
      <c r="AM676" s="118"/>
      <c r="AN676" s="118"/>
      <c r="AO676" s="118"/>
      <c r="AP676" s="118"/>
      <c r="AQ676" s="118"/>
      <c r="AR676" s="118"/>
      <c r="AS676" s="118"/>
      <c r="AT676" s="118"/>
      <c r="AU676" s="118"/>
    </row>
    <row r="677">
      <c r="A677" s="113"/>
      <c r="B677" s="113"/>
      <c r="C677" s="114"/>
      <c r="D677" s="114"/>
      <c r="E677" s="114"/>
      <c r="F677" s="127"/>
      <c r="G677" s="114"/>
      <c r="H677" s="114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  <c r="AL677" s="118"/>
      <c r="AM677" s="118"/>
      <c r="AN677" s="118"/>
      <c r="AO677" s="118"/>
      <c r="AP677" s="118"/>
      <c r="AQ677" s="118"/>
      <c r="AR677" s="118"/>
      <c r="AS677" s="118"/>
      <c r="AT677" s="118"/>
      <c r="AU677" s="118"/>
    </row>
    <row r="678">
      <c r="A678" s="113"/>
      <c r="B678" s="113"/>
      <c r="C678" s="114"/>
      <c r="D678" s="114"/>
      <c r="E678" s="114"/>
      <c r="F678" s="127"/>
      <c r="G678" s="114"/>
      <c r="H678" s="114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8"/>
      <c r="AT678" s="118"/>
      <c r="AU678" s="118"/>
    </row>
    <row r="679">
      <c r="A679" s="113"/>
      <c r="B679" s="113"/>
      <c r="C679" s="114"/>
      <c r="D679" s="114"/>
      <c r="E679" s="114"/>
      <c r="F679" s="127"/>
      <c r="G679" s="114"/>
      <c r="H679" s="114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8"/>
      <c r="AT679" s="118"/>
      <c r="AU679" s="118"/>
    </row>
    <row r="680">
      <c r="A680" s="113"/>
      <c r="B680" s="113"/>
      <c r="C680" s="114"/>
      <c r="D680" s="114"/>
      <c r="E680" s="114"/>
      <c r="F680" s="127"/>
      <c r="G680" s="114"/>
      <c r="H680" s="114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8"/>
      <c r="AT680" s="118"/>
      <c r="AU680" s="118"/>
    </row>
    <row r="681">
      <c r="A681" s="113"/>
      <c r="B681" s="113"/>
      <c r="C681" s="114"/>
      <c r="D681" s="114"/>
      <c r="E681" s="114"/>
      <c r="F681" s="127"/>
      <c r="G681" s="114"/>
      <c r="H681" s="114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8"/>
      <c r="AT681" s="118"/>
      <c r="AU681" s="118"/>
    </row>
    <row r="682">
      <c r="A682" s="113"/>
      <c r="B682" s="113"/>
      <c r="C682" s="114"/>
      <c r="D682" s="114"/>
      <c r="E682" s="114"/>
      <c r="F682" s="127"/>
      <c r="G682" s="114"/>
      <c r="H682" s="114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8"/>
      <c r="AT682" s="118"/>
      <c r="AU682" s="118"/>
    </row>
    <row r="683">
      <c r="A683" s="113"/>
      <c r="B683" s="113"/>
      <c r="C683" s="114"/>
      <c r="D683" s="114"/>
      <c r="E683" s="114"/>
      <c r="F683" s="127"/>
      <c r="G683" s="114"/>
      <c r="H683" s="114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  <c r="AL683" s="118"/>
      <c r="AM683" s="118"/>
      <c r="AN683" s="118"/>
      <c r="AO683" s="118"/>
      <c r="AP683" s="118"/>
      <c r="AQ683" s="118"/>
      <c r="AR683" s="118"/>
      <c r="AS683" s="118"/>
      <c r="AT683" s="118"/>
      <c r="AU683" s="118"/>
    </row>
    <row r="684">
      <c r="A684" s="113"/>
      <c r="B684" s="113"/>
      <c r="C684" s="114"/>
      <c r="D684" s="114"/>
      <c r="E684" s="114"/>
      <c r="F684" s="127"/>
      <c r="G684" s="114"/>
      <c r="H684" s="114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  <c r="AP684" s="118"/>
      <c r="AQ684" s="118"/>
      <c r="AR684" s="118"/>
      <c r="AS684" s="118"/>
      <c r="AT684" s="118"/>
      <c r="AU684" s="118"/>
    </row>
    <row r="685">
      <c r="A685" s="113"/>
      <c r="B685" s="113"/>
      <c r="C685" s="114"/>
      <c r="D685" s="114"/>
      <c r="E685" s="114"/>
      <c r="F685" s="127"/>
      <c r="G685" s="114"/>
      <c r="H685" s="114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  <c r="AT685" s="118"/>
      <c r="AU685" s="118"/>
    </row>
    <row r="686">
      <c r="A686" s="113"/>
      <c r="B686" s="113"/>
      <c r="C686" s="114"/>
      <c r="D686" s="114"/>
      <c r="E686" s="114"/>
      <c r="F686" s="127"/>
      <c r="G686" s="114"/>
      <c r="H686" s="114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  <c r="AL686" s="118"/>
      <c r="AM686" s="118"/>
      <c r="AN686" s="118"/>
      <c r="AO686" s="118"/>
      <c r="AP686" s="118"/>
      <c r="AQ686" s="118"/>
      <c r="AR686" s="118"/>
      <c r="AS686" s="118"/>
      <c r="AT686" s="118"/>
      <c r="AU686" s="118"/>
    </row>
    <row r="687">
      <c r="A687" s="113"/>
      <c r="B687" s="113"/>
      <c r="C687" s="114"/>
      <c r="D687" s="114"/>
      <c r="E687" s="114"/>
      <c r="F687" s="127"/>
      <c r="G687" s="114"/>
      <c r="H687" s="114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  <c r="AL687" s="118"/>
      <c r="AM687" s="118"/>
      <c r="AN687" s="118"/>
      <c r="AO687" s="118"/>
      <c r="AP687" s="118"/>
      <c r="AQ687" s="118"/>
      <c r="AR687" s="118"/>
      <c r="AS687" s="118"/>
      <c r="AT687" s="118"/>
      <c r="AU687" s="118"/>
    </row>
    <row r="688">
      <c r="A688" s="113"/>
      <c r="B688" s="113"/>
      <c r="C688" s="114"/>
      <c r="D688" s="114"/>
      <c r="E688" s="114"/>
      <c r="F688" s="127"/>
      <c r="G688" s="114"/>
      <c r="H688" s="114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  <c r="AL688" s="118"/>
      <c r="AM688" s="118"/>
      <c r="AN688" s="118"/>
      <c r="AO688" s="118"/>
      <c r="AP688" s="118"/>
      <c r="AQ688" s="118"/>
      <c r="AR688" s="118"/>
      <c r="AS688" s="118"/>
      <c r="AT688" s="118"/>
      <c r="AU688" s="118"/>
    </row>
    <row r="689">
      <c r="A689" s="113"/>
      <c r="B689" s="113"/>
      <c r="C689" s="114"/>
      <c r="D689" s="114"/>
      <c r="E689" s="114"/>
      <c r="F689" s="127"/>
      <c r="G689" s="114"/>
      <c r="H689" s="114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  <c r="AL689" s="118"/>
      <c r="AM689" s="118"/>
      <c r="AN689" s="118"/>
      <c r="AO689" s="118"/>
      <c r="AP689" s="118"/>
      <c r="AQ689" s="118"/>
      <c r="AR689" s="118"/>
      <c r="AS689" s="118"/>
      <c r="AT689" s="118"/>
      <c r="AU689" s="118"/>
    </row>
    <row r="690">
      <c r="A690" s="113"/>
      <c r="B690" s="113"/>
      <c r="C690" s="114"/>
      <c r="D690" s="114"/>
      <c r="E690" s="114"/>
      <c r="F690" s="127"/>
      <c r="G690" s="114"/>
      <c r="H690" s="114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  <c r="AL690" s="118"/>
      <c r="AM690" s="118"/>
      <c r="AN690" s="118"/>
      <c r="AO690" s="118"/>
      <c r="AP690" s="118"/>
      <c r="AQ690" s="118"/>
      <c r="AR690" s="118"/>
      <c r="AS690" s="118"/>
      <c r="AT690" s="118"/>
      <c r="AU690" s="118"/>
    </row>
    <row r="691">
      <c r="A691" s="113"/>
      <c r="B691" s="113"/>
      <c r="C691" s="114"/>
      <c r="D691" s="114"/>
      <c r="E691" s="114"/>
      <c r="F691" s="127"/>
      <c r="G691" s="114"/>
      <c r="H691" s="114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  <c r="AL691" s="118"/>
      <c r="AM691" s="118"/>
      <c r="AN691" s="118"/>
      <c r="AO691" s="118"/>
      <c r="AP691" s="118"/>
      <c r="AQ691" s="118"/>
      <c r="AR691" s="118"/>
      <c r="AS691" s="118"/>
      <c r="AT691" s="118"/>
      <c r="AU691" s="118"/>
    </row>
    <row r="692">
      <c r="A692" s="113"/>
      <c r="B692" s="113"/>
      <c r="C692" s="114"/>
      <c r="D692" s="114"/>
      <c r="E692" s="114"/>
      <c r="F692" s="127"/>
      <c r="G692" s="114"/>
      <c r="H692" s="114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  <c r="AP692" s="118"/>
      <c r="AQ692" s="118"/>
      <c r="AR692" s="118"/>
      <c r="AS692" s="118"/>
      <c r="AT692" s="118"/>
      <c r="AU692" s="118"/>
    </row>
    <row r="693">
      <c r="A693" s="113"/>
      <c r="B693" s="113"/>
      <c r="C693" s="114"/>
      <c r="D693" s="114"/>
      <c r="E693" s="114"/>
      <c r="F693" s="127"/>
      <c r="G693" s="114"/>
      <c r="H693" s="114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8"/>
      <c r="AT693" s="118"/>
      <c r="AU693" s="118"/>
    </row>
    <row r="694">
      <c r="A694" s="113"/>
      <c r="B694" s="113"/>
      <c r="C694" s="114"/>
      <c r="D694" s="114"/>
      <c r="E694" s="114"/>
      <c r="F694" s="127"/>
      <c r="G694" s="114"/>
      <c r="H694" s="114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8"/>
      <c r="AT694" s="118"/>
      <c r="AU694" s="118"/>
    </row>
    <row r="695">
      <c r="A695" s="113"/>
      <c r="B695" s="113"/>
      <c r="C695" s="114"/>
      <c r="D695" s="114"/>
      <c r="E695" s="114"/>
      <c r="F695" s="127"/>
      <c r="G695" s="114"/>
      <c r="H695" s="114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  <c r="AP695" s="118"/>
      <c r="AQ695" s="118"/>
      <c r="AR695" s="118"/>
      <c r="AS695" s="118"/>
      <c r="AT695" s="118"/>
      <c r="AU695" s="118"/>
    </row>
    <row r="696">
      <c r="A696" s="113"/>
      <c r="B696" s="113"/>
      <c r="C696" s="114"/>
      <c r="D696" s="114"/>
      <c r="E696" s="114"/>
      <c r="F696" s="127"/>
      <c r="G696" s="114"/>
      <c r="H696" s="114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  <c r="AP696" s="118"/>
      <c r="AQ696" s="118"/>
      <c r="AR696" s="118"/>
      <c r="AS696" s="118"/>
      <c r="AT696" s="118"/>
      <c r="AU696" s="118"/>
    </row>
    <row r="697">
      <c r="A697" s="113"/>
      <c r="B697" s="113"/>
      <c r="C697" s="114"/>
      <c r="D697" s="114"/>
      <c r="E697" s="114"/>
      <c r="F697" s="127"/>
      <c r="G697" s="114"/>
      <c r="H697" s="114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  <c r="AL697" s="118"/>
      <c r="AM697" s="118"/>
      <c r="AN697" s="118"/>
      <c r="AO697" s="118"/>
      <c r="AP697" s="118"/>
      <c r="AQ697" s="118"/>
      <c r="AR697" s="118"/>
      <c r="AS697" s="118"/>
      <c r="AT697" s="118"/>
      <c r="AU697" s="118"/>
    </row>
    <row r="698">
      <c r="A698" s="113"/>
      <c r="B698" s="113"/>
      <c r="C698" s="114"/>
      <c r="D698" s="114"/>
      <c r="E698" s="114"/>
      <c r="F698" s="127"/>
      <c r="G698" s="114"/>
      <c r="H698" s="114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  <c r="AL698" s="118"/>
      <c r="AM698" s="118"/>
      <c r="AN698" s="118"/>
      <c r="AO698" s="118"/>
      <c r="AP698" s="118"/>
      <c r="AQ698" s="118"/>
      <c r="AR698" s="118"/>
      <c r="AS698" s="118"/>
      <c r="AT698" s="118"/>
      <c r="AU698" s="118"/>
    </row>
    <row r="699">
      <c r="A699" s="113"/>
      <c r="B699" s="113"/>
      <c r="C699" s="114"/>
      <c r="D699" s="114"/>
      <c r="E699" s="114"/>
      <c r="F699" s="127"/>
      <c r="G699" s="114"/>
      <c r="H699" s="114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  <c r="AT699" s="118"/>
      <c r="AU699" s="118"/>
    </row>
    <row r="700">
      <c r="A700" s="113"/>
      <c r="B700" s="113"/>
      <c r="C700" s="114"/>
      <c r="D700" s="114"/>
      <c r="E700" s="114"/>
      <c r="F700" s="127"/>
      <c r="G700" s="114"/>
      <c r="H700" s="114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  <c r="AL700" s="118"/>
      <c r="AM700" s="118"/>
      <c r="AN700" s="118"/>
      <c r="AO700" s="118"/>
      <c r="AP700" s="118"/>
      <c r="AQ700" s="118"/>
      <c r="AR700" s="118"/>
      <c r="AS700" s="118"/>
      <c r="AT700" s="118"/>
      <c r="AU700" s="118"/>
    </row>
    <row r="701">
      <c r="A701" s="113"/>
      <c r="B701" s="113"/>
      <c r="C701" s="114"/>
      <c r="D701" s="114"/>
      <c r="E701" s="114"/>
      <c r="F701" s="127"/>
      <c r="G701" s="114"/>
      <c r="H701" s="114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  <c r="AL701" s="118"/>
      <c r="AM701" s="118"/>
      <c r="AN701" s="118"/>
      <c r="AO701" s="118"/>
      <c r="AP701" s="118"/>
      <c r="AQ701" s="118"/>
      <c r="AR701" s="118"/>
      <c r="AS701" s="118"/>
      <c r="AT701" s="118"/>
      <c r="AU701" s="118"/>
    </row>
    <row r="702">
      <c r="A702" s="113"/>
      <c r="B702" s="113"/>
      <c r="C702" s="114"/>
      <c r="D702" s="114"/>
      <c r="E702" s="114"/>
      <c r="F702" s="127"/>
      <c r="G702" s="114"/>
      <c r="H702" s="114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  <c r="AL702" s="118"/>
      <c r="AM702" s="118"/>
      <c r="AN702" s="118"/>
      <c r="AO702" s="118"/>
      <c r="AP702" s="118"/>
      <c r="AQ702" s="118"/>
      <c r="AR702" s="118"/>
      <c r="AS702" s="118"/>
      <c r="AT702" s="118"/>
      <c r="AU702" s="118"/>
    </row>
    <row r="703">
      <c r="A703" s="113"/>
      <c r="B703" s="113"/>
      <c r="C703" s="114"/>
      <c r="D703" s="114"/>
      <c r="E703" s="114"/>
      <c r="F703" s="127"/>
      <c r="G703" s="114"/>
      <c r="H703" s="114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  <c r="AL703" s="118"/>
      <c r="AM703" s="118"/>
      <c r="AN703" s="118"/>
      <c r="AO703" s="118"/>
      <c r="AP703" s="118"/>
      <c r="AQ703" s="118"/>
      <c r="AR703" s="118"/>
      <c r="AS703" s="118"/>
      <c r="AT703" s="118"/>
      <c r="AU703" s="118"/>
    </row>
    <row r="704">
      <c r="A704" s="113"/>
      <c r="B704" s="113"/>
      <c r="C704" s="114"/>
      <c r="D704" s="114"/>
      <c r="E704" s="114"/>
      <c r="F704" s="127"/>
      <c r="G704" s="114"/>
      <c r="H704" s="114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  <c r="AL704" s="118"/>
      <c r="AM704" s="118"/>
      <c r="AN704" s="118"/>
      <c r="AO704" s="118"/>
      <c r="AP704" s="118"/>
      <c r="AQ704" s="118"/>
      <c r="AR704" s="118"/>
      <c r="AS704" s="118"/>
      <c r="AT704" s="118"/>
      <c r="AU704" s="118"/>
    </row>
    <row r="705">
      <c r="A705" s="113"/>
      <c r="B705" s="113"/>
      <c r="C705" s="114"/>
      <c r="D705" s="114"/>
      <c r="E705" s="114"/>
      <c r="F705" s="127"/>
      <c r="G705" s="114"/>
      <c r="H705" s="114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  <c r="AL705" s="118"/>
      <c r="AM705" s="118"/>
      <c r="AN705" s="118"/>
      <c r="AO705" s="118"/>
      <c r="AP705" s="118"/>
      <c r="AQ705" s="118"/>
      <c r="AR705" s="118"/>
      <c r="AS705" s="118"/>
      <c r="AT705" s="118"/>
      <c r="AU705" s="118"/>
    </row>
    <row r="706">
      <c r="A706" s="113"/>
      <c r="B706" s="113"/>
      <c r="C706" s="114"/>
      <c r="D706" s="114"/>
      <c r="E706" s="114"/>
      <c r="F706" s="127"/>
      <c r="G706" s="114"/>
      <c r="H706" s="114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  <c r="AL706" s="118"/>
      <c r="AM706" s="118"/>
      <c r="AN706" s="118"/>
      <c r="AO706" s="118"/>
      <c r="AP706" s="118"/>
      <c r="AQ706" s="118"/>
      <c r="AR706" s="118"/>
      <c r="AS706" s="118"/>
      <c r="AT706" s="118"/>
      <c r="AU706" s="118"/>
    </row>
    <row r="707">
      <c r="A707" s="113"/>
      <c r="B707" s="113"/>
      <c r="C707" s="114"/>
      <c r="D707" s="114"/>
      <c r="E707" s="114"/>
      <c r="F707" s="127"/>
      <c r="G707" s="114"/>
      <c r="H707" s="114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  <c r="AL707" s="118"/>
      <c r="AM707" s="118"/>
      <c r="AN707" s="118"/>
      <c r="AO707" s="118"/>
      <c r="AP707" s="118"/>
      <c r="AQ707" s="118"/>
      <c r="AR707" s="118"/>
      <c r="AS707" s="118"/>
      <c r="AT707" s="118"/>
      <c r="AU707" s="118"/>
    </row>
    <row r="708">
      <c r="A708" s="113"/>
      <c r="B708" s="113"/>
      <c r="C708" s="114"/>
      <c r="D708" s="114"/>
      <c r="E708" s="114"/>
      <c r="F708" s="127"/>
      <c r="G708" s="114"/>
      <c r="H708" s="114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  <c r="AL708" s="118"/>
      <c r="AM708" s="118"/>
      <c r="AN708" s="118"/>
      <c r="AO708" s="118"/>
      <c r="AP708" s="118"/>
      <c r="AQ708" s="118"/>
      <c r="AR708" s="118"/>
      <c r="AS708" s="118"/>
      <c r="AT708" s="118"/>
      <c r="AU708" s="118"/>
    </row>
    <row r="709">
      <c r="A709" s="113"/>
      <c r="B709" s="113"/>
      <c r="C709" s="114"/>
      <c r="D709" s="114"/>
      <c r="E709" s="114"/>
      <c r="F709" s="127"/>
      <c r="G709" s="114"/>
      <c r="H709" s="114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  <c r="AT709" s="118"/>
      <c r="AU709" s="118"/>
    </row>
    <row r="710">
      <c r="A710" s="113"/>
      <c r="B710" s="113"/>
      <c r="C710" s="114"/>
      <c r="D710" s="114"/>
      <c r="E710" s="114"/>
      <c r="F710" s="127"/>
      <c r="G710" s="114"/>
      <c r="H710" s="114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  <c r="AL710" s="118"/>
      <c r="AM710" s="118"/>
      <c r="AN710" s="118"/>
      <c r="AO710" s="118"/>
      <c r="AP710" s="118"/>
      <c r="AQ710" s="118"/>
      <c r="AR710" s="118"/>
      <c r="AS710" s="118"/>
      <c r="AT710" s="118"/>
      <c r="AU710" s="118"/>
    </row>
    <row r="711">
      <c r="A711" s="113"/>
      <c r="B711" s="113"/>
      <c r="C711" s="114"/>
      <c r="D711" s="114"/>
      <c r="E711" s="114"/>
      <c r="F711" s="127"/>
      <c r="G711" s="114"/>
      <c r="H711" s="114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  <c r="AT711" s="118"/>
      <c r="AU711" s="118"/>
    </row>
    <row r="712">
      <c r="A712" s="113"/>
      <c r="B712" s="113"/>
      <c r="C712" s="114"/>
      <c r="D712" s="114"/>
      <c r="E712" s="114"/>
      <c r="F712" s="127"/>
      <c r="G712" s="114"/>
      <c r="H712" s="114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  <c r="AL712" s="118"/>
      <c r="AM712" s="118"/>
      <c r="AN712" s="118"/>
      <c r="AO712" s="118"/>
      <c r="AP712" s="118"/>
      <c r="AQ712" s="118"/>
      <c r="AR712" s="118"/>
      <c r="AS712" s="118"/>
      <c r="AT712" s="118"/>
      <c r="AU712" s="118"/>
    </row>
    <row r="713">
      <c r="A713" s="113"/>
      <c r="B713" s="113"/>
      <c r="C713" s="114"/>
      <c r="D713" s="114"/>
      <c r="E713" s="114"/>
      <c r="F713" s="127"/>
      <c r="G713" s="114"/>
      <c r="H713" s="114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  <c r="AT713" s="118"/>
      <c r="AU713" s="118"/>
    </row>
    <row r="714">
      <c r="A714" s="113"/>
      <c r="B714" s="113"/>
      <c r="C714" s="114"/>
      <c r="D714" s="114"/>
      <c r="E714" s="114"/>
      <c r="F714" s="127"/>
      <c r="G714" s="114"/>
      <c r="H714" s="114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  <c r="AL714" s="118"/>
      <c r="AM714" s="118"/>
      <c r="AN714" s="118"/>
      <c r="AO714" s="118"/>
      <c r="AP714" s="118"/>
      <c r="AQ714" s="118"/>
      <c r="AR714" s="118"/>
      <c r="AS714" s="118"/>
      <c r="AT714" s="118"/>
      <c r="AU714" s="118"/>
    </row>
    <row r="715">
      <c r="A715" s="113"/>
      <c r="B715" s="113"/>
      <c r="C715" s="114"/>
      <c r="D715" s="114"/>
      <c r="E715" s="114"/>
      <c r="F715" s="127"/>
      <c r="G715" s="114"/>
      <c r="H715" s="114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  <c r="AP715" s="118"/>
      <c r="AQ715" s="118"/>
      <c r="AR715" s="118"/>
      <c r="AS715" s="118"/>
      <c r="AT715" s="118"/>
      <c r="AU715" s="118"/>
    </row>
    <row r="716">
      <c r="A716" s="113"/>
      <c r="B716" s="113"/>
      <c r="C716" s="114"/>
      <c r="D716" s="114"/>
      <c r="E716" s="114"/>
      <c r="F716" s="127"/>
      <c r="G716" s="114"/>
      <c r="H716" s="114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  <c r="AL716" s="118"/>
      <c r="AM716" s="118"/>
      <c r="AN716" s="118"/>
      <c r="AO716" s="118"/>
      <c r="AP716" s="118"/>
      <c r="AQ716" s="118"/>
      <c r="AR716" s="118"/>
      <c r="AS716" s="118"/>
      <c r="AT716" s="118"/>
      <c r="AU716" s="118"/>
    </row>
    <row r="717">
      <c r="A717" s="113"/>
      <c r="B717" s="113"/>
      <c r="C717" s="114"/>
      <c r="D717" s="114"/>
      <c r="E717" s="114"/>
      <c r="F717" s="127"/>
      <c r="G717" s="114"/>
      <c r="H717" s="114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  <c r="AL717" s="118"/>
      <c r="AM717" s="118"/>
      <c r="AN717" s="118"/>
      <c r="AO717" s="118"/>
      <c r="AP717" s="118"/>
      <c r="AQ717" s="118"/>
      <c r="AR717" s="118"/>
      <c r="AS717" s="118"/>
      <c r="AT717" s="118"/>
      <c r="AU717" s="118"/>
    </row>
    <row r="718">
      <c r="A718" s="113"/>
      <c r="B718" s="113"/>
      <c r="C718" s="114"/>
      <c r="D718" s="114"/>
      <c r="E718" s="114"/>
      <c r="F718" s="127"/>
      <c r="G718" s="114"/>
      <c r="H718" s="114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  <c r="AL718" s="118"/>
      <c r="AM718" s="118"/>
      <c r="AN718" s="118"/>
      <c r="AO718" s="118"/>
      <c r="AP718" s="118"/>
      <c r="AQ718" s="118"/>
      <c r="AR718" s="118"/>
      <c r="AS718" s="118"/>
      <c r="AT718" s="118"/>
      <c r="AU718" s="118"/>
    </row>
    <row r="719">
      <c r="A719" s="113"/>
      <c r="B719" s="113"/>
      <c r="C719" s="114"/>
      <c r="D719" s="114"/>
      <c r="E719" s="114"/>
      <c r="F719" s="127"/>
      <c r="G719" s="114"/>
      <c r="H719" s="114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  <c r="AL719" s="118"/>
      <c r="AM719" s="118"/>
      <c r="AN719" s="118"/>
      <c r="AO719" s="118"/>
      <c r="AP719" s="118"/>
      <c r="AQ719" s="118"/>
      <c r="AR719" s="118"/>
      <c r="AS719" s="118"/>
      <c r="AT719" s="118"/>
      <c r="AU719" s="118"/>
    </row>
    <row r="720">
      <c r="A720" s="113"/>
      <c r="B720" s="113"/>
      <c r="C720" s="114"/>
      <c r="D720" s="114"/>
      <c r="E720" s="114"/>
      <c r="F720" s="127"/>
      <c r="G720" s="114"/>
      <c r="H720" s="114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  <c r="AL720" s="118"/>
      <c r="AM720" s="118"/>
      <c r="AN720" s="118"/>
      <c r="AO720" s="118"/>
      <c r="AP720" s="118"/>
      <c r="AQ720" s="118"/>
      <c r="AR720" s="118"/>
      <c r="AS720" s="118"/>
      <c r="AT720" s="118"/>
      <c r="AU720" s="118"/>
    </row>
    <row r="721">
      <c r="A721" s="113"/>
      <c r="B721" s="113"/>
      <c r="C721" s="114"/>
      <c r="D721" s="114"/>
      <c r="E721" s="114"/>
      <c r="F721" s="127"/>
      <c r="G721" s="114"/>
      <c r="H721" s="114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  <c r="AT721" s="118"/>
      <c r="AU721" s="118"/>
    </row>
    <row r="722">
      <c r="A722" s="113"/>
      <c r="B722" s="113"/>
      <c r="C722" s="114"/>
      <c r="D722" s="114"/>
      <c r="E722" s="114"/>
      <c r="F722" s="127"/>
      <c r="G722" s="114"/>
      <c r="H722" s="114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  <c r="AT722" s="118"/>
      <c r="AU722" s="118"/>
    </row>
    <row r="723">
      <c r="A723" s="113"/>
      <c r="B723" s="113"/>
      <c r="C723" s="114"/>
      <c r="D723" s="114"/>
      <c r="E723" s="114"/>
      <c r="F723" s="127"/>
      <c r="G723" s="114"/>
      <c r="H723" s="114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  <c r="AL723" s="118"/>
      <c r="AM723" s="118"/>
      <c r="AN723" s="118"/>
      <c r="AO723" s="118"/>
      <c r="AP723" s="118"/>
      <c r="AQ723" s="118"/>
      <c r="AR723" s="118"/>
      <c r="AS723" s="118"/>
      <c r="AT723" s="118"/>
      <c r="AU723" s="118"/>
    </row>
    <row r="724">
      <c r="A724" s="113"/>
      <c r="B724" s="113"/>
      <c r="C724" s="114"/>
      <c r="D724" s="114"/>
      <c r="E724" s="114"/>
      <c r="F724" s="127"/>
      <c r="G724" s="114"/>
      <c r="H724" s="114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  <c r="AT724" s="118"/>
      <c r="AU724" s="118"/>
    </row>
    <row r="725">
      <c r="A725" s="113"/>
      <c r="B725" s="113"/>
      <c r="C725" s="114"/>
      <c r="D725" s="114"/>
      <c r="E725" s="114"/>
      <c r="F725" s="127"/>
      <c r="G725" s="114"/>
      <c r="H725" s="114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  <c r="AT725" s="118"/>
      <c r="AU725" s="118"/>
    </row>
    <row r="726">
      <c r="A726" s="113"/>
      <c r="B726" s="113"/>
      <c r="C726" s="114"/>
      <c r="D726" s="114"/>
      <c r="E726" s="114"/>
      <c r="F726" s="127"/>
      <c r="G726" s="114"/>
      <c r="H726" s="114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  <c r="AL726" s="118"/>
      <c r="AM726" s="118"/>
      <c r="AN726" s="118"/>
      <c r="AO726" s="118"/>
      <c r="AP726" s="118"/>
      <c r="AQ726" s="118"/>
      <c r="AR726" s="118"/>
      <c r="AS726" s="118"/>
      <c r="AT726" s="118"/>
      <c r="AU726" s="118"/>
    </row>
    <row r="727">
      <c r="A727" s="113"/>
      <c r="B727" s="113"/>
      <c r="C727" s="114"/>
      <c r="D727" s="114"/>
      <c r="E727" s="114"/>
      <c r="F727" s="127"/>
      <c r="G727" s="114"/>
      <c r="H727" s="114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  <c r="AL727" s="118"/>
      <c r="AM727" s="118"/>
      <c r="AN727" s="118"/>
      <c r="AO727" s="118"/>
      <c r="AP727" s="118"/>
      <c r="AQ727" s="118"/>
      <c r="AR727" s="118"/>
      <c r="AS727" s="118"/>
      <c r="AT727" s="118"/>
      <c r="AU727" s="118"/>
    </row>
    <row r="728">
      <c r="A728" s="113"/>
      <c r="B728" s="113"/>
      <c r="C728" s="114"/>
      <c r="D728" s="114"/>
      <c r="E728" s="114"/>
      <c r="F728" s="127"/>
      <c r="G728" s="114"/>
      <c r="H728" s="114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  <c r="AL728" s="118"/>
      <c r="AM728" s="118"/>
      <c r="AN728" s="118"/>
      <c r="AO728" s="118"/>
      <c r="AP728" s="118"/>
      <c r="AQ728" s="118"/>
      <c r="AR728" s="118"/>
      <c r="AS728" s="118"/>
      <c r="AT728" s="118"/>
      <c r="AU728" s="118"/>
    </row>
    <row r="729">
      <c r="A729" s="113"/>
      <c r="B729" s="113"/>
      <c r="C729" s="114"/>
      <c r="D729" s="114"/>
      <c r="E729" s="114"/>
      <c r="F729" s="127"/>
      <c r="G729" s="114"/>
      <c r="H729" s="114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  <c r="AL729" s="118"/>
      <c r="AM729" s="118"/>
      <c r="AN729" s="118"/>
      <c r="AO729" s="118"/>
      <c r="AP729" s="118"/>
      <c r="AQ729" s="118"/>
      <c r="AR729" s="118"/>
      <c r="AS729" s="118"/>
      <c r="AT729" s="118"/>
      <c r="AU729" s="118"/>
    </row>
    <row r="730">
      <c r="A730" s="113"/>
      <c r="B730" s="113"/>
      <c r="C730" s="114"/>
      <c r="D730" s="114"/>
      <c r="E730" s="114"/>
      <c r="F730" s="127"/>
      <c r="G730" s="114"/>
      <c r="H730" s="114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  <c r="AL730" s="118"/>
      <c r="AM730" s="118"/>
      <c r="AN730" s="118"/>
      <c r="AO730" s="118"/>
      <c r="AP730" s="118"/>
      <c r="AQ730" s="118"/>
      <c r="AR730" s="118"/>
      <c r="AS730" s="118"/>
      <c r="AT730" s="118"/>
      <c r="AU730" s="118"/>
    </row>
    <row r="731">
      <c r="A731" s="113"/>
      <c r="B731" s="113"/>
      <c r="C731" s="114"/>
      <c r="D731" s="114"/>
      <c r="E731" s="114"/>
      <c r="F731" s="127"/>
      <c r="G731" s="114"/>
      <c r="H731" s="114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  <c r="AL731" s="118"/>
      <c r="AM731" s="118"/>
      <c r="AN731" s="118"/>
      <c r="AO731" s="118"/>
      <c r="AP731" s="118"/>
      <c r="AQ731" s="118"/>
      <c r="AR731" s="118"/>
      <c r="AS731" s="118"/>
      <c r="AT731" s="118"/>
      <c r="AU731" s="118"/>
    </row>
    <row r="732">
      <c r="A732" s="113"/>
      <c r="B732" s="113"/>
      <c r="C732" s="114"/>
      <c r="D732" s="114"/>
      <c r="E732" s="114"/>
      <c r="F732" s="127"/>
      <c r="G732" s="114"/>
      <c r="H732" s="114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  <c r="AL732" s="118"/>
      <c r="AM732" s="118"/>
      <c r="AN732" s="118"/>
      <c r="AO732" s="118"/>
      <c r="AP732" s="118"/>
      <c r="AQ732" s="118"/>
      <c r="AR732" s="118"/>
      <c r="AS732" s="118"/>
      <c r="AT732" s="118"/>
      <c r="AU732" s="118"/>
    </row>
    <row r="733">
      <c r="A733" s="113"/>
      <c r="B733" s="113"/>
      <c r="C733" s="114"/>
      <c r="D733" s="114"/>
      <c r="E733" s="114"/>
      <c r="F733" s="127"/>
      <c r="G733" s="114"/>
      <c r="H733" s="114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  <c r="AP733" s="118"/>
      <c r="AQ733" s="118"/>
      <c r="AR733" s="118"/>
      <c r="AS733" s="118"/>
      <c r="AT733" s="118"/>
      <c r="AU733" s="118"/>
    </row>
    <row r="734">
      <c r="A734" s="113"/>
      <c r="B734" s="113"/>
      <c r="C734" s="114"/>
      <c r="D734" s="114"/>
      <c r="E734" s="114"/>
      <c r="F734" s="127"/>
      <c r="G734" s="114"/>
      <c r="H734" s="114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  <c r="AL734" s="118"/>
      <c r="AM734" s="118"/>
      <c r="AN734" s="118"/>
      <c r="AO734" s="118"/>
      <c r="AP734" s="118"/>
      <c r="AQ734" s="118"/>
      <c r="AR734" s="118"/>
      <c r="AS734" s="118"/>
      <c r="AT734" s="118"/>
      <c r="AU734" s="118"/>
    </row>
    <row r="735">
      <c r="A735" s="113"/>
      <c r="B735" s="113"/>
      <c r="C735" s="114"/>
      <c r="D735" s="114"/>
      <c r="E735" s="114"/>
      <c r="F735" s="127"/>
      <c r="G735" s="114"/>
      <c r="H735" s="114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  <c r="AL735" s="118"/>
      <c r="AM735" s="118"/>
      <c r="AN735" s="118"/>
      <c r="AO735" s="118"/>
      <c r="AP735" s="118"/>
      <c r="AQ735" s="118"/>
      <c r="AR735" s="118"/>
      <c r="AS735" s="118"/>
      <c r="AT735" s="118"/>
      <c r="AU735" s="118"/>
    </row>
    <row r="736">
      <c r="A736" s="113"/>
      <c r="B736" s="113"/>
      <c r="C736" s="114"/>
      <c r="D736" s="114"/>
      <c r="E736" s="114"/>
      <c r="F736" s="127"/>
      <c r="G736" s="114"/>
      <c r="H736" s="114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  <c r="AL736" s="118"/>
      <c r="AM736" s="118"/>
      <c r="AN736" s="118"/>
      <c r="AO736" s="118"/>
      <c r="AP736" s="118"/>
      <c r="AQ736" s="118"/>
      <c r="AR736" s="118"/>
      <c r="AS736" s="118"/>
      <c r="AT736" s="118"/>
      <c r="AU736" s="118"/>
    </row>
    <row r="737">
      <c r="A737" s="113"/>
      <c r="B737" s="113"/>
      <c r="C737" s="114"/>
      <c r="D737" s="114"/>
      <c r="E737" s="114"/>
      <c r="F737" s="127"/>
      <c r="G737" s="114"/>
      <c r="H737" s="114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  <c r="AL737" s="118"/>
      <c r="AM737" s="118"/>
      <c r="AN737" s="118"/>
      <c r="AO737" s="118"/>
      <c r="AP737" s="118"/>
      <c r="AQ737" s="118"/>
      <c r="AR737" s="118"/>
      <c r="AS737" s="118"/>
      <c r="AT737" s="118"/>
      <c r="AU737" s="118"/>
    </row>
    <row r="738">
      <c r="A738" s="113"/>
      <c r="B738" s="113"/>
      <c r="C738" s="114"/>
      <c r="D738" s="114"/>
      <c r="E738" s="114"/>
      <c r="F738" s="127"/>
      <c r="G738" s="114"/>
      <c r="H738" s="114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  <c r="AP738" s="118"/>
      <c r="AQ738" s="118"/>
      <c r="AR738" s="118"/>
      <c r="AS738" s="118"/>
      <c r="AT738" s="118"/>
      <c r="AU738" s="118"/>
    </row>
    <row r="739">
      <c r="A739" s="113"/>
      <c r="B739" s="113"/>
      <c r="C739" s="114"/>
      <c r="D739" s="114"/>
      <c r="E739" s="114"/>
      <c r="F739" s="127"/>
      <c r="G739" s="114"/>
      <c r="H739" s="114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  <c r="AL739" s="118"/>
      <c r="AM739" s="118"/>
      <c r="AN739" s="118"/>
      <c r="AO739" s="118"/>
      <c r="AP739" s="118"/>
      <c r="AQ739" s="118"/>
      <c r="AR739" s="118"/>
      <c r="AS739" s="118"/>
      <c r="AT739" s="118"/>
      <c r="AU739" s="118"/>
    </row>
    <row r="740">
      <c r="A740" s="113"/>
      <c r="B740" s="113"/>
      <c r="C740" s="114"/>
      <c r="D740" s="114"/>
      <c r="E740" s="114"/>
      <c r="F740" s="127"/>
      <c r="G740" s="114"/>
      <c r="H740" s="114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  <c r="AL740" s="118"/>
      <c r="AM740" s="118"/>
      <c r="AN740" s="118"/>
      <c r="AO740" s="118"/>
      <c r="AP740" s="118"/>
      <c r="AQ740" s="118"/>
      <c r="AR740" s="118"/>
      <c r="AS740" s="118"/>
      <c r="AT740" s="118"/>
      <c r="AU740" s="118"/>
    </row>
    <row r="741">
      <c r="A741" s="113"/>
      <c r="B741" s="113"/>
      <c r="C741" s="114"/>
      <c r="D741" s="114"/>
      <c r="E741" s="114"/>
      <c r="F741" s="127"/>
      <c r="G741" s="114"/>
      <c r="H741" s="114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  <c r="AL741" s="118"/>
      <c r="AM741" s="118"/>
      <c r="AN741" s="118"/>
      <c r="AO741" s="118"/>
      <c r="AP741" s="118"/>
      <c r="AQ741" s="118"/>
      <c r="AR741" s="118"/>
      <c r="AS741" s="118"/>
      <c r="AT741" s="118"/>
      <c r="AU741" s="118"/>
    </row>
    <row r="742">
      <c r="A742" s="113"/>
      <c r="B742" s="113"/>
      <c r="C742" s="114"/>
      <c r="D742" s="114"/>
      <c r="E742" s="114"/>
      <c r="F742" s="127"/>
      <c r="G742" s="114"/>
      <c r="H742" s="114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  <c r="AL742" s="118"/>
      <c r="AM742" s="118"/>
      <c r="AN742" s="118"/>
      <c r="AO742" s="118"/>
      <c r="AP742" s="118"/>
      <c r="AQ742" s="118"/>
      <c r="AR742" s="118"/>
      <c r="AS742" s="118"/>
      <c r="AT742" s="118"/>
      <c r="AU742" s="118"/>
    </row>
    <row r="743">
      <c r="A743" s="113"/>
      <c r="B743" s="113"/>
      <c r="C743" s="114"/>
      <c r="D743" s="114"/>
      <c r="E743" s="114"/>
      <c r="F743" s="127"/>
      <c r="G743" s="114"/>
      <c r="H743" s="114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  <c r="AL743" s="118"/>
      <c r="AM743" s="118"/>
      <c r="AN743" s="118"/>
      <c r="AO743" s="118"/>
      <c r="AP743" s="118"/>
      <c r="AQ743" s="118"/>
      <c r="AR743" s="118"/>
      <c r="AS743" s="118"/>
      <c r="AT743" s="118"/>
      <c r="AU743" s="118"/>
    </row>
    <row r="744">
      <c r="A744" s="113"/>
      <c r="B744" s="113"/>
      <c r="C744" s="114"/>
      <c r="D744" s="114"/>
      <c r="E744" s="114"/>
      <c r="F744" s="127"/>
      <c r="G744" s="114"/>
      <c r="H744" s="114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  <c r="AP744" s="118"/>
      <c r="AQ744" s="118"/>
      <c r="AR744" s="118"/>
      <c r="AS744" s="118"/>
      <c r="AT744" s="118"/>
      <c r="AU744" s="118"/>
    </row>
    <row r="745">
      <c r="A745" s="113"/>
      <c r="B745" s="113"/>
      <c r="C745" s="114"/>
      <c r="D745" s="114"/>
      <c r="E745" s="114"/>
      <c r="F745" s="127"/>
      <c r="G745" s="114"/>
      <c r="H745" s="114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  <c r="AL745" s="118"/>
      <c r="AM745" s="118"/>
      <c r="AN745" s="118"/>
      <c r="AO745" s="118"/>
      <c r="AP745" s="118"/>
      <c r="AQ745" s="118"/>
      <c r="AR745" s="118"/>
      <c r="AS745" s="118"/>
      <c r="AT745" s="118"/>
      <c r="AU745" s="118"/>
    </row>
    <row r="746">
      <c r="A746" s="113"/>
      <c r="B746" s="113"/>
      <c r="C746" s="114"/>
      <c r="D746" s="114"/>
      <c r="E746" s="114"/>
      <c r="F746" s="127"/>
      <c r="G746" s="114"/>
      <c r="H746" s="114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  <c r="AL746" s="118"/>
      <c r="AM746" s="118"/>
      <c r="AN746" s="118"/>
      <c r="AO746" s="118"/>
      <c r="AP746" s="118"/>
      <c r="AQ746" s="118"/>
      <c r="AR746" s="118"/>
      <c r="AS746" s="118"/>
      <c r="AT746" s="118"/>
      <c r="AU746" s="118"/>
    </row>
    <row r="747">
      <c r="A747" s="113"/>
      <c r="B747" s="113"/>
      <c r="C747" s="114"/>
      <c r="D747" s="114"/>
      <c r="E747" s="114"/>
      <c r="F747" s="127"/>
      <c r="G747" s="114"/>
      <c r="H747" s="114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  <c r="AL747" s="118"/>
      <c r="AM747" s="118"/>
      <c r="AN747" s="118"/>
      <c r="AO747" s="118"/>
      <c r="AP747" s="118"/>
      <c r="AQ747" s="118"/>
      <c r="AR747" s="118"/>
      <c r="AS747" s="118"/>
      <c r="AT747" s="118"/>
      <c r="AU747" s="118"/>
    </row>
    <row r="748">
      <c r="A748" s="113"/>
      <c r="B748" s="113"/>
      <c r="C748" s="114"/>
      <c r="D748" s="114"/>
      <c r="E748" s="114"/>
      <c r="F748" s="127"/>
      <c r="G748" s="114"/>
      <c r="H748" s="114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  <c r="AL748" s="118"/>
      <c r="AM748" s="118"/>
      <c r="AN748" s="118"/>
      <c r="AO748" s="118"/>
      <c r="AP748" s="118"/>
      <c r="AQ748" s="118"/>
      <c r="AR748" s="118"/>
      <c r="AS748" s="118"/>
      <c r="AT748" s="118"/>
      <c r="AU748" s="118"/>
    </row>
    <row r="749">
      <c r="A749" s="113"/>
      <c r="B749" s="113"/>
      <c r="C749" s="114"/>
      <c r="D749" s="114"/>
      <c r="E749" s="114"/>
      <c r="F749" s="127"/>
      <c r="G749" s="114"/>
      <c r="H749" s="114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  <c r="AL749" s="118"/>
      <c r="AM749" s="118"/>
      <c r="AN749" s="118"/>
      <c r="AO749" s="118"/>
      <c r="AP749" s="118"/>
      <c r="AQ749" s="118"/>
      <c r="AR749" s="118"/>
      <c r="AS749" s="118"/>
      <c r="AT749" s="118"/>
      <c r="AU749" s="118"/>
    </row>
    <row r="750">
      <c r="A750" s="113"/>
      <c r="B750" s="113"/>
      <c r="C750" s="114"/>
      <c r="D750" s="114"/>
      <c r="E750" s="114"/>
      <c r="F750" s="127"/>
      <c r="G750" s="114"/>
      <c r="H750" s="114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  <c r="AL750" s="118"/>
      <c r="AM750" s="118"/>
      <c r="AN750" s="118"/>
      <c r="AO750" s="118"/>
      <c r="AP750" s="118"/>
      <c r="AQ750" s="118"/>
      <c r="AR750" s="118"/>
      <c r="AS750" s="118"/>
      <c r="AT750" s="118"/>
      <c r="AU750" s="118"/>
    </row>
    <row r="751">
      <c r="A751" s="113"/>
      <c r="B751" s="113"/>
      <c r="C751" s="114"/>
      <c r="D751" s="114"/>
      <c r="E751" s="114"/>
      <c r="F751" s="127"/>
      <c r="G751" s="114"/>
      <c r="H751" s="114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  <c r="AL751" s="118"/>
      <c r="AM751" s="118"/>
      <c r="AN751" s="118"/>
      <c r="AO751" s="118"/>
      <c r="AP751" s="118"/>
      <c r="AQ751" s="118"/>
      <c r="AR751" s="118"/>
      <c r="AS751" s="118"/>
      <c r="AT751" s="118"/>
      <c r="AU751" s="118"/>
    </row>
    <row r="752">
      <c r="A752" s="113"/>
      <c r="B752" s="113"/>
      <c r="C752" s="114"/>
      <c r="D752" s="114"/>
      <c r="E752" s="114"/>
      <c r="F752" s="127"/>
      <c r="G752" s="114"/>
      <c r="H752" s="114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  <c r="AL752" s="118"/>
      <c r="AM752" s="118"/>
      <c r="AN752" s="118"/>
      <c r="AO752" s="118"/>
      <c r="AP752" s="118"/>
      <c r="AQ752" s="118"/>
      <c r="AR752" s="118"/>
      <c r="AS752" s="118"/>
      <c r="AT752" s="118"/>
      <c r="AU752" s="118"/>
    </row>
    <row r="753">
      <c r="A753" s="113"/>
      <c r="B753" s="113"/>
      <c r="C753" s="114"/>
      <c r="D753" s="114"/>
      <c r="E753" s="114"/>
      <c r="F753" s="127"/>
      <c r="G753" s="114"/>
      <c r="H753" s="114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  <c r="AL753" s="118"/>
      <c r="AM753" s="118"/>
      <c r="AN753" s="118"/>
      <c r="AO753" s="118"/>
      <c r="AP753" s="118"/>
      <c r="AQ753" s="118"/>
      <c r="AR753" s="118"/>
      <c r="AS753" s="118"/>
      <c r="AT753" s="118"/>
      <c r="AU753" s="118"/>
    </row>
    <row r="754">
      <c r="A754" s="113"/>
      <c r="B754" s="113"/>
      <c r="C754" s="114"/>
      <c r="D754" s="114"/>
      <c r="E754" s="114"/>
      <c r="F754" s="127"/>
      <c r="G754" s="114"/>
      <c r="H754" s="114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  <c r="AL754" s="118"/>
      <c r="AM754" s="118"/>
      <c r="AN754" s="118"/>
      <c r="AO754" s="118"/>
      <c r="AP754" s="118"/>
      <c r="AQ754" s="118"/>
      <c r="AR754" s="118"/>
      <c r="AS754" s="118"/>
      <c r="AT754" s="118"/>
      <c r="AU754" s="118"/>
    </row>
    <row r="755">
      <c r="A755" s="113"/>
      <c r="B755" s="113"/>
      <c r="C755" s="114"/>
      <c r="D755" s="114"/>
      <c r="E755" s="114"/>
      <c r="F755" s="127"/>
      <c r="G755" s="114"/>
      <c r="H755" s="114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  <c r="AL755" s="118"/>
      <c r="AM755" s="118"/>
      <c r="AN755" s="118"/>
      <c r="AO755" s="118"/>
      <c r="AP755" s="118"/>
      <c r="AQ755" s="118"/>
      <c r="AR755" s="118"/>
      <c r="AS755" s="118"/>
      <c r="AT755" s="118"/>
      <c r="AU755" s="118"/>
    </row>
    <row r="756">
      <c r="A756" s="113"/>
      <c r="B756" s="113"/>
      <c r="C756" s="114"/>
      <c r="D756" s="114"/>
      <c r="E756" s="114"/>
      <c r="F756" s="127"/>
      <c r="G756" s="114"/>
      <c r="H756" s="114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  <c r="AL756" s="118"/>
      <c r="AM756" s="118"/>
      <c r="AN756" s="118"/>
      <c r="AO756" s="118"/>
      <c r="AP756" s="118"/>
      <c r="AQ756" s="118"/>
      <c r="AR756" s="118"/>
      <c r="AS756" s="118"/>
      <c r="AT756" s="118"/>
      <c r="AU756" s="118"/>
    </row>
    <row r="757">
      <c r="A757" s="113"/>
      <c r="B757" s="113"/>
      <c r="C757" s="114"/>
      <c r="D757" s="114"/>
      <c r="E757" s="114"/>
      <c r="F757" s="127"/>
      <c r="G757" s="114"/>
      <c r="H757" s="114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  <c r="AL757" s="118"/>
      <c r="AM757" s="118"/>
      <c r="AN757" s="118"/>
      <c r="AO757" s="118"/>
      <c r="AP757" s="118"/>
      <c r="AQ757" s="118"/>
      <c r="AR757" s="118"/>
      <c r="AS757" s="118"/>
      <c r="AT757" s="118"/>
      <c r="AU757" s="118"/>
    </row>
    <row r="758">
      <c r="A758" s="113"/>
      <c r="B758" s="113"/>
      <c r="C758" s="114"/>
      <c r="D758" s="114"/>
      <c r="E758" s="114"/>
      <c r="F758" s="127"/>
      <c r="G758" s="114"/>
      <c r="H758" s="114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  <c r="AL758" s="118"/>
      <c r="AM758" s="118"/>
      <c r="AN758" s="118"/>
      <c r="AO758" s="118"/>
      <c r="AP758" s="118"/>
      <c r="AQ758" s="118"/>
      <c r="AR758" s="118"/>
      <c r="AS758" s="118"/>
      <c r="AT758" s="118"/>
      <c r="AU758" s="118"/>
    </row>
    <row r="759">
      <c r="A759" s="113"/>
      <c r="B759" s="113"/>
      <c r="C759" s="114"/>
      <c r="D759" s="114"/>
      <c r="E759" s="114"/>
      <c r="F759" s="127"/>
      <c r="G759" s="114"/>
      <c r="H759" s="114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  <c r="AL759" s="118"/>
      <c r="AM759" s="118"/>
      <c r="AN759" s="118"/>
      <c r="AO759" s="118"/>
      <c r="AP759" s="118"/>
      <c r="AQ759" s="118"/>
      <c r="AR759" s="118"/>
      <c r="AS759" s="118"/>
      <c r="AT759" s="118"/>
      <c r="AU759" s="118"/>
    </row>
    <row r="760">
      <c r="A760" s="113"/>
      <c r="B760" s="113"/>
      <c r="C760" s="114"/>
      <c r="D760" s="114"/>
      <c r="E760" s="114"/>
      <c r="F760" s="127"/>
      <c r="G760" s="114"/>
      <c r="H760" s="114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  <c r="AL760" s="118"/>
      <c r="AM760" s="118"/>
      <c r="AN760" s="118"/>
      <c r="AO760" s="118"/>
      <c r="AP760" s="118"/>
      <c r="AQ760" s="118"/>
      <c r="AR760" s="118"/>
      <c r="AS760" s="118"/>
      <c r="AT760" s="118"/>
      <c r="AU760" s="118"/>
    </row>
    <row r="761">
      <c r="A761" s="113"/>
      <c r="B761" s="113"/>
      <c r="C761" s="114"/>
      <c r="D761" s="114"/>
      <c r="E761" s="114"/>
      <c r="F761" s="127"/>
      <c r="G761" s="114"/>
      <c r="H761" s="114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  <c r="AL761" s="118"/>
      <c r="AM761" s="118"/>
      <c r="AN761" s="118"/>
      <c r="AO761" s="118"/>
      <c r="AP761" s="118"/>
      <c r="AQ761" s="118"/>
      <c r="AR761" s="118"/>
      <c r="AS761" s="118"/>
      <c r="AT761" s="118"/>
      <c r="AU761" s="118"/>
    </row>
    <row r="762">
      <c r="A762" s="113"/>
      <c r="B762" s="113"/>
      <c r="C762" s="114"/>
      <c r="D762" s="114"/>
      <c r="E762" s="114"/>
      <c r="F762" s="127"/>
      <c r="G762" s="114"/>
      <c r="H762" s="114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  <c r="AL762" s="118"/>
      <c r="AM762" s="118"/>
      <c r="AN762" s="118"/>
      <c r="AO762" s="118"/>
      <c r="AP762" s="118"/>
      <c r="AQ762" s="118"/>
      <c r="AR762" s="118"/>
      <c r="AS762" s="118"/>
      <c r="AT762" s="118"/>
      <c r="AU762" s="118"/>
    </row>
    <row r="763">
      <c r="A763" s="113"/>
      <c r="B763" s="113"/>
      <c r="C763" s="114"/>
      <c r="D763" s="114"/>
      <c r="E763" s="114"/>
      <c r="F763" s="127"/>
      <c r="G763" s="114"/>
      <c r="H763" s="114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  <c r="AL763" s="118"/>
      <c r="AM763" s="118"/>
      <c r="AN763" s="118"/>
      <c r="AO763" s="118"/>
      <c r="AP763" s="118"/>
      <c r="AQ763" s="118"/>
      <c r="AR763" s="118"/>
      <c r="AS763" s="118"/>
      <c r="AT763" s="118"/>
      <c r="AU763" s="118"/>
    </row>
    <row r="764">
      <c r="A764" s="113"/>
      <c r="B764" s="113"/>
      <c r="C764" s="114"/>
      <c r="D764" s="114"/>
      <c r="E764" s="114"/>
      <c r="F764" s="127"/>
      <c r="G764" s="114"/>
      <c r="H764" s="114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  <c r="AL764" s="118"/>
      <c r="AM764" s="118"/>
      <c r="AN764" s="118"/>
      <c r="AO764" s="118"/>
      <c r="AP764" s="118"/>
      <c r="AQ764" s="118"/>
      <c r="AR764" s="118"/>
      <c r="AS764" s="118"/>
      <c r="AT764" s="118"/>
      <c r="AU764" s="118"/>
    </row>
    <row r="765">
      <c r="A765" s="113"/>
      <c r="B765" s="113"/>
      <c r="C765" s="114"/>
      <c r="D765" s="114"/>
      <c r="E765" s="114"/>
      <c r="F765" s="127"/>
      <c r="G765" s="114"/>
      <c r="H765" s="114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  <c r="AL765" s="118"/>
      <c r="AM765" s="118"/>
      <c r="AN765" s="118"/>
      <c r="AO765" s="118"/>
      <c r="AP765" s="118"/>
      <c r="AQ765" s="118"/>
      <c r="AR765" s="118"/>
      <c r="AS765" s="118"/>
      <c r="AT765" s="118"/>
      <c r="AU765" s="118"/>
    </row>
    <row r="766">
      <c r="A766" s="113"/>
      <c r="B766" s="113"/>
      <c r="C766" s="114"/>
      <c r="D766" s="114"/>
      <c r="E766" s="114"/>
      <c r="F766" s="127"/>
      <c r="G766" s="114"/>
      <c r="H766" s="114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  <c r="AL766" s="118"/>
      <c r="AM766" s="118"/>
      <c r="AN766" s="118"/>
      <c r="AO766" s="118"/>
      <c r="AP766" s="118"/>
      <c r="AQ766" s="118"/>
      <c r="AR766" s="118"/>
      <c r="AS766" s="118"/>
      <c r="AT766" s="118"/>
      <c r="AU766" s="118"/>
    </row>
    <row r="767">
      <c r="A767" s="113"/>
      <c r="B767" s="113"/>
      <c r="C767" s="114"/>
      <c r="D767" s="114"/>
      <c r="E767" s="114"/>
      <c r="F767" s="127"/>
      <c r="G767" s="114"/>
      <c r="H767" s="114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  <c r="AL767" s="118"/>
      <c r="AM767" s="118"/>
      <c r="AN767" s="118"/>
      <c r="AO767" s="118"/>
      <c r="AP767" s="118"/>
      <c r="AQ767" s="118"/>
      <c r="AR767" s="118"/>
      <c r="AS767" s="118"/>
      <c r="AT767" s="118"/>
      <c r="AU767" s="118"/>
    </row>
    <row r="768">
      <c r="A768" s="113"/>
      <c r="B768" s="113"/>
      <c r="C768" s="114"/>
      <c r="D768" s="114"/>
      <c r="E768" s="114"/>
      <c r="F768" s="127"/>
      <c r="G768" s="114"/>
      <c r="H768" s="114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  <c r="AL768" s="118"/>
      <c r="AM768" s="118"/>
      <c r="AN768" s="118"/>
      <c r="AO768" s="118"/>
      <c r="AP768" s="118"/>
      <c r="AQ768" s="118"/>
      <c r="AR768" s="118"/>
      <c r="AS768" s="118"/>
      <c r="AT768" s="118"/>
      <c r="AU768" s="118"/>
    </row>
    <row r="769">
      <c r="A769" s="113"/>
      <c r="B769" s="113"/>
      <c r="C769" s="114"/>
      <c r="D769" s="114"/>
      <c r="E769" s="114"/>
      <c r="F769" s="127"/>
      <c r="G769" s="114"/>
      <c r="H769" s="114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  <c r="AL769" s="118"/>
      <c r="AM769" s="118"/>
      <c r="AN769" s="118"/>
      <c r="AO769" s="118"/>
      <c r="AP769" s="118"/>
      <c r="AQ769" s="118"/>
      <c r="AR769" s="118"/>
      <c r="AS769" s="118"/>
      <c r="AT769" s="118"/>
      <c r="AU769" s="118"/>
    </row>
    <row r="770">
      <c r="A770" s="113"/>
      <c r="B770" s="113"/>
      <c r="C770" s="114"/>
      <c r="D770" s="114"/>
      <c r="E770" s="114"/>
      <c r="F770" s="127"/>
      <c r="G770" s="114"/>
      <c r="H770" s="114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  <c r="AL770" s="118"/>
      <c r="AM770" s="118"/>
      <c r="AN770" s="118"/>
      <c r="AO770" s="118"/>
      <c r="AP770" s="118"/>
      <c r="AQ770" s="118"/>
      <c r="AR770" s="118"/>
      <c r="AS770" s="118"/>
      <c r="AT770" s="118"/>
      <c r="AU770" s="118"/>
    </row>
    <row r="771">
      <c r="A771" s="113"/>
      <c r="B771" s="113"/>
      <c r="C771" s="114"/>
      <c r="D771" s="114"/>
      <c r="E771" s="114"/>
      <c r="F771" s="127"/>
      <c r="G771" s="114"/>
      <c r="H771" s="114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  <c r="AL771" s="118"/>
      <c r="AM771" s="118"/>
      <c r="AN771" s="118"/>
      <c r="AO771" s="118"/>
      <c r="AP771" s="118"/>
      <c r="AQ771" s="118"/>
      <c r="AR771" s="118"/>
      <c r="AS771" s="118"/>
      <c r="AT771" s="118"/>
      <c r="AU771" s="118"/>
    </row>
    <row r="772">
      <c r="A772" s="113"/>
      <c r="B772" s="113"/>
      <c r="C772" s="114"/>
      <c r="D772" s="114"/>
      <c r="E772" s="114"/>
      <c r="F772" s="127"/>
      <c r="G772" s="114"/>
      <c r="H772" s="114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  <c r="AL772" s="118"/>
      <c r="AM772" s="118"/>
      <c r="AN772" s="118"/>
      <c r="AO772" s="118"/>
      <c r="AP772" s="118"/>
      <c r="AQ772" s="118"/>
      <c r="AR772" s="118"/>
      <c r="AS772" s="118"/>
      <c r="AT772" s="118"/>
      <c r="AU772" s="118"/>
    </row>
    <row r="773">
      <c r="A773" s="113"/>
      <c r="B773" s="113"/>
      <c r="C773" s="114"/>
      <c r="D773" s="114"/>
      <c r="E773" s="114"/>
      <c r="F773" s="127"/>
      <c r="G773" s="114"/>
      <c r="H773" s="114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  <c r="AL773" s="118"/>
      <c r="AM773" s="118"/>
      <c r="AN773" s="118"/>
      <c r="AO773" s="118"/>
      <c r="AP773" s="118"/>
      <c r="AQ773" s="118"/>
      <c r="AR773" s="118"/>
      <c r="AS773" s="118"/>
      <c r="AT773" s="118"/>
      <c r="AU773" s="118"/>
    </row>
    <row r="774">
      <c r="A774" s="113"/>
      <c r="B774" s="113"/>
      <c r="C774" s="114"/>
      <c r="D774" s="114"/>
      <c r="E774" s="114"/>
      <c r="F774" s="127"/>
      <c r="G774" s="114"/>
      <c r="H774" s="114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  <c r="AL774" s="118"/>
      <c r="AM774" s="118"/>
      <c r="AN774" s="118"/>
      <c r="AO774" s="118"/>
      <c r="AP774" s="118"/>
      <c r="AQ774" s="118"/>
      <c r="AR774" s="118"/>
      <c r="AS774" s="118"/>
      <c r="AT774" s="118"/>
      <c r="AU774" s="118"/>
    </row>
    <row r="775">
      <c r="A775" s="113"/>
      <c r="B775" s="113"/>
      <c r="C775" s="114"/>
      <c r="D775" s="114"/>
      <c r="E775" s="114"/>
      <c r="F775" s="127"/>
      <c r="G775" s="114"/>
      <c r="H775" s="114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  <c r="AL775" s="118"/>
      <c r="AM775" s="118"/>
      <c r="AN775" s="118"/>
      <c r="AO775" s="118"/>
      <c r="AP775" s="118"/>
      <c r="AQ775" s="118"/>
      <c r="AR775" s="118"/>
      <c r="AS775" s="118"/>
      <c r="AT775" s="118"/>
      <c r="AU775" s="118"/>
    </row>
    <row r="776">
      <c r="A776" s="113"/>
      <c r="B776" s="113"/>
      <c r="C776" s="114"/>
      <c r="D776" s="114"/>
      <c r="E776" s="114"/>
      <c r="F776" s="127"/>
      <c r="G776" s="114"/>
      <c r="H776" s="114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  <c r="AL776" s="118"/>
      <c r="AM776" s="118"/>
      <c r="AN776" s="118"/>
      <c r="AO776" s="118"/>
      <c r="AP776" s="118"/>
      <c r="AQ776" s="118"/>
      <c r="AR776" s="118"/>
      <c r="AS776" s="118"/>
      <c r="AT776" s="118"/>
      <c r="AU776" s="118"/>
    </row>
    <row r="777">
      <c r="A777" s="113"/>
      <c r="B777" s="113"/>
      <c r="C777" s="114"/>
      <c r="D777" s="114"/>
      <c r="E777" s="114"/>
      <c r="F777" s="127"/>
      <c r="G777" s="114"/>
      <c r="H777" s="114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  <c r="AL777" s="118"/>
      <c r="AM777" s="118"/>
      <c r="AN777" s="118"/>
      <c r="AO777" s="118"/>
      <c r="AP777" s="118"/>
      <c r="AQ777" s="118"/>
      <c r="AR777" s="118"/>
      <c r="AS777" s="118"/>
      <c r="AT777" s="118"/>
      <c r="AU777" s="118"/>
    </row>
    <row r="778">
      <c r="A778" s="113"/>
      <c r="B778" s="113"/>
      <c r="C778" s="114"/>
      <c r="D778" s="114"/>
      <c r="E778" s="114"/>
      <c r="F778" s="127"/>
      <c r="G778" s="114"/>
      <c r="H778" s="114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  <c r="AL778" s="118"/>
      <c r="AM778" s="118"/>
      <c r="AN778" s="118"/>
      <c r="AO778" s="118"/>
      <c r="AP778" s="118"/>
      <c r="AQ778" s="118"/>
      <c r="AR778" s="118"/>
      <c r="AS778" s="118"/>
      <c r="AT778" s="118"/>
      <c r="AU778" s="118"/>
    </row>
    <row r="779">
      <c r="A779" s="113"/>
      <c r="B779" s="113"/>
      <c r="C779" s="114"/>
      <c r="D779" s="114"/>
      <c r="E779" s="114"/>
      <c r="F779" s="127"/>
      <c r="G779" s="114"/>
      <c r="H779" s="114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  <c r="AL779" s="118"/>
      <c r="AM779" s="118"/>
      <c r="AN779" s="118"/>
      <c r="AO779" s="118"/>
      <c r="AP779" s="118"/>
      <c r="AQ779" s="118"/>
      <c r="AR779" s="118"/>
      <c r="AS779" s="118"/>
      <c r="AT779" s="118"/>
      <c r="AU779" s="118"/>
    </row>
    <row r="780">
      <c r="A780" s="113"/>
      <c r="B780" s="113"/>
      <c r="C780" s="114"/>
      <c r="D780" s="114"/>
      <c r="E780" s="114"/>
      <c r="F780" s="127"/>
      <c r="G780" s="114"/>
      <c r="H780" s="114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  <c r="AL780" s="118"/>
      <c r="AM780" s="118"/>
      <c r="AN780" s="118"/>
      <c r="AO780" s="118"/>
      <c r="AP780" s="118"/>
      <c r="AQ780" s="118"/>
      <c r="AR780" s="118"/>
      <c r="AS780" s="118"/>
      <c r="AT780" s="118"/>
      <c r="AU780" s="118"/>
    </row>
    <row r="781">
      <c r="A781" s="113"/>
      <c r="B781" s="113"/>
      <c r="C781" s="114"/>
      <c r="D781" s="114"/>
      <c r="E781" s="114"/>
      <c r="F781" s="127"/>
      <c r="G781" s="114"/>
      <c r="H781" s="114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  <c r="AL781" s="118"/>
      <c r="AM781" s="118"/>
      <c r="AN781" s="118"/>
      <c r="AO781" s="118"/>
      <c r="AP781" s="118"/>
      <c r="AQ781" s="118"/>
      <c r="AR781" s="118"/>
      <c r="AS781" s="118"/>
      <c r="AT781" s="118"/>
      <c r="AU781" s="118"/>
    </row>
    <row r="782">
      <c r="A782" s="113"/>
      <c r="B782" s="113"/>
      <c r="C782" s="114"/>
      <c r="D782" s="114"/>
      <c r="E782" s="114"/>
      <c r="F782" s="127"/>
      <c r="G782" s="114"/>
      <c r="H782" s="114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  <c r="AL782" s="118"/>
      <c r="AM782" s="118"/>
      <c r="AN782" s="118"/>
      <c r="AO782" s="118"/>
      <c r="AP782" s="118"/>
      <c r="AQ782" s="118"/>
      <c r="AR782" s="118"/>
      <c r="AS782" s="118"/>
      <c r="AT782" s="118"/>
      <c r="AU782" s="118"/>
    </row>
    <row r="783">
      <c r="A783" s="113"/>
      <c r="B783" s="113"/>
      <c r="C783" s="114"/>
      <c r="D783" s="114"/>
      <c r="E783" s="114"/>
      <c r="F783" s="127"/>
      <c r="G783" s="114"/>
      <c r="H783" s="114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  <c r="AL783" s="118"/>
      <c r="AM783" s="118"/>
      <c r="AN783" s="118"/>
      <c r="AO783" s="118"/>
      <c r="AP783" s="118"/>
      <c r="AQ783" s="118"/>
      <c r="AR783" s="118"/>
      <c r="AS783" s="118"/>
      <c r="AT783" s="118"/>
      <c r="AU783" s="118"/>
    </row>
    <row r="784">
      <c r="A784" s="113"/>
      <c r="B784" s="113"/>
      <c r="C784" s="114"/>
      <c r="D784" s="114"/>
      <c r="E784" s="114"/>
      <c r="F784" s="127"/>
      <c r="G784" s="114"/>
      <c r="H784" s="114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  <c r="AL784" s="118"/>
      <c r="AM784" s="118"/>
      <c r="AN784" s="118"/>
      <c r="AO784" s="118"/>
      <c r="AP784" s="118"/>
      <c r="AQ784" s="118"/>
      <c r="AR784" s="118"/>
      <c r="AS784" s="118"/>
      <c r="AT784" s="118"/>
      <c r="AU784" s="118"/>
    </row>
    <row r="785">
      <c r="A785" s="113"/>
      <c r="B785" s="113"/>
      <c r="C785" s="114"/>
      <c r="D785" s="114"/>
      <c r="E785" s="114"/>
      <c r="F785" s="127"/>
      <c r="G785" s="114"/>
      <c r="H785" s="114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  <c r="AL785" s="118"/>
      <c r="AM785" s="118"/>
      <c r="AN785" s="118"/>
      <c r="AO785" s="118"/>
      <c r="AP785" s="118"/>
      <c r="AQ785" s="118"/>
      <c r="AR785" s="118"/>
      <c r="AS785" s="118"/>
      <c r="AT785" s="118"/>
      <c r="AU785" s="118"/>
    </row>
    <row r="786">
      <c r="A786" s="113"/>
      <c r="B786" s="113"/>
      <c r="C786" s="114"/>
      <c r="D786" s="114"/>
      <c r="E786" s="114"/>
      <c r="F786" s="127"/>
      <c r="G786" s="114"/>
      <c r="H786" s="114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  <c r="AL786" s="118"/>
      <c r="AM786" s="118"/>
      <c r="AN786" s="118"/>
      <c r="AO786" s="118"/>
      <c r="AP786" s="118"/>
      <c r="AQ786" s="118"/>
      <c r="AR786" s="118"/>
      <c r="AS786" s="118"/>
      <c r="AT786" s="118"/>
      <c r="AU786" s="118"/>
    </row>
    <row r="787">
      <c r="A787" s="113"/>
      <c r="B787" s="113"/>
      <c r="C787" s="114"/>
      <c r="D787" s="114"/>
      <c r="E787" s="114"/>
      <c r="F787" s="127"/>
      <c r="G787" s="114"/>
      <c r="H787" s="114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  <c r="AL787" s="118"/>
      <c r="AM787" s="118"/>
      <c r="AN787" s="118"/>
      <c r="AO787" s="118"/>
      <c r="AP787" s="118"/>
      <c r="AQ787" s="118"/>
      <c r="AR787" s="118"/>
      <c r="AS787" s="118"/>
      <c r="AT787" s="118"/>
      <c r="AU787" s="118"/>
    </row>
    <row r="788">
      <c r="A788" s="113"/>
      <c r="B788" s="113"/>
      <c r="C788" s="114"/>
      <c r="D788" s="114"/>
      <c r="E788" s="114"/>
      <c r="F788" s="127"/>
      <c r="G788" s="114"/>
      <c r="H788" s="114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  <c r="AL788" s="118"/>
      <c r="AM788" s="118"/>
      <c r="AN788" s="118"/>
      <c r="AO788" s="118"/>
      <c r="AP788" s="118"/>
      <c r="AQ788" s="118"/>
      <c r="AR788" s="118"/>
      <c r="AS788" s="118"/>
      <c r="AT788" s="118"/>
      <c r="AU788" s="118"/>
    </row>
    <row r="789">
      <c r="A789" s="113"/>
      <c r="B789" s="113"/>
      <c r="C789" s="114"/>
      <c r="D789" s="114"/>
      <c r="E789" s="114"/>
      <c r="F789" s="127"/>
      <c r="G789" s="114"/>
      <c r="H789" s="114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  <c r="AL789" s="118"/>
      <c r="AM789" s="118"/>
      <c r="AN789" s="118"/>
      <c r="AO789" s="118"/>
      <c r="AP789" s="118"/>
      <c r="AQ789" s="118"/>
      <c r="AR789" s="118"/>
      <c r="AS789" s="118"/>
      <c r="AT789" s="118"/>
      <c r="AU789" s="118"/>
    </row>
    <row r="790">
      <c r="A790" s="113"/>
      <c r="B790" s="113"/>
      <c r="C790" s="114"/>
      <c r="D790" s="114"/>
      <c r="E790" s="114"/>
      <c r="F790" s="127"/>
      <c r="G790" s="114"/>
      <c r="H790" s="114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  <c r="AL790" s="118"/>
      <c r="AM790" s="118"/>
      <c r="AN790" s="118"/>
      <c r="AO790" s="118"/>
      <c r="AP790" s="118"/>
      <c r="AQ790" s="118"/>
      <c r="AR790" s="118"/>
      <c r="AS790" s="118"/>
      <c r="AT790" s="118"/>
      <c r="AU790" s="118"/>
    </row>
    <row r="791">
      <c r="A791" s="113"/>
      <c r="B791" s="113"/>
      <c r="C791" s="114"/>
      <c r="D791" s="114"/>
      <c r="E791" s="114"/>
      <c r="F791" s="127"/>
      <c r="G791" s="114"/>
      <c r="H791" s="114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  <c r="AL791" s="118"/>
      <c r="AM791" s="118"/>
      <c r="AN791" s="118"/>
      <c r="AO791" s="118"/>
      <c r="AP791" s="118"/>
      <c r="AQ791" s="118"/>
      <c r="AR791" s="118"/>
      <c r="AS791" s="118"/>
      <c r="AT791" s="118"/>
      <c r="AU791" s="118"/>
    </row>
    <row r="792">
      <c r="A792" s="113"/>
      <c r="B792" s="113"/>
      <c r="C792" s="114"/>
      <c r="D792" s="114"/>
      <c r="E792" s="114"/>
      <c r="F792" s="127"/>
      <c r="G792" s="114"/>
      <c r="H792" s="114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  <c r="AL792" s="118"/>
      <c r="AM792" s="118"/>
      <c r="AN792" s="118"/>
      <c r="AO792" s="118"/>
      <c r="AP792" s="118"/>
      <c r="AQ792" s="118"/>
      <c r="AR792" s="118"/>
      <c r="AS792" s="118"/>
      <c r="AT792" s="118"/>
      <c r="AU792" s="118"/>
    </row>
    <row r="793">
      <c r="A793" s="113"/>
      <c r="B793" s="113"/>
      <c r="C793" s="114"/>
      <c r="D793" s="114"/>
      <c r="E793" s="114"/>
      <c r="F793" s="127"/>
      <c r="G793" s="114"/>
      <c r="H793" s="114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  <c r="AL793" s="118"/>
      <c r="AM793" s="118"/>
      <c r="AN793" s="118"/>
      <c r="AO793" s="118"/>
      <c r="AP793" s="118"/>
      <c r="AQ793" s="118"/>
      <c r="AR793" s="118"/>
      <c r="AS793" s="118"/>
      <c r="AT793" s="118"/>
      <c r="AU793" s="118"/>
    </row>
    <row r="794">
      <c r="A794" s="113"/>
      <c r="B794" s="113"/>
      <c r="C794" s="114"/>
      <c r="D794" s="114"/>
      <c r="E794" s="114"/>
      <c r="F794" s="127"/>
      <c r="G794" s="114"/>
      <c r="H794" s="114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  <c r="AL794" s="118"/>
      <c r="AM794" s="118"/>
      <c r="AN794" s="118"/>
      <c r="AO794" s="118"/>
      <c r="AP794" s="118"/>
      <c r="AQ794" s="118"/>
      <c r="AR794" s="118"/>
      <c r="AS794" s="118"/>
      <c r="AT794" s="118"/>
      <c r="AU794" s="118"/>
    </row>
    <row r="795">
      <c r="A795" s="113"/>
      <c r="B795" s="113"/>
      <c r="C795" s="114"/>
      <c r="D795" s="114"/>
      <c r="E795" s="114"/>
      <c r="F795" s="127"/>
      <c r="G795" s="114"/>
      <c r="H795" s="114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  <c r="AL795" s="118"/>
      <c r="AM795" s="118"/>
      <c r="AN795" s="118"/>
      <c r="AO795" s="118"/>
      <c r="AP795" s="118"/>
      <c r="AQ795" s="118"/>
      <c r="AR795" s="118"/>
      <c r="AS795" s="118"/>
      <c r="AT795" s="118"/>
      <c r="AU795" s="118"/>
    </row>
    <row r="796">
      <c r="A796" s="113"/>
      <c r="B796" s="113"/>
      <c r="C796" s="114"/>
      <c r="D796" s="114"/>
      <c r="E796" s="114"/>
      <c r="F796" s="127"/>
      <c r="G796" s="114"/>
      <c r="H796" s="114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  <c r="AL796" s="118"/>
      <c r="AM796" s="118"/>
      <c r="AN796" s="118"/>
      <c r="AO796" s="118"/>
      <c r="AP796" s="118"/>
      <c r="AQ796" s="118"/>
      <c r="AR796" s="118"/>
      <c r="AS796" s="118"/>
      <c r="AT796" s="118"/>
      <c r="AU796" s="118"/>
    </row>
    <row r="797">
      <c r="A797" s="113"/>
      <c r="B797" s="113"/>
      <c r="C797" s="114"/>
      <c r="D797" s="114"/>
      <c r="E797" s="114"/>
      <c r="F797" s="127"/>
      <c r="G797" s="114"/>
      <c r="H797" s="114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  <c r="AL797" s="118"/>
      <c r="AM797" s="118"/>
      <c r="AN797" s="118"/>
      <c r="AO797" s="118"/>
      <c r="AP797" s="118"/>
      <c r="AQ797" s="118"/>
      <c r="AR797" s="118"/>
      <c r="AS797" s="118"/>
      <c r="AT797" s="118"/>
      <c r="AU797" s="118"/>
    </row>
    <row r="798">
      <c r="A798" s="113"/>
      <c r="B798" s="113"/>
      <c r="C798" s="114"/>
      <c r="D798" s="114"/>
      <c r="E798" s="114"/>
      <c r="F798" s="127"/>
      <c r="G798" s="114"/>
      <c r="H798" s="114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  <c r="AL798" s="118"/>
      <c r="AM798" s="118"/>
      <c r="AN798" s="118"/>
      <c r="AO798" s="118"/>
      <c r="AP798" s="118"/>
      <c r="AQ798" s="118"/>
      <c r="AR798" s="118"/>
      <c r="AS798" s="118"/>
      <c r="AT798" s="118"/>
      <c r="AU798" s="118"/>
    </row>
    <row r="799">
      <c r="A799" s="113"/>
      <c r="B799" s="113"/>
      <c r="C799" s="114"/>
      <c r="D799" s="114"/>
      <c r="E799" s="114"/>
      <c r="F799" s="127"/>
      <c r="G799" s="114"/>
      <c r="H799" s="114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  <c r="AL799" s="118"/>
      <c r="AM799" s="118"/>
      <c r="AN799" s="118"/>
      <c r="AO799" s="118"/>
      <c r="AP799" s="118"/>
      <c r="AQ799" s="118"/>
      <c r="AR799" s="118"/>
      <c r="AS799" s="118"/>
      <c r="AT799" s="118"/>
      <c r="AU799" s="118"/>
    </row>
    <row r="800">
      <c r="A800" s="113"/>
      <c r="B800" s="113"/>
      <c r="C800" s="114"/>
      <c r="D800" s="114"/>
      <c r="E800" s="114"/>
      <c r="F800" s="127"/>
      <c r="G800" s="114"/>
      <c r="H800" s="114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  <c r="AL800" s="118"/>
      <c r="AM800" s="118"/>
      <c r="AN800" s="118"/>
      <c r="AO800" s="118"/>
      <c r="AP800" s="118"/>
      <c r="AQ800" s="118"/>
      <c r="AR800" s="118"/>
      <c r="AS800" s="118"/>
      <c r="AT800" s="118"/>
      <c r="AU800" s="118"/>
    </row>
    <row r="801">
      <c r="A801" s="113"/>
      <c r="B801" s="113"/>
      <c r="C801" s="114"/>
      <c r="D801" s="114"/>
      <c r="E801" s="114"/>
      <c r="F801" s="127"/>
      <c r="G801" s="114"/>
      <c r="H801" s="114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  <c r="AL801" s="118"/>
      <c r="AM801" s="118"/>
      <c r="AN801" s="118"/>
      <c r="AO801" s="118"/>
      <c r="AP801" s="118"/>
      <c r="AQ801" s="118"/>
      <c r="AR801" s="118"/>
      <c r="AS801" s="118"/>
      <c r="AT801" s="118"/>
      <c r="AU801" s="118"/>
    </row>
    <row r="802">
      <c r="A802" s="113"/>
      <c r="B802" s="113"/>
      <c r="C802" s="114"/>
      <c r="D802" s="114"/>
      <c r="E802" s="114"/>
      <c r="F802" s="127"/>
      <c r="G802" s="114"/>
      <c r="H802" s="114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  <c r="AP802" s="118"/>
      <c r="AQ802" s="118"/>
      <c r="AR802" s="118"/>
      <c r="AS802" s="118"/>
      <c r="AT802" s="118"/>
      <c r="AU802" s="118"/>
    </row>
    <row r="803">
      <c r="A803" s="113"/>
      <c r="B803" s="113"/>
      <c r="C803" s="114"/>
      <c r="D803" s="114"/>
      <c r="E803" s="114"/>
      <c r="F803" s="127"/>
      <c r="G803" s="114"/>
      <c r="H803" s="114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  <c r="AT803" s="118"/>
      <c r="AU803" s="118"/>
    </row>
    <row r="804">
      <c r="A804" s="113"/>
      <c r="B804" s="113"/>
      <c r="C804" s="114"/>
      <c r="D804" s="114"/>
      <c r="E804" s="114"/>
      <c r="F804" s="127"/>
      <c r="G804" s="114"/>
      <c r="H804" s="114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  <c r="AP804" s="118"/>
      <c r="AQ804" s="118"/>
      <c r="AR804" s="118"/>
      <c r="AS804" s="118"/>
      <c r="AT804" s="118"/>
      <c r="AU804" s="118"/>
    </row>
    <row r="805">
      <c r="A805" s="113"/>
      <c r="B805" s="113"/>
      <c r="C805" s="114"/>
      <c r="D805" s="114"/>
      <c r="E805" s="114"/>
      <c r="F805" s="127"/>
      <c r="G805" s="114"/>
      <c r="H805" s="114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  <c r="AP805" s="118"/>
      <c r="AQ805" s="118"/>
      <c r="AR805" s="118"/>
      <c r="AS805" s="118"/>
      <c r="AT805" s="118"/>
      <c r="AU805" s="118"/>
    </row>
    <row r="806">
      <c r="A806" s="113"/>
      <c r="B806" s="113"/>
      <c r="C806" s="114"/>
      <c r="D806" s="114"/>
      <c r="E806" s="114"/>
      <c r="F806" s="127"/>
      <c r="G806" s="114"/>
      <c r="H806" s="114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  <c r="AL806" s="118"/>
      <c r="AM806" s="118"/>
      <c r="AN806" s="118"/>
      <c r="AO806" s="118"/>
      <c r="AP806" s="118"/>
      <c r="AQ806" s="118"/>
      <c r="AR806" s="118"/>
      <c r="AS806" s="118"/>
      <c r="AT806" s="118"/>
      <c r="AU806" s="118"/>
    </row>
    <row r="807">
      <c r="A807" s="113"/>
      <c r="B807" s="113"/>
      <c r="C807" s="114"/>
      <c r="D807" s="114"/>
      <c r="E807" s="114"/>
      <c r="F807" s="127"/>
      <c r="G807" s="114"/>
      <c r="H807" s="114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  <c r="AP807" s="118"/>
      <c r="AQ807" s="118"/>
      <c r="AR807" s="118"/>
      <c r="AS807" s="118"/>
      <c r="AT807" s="118"/>
      <c r="AU807" s="118"/>
    </row>
    <row r="808">
      <c r="A808" s="113"/>
      <c r="B808" s="113"/>
      <c r="C808" s="114"/>
      <c r="D808" s="114"/>
      <c r="E808" s="114"/>
      <c r="F808" s="127"/>
      <c r="G808" s="114"/>
      <c r="H808" s="114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  <c r="AT808" s="118"/>
      <c r="AU808" s="118"/>
    </row>
    <row r="809">
      <c r="A809" s="113"/>
      <c r="B809" s="113"/>
      <c r="C809" s="114"/>
      <c r="D809" s="114"/>
      <c r="E809" s="114"/>
      <c r="F809" s="127"/>
      <c r="G809" s="114"/>
      <c r="H809" s="114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  <c r="AP809" s="118"/>
      <c r="AQ809" s="118"/>
      <c r="AR809" s="118"/>
      <c r="AS809" s="118"/>
      <c r="AT809" s="118"/>
      <c r="AU809" s="118"/>
    </row>
    <row r="810">
      <c r="A810" s="113"/>
      <c r="B810" s="113"/>
      <c r="C810" s="114"/>
      <c r="D810" s="114"/>
      <c r="E810" s="114"/>
      <c r="F810" s="127"/>
      <c r="G810" s="114"/>
      <c r="H810" s="114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  <c r="AP810" s="118"/>
      <c r="AQ810" s="118"/>
      <c r="AR810" s="118"/>
      <c r="AS810" s="118"/>
      <c r="AT810" s="118"/>
      <c r="AU810" s="118"/>
    </row>
    <row r="811">
      <c r="A811" s="113"/>
      <c r="B811" s="113"/>
      <c r="C811" s="114"/>
      <c r="D811" s="114"/>
      <c r="E811" s="114"/>
      <c r="F811" s="127"/>
      <c r="G811" s="114"/>
      <c r="H811" s="114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  <c r="AT811" s="118"/>
      <c r="AU811" s="118"/>
    </row>
    <row r="812">
      <c r="A812" s="113"/>
      <c r="B812" s="113"/>
      <c r="C812" s="114"/>
      <c r="D812" s="114"/>
      <c r="E812" s="114"/>
      <c r="F812" s="127"/>
      <c r="G812" s="114"/>
      <c r="H812" s="114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  <c r="AP812" s="118"/>
      <c r="AQ812" s="118"/>
      <c r="AR812" s="118"/>
      <c r="AS812" s="118"/>
      <c r="AT812" s="118"/>
      <c r="AU812" s="118"/>
    </row>
    <row r="813">
      <c r="A813" s="113"/>
      <c r="B813" s="113"/>
      <c r="C813" s="114"/>
      <c r="D813" s="114"/>
      <c r="E813" s="114"/>
      <c r="F813" s="127"/>
      <c r="G813" s="114"/>
      <c r="H813" s="114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  <c r="AT813" s="118"/>
      <c r="AU813" s="118"/>
    </row>
    <row r="814">
      <c r="A814" s="113"/>
      <c r="B814" s="113"/>
      <c r="C814" s="114"/>
      <c r="D814" s="114"/>
      <c r="E814" s="114"/>
      <c r="F814" s="127"/>
      <c r="G814" s="114"/>
      <c r="H814" s="114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  <c r="AT814" s="118"/>
      <c r="AU814" s="118"/>
    </row>
    <row r="815">
      <c r="A815" s="113"/>
      <c r="B815" s="113"/>
      <c r="C815" s="114"/>
      <c r="D815" s="114"/>
      <c r="E815" s="114"/>
      <c r="F815" s="127"/>
      <c r="G815" s="114"/>
      <c r="H815" s="114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  <c r="AP815" s="118"/>
      <c r="AQ815" s="118"/>
      <c r="AR815" s="118"/>
      <c r="AS815" s="118"/>
      <c r="AT815" s="118"/>
      <c r="AU815" s="118"/>
    </row>
    <row r="816">
      <c r="A816" s="113"/>
      <c r="B816" s="113"/>
      <c r="C816" s="114"/>
      <c r="D816" s="114"/>
      <c r="E816" s="114"/>
      <c r="F816" s="127"/>
      <c r="G816" s="114"/>
      <c r="H816" s="114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  <c r="AP816" s="118"/>
      <c r="AQ816" s="118"/>
      <c r="AR816" s="118"/>
      <c r="AS816" s="118"/>
      <c r="AT816" s="118"/>
      <c r="AU816" s="118"/>
    </row>
    <row r="817">
      <c r="A817" s="113"/>
      <c r="B817" s="113"/>
      <c r="C817" s="114"/>
      <c r="D817" s="114"/>
      <c r="E817" s="114"/>
      <c r="F817" s="127"/>
      <c r="G817" s="114"/>
      <c r="H817" s="114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  <c r="AP817" s="118"/>
      <c r="AQ817" s="118"/>
      <c r="AR817" s="118"/>
      <c r="AS817" s="118"/>
      <c r="AT817" s="118"/>
      <c r="AU817" s="118"/>
    </row>
    <row r="818">
      <c r="A818" s="113"/>
      <c r="B818" s="113"/>
      <c r="C818" s="114"/>
      <c r="D818" s="114"/>
      <c r="E818" s="114"/>
      <c r="F818" s="127"/>
      <c r="G818" s="114"/>
      <c r="H818" s="114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  <c r="AP818" s="118"/>
      <c r="AQ818" s="118"/>
      <c r="AR818" s="118"/>
      <c r="AS818" s="118"/>
      <c r="AT818" s="118"/>
      <c r="AU818" s="118"/>
    </row>
    <row r="819">
      <c r="A819" s="113"/>
      <c r="B819" s="113"/>
      <c r="C819" s="114"/>
      <c r="D819" s="114"/>
      <c r="E819" s="114"/>
      <c r="F819" s="127"/>
      <c r="G819" s="114"/>
      <c r="H819" s="114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  <c r="AP819" s="118"/>
      <c r="AQ819" s="118"/>
      <c r="AR819" s="118"/>
      <c r="AS819" s="118"/>
      <c r="AT819" s="118"/>
      <c r="AU819" s="118"/>
    </row>
    <row r="820">
      <c r="A820" s="113"/>
      <c r="B820" s="113"/>
      <c r="C820" s="114"/>
      <c r="D820" s="114"/>
      <c r="E820" s="114"/>
      <c r="F820" s="127"/>
      <c r="G820" s="114"/>
      <c r="H820" s="114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  <c r="AP820" s="118"/>
      <c r="AQ820" s="118"/>
      <c r="AR820" s="118"/>
      <c r="AS820" s="118"/>
      <c r="AT820" s="118"/>
      <c r="AU820" s="118"/>
    </row>
    <row r="821">
      <c r="A821" s="113"/>
      <c r="B821" s="113"/>
      <c r="C821" s="114"/>
      <c r="D821" s="114"/>
      <c r="E821" s="114"/>
      <c r="F821" s="127"/>
      <c r="G821" s="114"/>
      <c r="H821" s="114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  <c r="AP821" s="118"/>
      <c r="AQ821" s="118"/>
      <c r="AR821" s="118"/>
      <c r="AS821" s="118"/>
      <c r="AT821" s="118"/>
      <c r="AU821" s="118"/>
    </row>
    <row r="822">
      <c r="A822" s="113"/>
      <c r="B822" s="113"/>
      <c r="C822" s="114"/>
      <c r="D822" s="114"/>
      <c r="E822" s="114"/>
      <c r="F822" s="127"/>
      <c r="G822" s="114"/>
      <c r="H822" s="114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  <c r="AT822" s="118"/>
      <c r="AU822" s="118"/>
    </row>
    <row r="823">
      <c r="A823" s="113"/>
      <c r="B823" s="113"/>
      <c r="C823" s="114"/>
      <c r="D823" s="114"/>
      <c r="E823" s="114"/>
      <c r="F823" s="127"/>
      <c r="G823" s="114"/>
      <c r="H823" s="114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  <c r="AP823" s="118"/>
      <c r="AQ823" s="118"/>
      <c r="AR823" s="118"/>
      <c r="AS823" s="118"/>
      <c r="AT823" s="118"/>
      <c r="AU823" s="118"/>
    </row>
    <row r="824">
      <c r="A824" s="113"/>
      <c r="B824" s="113"/>
      <c r="C824" s="114"/>
      <c r="D824" s="114"/>
      <c r="E824" s="114"/>
      <c r="F824" s="127"/>
      <c r="G824" s="114"/>
      <c r="H824" s="114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  <c r="AP824" s="118"/>
      <c r="AQ824" s="118"/>
      <c r="AR824" s="118"/>
      <c r="AS824" s="118"/>
      <c r="AT824" s="118"/>
      <c r="AU824" s="118"/>
    </row>
    <row r="825">
      <c r="A825" s="113"/>
      <c r="B825" s="113"/>
      <c r="C825" s="114"/>
      <c r="D825" s="114"/>
      <c r="E825" s="114"/>
      <c r="F825" s="127"/>
      <c r="G825" s="114"/>
      <c r="H825" s="114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  <c r="AP825" s="118"/>
      <c r="AQ825" s="118"/>
      <c r="AR825" s="118"/>
      <c r="AS825" s="118"/>
      <c r="AT825" s="118"/>
      <c r="AU825" s="118"/>
    </row>
    <row r="826">
      <c r="A826" s="113"/>
      <c r="B826" s="113"/>
      <c r="C826" s="114"/>
      <c r="D826" s="114"/>
      <c r="E826" s="114"/>
      <c r="F826" s="127"/>
      <c r="G826" s="114"/>
      <c r="H826" s="114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  <c r="AT826" s="118"/>
      <c r="AU826" s="118"/>
    </row>
    <row r="827">
      <c r="A827" s="113"/>
      <c r="B827" s="113"/>
      <c r="C827" s="114"/>
      <c r="D827" s="114"/>
      <c r="E827" s="114"/>
      <c r="F827" s="127"/>
      <c r="G827" s="114"/>
      <c r="H827" s="114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  <c r="AP827" s="118"/>
      <c r="AQ827" s="118"/>
      <c r="AR827" s="118"/>
      <c r="AS827" s="118"/>
      <c r="AT827" s="118"/>
      <c r="AU827" s="118"/>
    </row>
    <row r="828">
      <c r="A828" s="113"/>
      <c r="B828" s="113"/>
      <c r="C828" s="114"/>
      <c r="D828" s="114"/>
      <c r="E828" s="114"/>
      <c r="F828" s="127"/>
      <c r="G828" s="114"/>
      <c r="H828" s="114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  <c r="AP828" s="118"/>
      <c r="AQ828" s="118"/>
      <c r="AR828" s="118"/>
      <c r="AS828" s="118"/>
      <c r="AT828" s="118"/>
      <c r="AU828" s="118"/>
    </row>
    <row r="829">
      <c r="A829" s="113"/>
      <c r="B829" s="113"/>
      <c r="C829" s="114"/>
      <c r="D829" s="114"/>
      <c r="E829" s="114"/>
      <c r="F829" s="127"/>
      <c r="G829" s="114"/>
      <c r="H829" s="114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  <c r="AP829" s="118"/>
      <c r="AQ829" s="118"/>
      <c r="AR829" s="118"/>
      <c r="AS829" s="118"/>
      <c r="AT829" s="118"/>
      <c r="AU829" s="118"/>
    </row>
    <row r="830">
      <c r="A830" s="113"/>
      <c r="B830" s="113"/>
      <c r="C830" s="114"/>
      <c r="D830" s="114"/>
      <c r="E830" s="114"/>
      <c r="F830" s="127"/>
      <c r="G830" s="114"/>
      <c r="H830" s="114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  <c r="AT830" s="118"/>
      <c r="AU830" s="118"/>
    </row>
    <row r="831">
      <c r="A831" s="113"/>
      <c r="B831" s="113"/>
      <c r="C831" s="114"/>
      <c r="D831" s="114"/>
      <c r="E831" s="114"/>
      <c r="F831" s="127"/>
      <c r="G831" s="114"/>
      <c r="H831" s="114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  <c r="AP831" s="118"/>
      <c r="AQ831" s="118"/>
      <c r="AR831" s="118"/>
      <c r="AS831" s="118"/>
      <c r="AT831" s="118"/>
      <c r="AU831" s="118"/>
    </row>
    <row r="832">
      <c r="A832" s="113"/>
      <c r="B832" s="113"/>
      <c r="C832" s="114"/>
      <c r="D832" s="114"/>
      <c r="E832" s="114"/>
      <c r="F832" s="127"/>
      <c r="G832" s="114"/>
      <c r="H832" s="114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  <c r="AP832" s="118"/>
      <c r="AQ832" s="118"/>
      <c r="AR832" s="118"/>
      <c r="AS832" s="118"/>
      <c r="AT832" s="118"/>
      <c r="AU832" s="118"/>
    </row>
    <row r="833">
      <c r="A833" s="113"/>
      <c r="B833" s="113"/>
      <c r="C833" s="114"/>
      <c r="D833" s="114"/>
      <c r="E833" s="114"/>
      <c r="F833" s="127"/>
      <c r="G833" s="114"/>
      <c r="H833" s="114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  <c r="AP833" s="118"/>
      <c r="AQ833" s="118"/>
      <c r="AR833" s="118"/>
      <c r="AS833" s="118"/>
      <c r="AT833" s="118"/>
      <c r="AU833" s="118"/>
    </row>
    <row r="834">
      <c r="A834" s="113"/>
      <c r="B834" s="113"/>
      <c r="C834" s="114"/>
      <c r="D834" s="114"/>
      <c r="E834" s="114"/>
      <c r="F834" s="127"/>
      <c r="G834" s="114"/>
      <c r="H834" s="114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  <c r="AT834" s="118"/>
      <c r="AU834" s="118"/>
    </row>
    <row r="835">
      <c r="A835" s="113"/>
      <c r="B835" s="113"/>
      <c r="C835" s="114"/>
      <c r="D835" s="114"/>
      <c r="E835" s="114"/>
      <c r="F835" s="127"/>
      <c r="G835" s="114"/>
      <c r="H835" s="114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  <c r="AT835" s="118"/>
      <c r="AU835" s="118"/>
    </row>
    <row r="836">
      <c r="A836" s="113"/>
      <c r="B836" s="113"/>
      <c r="C836" s="114"/>
      <c r="D836" s="114"/>
      <c r="E836" s="114"/>
      <c r="F836" s="127"/>
      <c r="G836" s="114"/>
      <c r="H836" s="114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  <c r="AT836" s="118"/>
      <c r="AU836" s="118"/>
    </row>
    <row r="837">
      <c r="A837" s="113"/>
      <c r="B837" s="113"/>
      <c r="C837" s="114"/>
      <c r="D837" s="114"/>
      <c r="E837" s="114"/>
      <c r="F837" s="127"/>
      <c r="G837" s="114"/>
      <c r="H837" s="114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  <c r="AT837" s="118"/>
      <c r="AU837" s="118"/>
    </row>
    <row r="838">
      <c r="A838" s="113"/>
      <c r="B838" s="113"/>
      <c r="C838" s="114"/>
      <c r="D838" s="114"/>
      <c r="E838" s="114"/>
      <c r="F838" s="127"/>
      <c r="G838" s="114"/>
      <c r="H838" s="114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  <c r="AT838" s="118"/>
      <c r="AU838" s="118"/>
    </row>
    <row r="839">
      <c r="A839" s="113"/>
      <c r="B839" s="113"/>
      <c r="C839" s="114"/>
      <c r="D839" s="114"/>
      <c r="E839" s="114"/>
      <c r="F839" s="127"/>
      <c r="G839" s="114"/>
      <c r="H839" s="114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  <c r="AT839" s="118"/>
      <c r="AU839" s="118"/>
    </row>
    <row r="840">
      <c r="A840" s="113"/>
      <c r="B840" s="113"/>
      <c r="C840" s="114"/>
      <c r="D840" s="114"/>
      <c r="E840" s="114"/>
      <c r="F840" s="127"/>
      <c r="G840" s="114"/>
      <c r="H840" s="114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  <c r="AP840" s="118"/>
      <c r="AQ840" s="118"/>
      <c r="AR840" s="118"/>
      <c r="AS840" s="118"/>
      <c r="AT840" s="118"/>
      <c r="AU840" s="118"/>
    </row>
    <row r="841">
      <c r="A841" s="113"/>
      <c r="B841" s="113"/>
      <c r="C841" s="114"/>
      <c r="D841" s="114"/>
      <c r="E841" s="114"/>
      <c r="F841" s="127"/>
      <c r="G841" s="114"/>
      <c r="H841" s="114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  <c r="AT841" s="118"/>
      <c r="AU841" s="118"/>
    </row>
    <row r="842">
      <c r="A842" s="113"/>
      <c r="B842" s="113"/>
      <c r="C842" s="114"/>
      <c r="D842" s="114"/>
      <c r="E842" s="114"/>
      <c r="F842" s="127"/>
      <c r="G842" s="114"/>
      <c r="H842" s="114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  <c r="AP842" s="118"/>
      <c r="AQ842" s="118"/>
      <c r="AR842" s="118"/>
      <c r="AS842" s="118"/>
      <c r="AT842" s="118"/>
      <c r="AU842" s="118"/>
    </row>
    <row r="843">
      <c r="A843" s="113"/>
      <c r="B843" s="113"/>
      <c r="C843" s="114"/>
      <c r="D843" s="114"/>
      <c r="E843" s="114"/>
      <c r="F843" s="127"/>
      <c r="G843" s="114"/>
      <c r="H843" s="114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  <c r="AT843" s="118"/>
      <c r="AU843" s="118"/>
    </row>
    <row r="844">
      <c r="A844" s="113"/>
      <c r="B844" s="113"/>
      <c r="C844" s="114"/>
      <c r="D844" s="114"/>
      <c r="E844" s="114"/>
      <c r="F844" s="127"/>
      <c r="G844" s="114"/>
      <c r="H844" s="114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  <c r="AP844" s="118"/>
      <c r="AQ844" s="118"/>
      <c r="AR844" s="118"/>
      <c r="AS844" s="118"/>
      <c r="AT844" s="118"/>
      <c r="AU844" s="118"/>
    </row>
    <row r="845">
      <c r="A845" s="113"/>
      <c r="B845" s="113"/>
      <c r="C845" s="114"/>
      <c r="D845" s="114"/>
      <c r="E845" s="114"/>
      <c r="F845" s="127"/>
      <c r="G845" s="114"/>
      <c r="H845" s="114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  <c r="AP845" s="118"/>
      <c r="AQ845" s="118"/>
      <c r="AR845" s="118"/>
      <c r="AS845" s="118"/>
      <c r="AT845" s="118"/>
      <c r="AU845" s="118"/>
    </row>
    <row r="846">
      <c r="A846" s="113"/>
      <c r="B846" s="113"/>
      <c r="C846" s="114"/>
      <c r="D846" s="114"/>
      <c r="E846" s="114"/>
      <c r="F846" s="127"/>
      <c r="G846" s="114"/>
      <c r="H846" s="114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  <c r="AT846" s="118"/>
      <c r="AU846" s="118"/>
    </row>
    <row r="847">
      <c r="A847" s="113"/>
      <c r="B847" s="113"/>
      <c r="C847" s="114"/>
      <c r="D847" s="114"/>
      <c r="E847" s="114"/>
      <c r="F847" s="127"/>
      <c r="G847" s="114"/>
      <c r="H847" s="114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  <c r="AT847" s="118"/>
      <c r="AU847" s="118"/>
    </row>
    <row r="848">
      <c r="A848" s="113"/>
      <c r="B848" s="113"/>
      <c r="C848" s="114"/>
      <c r="D848" s="114"/>
      <c r="E848" s="114"/>
      <c r="F848" s="127"/>
      <c r="G848" s="114"/>
      <c r="H848" s="114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  <c r="AP848" s="118"/>
      <c r="AQ848" s="118"/>
      <c r="AR848" s="118"/>
      <c r="AS848" s="118"/>
      <c r="AT848" s="118"/>
      <c r="AU848" s="118"/>
    </row>
    <row r="849">
      <c r="A849" s="113"/>
      <c r="B849" s="113"/>
      <c r="C849" s="114"/>
      <c r="D849" s="114"/>
      <c r="E849" s="114"/>
      <c r="F849" s="127"/>
      <c r="G849" s="114"/>
      <c r="H849" s="114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  <c r="AT849" s="118"/>
      <c r="AU849" s="118"/>
    </row>
    <row r="850">
      <c r="A850" s="113"/>
      <c r="B850" s="113"/>
      <c r="C850" s="114"/>
      <c r="D850" s="114"/>
      <c r="E850" s="114"/>
      <c r="F850" s="127"/>
      <c r="G850" s="114"/>
      <c r="H850" s="114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  <c r="AT850" s="118"/>
      <c r="AU850" s="118"/>
    </row>
    <row r="851">
      <c r="A851" s="113"/>
      <c r="B851" s="113"/>
      <c r="C851" s="114"/>
      <c r="D851" s="114"/>
      <c r="E851" s="114"/>
      <c r="F851" s="127"/>
      <c r="G851" s="114"/>
      <c r="H851" s="114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  <c r="AT851" s="118"/>
      <c r="AU851" s="118"/>
    </row>
    <row r="852">
      <c r="A852" s="113"/>
      <c r="B852" s="113"/>
      <c r="C852" s="114"/>
      <c r="D852" s="114"/>
      <c r="E852" s="114"/>
      <c r="F852" s="127"/>
      <c r="G852" s="114"/>
      <c r="H852" s="114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  <c r="AT852" s="118"/>
      <c r="AU852" s="118"/>
    </row>
    <row r="853">
      <c r="A853" s="113"/>
      <c r="B853" s="113"/>
      <c r="C853" s="114"/>
      <c r="D853" s="114"/>
      <c r="E853" s="114"/>
      <c r="F853" s="127"/>
      <c r="G853" s="114"/>
      <c r="H853" s="114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  <c r="AT853" s="118"/>
      <c r="AU853" s="118"/>
    </row>
    <row r="854">
      <c r="A854" s="113"/>
      <c r="B854" s="113"/>
      <c r="C854" s="114"/>
      <c r="D854" s="114"/>
      <c r="E854" s="114"/>
      <c r="F854" s="127"/>
      <c r="G854" s="114"/>
      <c r="H854" s="114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  <c r="AT854" s="118"/>
      <c r="AU854" s="118"/>
    </row>
    <row r="855">
      <c r="A855" s="113"/>
      <c r="B855" s="113"/>
      <c r="C855" s="114"/>
      <c r="D855" s="114"/>
      <c r="E855" s="114"/>
      <c r="F855" s="127"/>
      <c r="G855" s="114"/>
      <c r="H855" s="114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  <c r="AP855" s="118"/>
      <c r="AQ855" s="118"/>
      <c r="AR855" s="118"/>
      <c r="AS855" s="118"/>
      <c r="AT855" s="118"/>
      <c r="AU855" s="118"/>
    </row>
    <row r="856">
      <c r="A856" s="113"/>
      <c r="B856" s="113"/>
      <c r="C856" s="114"/>
      <c r="D856" s="114"/>
      <c r="E856" s="114"/>
      <c r="F856" s="127"/>
      <c r="G856" s="114"/>
      <c r="H856" s="114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  <c r="AT856" s="118"/>
      <c r="AU856" s="118"/>
    </row>
    <row r="857">
      <c r="A857" s="113"/>
      <c r="B857" s="113"/>
      <c r="C857" s="114"/>
      <c r="D857" s="114"/>
      <c r="E857" s="114"/>
      <c r="F857" s="127"/>
      <c r="G857" s="114"/>
      <c r="H857" s="114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  <c r="AP857" s="118"/>
      <c r="AQ857" s="118"/>
      <c r="AR857" s="118"/>
      <c r="AS857" s="118"/>
      <c r="AT857" s="118"/>
      <c r="AU857" s="118"/>
    </row>
    <row r="858">
      <c r="A858" s="113"/>
      <c r="B858" s="113"/>
      <c r="C858" s="114"/>
      <c r="D858" s="114"/>
      <c r="E858" s="114"/>
      <c r="F858" s="127"/>
      <c r="G858" s="114"/>
      <c r="H858" s="114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  <c r="AL858" s="118"/>
      <c r="AM858" s="118"/>
      <c r="AN858" s="118"/>
      <c r="AO858" s="118"/>
      <c r="AP858" s="118"/>
      <c r="AQ858" s="118"/>
      <c r="AR858" s="118"/>
      <c r="AS858" s="118"/>
      <c r="AT858" s="118"/>
      <c r="AU858" s="118"/>
    </row>
    <row r="859">
      <c r="A859" s="113"/>
      <c r="B859" s="113"/>
      <c r="C859" s="114"/>
      <c r="D859" s="114"/>
      <c r="E859" s="114"/>
      <c r="F859" s="127"/>
      <c r="G859" s="114"/>
      <c r="H859" s="114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  <c r="AL859" s="118"/>
      <c r="AM859" s="118"/>
      <c r="AN859" s="118"/>
      <c r="AO859" s="118"/>
      <c r="AP859" s="118"/>
      <c r="AQ859" s="118"/>
      <c r="AR859" s="118"/>
      <c r="AS859" s="118"/>
      <c r="AT859" s="118"/>
      <c r="AU859" s="118"/>
    </row>
    <row r="860">
      <c r="A860" s="113"/>
      <c r="B860" s="113"/>
      <c r="C860" s="114"/>
      <c r="D860" s="114"/>
      <c r="E860" s="114"/>
      <c r="F860" s="127"/>
      <c r="G860" s="114"/>
      <c r="H860" s="114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  <c r="AL860" s="118"/>
      <c r="AM860" s="118"/>
      <c r="AN860" s="118"/>
      <c r="AO860" s="118"/>
      <c r="AP860" s="118"/>
      <c r="AQ860" s="118"/>
      <c r="AR860" s="118"/>
      <c r="AS860" s="118"/>
      <c r="AT860" s="118"/>
      <c r="AU860" s="118"/>
    </row>
    <row r="861">
      <c r="A861" s="113"/>
      <c r="B861" s="113"/>
      <c r="C861" s="114"/>
      <c r="D861" s="114"/>
      <c r="E861" s="114"/>
      <c r="F861" s="127"/>
      <c r="G861" s="114"/>
      <c r="H861" s="114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  <c r="AL861" s="118"/>
      <c r="AM861" s="118"/>
      <c r="AN861" s="118"/>
      <c r="AO861" s="118"/>
      <c r="AP861" s="118"/>
      <c r="AQ861" s="118"/>
      <c r="AR861" s="118"/>
      <c r="AS861" s="118"/>
      <c r="AT861" s="118"/>
      <c r="AU861" s="118"/>
    </row>
    <row r="862">
      <c r="A862" s="113"/>
      <c r="B862" s="113"/>
      <c r="C862" s="114"/>
      <c r="D862" s="114"/>
      <c r="E862" s="114"/>
      <c r="F862" s="127"/>
      <c r="G862" s="114"/>
      <c r="H862" s="114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  <c r="AL862" s="118"/>
      <c r="AM862" s="118"/>
      <c r="AN862" s="118"/>
      <c r="AO862" s="118"/>
      <c r="AP862" s="118"/>
      <c r="AQ862" s="118"/>
      <c r="AR862" s="118"/>
      <c r="AS862" s="118"/>
      <c r="AT862" s="118"/>
      <c r="AU862" s="118"/>
    </row>
    <row r="863">
      <c r="A863" s="113"/>
      <c r="B863" s="113"/>
      <c r="C863" s="114"/>
      <c r="D863" s="114"/>
      <c r="E863" s="114"/>
      <c r="F863" s="127"/>
      <c r="G863" s="114"/>
      <c r="H863" s="114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  <c r="AT863" s="118"/>
      <c r="AU863" s="118"/>
    </row>
    <row r="864">
      <c r="A864" s="113"/>
      <c r="B864" s="113"/>
      <c r="C864" s="114"/>
      <c r="D864" s="114"/>
      <c r="E864" s="114"/>
      <c r="F864" s="127"/>
      <c r="G864" s="114"/>
      <c r="H864" s="114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  <c r="AL864" s="118"/>
      <c r="AM864" s="118"/>
      <c r="AN864" s="118"/>
      <c r="AO864" s="118"/>
      <c r="AP864" s="118"/>
      <c r="AQ864" s="118"/>
      <c r="AR864" s="118"/>
      <c r="AS864" s="118"/>
      <c r="AT864" s="118"/>
      <c r="AU864" s="118"/>
    </row>
    <row r="865">
      <c r="A865" s="113"/>
      <c r="B865" s="113"/>
      <c r="C865" s="114"/>
      <c r="D865" s="114"/>
      <c r="E865" s="114"/>
      <c r="F865" s="127"/>
      <c r="G865" s="114"/>
      <c r="H865" s="114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  <c r="AT865" s="118"/>
      <c r="AU865" s="118"/>
    </row>
    <row r="866">
      <c r="A866" s="113"/>
      <c r="B866" s="113"/>
      <c r="C866" s="114"/>
      <c r="D866" s="114"/>
      <c r="E866" s="114"/>
      <c r="F866" s="127"/>
      <c r="G866" s="114"/>
      <c r="H866" s="114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  <c r="AL866" s="118"/>
      <c r="AM866" s="118"/>
      <c r="AN866" s="118"/>
      <c r="AO866" s="118"/>
      <c r="AP866" s="118"/>
      <c r="AQ866" s="118"/>
      <c r="AR866" s="118"/>
      <c r="AS866" s="118"/>
      <c r="AT866" s="118"/>
      <c r="AU866" s="118"/>
    </row>
    <row r="867">
      <c r="A867" s="113"/>
      <c r="B867" s="113"/>
      <c r="C867" s="114"/>
      <c r="D867" s="114"/>
      <c r="E867" s="114"/>
      <c r="F867" s="127"/>
      <c r="G867" s="114"/>
      <c r="H867" s="114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  <c r="AL867" s="118"/>
      <c r="AM867" s="118"/>
      <c r="AN867" s="118"/>
      <c r="AO867" s="118"/>
      <c r="AP867" s="118"/>
      <c r="AQ867" s="118"/>
      <c r="AR867" s="118"/>
      <c r="AS867" s="118"/>
      <c r="AT867" s="118"/>
      <c r="AU867" s="118"/>
    </row>
    <row r="868">
      <c r="A868" s="113"/>
      <c r="B868" s="113"/>
      <c r="C868" s="114"/>
      <c r="D868" s="114"/>
      <c r="E868" s="114"/>
      <c r="F868" s="127"/>
      <c r="G868" s="114"/>
      <c r="H868" s="114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  <c r="AL868" s="118"/>
      <c r="AM868" s="118"/>
      <c r="AN868" s="118"/>
      <c r="AO868" s="118"/>
      <c r="AP868" s="118"/>
      <c r="AQ868" s="118"/>
      <c r="AR868" s="118"/>
      <c r="AS868" s="118"/>
      <c r="AT868" s="118"/>
      <c r="AU868" s="118"/>
    </row>
    <row r="869">
      <c r="A869" s="113"/>
      <c r="B869" s="113"/>
      <c r="C869" s="114"/>
      <c r="D869" s="114"/>
      <c r="E869" s="114"/>
      <c r="F869" s="127"/>
      <c r="G869" s="114"/>
      <c r="H869" s="114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  <c r="AL869" s="118"/>
      <c r="AM869" s="118"/>
      <c r="AN869" s="118"/>
      <c r="AO869" s="118"/>
      <c r="AP869" s="118"/>
      <c r="AQ869" s="118"/>
      <c r="AR869" s="118"/>
      <c r="AS869" s="118"/>
      <c r="AT869" s="118"/>
      <c r="AU869" s="118"/>
    </row>
    <row r="870">
      <c r="A870" s="113"/>
      <c r="B870" s="113"/>
      <c r="C870" s="114"/>
      <c r="D870" s="114"/>
      <c r="E870" s="114"/>
      <c r="F870" s="127"/>
      <c r="G870" s="114"/>
      <c r="H870" s="114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  <c r="AL870" s="118"/>
      <c r="AM870" s="118"/>
      <c r="AN870" s="118"/>
      <c r="AO870" s="118"/>
      <c r="AP870" s="118"/>
      <c r="AQ870" s="118"/>
      <c r="AR870" s="118"/>
      <c r="AS870" s="118"/>
      <c r="AT870" s="118"/>
      <c r="AU870" s="118"/>
    </row>
    <row r="871">
      <c r="A871" s="113"/>
      <c r="B871" s="113"/>
      <c r="C871" s="114"/>
      <c r="D871" s="114"/>
      <c r="E871" s="114"/>
      <c r="F871" s="127"/>
      <c r="G871" s="114"/>
      <c r="H871" s="114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  <c r="AP871" s="118"/>
      <c r="AQ871" s="118"/>
      <c r="AR871" s="118"/>
      <c r="AS871" s="118"/>
      <c r="AT871" s="118"/>
      <c r="AU871" s="118"/>
    </row>
    <row r="872">
      <c r="A872" s="113"/>
      <c r="B872" s="113"/>
      <c r="C872" s="114"/>
      <c r="D872" s="114"/>
      <c r="E872" s="114"/>
      <c r="F872" s="127"/>
      <c r="G872" s="114"/>
      <c r="H872" s="114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  <c r="AT872" s="118"/>
      <c r="AU872" s="118"/>
    </row>
    <row r="873">
      <c r="A873" s="113"/>
      <c r="B873" s="113"/>
      <c r="C873" s="114"/>
      <c r="D873" s="114"/>
      <c r="E873" s="114"/>
      <c r="F873" s="127"/>
      <c r="G873" s="114"/>
      <c r="H873" s="114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  <c r="AT873" s="118"/>
      <c r="AU873" s="118"/>
    </row>
    <row r="874">
      <c r="A874" s="113"/>
      <c r="B874" s="113"/>
      <c r="C874" s="114"/>
      <c r="D874" s="114"/>
      <c r="E874" s="114"/>
      <c r="F874" s="127"/>
      <c r="G874" s="114"/>
      <c r="H874" s="114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  <c r="AT874" s="118"/>
      <c r="AU874" s="118"/>
    </row>
    <row r="875">
      <c r="A875" s="113"/>
      <c r="B875" s="113"/>
      <c r="C875" s="114"/>
      <c r="D875" s="114"/>
      <c r="E875" s="114"/>
      <c r="F875" s="127"/>
      <c r="G875" s="114"/>
      <c r="H875" s="114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  <c r="AT875" s="118"/>
      <c r="AU875" s="118"/>
    </row>
    <row r="876">
      <c r="A876" s="113"/>
      <c r="B876" s="113"/>
      <c r="C876" s="114"/>
      <c r="D876" s="114"/>
      <c r="E876" s="114"/>
      <c r="F876" s="127"/>
      <c r="G876" s="114"/>
      <c r="H876" s="114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  <c r="AT876" s="118"/>
      <c r="AU876" s="118"/>
    </row>
    <row r="877">
      <c r="A877" s="113"/>
      <c r="B877" s="113"/>
      <c r="C877" s="114"/>
      <c r="D877" s="114"/>
      <c r="E877" s="114"/>
      <c r="F877" s="127"/>
      <c r="G877" s="114"/>
      <c r="H877" s="114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  <c r="AT877" s="118"/>
      <c r="AU877" s="118"/>
    </row>
    <row r="878">
      <c r="A878" s="113"/>
      <c r="B878" s="113"/>
      <c r="C878" s="114"/>
      <c r="D878" s="114"/>
      <c r="E878" s="114"/>
      <c r="F878" s="127"/>
      <c r="G878" s="114"/>
      <c r="H878" s="114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  <c r="AP878" s="118"/>
      <c r="AQ878" s="118"/>
      <c r="AR878" s="118"/>
      <c r="AS878" s="118"/>
      <c r="AT878" s="118"/>
      <c r="AU878" s="118"/>
    </row>
    <row r="879">
      <c r="A879" s="113"/>
      <c r="B879" s="113"/>
      <c r="C879" s="114"/>
      <c r="D879" s="114"/>
      <c r="E879" s="114"/>
      <c r="F879" s="127"/>
      <c r="G879" s="114"/>
      <c r="H879" s="114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  <c r="AL879" s="118"/>
      <c r="AM879" s="118"/>
      <c r="AN879" s="118"/>
      <c r="AO879" s="118"/>
      <c r="AP879" s="118"/>
      <c r="AQ879" s="118"/>
      <c r="AR879" s="118"/>
      <c r="AS879" s="118"/>
      <c r="AT879" s="118"/>
      <c r="AU879" s="118"/>
    </row>
    <row r="880">
      <c r="A880" s="113"/>
      <c r="B880" s="113"/>
      <c r="C880" s="114"/>
      <c r="D880" s="114"/>
      <c r="E880" s="114"/>
      <c r="F880" s="127"/>
      <c r="G880" s="114"/>
      <c r="H880" s="114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  <c r="AL880" s="118"/>
      <c r="AM880" s="118"/>
      <c r="AN880" s="118"/>
      <c r="AO880" s="118"/>
      <c r="AP880" s="118"/>
      <c r="AQ880" s="118"/>
      <c r="AR880" s="118"/>
      <c r="AS880" s="118"/>
      <c r="AT880" s="118"/>
      <c r="AU880" s="118"/>
    </row>
    <row r="881">
      <c r="A881" s="113"/>
      <c r="B881" s="113"/>
      <c r="C881" s="114"/>
      <c r="D881" s="114"/>
      <c r="E881" s="114"/>
      <c r="F881" s="127"/>
      <c r="G881" s="114"/>
      <c r="H881" s="114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  <c r="AL881" s="118"/>
      <c r="AM881" s="118"/>
      <c r="AN881" s="118"/>
      <c r="AO881" s="118"/>
      <c r="AP881" s="118"/>
      <c r="AQ881" s="118"/>
      <c r="AR881" s="118"/>
      <c r="AS881" s="118"/>
      <c r="AT881" s="118"/>
      <c r="AU881" s="118"/>
    </row>
    <row r="882">
      <c r="A882" s="113"/>
      <c r="B882" s="113"/>
      <c r="C882" s="114"/>
      <c r="D882" s="114"/>
      <c r="E882" s="114"/>
      <c r="F882" s="127"/>
      <c r="G882" s="114"/>
      <c r="H882" s="114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  <c r="AL882" s="118"/>
      <c r="AM882" s="118"/>
      <c r="AN882" s="118"/>
      <c r="AO882" s="118"/>
      <c r="AP882" s="118"/>
      <c r="AQ882" s="118"/>
      <c r="AR882" s="118"/>
      <c r="AS882" s="118"/>
      <c r="AT882" s="118"/>
      <c r="AU882" s="118"/>
    </row>
    <row r="883">
      <c r="A883" s="113"/>
      <c r="B883" s="113"/>
      <c r="C883" s="114"/>
      <c r="D883" s="114"/>
      <c r="E883" s="114"/>
      <c r="F883" s="127"/>
      <c r="G883" s="114"/>
      <c r="H883" s="114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  <c r="AL883" s="118"/>
      <c r="AM883" s="118"/>
      <c r="AN883" s="118"/>
      <c r="AO883" s="118"/>
      <c r="AP883" s="118"/>
      <c r="AQ883" s="118"/>
      <c r="AR883" s="118"/>
      <c r="AS883" s="118"/>
      <c r="AT883" s="118"/>
      <c r="AU883" s="118"/>
    </row>
    <row r="884">
      <c r="A884" s="113"/>
      <c r="B884" s="113"/>
      <c r="C884" s="114"/>
      <c r="D884" s="114"/>
      <c r="E884" s="114"/>
      <c r="F884" s="127"/>
      <c r="G884" s="114"/>
      <c r="H884" s="114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  <c r="AL884" s="118"/>
      <c r="AM884" s="118"/>
      <c r="AN884" s="118"/>
      <c r="AO884" s="118"/>
      <c r="AP884" s="118"/>
      <c r="AQ884" s="118"/>
      <c r="AR884" s="118"/>
      <c r="AS884" s="118"/>
      <c r="AT884" s="118"/>
      <c r="AU884" s="118"/>
    </row>
    <row r="885">
      <c r="A885" s="113"/>
      <c r="B885" s="113"/>
      <c r="C885" s="114"/>
      <c r="D885" s="114"/>
      <c r="E885" s="114"/>
      <c r="F885" s="127"/>
      <c r="G885" s="114"/>
      <c r="H885" s="114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  <c r="AL885" s="118"/>
      <c r="AM885" s="118"/>
      <c r="AN885" s="118"/>
      <c r="AO885" s="118"/>
      <c r="AP885" s="118"/>
      <c r="AQ885" s="118"/>
      <c r="AR885" s="118"/>
      <c r="AS885" s="118"/>
      <c r="AT885" s="118"/>
      <c r="AU885" s="118"/>
    </row>
    <row r="886">
      <c r="A886" s="113"/>
      <c r="B886" s="113"/>
      <c r="C886" s="114"/>
      <c r="D886" s="114"/>
      <c r="E886" s="114"/>
      <c r="F886" s="127"/>
      <c r="G886" s="114"/>
      <c r="H886" s="114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  <c r="AL886" s="118"/>
      <c r="AM886" s="118"/>
      <c r="AN886" s="118"/>
      <c r="AO886" s="118"/>
      <c r="AP886" s="118"/>
      <c r="AQ886" s="118"/>
      <c r="AR886" s="118"/>
      <c r="AS886" s="118"/>
      <c r="AT886" s="118"/>
      <c r="AU886" s="118"/>
    </row>
    <row r="887">
      <c r="A887" s="113"/>
      <c r="B887" s="113"/>
      <c r="C887" s="114"/>
      <c r="D887" s="114"/>
      <c r="E887" s="114"/>
      <c r="F887" s="127"/>
      <c r="G887" s="114"/>
      <c r="H887" s="114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  <c r="AL887" s="118"/>
      <c r="AM887" s="118"/>
      <c r="AN887" s="118"/>
      <c r="AO887" s="118"/>
      <c r="AP887" s="118"/>
      <c r="AQ887" s="118"/>
      <c r="AR887" s="118"/>
      <c r="AS887" s="118"/>
      <c r="AT887" s="118"/>
      <c r="AU887" s="118"/>
    </row>
    <row r="888">
      <c r="A888" s="113"/>
      <c r="B888" s="113"/>
      <c r="C888" s="114"/>
      <c r="D888" s="114"/>
      <c r="E888" s="114"/>
      <c r="F888" s="127"/>
      <c r="G888" s="114"/>
      <c r="H888" s="114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  <c r="AL888" s="118"/>
      <c r="AM888" s="118"/>
      <c r="AN888" s="118"/>
      <c r="AO888" s="118"/>
      <c r="AP888" s="118"/>
      <c r="AQ888" s="118"/>
      <c r="AR888" s="118"/>
      <c r="AS888" s="118"/>
      <c r="AT888" s="118"/>
      <c r="AU888" s="118"/>
    </row>
    <row r="889">
      <c r="A889" s="113"/>
      <c r="B889" s="113"/>
      <c r="C889" s="114"/>
      <c r="D889" s="114"/>
      <c r="E889" s="114"/>
      <c r="F889" s="127"/>
      <c r="G889" s="114"/>
      <c r="H889" s="114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  <c r="AL889" s="118"/>
      <c r="AM889" s="118"/>
      <c r="AN889" s="118"/>
      <c r="AO889" s="118"/>
      <c r="AP889" s="118"/>
      <c r="AQ889" s="118"/>
      <c r="AR889" s="118"/>
      <c r="AS889" s="118"/>
      <c r="AT889" s="118"/>
      <c r="AU889" s="118"/>
    </row>
    <row r="890">
      <c r="A890" s="113"/>
      <c r="B890" s="113"/>
      <c r="C890" s="114"/>
      <c r="D890" s="114"/>
      <c r="E890" s="114"/>
      <c r="F890" s="127"/>
      <c r="G890" s="114"/>
      <c r="H890" s="114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  <c r="AL890" s="118"/>
      <c r="AM890" s="118"/>
      <c r="AN890" s="118"/>
      <c r="AO890" s="118"/>
      <c r="AP890" s="118"/>
      <c r="AQ890" s="118"/>
      <c r="AR890" s="118"/>
      <c r="AS890" s="118"/>
      <c r="AT890" s="118"/>
      <c r="AU890" s="118"/>
    </row>
    <row r="891">
      <c r="A891" s="113"/>
      <c r="B891" s="113"/>
      <c r="C891" s="114"/>
      <c r="D891" s="114"/>
      <c r="E891" s="114"/>
      <c r="F891" s="127"/>
      <c r="G891" s="114"/>
      <c r="H891" s="114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  <c r="AL891" s="118"/>
      <c r="AM891" s="118"/>
      <c r="AN891" s="118"/>
      <c r="AO891" s="118"/>
      <c r="AP891" s="118"/>
      <c r="AQ891" s="118"/>
      <c r="AR891" s="118"/>
      <c r="AS891" s="118"/>
      <c r="AT891" s="118"/>
      <c r="AU891" s="118"/>
    </row>
    <row r="892">
      <c r="A892" s="113"/>
      <c r="B892" s="113"/>
      <c r="C892" s="114"/>
      <c r="D892" s="114"/>
      <c r="E892" s="114"/>
      <c r="F892" s="127"/>
      <c r="G892" s="114"/>
      <c r="H892" s="114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  <c r="AL892" s="118"/>
      <c r="AM892" s="118"/>
      <c r="AN892" s="118"/>
      <c r="AO892" s="118"/>
      <c r="AP892" s="118"/>
      <c r="AQ892" s="118"/>
      <c r="AR892" s="118"/>
      <c r="AS892" s="118"/>
      <c r="AT892" s="118"/>
      <c r="AU892" s="118"/>
    </row>
    <row r="893">
      <c r="A893" s="113"/>
      <c r="B893" s="113"/>
      <c r="C893" s="114"/>
      <c r="D893" s="114"/>
      <c r="E893" s="114"/>
      <c r="F893" s="127"/>
      <c r="G893" s="114"/>
      <c r="H893" s="114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  <c r="AL893" s="118"/>
      <c r="AM893" s="118"/>
      <c r="AN893" s="118"/>
      <c r="AO893" s="118"/>
      <c r="AP893" s="118"/>
      <c r="AQ893" s="118"/>
      <c r="AR893" s="118"/>
      <c r="AS893" s="118"/>
      <c r="AT893" s="118"/>
      <c r="AU893" s="118"/>
    </row>
    <row r="894">
      <c r="A894" s="113"/>
      <c r="B894" s="113"/>
      <c r="C894" s="114"/>
      <c r="D894" s="114"/>
      <c r="E894" s="114"/>
      <c r="F894" s="127"/>
      <c r="G894" s="114"/>
      <c r="H894" s="114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  <c r="AL894" s="118"/>
      <c r="AM894" s="118"/>
      <c r="AN894" s="118"/>
      <c r="AO894" s="118"/>
      <c r="AP894" s="118"/>
      <c r="AQ894" s="118"/>
      <c r="AR894" s="118"/>
      <c r="AS894" s="118"/>
      <c r="AT894" s="118"/>
      <c r="AU894" s="118"/>
    </row>
    <row r="895">
      <c r="A895" s="113"/>
      <c r="B895" s="113"/>
      <c r="C895" s="114"/>
      <c r="D895" s="114"/>
      <c r="E895" s="114"/>
      <c r="F895" s="127"/>
      <c r="G895" s="114"/>
      <c r="H895" s="114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  <c r="AL895" s="118"/>
      <c r="AM895" s="118"/>
      <c r="AN895" s="118"/>
      <c r="AO895" s="118"/>
      <c r="AP895" s="118"/>
      <c r="AQ895" s="118"/>
      <c r="AR895" s="118"/>
      <c r="AS895" s="118"/>
      <c r="AT895" s="118"/>
      <c r="AU895" s="118"/>
    </row>
    <row r="896">
      <c r="A896" s="113"/>
      <c r="B896" s="113"/>
      <c r="C896" s="114"/>
      <c r="D896" s="114"/>
      <c r="E896" s="114"/>
      <c r="F896" s="127"/>
      <c r="G896" s="114"/>
      <c r="H896" s="114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  <c r="AL896" s="118"/>
      <c r="AM896" s="118"/>
      <c r="AN896" s="118"/>
      <c r="AO896" s="118"/>
      <c r="AP896" s="118"/>
      <c r="AQ896" s="118"/>
      <c r="AR896" s="118"/>
      <c r="AS896" s="118"/>
      <c r="AT896" s="118"/>
      <c r="AU896" s="118"/>
    </row>
    <row r="897">
      <c r="A897" s="113"/>
      <c r="B897" s="113"/>
      <c r="C897" s="114"/>
      <c r="D897" s="114"/>
      <c r="E897" s="114"/>
      <c r="F897" s="127"/>
      <c r="G897" s="114"/>
      <c r="H897" s="114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  <c r="AL897" s="118"/>
      <c r="AM897" s="118"/>
      <c r="AN897" s="118"/>
      <c r="AO897" s="118"/>
      <c r="AP897" s="118"/>
      <c r="AQ897" s="118"/>
      <c r="AR897" s="118"/>
      <c r="AS897" s="118"/>
      <c r="AT897" s="118"/>
      <c r="AU897" s="118"/>
    </row>
    <row r="898">
      <c r="A898" s="113"/>
      <c r="B898" s="113"/>
      <c r="C898" s="114"/>
      <c r="D898" s="114"/>
      <c r="E898" s="114"/>
      <c r="F898" s="127"/>
      <c r="G898" s="114"/>
      <c r="H898" s="114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  <c r="AL898" s="118"/>
      <c r="AM898" s="118"/>
      <c r="AN898" s="118"/>
      <c r="AO898" s="118"/>
      <c r="AP898" s="118"/>
      <c r="AQ898" s="118"/>
      <c r="AR898" s="118"/>
      <c r="AS898" s="118"/>
      <c r="AT898" s="118"/>
      <c r="AU898" s="118"/>
    </row>
    <row r="899">
      <c r="A899" s="113"/>
      <c r="B899" s="113"/>
      <c r="C899" s="114"/>
      <c r="D899" s="114"/>
      <c r="E899" s="114"/>
      <c r="F899" s="127"/>
      <c r="G899" s="114"/>
      <c r="H899" s="114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  <c r="AL899" s="118"/>
      <c r="AM899" s="118"/>
      <c r="AN899" s="118"/>
      <c r="AO899" s="118"/>
      <c r="AP899" s="118"/>
      <c r="AQ899" s="118"/>
      <c r="AR899" s="118"/>
      <c r="AS899" s="118"/>
      <c r="AT899" s="118"/>
      <c r="AU899" s="118"/>
    </row>
    <row r="900">
      <c r="A900" s="113"/>
      <c r="B900" s="113"/>
      <c r="C900" s="114"/>
      <c r="D900" s="114"/>
      <c r="E900" s="114"/>
      <c r="F900" s="127"/>
      <c r="G900" s="114"/>
      <c r="H900" s="114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  <c r="AL900" s="118"/>
      <c r="AM900" s="118"/>
      <c r="AN900" s="118"/>
      <c r="AO900" s="118"/>
      <c r="AP900" s="118"/>
      <c r="AQ900" s="118"/>
      <c r="AR900" s="118"/>
      <c r="AS900" s="118"/>
      <c r="AT900" s="118"/>
      <c r="AU900" s="118"/>
    </row>
    <row r="901">
      <c r="A901" s="113"/>
      <c r="B901" s="113"/>
      <c r="C901" s="114"/>
      <c r="D901" s="114"/>
      <c r="E901" s="114"/>
      <c r="F901" s="127"/>
      <c r="G901" s="114"/>
      <c r="H901" s="114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  <c r="AL901" s="118"/>
      <c r="AM901" s="118"/>
      <c r="AN901" s="118"/>
      <c r="AO901" s="118"/>
      <c r="AP901" s="118"/>
      <c r="AQ901" s="118"/>
      <c r="AR901" s="118"/>
      <c r="AS901" s="118"/>
      <c r="AT901" s="118"/>
      <c r="AU901" s="118"/>
    </row>
    <row r="902">
      <c r="A902" s="113"/>
      <c r="B902" s="113"/>
      <c r="C902" s="114"/>
      <c r="D902" s="114"/>
      <c r="E902" s="114"/>
      <c r="F902" s="127"/>
      <c r="G902" s="114"/>
      <c r="H902" s="114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  <c r="AL902" s="118"/>
      <c r="AM902" s="118"/>
      <c r="AN902" s="118"/>
      <c r="AO902" s="118"/>
      <c r="AP902" s="118"/>
      <c r="AQ902" s="118"/>
      <c r="AR902" s="118"/>
      <c r="AS902" s="118"/>
      <c r="AT902" s="118"/>
      <c r="AU902" s="118"/>
    </row>
    <row r="903">
      <c r="A903" s="113"/>
      <c r="B903" s="113"/>
      <c r="C903" s="114"/>
      <c r="D903" s="114"/>
      <c r="E903" s="114"/>
      <c r="F903" s="127"/>
      <c r="G903" s="114"/>
      <c r="H903" s="114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  <c r="AL903" s="118"/>
      <c r="AM903" s="118"/>
      <c r="AN903" s="118"/>
      <c r="AO903" s="118"/>
      <c r="AP903" s="118"/>
      <c r="AQ903" s="118"/>
      <c r="AR903" s="118"/>
      <c r="AS903" s="118"/>
      <c r="AT903" s="118"/>
      <c r="AU903" s="118"/>
    </row>
    <row r="904">
      <c r="A904" s="113"/>
      <c r="B904" s="113"/>
      <c r="C904" s="114"/>
      <c r="D904" s="114"/>
      <c r="E904" s="114"/>
      <c r="F904" s="127"/>
      <c r="G904" s="114"/>
      <c r="H904" s="114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  <c r="AL904" s="118"/>
      <c r="AM904" s="118"/>
      <c r="AN904" s="118"/>
      <c r="AO904" s="118"/>
      <c r="AP904" s="118"/>
      <c r="AQ904" s="118"/>
      <c r="AR904" s="118"/>
      <c r="AS904" s="118"/>
      <c r="AT904" s="118"/>
      <c r="AU904" s="118"/>
    </row>
    <row r="905">
      <c r="A905" s="113"/>
      <c r="B905" s="113"/>
      <c r="C905" s="114"/>
      <c r="D905" s="114"/>
      <c r="E905" s="114"/>
      <c r="F905" s="127"/>
      <c r="G905" s="114"/>
      <c r="H905" s="114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  <c r="AL905" s="118"/>
      <c r="AM905" s="118"/>
      <c r="AN905" s="118"/>
      <c r="AO905" s="118"/>
      <c r="AP905" s="118"/>
      <c r="AQ905" s="118"/>
      <c r="AR905" s="118"/>
      <c r="AS905" s="118"/>
      <c r="AT905" s="118"/>
      <c r="AU905" s="118"/>
    </row>
    <row r="906">
      <c r="A906" s="113"/>
      <c r="B906" s="113"/>
      <c r="C906" s="114"/>
      <c r="D906" s="114"/>
      <c r="E906" s="114"/>
      <c r="F906" s="127"/>
      <c r="G906" s="114"/>
      <c r="H906" s="114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  <c r="AL906" s="118"/>
      <c r="AM906" s="118"/>
      <c r="AN906" s="118"/>
      <c r="AO906" s="118"/>
      <c r="AP906" s="118"/>
      <c r="AQ906" s="118"/>
      <c r="AR906" s="118"/>
      <c r="AS906" s="118"/>
      <c r="AT906" s="118"/>
      <c r="AU906" s="118"/>
    </row>
    <row r="907">
      <c r="A907" s="113"/>
      <c r="B907" s="113"/>
      <c r="C907" s="114"/>
      <c r="D907" s="114"/>
      <c r="E907" s="114"/>
      <c r="F907" s="127"/>
      <c r="G907" s="114"/>
      <c r="H907" s="114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  <c r="AL907" s="118"/>
      <c r="AM907" s="118"/>
      <c r="AN907" s="118"/>
      <c r="AO907" s="118"/>
      <c r="AP907" s="118"/>
      <c r="AQ907" s="118"/>
      <c r="AR907" s="118"/>
      <c r="AS907" s="118"/>
      <c r="AT907" s="118"/>
      <c r="AU907" s="118"/>
    </row>
    <row r="908">
      <c r="A908" s="113"/>
      <c r="B908" s="113"/>
      <c r="C908" s="114"/>
      <c r="D908" s="114"/>
      <c r="E908" s="114"/>
      <c r="F908" s="127"/>
      <c r="G908" s="114"/>
      <c r="H908" s="114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  <c r="AL908" s="118"/>
      <c r="AM908" s="118"/>
      <c r="AN908" s="118"/>
      <c r="AO908" s="118"/>
      <c r="AP908" s="118"/>
      <c r="AQ908" s="118"/>
      <c r="AR908" s="118"/>
      <c r="AS908" s="118"/>
      <c r="AT908" s="118"/>
      <c r="AU908" s="118"/>
    </row>
    <row r="909">
      <c r="A909" s="113"/>
      <c r="B909" s="113"/>
      <c r="C909" s="114"/>
      <c r="D909" s="114"/>
      <c r="E909" s="114"/>
      <c r="F909" s="127"/>
      <c r="G909" s="114"/>
      <c r="H909" s="114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  <c r="AL909" s="118"/>
      <c r="AM909" s="118"/>
      <c r="AN909" s="118"/>
      <c r="AO909" s="118"/>
      <c r="AP909" s="118"/>
      <c r="AQ909" s="118"/>
      <c r="AR909" s="118"/>
      <c r="AS909" s="118"/>
      <c r="AT909" s="118"/>
      <c r="AU909" s="118"/>
    </row>
    <row r="910">
      <c r="A910" s="113"/>
      <c r="B910" s="113"/>
      <c r="C910" s="114"/>
      <c r="D910" s="114"/>
      <c r="E910" s="114"/>
      <c r="F910" s="127"/>
      <c r="G910" s="114"/>
      <c r="H910" s="114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  <c r="AL910" s="118"/>
      <c r="AM910" s="118"/>
      <c r="AN910" s="118"/>
      <c r="AO910" s="118"/>
      <c r="AP910" s="118"/>
      <c r="AQ910" s="118"/>
      <c r="AR910" s="118"/>
      <c r="AS910" s="118"/>
      <c r="AT910" s="118"/>
      <c r="AU910" s="118"/>
    </row>
    <row r="911">
      <c r="A911" s="113"/>
      <c r="B911" s="113"/>
      <c r="C911" s="114"/>
      <c r="D911" s="114"/>
      <c r="E911" s="114"/>
      <c r="F911" s="127"/>
      <c r="G911" s="114"/>
      <c r="H911" s="114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  <c r="AL911" s="118"/>
      <c r="AM911" s="118"/>
      <c r="AN911" s="118"/>
      <c r="AO911" s="118"/>
      <c r="AP911" s="118"/>
      <c r="AQ911" s="118"/>
      <c r="AR911" s="118"/>
      <c r="AS911" s="118"/>
      <c r="AT911" s="118"/>
      <c r="AU911" s="118"/>
    </row>
    <row r="912">
      <c r="A912" s="113"/>
      <c r="B912" s="113"/>
      <c r="C912" s="114"/>
      <c r="D912" s="114"/>
      <c r="E912" s="114"/>
      <c r="F912" s="127"/>
      <c r="G912" s="114"/>
      <c r="H912" s="114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  <c r="AL912" s="118"/>
      <c r="AM912" s="118"/>
      <c r="AN912" s="118"/>
      <c r="AO912" s="118"/>
      <c r="AP912" s="118"/>
      <c r="AQ912" s="118"/>
      <c r="AR912" s="118"/>
      <c r="AS912" s="118"/>
      <c r="AT912" s="118"/>
      <c r="AU912" s="118"/>
    </row>
    <row r="913">
      <c r="A913" s="113"/>
      <c r="B913" s="113"/>
      <c r="C913" s="114"/>
      <c r="D913" s="114"/>
      <c r="E913" s="114"/>
      <c r="F913" s="127"/>
      <c r="G913" s="114"/>
      <c r="H913" s="114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  <c r="AL913" s="118"/>
      <c r="AM913" s="118"/>
      <c r="AN913" s="118"/>
      <c r="AO913" s="118"/>
      <c r="AP913" s="118"/>
      <c r="AQ913" s="118"/>
      <c r="AR913" s="118"/>
      <c r="AS913" s="118"/>
      <c r="AT913" s="118"/>
      <c r="AU913" s="118"/>
    </row>
    <row r="914">
      <c r="A914" s="113"/>
      <c r="B914" s="113"/>
      <c r="C914" s="114"/>
      <c r="D914" s="114"/>
      <c r="E914" s="114"/>
      <c r="F914" s="127"/>
      <c r="G914" s="114"/>
      <c r="H914" s="114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  <c r="AL914" s="118"/>
      <c r="AM914" s="118"/>
      <c r="AN914" s="118"/>
      <c r="AO914" s="118"/>
      <c r="AP914" s="118"/>
      <c r="AQ914" s="118"/>
      <c r="AR914" s="118"/>
      <c r="AS914" s="118"/>
      <c r="AT914" s="118"/>
      <c r="AU914" s="118"/>
    </row>
    <row r="915">
      <c r="A915" s="113"/>
      <c r="B915" s="113"/>
      <c r="C915" s="114"/>
      <c r="D915" s="114"/>
      <c r="E915" s="114"/>
      <c r="F915" s="127"/>
      <c r="G915" s="114"/>
      <c r="H915" s="114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  <c r="AL915" s="118"/>
      <c r="AM915" s="118"/>
      <c r="AN915" s="118"/>
      <c r="AO915" s="118"/>
      <c r="AP915" s="118"/>
      <c r="AQ915" s="118"/>
      <c r="AR915" s="118"/>
      <c r="AS915" s="118"/>
      <c r="AT915" s="118"/>
      <c r="AU915" s="118"/>
    </row>
    <row r="916">
      <c r="A916" s="113"/>
      <c r="B916" s="113"/>
      <c r="C916" s="114"/>
      <c r="D916" s="114"/>
      <c r="E916" s="114"/>
      <c r="F916" s="127"/>
      <c r="G916" s="114"/>
      <c r="H916" s="114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  <c r="AL916" s="118"/>
      <c r="AM916" s="118"/>
      <c r="AN916" s="118"/>
      <c r="AO916" s="118"/>
      <c r="AP916" s="118"/>
      <c r="AQ916" s="118"/>
      <c r="AR916" s="118"/>
      <c r="AS916" s="118"/>
      <c r="AT916" s="118"/>
      <c r="AU916" s="118"/>
    </row>
    <row r="917">
      <c r="A917" s="113"/>
      <c r="B917" s="113"/>
      <c r="C917" s="114"/>
      <c r="D917" s="114"/>
      <c r="E917" s="114"/>
      <c r="F917" s="127"/>
      <c r="G917" s="114"/>
      <c r="H917" s="114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  <c r="AL917" s="118"/>
      <c r="AM917" s="118"/>
      <c r="AN917" s="118"/>
      <c r="AO917" s="118"/>
      <c r="AP917" s="118"/>
      <c r="AQ917" s="118"/>
      <c r="AR917" s="118"/>
      <c r="AS917" s="118"/>
      <c r="AT917" s="118"/>
      <c r="AU917" s="118"/>
    </row>
    <row r="918">
      <c r="A918" s="113"/>
      <c r="B918" s="113"/>
      <c r="C918" s="114"/>
      <c r="D918" s="114"/>
      <c r="E918" s="114"/>
      <c r="F918" s="127"/>
      <c r="G918" s="114"/>
      <c r="H918" s="114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  <c r="AL918" s="118"/>
      <c r="AM918" s="118"/>
      <c r="AN918" s="118"/>
      <c r="AO918" s="118"/>
      <c r="AP918" s="118"/>
      <c r="AQ918" s="118"/>
      <c r="AR918" s="118"/>
      <c r="AS918" s="118"/>
      <c r="AT918" s="118"/>
      <c r="AU918" s="118"/>
    </row>
    <row r="919">
      <c r="A919" s="113"/>
      <c r="B919" s="113"/>
      <c r="C919" s="114"/>
      <c r="D919" s="114"/>
      <c r="E919" s="114"/>
      <c r="F919" s="127"/>
      <c r="G919" s="114"/>
      <c r="H919" s="114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  <c r="AL919" s="118"/>
      <c r="AM919" s="118"/>
      <c r="AN919" s="118"/>
      <c r="AO919" s="118"/>
      <c r="AP919" s="118"/>
      <c r="AQ919" s="118"/>
      <c r="AR919" s="118"/>
      <c r="AS919" s="118"/>
      <c r="AT919" s="118"/>
      <c r="AU919" s="118"/>
    </row>
    <row r="920">
      <c r="A920" s="113"/>
      <c r="B920" s="113"/>
      <c r="C920" s="114"/>
      <c r="D920" s="114"/>
      <c r="E920" s="114"/>
      <c r="F920" s="127"/>
      <c r="G920" s="114"/>
      <c r="H920" s="114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  <c r="AL920" s="118"/>
      <c r="AM920" s="118"/>
      <c r="AN920" s="118"/>
      <c r="AO920" s="118"/>
      <c r="AP920" s="118"/>
      <c r="AQ920" s="118"/>
      <c r="AR920" s="118"/>
      <c r="AS920" s="118"/>
      <c r="AT920" s="118"/>
      <c r="AU920" s="118"/>
    </row>
    <row r="921">
      <c r="A921" s="113"/>
      <c r="B921" s="113"/>
      <c r="C921" s="114"/>
      <c r="D921" s="114"/>
      <c r="E921" s="114"/>
      <c r="F921" s="127"/>
      <c r="G921" s="114"/>
      <c r="H921" s="114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  <c r="AL921" s="118"/>
      <c r="AM921" s="118"/>
      <c r="AN921" s="118"/>
      <c r="AO921" s="118"/>
      <c r="AP921" s="118"/>
      <c r="AQ921" s="118"/>
      <c r="AR921" s="118"/>
      <c r="AS921" s="118"/>
      <c r="AT921" s="118"/>
      <c r="AU921" s="118"/>
    </row>
    <row r="922">
      <c r="A922" s="113"/>
      <c r="B922" s="113"/>
      <c r="C922" s="114"/>
      <c r="D922" s="114"/>
      <c r="E922" s="114"/>
      <c r="F922" s="127"/>
      <c r="G922" s="114"/>
      <c r="H922" s="114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  <c r="AL922" s="118"/>
      <c r="AM922" s="118"/>
      <c r="AN922" s="118"/>
      <c r="AO922" s="118"/>
      <c r="AP922" s="118"/>
      <c r="AQ922" s="118"/>
      <c r="AR922" s="118"/>
      <c r="AS922" s="118"/>
      <c r="AT922" s="118"/>
      <c r="AU922" s="118"/>
    </row>
    <row r="923">
      <c r="A923" s="113"/>
      <c r="B923" s="113"/>
      <c r="C923" s="114"/>
      <c r="D923" s="114"/>
      <c r="E923" s="114"/>
      <c r="F923" s="127"/>
      <c r="G923" s="114"/>
      <c r="H923" s="114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  <c r="AL923" s="118"/>
      <c r="AM923" s="118"/>
      <c r="AN923" s="118"/>
      <c r="AO923" s="118"/>
      <c r="AP923" s="118"/>
      <c r="AQ923" s="118"/>
      <c r="AR923" s="118"/>
      <c r="AS923" s="118"/>
      <c r="AT923" s="118"/>
      <c r="AU923" s="118"/>
    </row>
    <row r="924">
      <c r="A924" s="113"/>
      <c r="B924" s="113"/>
      <c r="C924" s="114"/>
      <c r="D924" s="114"/>
      <c r="E924" s="114"/>
      <c r="F924" s="127"/>
      <c r="G924" s="114"/>
      <c r="H924" s="114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  <c r="AP924" s="118"/>
      <c r="AQ924" s="118"/>
      <c r="AR924" s="118"/>
      <c r="AS924" s="118"/>
      <c r="AT924" s="118"/>
      <c r="AU924" s="118"/>
    </row>
    <row r="925">
      <c r="A925" s="113"/>
      <c r="B925" s="113"/>
      <c r="C925" s="114"/>
      <c r="D925" s="114"/>
      <c r="E925" s="114"/>
      <c r="F925" s="127"/>
      <c r="G925" s="114"/>
      <c r="H925" s="114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  <c r="AL925" s="118"/>
      <c r="AM925" s="118"/>
      <c r="AN925" s="118"/>
      <c r="AO925" s="118"/>
      <c r="AP925" s="118"/>
      <c r="AQ925" s="118"/>
      <c r="AR925" s="118"/>
      <c r="AS925" s="118"/>
      <c r="AT925" s="118"/>
      <c r="AU925" s="118"/>
    </row>
    <row r="926">
      <c r="A926" s="113"/>
      <c r="B926" s="113"/>
      <c r="C926" s="114"/>
      <c r="D926" s="114"/>
      <c r="E926" s="114"/>
      <c r="F926" s="127"/>
      <c r="G926" s="114"/>
      <c r="H926" s="114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  <c r="AL926" s="118"/>
      <c r="AM926" s="118"/>
      <c r="AN926" s="118"/>
      <c r="AO926" s="118"/>
      <c r="AP926" s="118"/>
      <c r="AQ926" s="118"/>
      <c r="AR926" s="118"/>
      <c r="AS926" s="118"/>
      <c r="AT926" s="118"/>
      <c r="AU926" s="118"/>
    </row>
    <row r="927">
      <c r="A927" s="113"/>
      <c r="B927" s="113"/>
      <c r="C927" s="114"/>
      <c r="D927" s="114"/>
      <c r="E927" s="114"/>
      <c r="F927" s="127"/>
      <c r="G927" s="114"/>
      <c r="H927" s="114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  <c r="AL927" s="118"/>
      <c r="AM927" s="118"/>
      <c r="AN927" s="118"/>
      <c r="AO927" s="118"/>
      <c r="AP927" s="118"/>
      <c r="AQ927" s="118"/>
      <c r="AR927" s="118"/>
      <c r="AS927" s="118"/>
      <c r="AT927" s="118"/>
      <c r="AU927" s="118"/>
    </row>
    <row r="928">
      <c r="A928" s="113"/>
      <c r="B928" s="113"/>
      <c r="C928" s="114"/>
      <c r="D928" s="114"/>
      <c r="E928" s="114"/>
      <c r="F928" s="127"/>
      <c r="G928" s="114"/>
      <c r="H928" s="114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  <c r="AL928" s="118"/>
      <c r="AM928" s="118"/>
      <c r="AN928" s="118"/>
      <c r="AO928" s="118"/>
      <c r="AP928" s="118"/>
      <c r="AQ928" s="118"/>
      <c r="AR928" s="118"/>
      <c r="AS928" s="118"/>
      <c r="AT928" s="118"/>
      <c r="AU928" s="118"/>
    </row>
    <row r="929">
      <c r="A929" s="113"/>
      <c r="B929" s="113"/>
      <c r="C929" s="114"/>
      <c r="D929" s="114"/>
      <c r="E929" s="114"/>
      <c r="F929" s="127"/>
      <c r="G929" s="114"/>
      <c r="H929" s="114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  <c r="AL929" s="118"/>
      <c r="AM929" s="118"/>
      <c r="AN929" s="118"/>
      <c r="AO929" s="118"/>
      <c r="AP929" s="118"/>
      <c r="AQ929" s="118"/>
      <c r="AR929" s="118"/>
      <c r="AS929" s="118"/>
      <c r="AT929" s="118"/>
      <c r="AU929" s="118"/>
    </row>
    <row r="930">
      <c r="A930" s="113"/>
      <c r="B930" s="113"/>
      <c r="C930" s="114"/>
      <c r="D930" s="114"/>
      <c r="E930" s="114"/>
      <c r="F930" s="127"/>
      <c r="G930" s="114"/>
      <c r="H930" s="114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  <c r="AL930" s="118"/>
      <c r="AM930" s="118"/>
      <c r="AN930" s="118"/>
      <c r="AO930" s="118"/>
      <c r="AP930" s="118"/>
      <c r="AQ930" s="118"/>
      <c r="AR930" s="118"/>
      <c r="AS930" s="118"/>
      <c r="AT930" s="118"/>
      <c r="AU930" s="118"/>
    </row>
    <row r="931">
      <c r="A931" s="113"/>
      <c r="B931" s="113"/>
      <c r="C931" s="114"/>
      <c r="D931" s="114"/>
      <c r="E931" s="114"/>
      <c r="F931" s="127"/>
      <c r="G931" s="114"/>
      <c r="H931" s="114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  <c r="AL931" s="118"/>
      <c r="AM931" s="118"/>
      <c r="AN931" s="118"/>
      <c r="AO931" s="118"/>
      <c r="AP931" s="118"/>
      <c r="AQ931" s="118"/>
      <c r="AR931" s="118"/>
      <c r="AS931" s="118"/>
      <c r="AT931" s="118"/>
      <c r="AU931" s="118"/>
    </row>
    <row r="932">
      <c r="A932" s="113"/>
      <c r="B932" s="113"/>
      <c r="C932" s="114"/>
      <c r="D932" s="114"/>
      <c r="E932" s="114"/>
      <c r="F932" s="127"/>
      <c r="G932" s="114"/>
      <c r="H932" s="114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  <c r="AL932" s="118"/>
      <c r="AM932" s="118"/>
      <c r="AN932" s="118"/>
      <c r="AO932" s="118"/>
      <c r="AP932" s="118"/>
      <c r="AQ932" s="118"/>
      <c r="AR932" s="118"/>
      <c r="AS932" s="118"/>
      <c r="AT932" s="118"/>
      <c r="AU932" s="118"/>
    </row>
    <row r="933">
      <c r="A933" s="113"/>
      <c r="B933" s="113"/>
      <c r="C933" s="114"/>
      <c r="D933" s="114"/>
      <c r="E933" s="114"/>
      <c r="F933" s="127"/>
      <c r="G933" s="114"/>
      <c r="H933" s="114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  <c r="AL933" s="118"/>
      <c r="AM933" s="118"/>
      <c r="AN933" s="118"/>
      <c r="AO933" s="118"/>
      <c r="AP933" s="118"/>
      <c r="AQ933" s="118"/>
      <c r="AR933" s="118"/>
      <c r="AS933" s="118"/>
      <c r="AT933" s="118"/>
      <c r="AU933" s="118"/>
    </row>
    <row r="934">
      <c r="A934" s="113"/>
      <c r="B934" s="113"/>
      <c r="C934" s="114"/>
      <c r="D934" s="114"/>
      <c r="E934" s="114"/>
      <c r="F934" s="127"/>
      <c r="G934" s="114"/>
      <c r="H934" s="114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  <c r="AL934" s="118"/>
      <c r="AM934" s="118"/>
      <c r="AN934" s="118"/>
      <c r="AO934" s="118"/>
      <c r="AP934" s="118"/>
      <c r="AQ934" s="118"/>
      <c r="AR934" s="118"/>
      <c r="AS934" s="118"/>
      <c r="AT934" s="118"/>
      <c r="AU934" s="118"/>
    </row>
    <row r="935">
      <c r="A935" s="113"/>
      <c r="B935" s="113"/>
      <c r="C935" s="114"/>
      <c r="D935" s="114"/>
      <c r="E935" s="114"/>
      <c r="F935" s="127"/>
      <c r="G935" s="114"/>
      <c r="H935" s="114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  <c r="AL935" s="118"/>
      <c r="AM935" s="118"/>
      <c r="AN935" s="118"/>
      <c r="AO935" s="118"/>
      <c r="AP935" s="118"/>
      <c r="AQ935" s="118"/>
      <c r="AR935" s="118"/>
      <c r="AS935" s="118"/>
      <c r="AT935" s="118"/>
      <c r="AU935" s="118"/>
    </row>
    <row r="936">
      <c r="A936" s="113"/>
      <c r="B936" s="113"/>
      <c r="C936" s="114"/>
      <c r="D936" s="114"/>
      <c r="E936" s="114"/>
      <c r="F936" s="127"/>
      <c r="G936" s="114"/>
      <c r="H936" s="114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  <c r="AL936" s="118"/>
      <c r="AM936" s="118"/>
      <c r="AN936" s="118"/>
      <c r="AO936" s="118"/>
      <c r="AP936" s="118"/>
      <c r="AQ936" s="118"/>
      <c r="AR936" s="118"/>
      <c r="AS936" s="118"/>
      <c r="AT936" s="118"/>
      <c r="AU936" s="118"/>
    </row>
    <row r="937">
      <c r="A937" s="113"/>
      <c r="B937" s="113"/>
      <c r="C937" s="114"/>
      <c r="D937" s="114"/>
      <c r="E937" s="114"/>
      <c r="F937" s="127"/>
      <c r="G937" s="114"/>
      <c r="H937" s="114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  <c r="AL937" s="118"/>
      <c r="AM937" s="118"/>
      <c r="AN937" s="118"/>
      <c r="AO937" s="118"/>
      <c r="AP937" s="118"/>
      <c r="AQ937" s="118"/>
      <c r="AR937" s="118"/>
      <c r="AS937" s="118"/>
      <c r="AT937" s="118"/>
      <c r="AU937" s="118"/>
    </row>
    <row r="938">
      <c r="A938" s="113"/>
      <c r="B938" s="113"/>
      <c r="C938" s="114"/>
      <c r="D938" s="114"/>
      <c r="E938" s="114"/>
      <c r="F938" s="127"/>
      <c r="G938" s="114"/>
      <c r="H938" s="114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  <c r="AL938" s="118"/>
      <c r="AM938" s="118"/>
      <c r="AN938" s="118"/>
      <c r="AO938" s="118"/>
      <c r="AP938" s="118"/>
      <c r="AQ938" s="118"/>
      <c r="AR938" s="118"/>
      <c r="AS938" s="118"/>
      <c r="AT938" s="118"/>
      <c r="AU938" s="118"/>
    </row>
    <row r="939">
      <c r="A939" s="113"/>
      <c r="B939" s="113"/>
      <c r="C939" s="114"/>
      <c r="D939" s="114"/>
      <c r="E939" s="114"/>
      <c r="F939" s="127"/>
      <c r="G939" s="114"/>
      <c r="H939" s="114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  <c r="AL939" s="118"/>
      <c r="AM939" s="118"/>
      <c r="AN939" s="118"/>
      <c r="AO939" s="118"/>
      <c r="AP939" s="118"/>
      <c r="AQ939" s="118"/>
      <c r="AR939" s="118"/>
      <c r="AS939" s="118"/>
      <c r="AT939" s="118"/>
      <c r="AU939" s="118"/>
    </row>
    <row r="940">
      <c r="A940" s="113"/>
      <c r="B940" s="113"/>
      <c r="C940" s="114"/>
      <c r="D940" s="114"/>
      <c r="E940" s="114"/>
      <c r="F940" s="127"/>
      <c r="G940" s="114"/>
      <c r="H940" s="114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  <c r="AL940" s="118"/>
      <c r="AM940" s="118"/>
      <c r="AN940" s="118"/>
      <c r="AO940" s="118"/>
      <c r="AP940" s="118"/>
      <c r="AQ940" s="118"/>
      <c r="AR940" s="118"/>
      <c r="AS940" s="118"/>
      <c r="AT940" s="118"/>
      <c r="AU940" s="118"/>
    </row>
    <row r="941">
      <c r="A941" s="113"/>
      <c r="B941" s="113"/>
      <c r="C941" s="114"/>
      <c r="D941" s="114"/>
      <c r="E941" s="114"/>
      <c r="F941" s="127"/>
      <c r="G941" s="114"/>
      <c r="H941" s="114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  <c r="AP941" s="118"/>
      <c r="AQ941" s="118"/>
      <c r="AR941" s="118"/>
      <c r="AS941" s="118"/>
      <c r="AT941" s="118"/>
      <c r="AU941" s="118"/>
    </row>
    <row r="942">
      <c r="A942" s="113"/>
      <c r="B942" s="113"/>
      <c r="C942" s="114"/>
      <c r="D942" s="114"/>
      <c r="E942" s="114"/>
      <c r="F942" s="127"/>
      <c r="G942" s="114"/>
      <c r="H942" s="114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  <c r="AL942" s="118"/>
      <c r="AM942" s="118"/>
      <c r="AN942" s="118"/>
      <c r="AO942" s="118"/>
      <c r="AP942" s="118"/>
      <c r="AQ942" s="118"/>
      <c r="AR942" s="118"/>
      <c r="AS942" s="118"/>
      <c r="AT942" s="118"/>
      <c r="AU942" s="118"/>
    </row>
    <row r="943">
      <c r="A943" s="113"/>
      <c r="B943" s="113"/>
      <c r="C943" s="114"/>
      <c r="D943" s="114"/>
      <c r="E943" s="114"/>
      <c r="F943" s="127"/>
      <c r="G943" s="114"/>
      <c r="H943" s="114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  <c r="AT943" s="118"/>
      <c r="AU943" s="118"/>
    </row>
    <row r="944">
      <c r="A944" s="113"/>
      <c r="B944" s="113"/>
      <c r="C944" s="114"/>
      <c r="D944" s="114"/>
      <c r="E944" s="114"/>
      <c r="F944" s="127"/>
      <c r="G944" s="114"/>
      <c r="H944" s="114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  <c r="AL944" s="118"/>
      <c r="AM944" s="118"/>
      <c r="AN944" s="118"/>
      <c r="AO944" s="118"/>
      <c r="AP944" s="118"/>
      <c r="AQ944" s="118"/>
      <c r="AR944" s="118"/>
      <c r="AS944" s="118"/>
      <c r="AT944" s="118"/>
      <c r="AU944" s="118"/>
    </row>
    <row r="945">
      <c r="A945" s="113"/>
      <c r="B945" s="113"/>
      <c r="C945" s="114"/>
      <c r="D945" s="114"/>
      <c r="E945" s="114"/>
      <c r="F945" s="127"/>
      <c r="G945" s="114"/>
      <c r="H945" s="114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  <c r="AT945" s="118"/>
      <c r="AU945" s="118"/>
    </row>
    <row r="946">
      <c r="A946" s="113"/>
      <c r="B946" s="113"/>
      <c r="C946" s="114"/>
      <c r="D946" s="114"/>
      <c r="E946" s="114"/>
      <c r="F946" s="127"/>
      <c r="G946" s="114"/>
      <c r="H946" s="114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  <c r="AT946" s="118"/>
      <c r="AU946" s="118"/>
    </row>
    <row r="947">
      <c r="A947" s="113"/>
      <c r="B947" s="113"/>
      <c r="C947" s="114"/>
      <c r="D947" s="114"/>
      <c r="E947" s="114"/>
      <c r="F947" s="127"/>
      <c r="G947" s="114"/>
      <c r="H947" s="114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  <c r="AT947" s="118"/>
      <c r="AU947" s="118"/>
    </row>
    <row r="948">
      <c r="A948" s="113"/>
      <c r="B948" s="113"/>
      <c r="C948" s="114"/>
      <c r="D948" s="114"/>
      <c r="E948" s="114"/>
      <c r="F948" s="127"/>
      <c r="G948" s="114"/>
      <c r="H948" s="114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  <c r="AL948" s="118"/>
      <c r="AM948" s="118"/>
      <c r="AN948" s="118"/>
      <c r="AO948" s="118"/>
      <c r="AP948" s="118"/>
      <c r="AQ948" s="118"/>
      <c r="AR948" s="118"/>
      <c r="AS948" s="118"/>
      <c r="AT948" s="118"/>
      <c r="AU948" s="118"/>
    </row>
    <row r="949">
      <c r="A949" s="113"/>
      <c r="B949" s="113"/>
      <c r="C949" s="114"/>
      <c r="D949" s="114"/>
      <c r="E949" s="114"/>
      <c r="F949" s="127"/>
      <c r="G949" s="114"/>
      <c r="H949" s="114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  <c r="AL949" s="118"/>
      <c r="AM949" s="118"/>
      <c r="AN949" s="118"/>
      <c r="AO949" s="118"/>
      <c r="AP949" s="118"/>
      <c r="AQ949" s="118"/>
      <c r="AR949" s="118"/>
      <c r="AS949" s="118"/>
      <c r="AT949" s="118"/>
      <c r="AU949" s="118"/>
    </row>
    <row r="950">
      <c r="A950" s="113"/>
      <c r="B950" s="113"/>
      <c r="C950" s="114"/>
      <c r="D950" s="114"/>
      <c r="E950" s="114"/>
      <c r="F950" s="127"/>
      <c r="G950" s="114"/>
      <c r="H950" s="114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  <c r="AL950" s="118"/>
      <c r="AM950" s="118"/>
      <c r="AN950" s="118"/>
      <c r="AO950" s="118"/>
      <c r="AP950" s="118"/>
      <c r="AQ950" s="118"/>
      <c r="AR950" s="118"/>
      <c r="AS950" s="118"/>
      <c r="AT950" s="118"/>
      <c r="AU950" s="118"/>
    </row>
    <row r="951">
      <c r="A951" s="113"/>
      <c r="B951" s="113"/>
      <c r="C951" s="114"/>
      <c r="D951" s="114"/>
      <c r="E951" s="114"/>
      <c r="F951" s="127"/>
      <c r="G951" s="114"/>
      <c r="H951" s="114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  <c r="AP951" s="118"/>
      <c r="AQ951" s="118"/>
      <c r="AR951" s="118"/>
      <c r="AS951" s="118"/>
      <c r="AT951" s="118"/>
      <c r="AU951" s="118"/>
    </row>
    <row r="952">
      <c r="A952" s="113"/>
      <c r="B952" s="113"/>
      <c r="C952" s="114"/>
      <c r="D952" s="114"/>
      <c r="E952" s="114"/>
      <c r="F952" s="127"/>
      <c r="G952" s="114"/>
      <c r="H952" s="114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  <c r="AL952" s="118"/>
      <c r="AM952" s="118"/>
      <c r="AN952" s="118"/>
      <c r="AO952" s="118"/>
      <c r="AP952" s="118"/>
      <c r="AQ952" s="118"/>
      <c r="AR952" s="118"/>
      <c r="AS952" s="118"/>
      <c r="AT952" s="118"/>
      <c r="AU952" s="118"/>
    </row>
    <row r="953">
      <c r="A953" s="113"/>
      <c r="B953" s="113"/>
      <c r="C953" s="114"/>
      <c r="D953" s="114"/>
      <c r="E953" s="114"/>
      <c r="F953" s="127"/>
      <c r="G953" s="114"/>
      <c r="H953" s="114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  <c r="AL953" s="118"/>
      <c r="AM953" s="118"/>
      <c r="AN953" s="118"/>
      <c r="AO953" s="118"/>
      <c r="AP953" s="118"/>
      <c r="AQ953" s="118"/>
      <c r="AR953" s="118"/>
      <c r="AS953" s="118"/>
      <c r="AT953" s="118"/>
      <c r="AU953" s="118"/>
    </row>
    <row r="954">
      <c r="A954" s="113"/>
      <c r="B954" s="113"/>
      <c r="C954" s="114"/>
      <c r="D954" s="114"/>
      <c r="E954" s="114"/>
      <c r="F954" s="127"/>
      <c r="G954" s="114"/>
      <c r="H954" s="114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8"/>
      <c r="AF954" s="118"/>
      <c r="AG954" s="118"/>
      <c r="AH954" s="118"/>
      <c r="AI954" s="118"/>
      <c r="AJ954" s="118"/>
      <c r="AK954" s="118"/>
      <c r="AL954" s="118"/>
      <c r="AM954" s="118"/>
      <c r="AN954" s="118"/>
      <c r="AO954" s="118"/>
      <c r="AP954" s="118"/>
      <c r="AQ954" s="118"/>
      <c r="AR954" s="118"/>
      <c r="AS954" s="118"/>
      <c r="AT954" s="118"/>
      <c r="AU954" s="118"/>
    </row>
    <row r="955">
      <c r="A955" s="113"/>
      <c r="B955" s="113"/>
      <c r="C955" s="114"/>
      <c r="D955" s="114"/>
      <c r="E955" s="114"/>
      <c r="F955" s="127"/>
      <c r="G955" s="114"/>
      <c r="H955" s="114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8"/>
      <c r="AF955" s="118"/>
      <c r="AG955" s="118"/>
      <c r="AH955" s="118"/>
      <c r="AI955" s="118"/>
      <c r="AJ955" s="118"/>
      <c r="AK955" s="118"/>
      <c r="AL955" s="118"/>
      <c r="AM955" s="118"/>
      <c r="AN955" s="118"/>
      <c r="AO955" s="118"/>
      <c r="AP955" s="118"/>
      <c r="AQ955" s="118"/>
      <c r="AR955" s="118"/>
      <c r="AS955" s="118"/>
      <c r="AT955" s="118"/>
      <c r="AU955" s="118"/>
    </row>
    <row r="956">
      <c r="A956" s="113"/>
      <c r="B956" s="113"/>
      <c r="C956" s="114"/>
      <c r="D956" s="114"/>
      <c r="E956" s="114"/>
      <c r="F956" s="127"/>
      <c r="G956" s="114"/>
      <c r="H956" s="114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  <c r="AH956" s="118"/>
      <c r="AI956" s="118"/>
      <c r="AJ956" s="118"/>
      <c r="AK956" s="118"/>
      <c r="AL956" s="118"/>
      <c r="AM956" s="118"/>
      <c r="AN956" s="118"/>
      <c r="AO956" s="118"/>
      <c r="AP956" s="118"/>
      <c r="AQ956" s="118"/>
      <c r="AR956" s="118"/>
      <c r="AS956" s="118"/>
      <c r="AT956" s="118"/>
      <c r="AU956" s="118"/>
    </row>
    <row r="957">
      <c r="A957" s="113"/>
      <c r="B957" s="113"/>
      <c r="C957" s="114"/>
      <c r="D957" s="114"/>
      <c r="E957" s="114"/>
      <c r="F957" s="127"/>
      <c r="G957" s="114"/>
      <c r="H957" s="114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8"/>
      <c r="AF957" s="118"/>
      <c r="AG957" s="118"/>
      <c r="AH957" s="118"/>
      <c r="AI957" s="118"/>
      <c r="AJ957" s="118"/>
      <c r="AK957" s="118"/>
      <c r="AL957" s="118"/>
      <c r="AM957" s="118"/>
      <c r="AN957" s="118"/>
      <c r="AO957" s="118"/>
      <c r="AP957" s="118"/>
      <c r="AQ957" s="118"/>
      <c r="AR957" s="118"/>
      <c r="AS957" s="118"/>
      <c r="AT957" s="118"/>
      <c r="AU957" s="118"/>
    </row>
    <row r="958">
      <c r="A958" s="113"/>
      <c r="B958" s="113"/>
      <c r="C958" s="114"/>
      <c r="D958" s="114"/>
      <c r="E958" s="114"/>
      <c r="F958" s="127"/>
      <c r="G958" s="114"/>
      <c r="H958" s="114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8"/>
      <c r="AF958" s="118"/>
      <c r="AG958" s="118"/>
      <c r="AH958" s="118"/>
      <c r="AI958" s="118"/>
      <c r="AJ958" s="118"/>
      <c r="AK958" s="118"/>
      <c r="AL958" s="118"/>
      <c r="AM958" s="118"/>
      <c r="AN958" s="118"/>
      <c r="AO958" s="118"/>
      <c r="AP958" s="118"/>
      <c r="AQ958" s="118"/>
      <c r="AR958" s="118"/>
      <c r="AS958" s="118"/>
      <c r="AT958" s="118"/>
      <c r="AU958" s="118"/>
    </row>
    <row r="959">
      <c r="A959" s="113"/>
      <c r="B959" s="113"/>
      <c r="C959" s="114"/>
      <c r="D959" s="114"/>
      <c r="E959" s="114"/>
      <c r="F959" s="127"/>
      <c r="G959" s="114"/>
      <c r="H959" s="114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8"/>
      <c r="AF959" s="118"/>
      <c r="AG959" s="118"/>
      <c r="AH959" s="118"/>
      <c r="AI959" s="118"/>
      <c r="AJ959" s="118"/>
      <c r="AK959" s="118"/>
      <c r="AL959" s="118"/>
      <c r="AM959" s="118"/>
      <c r="AN959" s="118"/>
      <c r="AO959" s="118"/>
      <c r="AP959" s="118"/>
      <c r="AQ959" s="118"/>
      <c r="AR959" s="118"/>
      <c r="AS959" s="118"/>
      <c r="AT959" s="118"/>
      <c r="AU959" s="118"/>
    </row>
    <row r="960">
      <c r="A960" s="113"/>
      <c r="B960" s="113"/>
      <c r="C960" s="114"/>
      <c r="D960" s="114"/>
      <c r="E960" s="114"/>
      <c r="F960" s="127"/>
      <c r="G960" s="114"/>
      <c r="H960" s="114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8"/>
      <c r="AF960" s="118"/>
      <c r="AG960" s="118"/>
      <c r="AH960" s="118"/>
      <c r="AI960" s="118"/>
      <c r="AJ960" s="118"/>
      <c r="AK960" s="118"/>
      <c r="AL960" s="118"/>
      <c r="AM960" s="118"/>
      <c r="AN960" s="118"/>
      <c r="AO960" s="118"/>
      <c r="AP960" s="118"/>
      <c r="AQ960" s="118"/>
      <c r="AR960" s="118"/>
      <c r="AS960" s="118"/>
      <c r="AT960" s="118"/>
      <c r="AU960" s="118"/>
    </row>
    <row r="961">
      <c r="A961" s="113"/>
      <c r="B961" s="113"/>
      <c r="C961" s="114"/>
      <c r="D961" s="114"/>
      <c r="E961" s="114"/>
      <c r="F961" s="127"/>
      <c r="G961" s="114"/>
      <c r="H961" s="114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  <c r="AH961" s="118"/>
      <c r="AI961" s="118"/>
      <c r="AJ961" s="118"/>
      <c r="AK961" s="118"/>
      <c r="AL961" s="118"/>
      <c r="AM961" s="118"/>
      <c r="AN961" s="118"/>
      <c r="AO961" s="118"/>
      <c r="AP961" s="118"/>
      <c r="AQ961" s="118"/>
      <c r="AR961" s="118"/>
      <c r="AS961" s="118"/>
      <c r="AT961" s="118"/>
      <c r="AU961" s="118"/>
    </row>
    <row r="962">
      <c r="A962" s="113"/>
      <c r="B962" s="113"/>
      <c r="C962" s="114"/>
      <c r="D962" s="114"/>
      <c r="E962" s="114"/>
      <c r="F962" s="127"/>
      <c r="G962" s="114"/>
      <c r="H962" s="114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8"/>
      <c r="AF962" s="118"/>
      <c r="AG962" s="118"/>
      <c r="AH962" s="118"/>
      <c r="AI962" s="118"/>
      <c r="AJ962" s="118"/>
      <c r="AK962" s="118"/>
      <c r="AL962" s="118"/>
      <c r="AM962" s="118"/>
      <c r="AN962" s="118"/>
      <c r="AO962" s="118"/>
      <c r="AP962" s="118"/>
      <c r="AQ962" s="118"/>
      <c r="AR962" s="118"/>
      <c r="AS962" s="118"/>
      <c r="AT962" s="118"/>
      <c r="AU962" s="118"/>
    </row>
    <row r="963">
      <c r="A963" s="113"/>
      <c r="B963" s="113"/>
      <c r="C963" s="114"/>
      <c r="D963" s="114"/>
      <c r="E963" s="114"/>
      <c r="F963" s="127"/>
      <c r="G963" s="114"/>
      <c r="H963" s="114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8"/>
      <c r="AF963" s="118"/>
      <c r="AG963" s="118"/>
      <c r="AH963" s="118"/>
      <c r="AI963" s="118"/>
      <c r="AJ963" s="118"/>
      <c r="AK963" s="118"/>
      <c r="AL963" s="118"/>
      <c r="AM963" s="118"/>
      <c r="AN963" s="118"/>
      <c r="AO963" s="118"/>
      <c r="AP963" s="118"/>
      <c r="AQ963" s="118"/>
      <c r="AR963" s="118"/>
      <c r="AS963" s="118"/>
      <c r="AT963" s="118"/>
      <c r="AU963" s="118"/>
    </row>
    <row r="964">
      <c r="A964" s="113"/>
      <c r="B964" s="113"/>
      <c r="C964" s="114"/>
      <c r="D964" s="114"/>
      <c r="E964" s="114"/>
      <c r="F964" s="127"/>
      <c r="G964" s="114"/>
      <c r="H964" s="114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8"/>
      <c r="AF964" s="118"/>
      <c r="AG964" s="118"/>
      <c r="AH964" s="118"/>
      <c r="AI964" s="118"/>
      <c r="AJ964" s="118"/>
      <c r="AK964" s="118"/>
      <c r="AL964" s="118"/>
      <c r="AM964" s="118"/>
      <c r="AN964" s="118"/>
      <c r="AO964" s="118"/>
      <c r="AP964" s="118"/>
      <c r="AQ964" s="118"/>
      <c r="AR964" s="118"/>
      <c r="AS964" s="118"/>
      <c r="AT964" s="118"/>
      <c r="AU964" s="118"/>
    </row>
    <row r="965">
      <c r="A965" s="113"/>
      <c r="B965" s="113"/>
      <c r="C965" s="114"/>
      <c r="D965" s="114"/>
      <c r="E965" s="114"/>
      <c r="F965" s="127"/>
      <c r="G965" s="114"/>
      <c r="H965" s="114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8"/>
      <c r="AF965" s="118"/>
      <c r="AG965" s="118"/>
      <c r="AH965" s="118"/>
      <c r="AI965" s="118"/>
      <c r="AJ965" s="118"/>
      <c r="AK965" s="118"/>
      <c r="AL965" s="118"/>
      <c r="AM965" s="118"/>
      <c r="AN965" s="118"/>
      <c r="AO965" s="118"/>
      <c r="AP965" s="118"/>
      <c r="AQ965" s="118"/>
      <c r="AR965" s="118"/>
      <c r="AS965" s="118"/>
      <c r="AT965" s="118"/>
      <c r="AU965" s="118"/>
    </row>
    <row r="966">
      <c r="A966" s="113"/>
      <c r="B966" s="113"/>
      <c r="C966" s="114"/>
      <c r="D966" s="114"/>
      <c r="E966" s="114"/>
      <c r="F966" s="127"/>
      <c r="G966" s="114"/>
      <c r="H966" s="114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8"/>
      <c r="AF966" s="118"/>
      <c r="AG966" s="118"/>
      <c r="AH966" s="118"/>
      <c r="AI966" s="118"/>
      <c r="AJ966" s="118"/>
      <c r="AK966" s="118"/>
      <c r="AL966" s="118"/>
      <c r="AM966" s="118"/>
      <c r="AN966" s="118"/>
      <c r="AO966" s="118"/>
      <c r="AP966" s="118"/>
      <c r="AQ966" s="118"/>
      <c r="AR966" s="118"/>
      <c r="AS966" s="118"/>
      <c r="AT966" s="118"/>
      <c r="AU966" s="118"/>
    </row>
    <row r="967">
      <c r="A967" s="113"/>
      <c r="B967" s="113"/>
      <c r="C967" s="114"/>
      <c r="D967" s="114"/>
      <c r="E967" s="114"/>
      <c r="F967" s="127"/>
      <c r="G967" s="114"/>
      <c r="H967" s="114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8"/>
      <c r="AF967" s="118"/>
      <c r="AG967" s="118"/>
      <c r="AH967" s="118"/>
      <c r="AI967" s="118"/>
      <c r="AJ967" s="118"/>
      <c r="AK967" s="118"/>
      <c r="AL967" s="118"/>
      <c r="AM967" s="118"/>
      <c r="AN967" s="118"/>
      <c r="AO967" s="118"/>
      <c r="AP967" s="118"/>
      <c r="AQ967" s="118"/>
      <c r="AR967" s="118"/>
      <c r="AS967" s="118"/>
      <c r="AT967" s="118"/>
      <c r="AU967" s="118"/>
    </row>
    <row r="968">
      <c r="A968" s="113"/>
      <c r="B968" s="113"/>
      <c r="C968" s="114"/>
      <c r="D968" s="114"/>
      <c r="E968" s="114"/>
      <c r="F968" s="127"/>
      <c r="G968" s="114"/>
      <c r="H968" s="114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8"/>
      <c r="AF968" s="118"/>
      <c r="AG968" s="118"/>
      <c r="AH968" s="118"/>
      <c r="AI968" s="118"/>
      <c r="AJ968" s="118"/>
      <c r="AK968" s="118"/>
      <c r="AL968" s="118"/>
      <c r="AM968" s="118"/>
      <c r="AN968" s="118"/>
      <c r="AO968" s="118"/>
      <c r="AP968" s="118"/>
      <c r="AQ968" s="118"/>
      <c r="AR968" s="118"/>
      <c r="AS968" s="118"/>
      <c r="AT968" s="118"/>
      <c r="AU968" s="118"/>
    </row>
    <row r="969">
      <c r="A969" s="113"/>
      <c r="B969" s="113"/>
      <c r="C969" s="114"/>
      <c r="D969" s="114"/>
      <c r="E969" s="114"/>
      <c r="F969" s="127"/>
      <c r="G969" s="114"/>
      <c r="H969" s="114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8"/>
      <c r="AF969" s="118"/>
      <c r="AG969" s="118"/>
      <c r="AH969" s="118"/>
      <c r="AI969" s="118"/>
      <c r="AJ969" s="118"/>
      <c r="AK969" s="118"/>
      <c r="AL969" s="118"/>
      <c r="AM969" s="118"/>
      <c r="AN969" s="118"/>
      <c r="AO969" s="118"/>
      <c r="AP969" s="118"/>
      <c r="AQ969" s="118"/>
      <c r="AR969" s="118"/>
      <c r="AS969" s="118"/>
      <c r="AT969" s="118"/>
      <c r="AU969" s="118"/>
    </row>
    <row r="970">
      <c r="A970" s="113"/>
      <c r="B970" s="113"/>
      <c r="C970" s="114"/>
      <c r="D970" s="114"/>
      <c r="E970" s="114"/>
      <c r="F970" s="127"/>
      <c r="G970" s="114"/>
      <c r="H970" s="114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8"/>
      <c r="AF970" s="118"/>
      <c r="AG970" s="118"/>
      <c r="AH970" s="118"/>
      <c r="AI970" s="118"/>
      <c r="AJ970" s="118"/>
      <c r="AK970" s="118"/>
      <c r="AL970" s="118"/>
      <c r="AM970" s="118"/>
      <c r="AN970" s="118"/>
      <c r="AO970" s="118"/>
      <c r="AP970" s="118"/>
      <c r="AQ970" s="118"/>
      <c r="AR970" s="118"/>
      <c r="AS970" s="118"/>
      <c r="AT970" s="118"/>
      <c r="AU970" s="118"/>
    </row>
    <row r="971">
      <c r="A971" s="113"/>
      <c r="B971" s="113"/>
      <c r="C971" s="114"/>
      <c r="D971" s="114"/>
      <c r="E971" s="114"/>
      <c r="F971" s="127"/>
      <c r="G971" s="114"/>
      <c r="H971" s="114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8"/>
      <c r="AF971" s="118"/>
      <c r="AG971" s="118"/>
      <c r="AH971" s="118"/>
      <c r="AI971" s="118"/>
      <c r="AJ971" s="118"/>
      <c r="AK971" s="118"/>
      <c r="AL971" s="118"/>
      <c r="AM971" s="118"/>
      <c r="AN971" s="118"/>
      <c r="AO971" s="118"/>
      <c r="AP971" s="118"/>
      <c r="AQ971" s="118"/>
      <c r="AR971" s="118"/>
      <c r="AS971" s="118"/>
      <c r="AT971" s="118"/>
      <c r="AU971" s="118"/>
    </row>
    <row r="972">
      <c r="A972" s="113"/>
      <c r="B972" s="113"/>
      <c r="C972" s="114"/>
      <c r="D972" s="114"/>
      <c r="E972" s="114"/>
      <c r="F972" s="127"/>
      <c r="G972" s="114"/>
      <c r="H972" s="114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8"/>
      <c r="AF972" s="118"/>
      <c r="AG972" s="118"/>
      <c r="AH972" s="118"/>
      <c r="AI972" s="118"/>
      <c r="AJ972" s="118"/>
      <c r="AK972" s="118"/>
      <c r="AL972" s="118"/>
      <c r="AM972" s="118"/>
      <c r="AN972" s="118"/>
      <c r="AO972" s="118"/>
      <c r="AP972" s="118"/>
      <c r="AQ972" s="118"/>
      <c r="AR972" s="118"/>
      <c r="AS972" s="118"/>
      <c r="AT972" s="118"/>
      <c r="AU972" s="118"/>
    </row>
    <row r="973">
      <c r="A973" s="113"/>
      <c r="B973" s="113"/>
      <c r="C973" s="114"/>
      <c r="D973" s="114"/>
      <c r="E973" s="114"/>
      <c r="F973" s="127"/>
      <c r="G973" s="114"/>
      <c r="H973" s="114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8"/>
      <c r="AF973" s="118"/>
      <c r="AG973" s="118"/>
      <c r="AH973" s="118"/>
      <c r="AI973" s="118"/>
      <c r="AJ973" s="118"/>
      <c r="AK973" s="118"/>
      <c r="AL973" s="118"/>
      <c r="AM973" s="118"/>
      <c r="AN973" s="118"/>
      <c r="AO973" s="118"/>
      <c r="AP973" s="118"/>
      <c r="AQ973" s="118"/>
      <c r="AR973" s="118"/>
      <c r="AS973" s="118"/>
      <c r="AT973" s="118"/>
      <c r="AU973" s="118"/>
    </row>
    <row r="974">
      <c r="A974" s="113"/>
      <c r="B974" s="113"/>
      <c r="C974" s="114"/>
      <c r="D974" s="114"/>
      <c r="E974" s="114"/>
      <c r="F974" s="127"/>
      <c r="G974" s="114"/>
      <c r="H974" s="114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8"/>
      <c r="AF974" s="118"/>
      <c r="AG974" s="118"/>
      <c r="AH974" s="118"/>
      <c r="AI974" s="118"/>
      <c r="AJ974" s="118"/>
      <c r="AK974" s="118"/>
      <c r="AL974" s="118"/>
      <c r="AM974" s="118"/>
      <c r="AN974" s="118"/>
      <c r="AO974" s="118"/>
      <c r="AP974" s="118"/>
      <c r="AQ974" s="118"/>
      <c r="AR974" s="118"/>
      <c r="AS974" s="118"/>
      <c r="AT974" s="118"/>
      <c r="AU974" s="118"/>
    </row>
    <row r="975">
      <c r="A975" s="113"/>
      <c r="B975" s="113"/>
      <c r="C975" s="114"/>
      <c r="D975" s="114"/>
      <c r="E975" s="114"/>
      <c r="F975" s="127"/>
      <c r="G975" s="114"/>
      <c r="H975" s="114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8"/>
      <c r="AF975" s="118"/>
      <c r="AG975" s="118"/>
      <c r="AH975" s="118"/>
      <c r="AI975" s="118"/>
      <c r="AJ975" s="118"/>
      <c r="AK975" s="118"/>
      <c r="AL975" s="118"/>
      <c r="AM975" s="118"/>
      <c r="AN975" s="118"/>
      <c r="AO975" s="118"/>
      <c r="AP975" s="118"/>
      <c r="AQ975" s="118"/>
      <c r="AR975" s="118"/>
      <c r="AS975" s="118"/>
      <c r="AT975" s="118"/>
      <c r="AU975" s="118"/>
    </row>
    <row r="976">
      <c r="A976" s="113"/>
      <c r="B976" s="113"/>
      <c r="C976" s="114"/>
      <c r="D976" s="114"/>
      <c r="E976" s="114"/>
      <c r="F976" s="127"/>
      <c r="G976" s="114"/>
      <c r="H976" s="114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8"/>
      <c r="AF976" s="118"/>
      <c r="AG976" s="118"/>
      <c r="AH976" s="118"/>
      <c r="AI976" s="118"/>
      <c r="AJ976" s="118"/>
      <c r="AK976" s="118"/>
      <c r="AL976" s="118"/>
      <c r="AM976" s="118"/>
      <c r="AN976" s="118"/>
      <c r="AO976" s="118"/>
      <c r="AP976" s="118"/>
      <c r="AQ976" s="118"/>
      <c r="AR976" s="118"/>
      <c r="AS976" s="118"/>
      <c r="AT976" s="118"/>
      <c r="AU976" s="118"/>
    </row>
    <row r="977">
      <c r="A977" s="113"/>
      <c r="B977" s="113"/>
      <c r="C977" s="114"/>
      <c r="D977" s="114"/>
      <c r="E977" s="114"/>
      <c r="F977" s="127"/>
      <c r="G977" s="114"/>
      <c r="H977" s="114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8"/>
      <c r="AF977" s="118"/>
      <c r="AG977" s="118"/>
      <c r="AH977" s="118"/>
      <c r="AI977" s="118"/>
      <c r="AJ977" s="118"/>
      <c r="AK977" s="118"/>
      <c r="AL977" s="118"/>
      <c r="AM977" s="118"/>
      <c r="AN977" s="118"/>
      <c r="AO977" s="118"/>
      <c r="AP977" s="118"/>
      <c r="AQ977" s="118"/>
      <c r="AR977" s="118"/>
      <c r="AS977" s="118"/>
      <c r="AT977" s="118"/>
      <c r="AU977" s="118"/>
    </row>
    <row r="978">
      <c r="A978" s="113"/>
      <c r="B978" s="113"/>
      <c r="C978" s="114"/>
      <c r="D978" s="114"/>
      <c r="E978" s="114"/>
      <c r="F978" s="127"/>
      <c r="G978" s="114"/>
      <c r="H978" s="114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8"/>
      <c r="AF978" s="118"/>
      <c r="AG978" s="118"/>
      <c r="AH978" s="118"/>
      <c r="AI978" s="118"/>
      <c r="AJ978" s="118"/>
      <c r="AK978" s="118"/>
      <c r="AL978" s="118"/>
      <c r="AM978" s="118"/>
      <c r="AN978" s="118"/>
      <c r="AO978" s="118"/>
      <c r="AP978" s="118"/>
      <c r="AQ978" s="118"/>
      <c r="AR978" s="118"/>
      <c r="AS978" s="118"/>
      <c r="AT978" s="118"/>
      <c r="AU978" s="118"/>
    </row>
    <row r="979">
      <c r="A979" s="113"/>
      <c r="B979" s="113"/>
      <c r="C979" s="114"/>
      <c r="D979" s="114"/>
      <c r="E979" s="114"/>
      <c r="F979" s="127"/>
      <c r="G979" s="114"/>
      <c r="H979" s="114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8"/>
      <c r="AF979" s="118"/>
      <c r="AG979" s="118"/>
      <c r="AH979" s="118"/>
      <c r="AI979" s="118"/>
      <c r="AJ979" s="118"/>
      <c r="AK979" s="118"/>
      <c r="AL979" s="118"/>
      <c r="AM979" s="118"/>
      <c r="AN979" s="118"/>
      <c r="AO979" s="118"/>
      <c r="AP979" s="118"/>
      <c r="AQ979" s="118"/>
      <c r="AR979" s="118"/>
      <c r="AS979" s="118"/>
      <c r="AT979" s="118"/>
      <c r="AU979" s="118"/>
    </row>
    <row r="980">
      <c r="A980" s="113"/>
      <c r="B980" s="113"/>
      <c r="C980" s="114"/>
      <c r="D980" s="114"/>
      <c r="E980" s="114"/>
      <c r="F980" s="127"/>
      <c r="G980" s="114"/>
      <c r="H980" s="114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8"/>
      <c r="AF980" s="118"/>
      <c r="AG980" s="118"/>
      <c r="AH980" s="118"/>
      <c r="AI980" s="118"/>
      <c r="AJ980" s="118"/>
      <c r="AK980" s="118"/>
      <c r="AL980" s="118"/>
      <c r="AM980" s="118"/>
      <c r="AN980" s="118"/>
      <c r="AO980" s="118"/>
      <c r="AP980" s="118"/>
      <c r="AQ980" s="118"/>
      <c r="AR980" s="118"/>
      <c r="AS980" s="118"/>
      <c r="AT980" s="118"/>
      <c r="AU980" s="118"/>
    </row>
    <row r="981">
      <c r="A981" s="113"/>
      <c r="B981" s="113"/>
      <c r="C981" s="114"/>
      <c r="D981" s="114"/>
      <c r="E981" s="114"/>
      <c r="F981" s="127"/>
      <c r="G981" s="114"/>
      <c r="H981" s="114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8"/>
      <c r="AF981" s="118"/>
      <c r="AG981" s="118"/>
      <c r="AH981" s="118"/>
      <c r="AI981" s="118"/>
      <c r="AJ981" s="118"/>
      <c r="AK981" s="118"/>
      <c r="AL981" s="118"/>
      <c r="AM981" s="118"/>
      <c r="AN981" s="118"/>
      <c r="AO981" s="118"/>
      <c r="AP981" s="118"/>
      <c r="AQ981" s="118"/>
      <c r="AR981" s="118"/>
      <c r="AS981" s="118"/>
      <c r="AT981" s="118"/>
      <c r="AU981" s="118"/>
    </row>
    <row r="982">
      <c r="A982" s="113"/>
      <c r="B982" s="113"/>
      <c r="C982" s="114"/>
      <c r="D982" s="114"/>
      <c r="E982" s="114"/>
      <c r="F982" s="127"/>
      <c r="G982" s="114"/>
      <c r="H982" s="114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8"/>
      <c r="AF982" s="118"/>
      <c r="AG982" s="118"/>
      <c r="AH982" s="118"/>
      <c r="AI982" s="118"/>
      <c r="AJ982" s="118"/>
      <c r="AK982" s="118"/>
      <c r="AL982" s="118"/>
      <c r="AM982" s="118"/>
      <c r="AN982" s="118"/>
      <c r="AO982" s="118"/>
      <c r="AP982" s="118"/>
      <c r="AQ982" s="118"/>
      <c r="AR982" s="118"/>
      <c r="AS982" s="118"/>
      <c r="AT982" s="118"/>
      <c r="AU982" s="118"/>
    </row>
    <row r="983">
      <c r="A983" s="113"/>
      <c r="B983" s="113"/>
      <c r="C983" s="114"/>
      <c r="D983" s="114"/>
      <c r="E983" s="114"/>
      <c r="F983" s="127"/>
      <c r="G983" s="114"/>
      <c r="H983" s="114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8"/>
      <c r="AF983" s="118"/>
      <c r="AG983" s="118"/>
      <c r="AH983" s="118"/>
      <c r="AI983" s="118"/>
      <c r="AJ983" s="118"/>
      <c r="AK983" s="118"/>
      <c r="AL983" s="118"/>
      <c r="AM983" s="118"/>
      <c r="AN983" s="118"/>
      <c r="AO983" s="118"/>
      <c r="AP983" s="118"/>
      <c r="AQ983" s="118"/>
      <c r="AR983" s="118"/>
      <c r="AS983" s="118"/>
      <c r="AT983" s="118"/>
      <c r="AU983" s="118"/>
    </row>
    <row r="984">
      <c r="A984" s="113"/>
      <c r="B984" s="113"/>
      <c r="C984" s="114"/>
      <c r="D984" s="114"/>
      <c r="E984" s="114"/>
      <c r="F984" s="127"/>
      <c r="G984" s="114"/>
      <c r="H984" s="114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8"/>
      <c r="AF984" s="118"/>
      <c r="AG984" s="118"/>
      <c r="AH984" s="118"/>
      <c r="AI984" s="118"/>
      <c r="AJ984" s="118"/>
      <c r="AK984" s="118"/>
      <c r="AL984" s="118"/>
      <c r="AM984" s="118"/>
      <c r="AN984" s="118"/>
      <c r="AO984" s="118"/>
      <c r="AP984" s="118"/>
      <c r="AQ984" s="118"/>
      <c r="AR984" s="118"/>
      <c r="AS984" s="118"/>
      <c r="AT984" s="118"/>
      <c r="AU984" s="118"/>
    </row>
    <row r="985">
      <c r="A985" s="113"/>
      <c r="B985" s="113"/>
      <c r="C985" s="114"/>
      <c r="D985" s="114"/>
      <c r="E985" s="114"/>
      <c r="F985" s="127"/>
      <c r="G985" s="114"/>
      <c r="H985" s="114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8"/>
      <c r="AF985" s="118"/>
      <c r="AG985" s="118"/>
      <c r="AH985" s="118"/>
      <c r="AI985" s="118"/>
      <c r="AJ985" s="118"/>
      <c r="AK985" s="118"/>
      <c r="AL985" s="118"/>
      <c r="AM985" s="118"/>
      <c r="AN985" s="118"/>
      <c r="AO985" s="118"/>
      <c r="AP985" s="118"/>
      <c r="AQ985" s="118"/>
      <c r="AR985" s="118"/>
      <c r="AS985" s="118"/>
      <c r="AT985" s="118"/>
      <c r="AU985" s="118"/>
    </row>
    <row r="986">
      <c r="A986" s="113"/>
      <c r="B986" s="113"/>
      <c r="C986" s="114"/>
      <c r="D986" s="114"/>
      <c r="E986" s="114"/>
      <c r="F986" s="127"/>
      <c r="G986" s="114"/>
      <c r="H986" s="114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8"/>
      <c r="AF986" s="118"/>
      <c r="AG986" s="118"/>
      <c r="AH986" s="118"/>
      <c r="AI986" s="118"/>
      <c r="AJ986" s="118"/>
      <c r="AK986" s="118"/>
      <c r="AL986" s="118"/>
      <c r="AM986" s="118"/>
      <c r="AN986" s="118"/>
      <c r="AO986" s="118"/>
      <c r="AP986" s="118"/>
      <c r="AQ986" s="118"/>
      <c r="AR986" s="118"/>
      <c r="AS986" s="118"/>
      <c r="AT986" s="118"/>
      <c r="AU986" s="118"/>
    </row>
    <row r="987">
      <c r="A987" s="113"/>
      <c r="B987" s="113"/>
      <c r="C987" s="114"/>
      <c r="D987" s="114"/>
      <c r="E987" s="114"/>
      <c r="F987" s="127"/>
      <c r="G987" s="114"/>
      <c r="H987" s="114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8"/>
      <c r="AF987" s="118"/>
      <c r="AG987" s="118"/>
      <c r="AH987" s="118"/>
      <c r="AI987" s="118"/>
      <c r="AJ987" s="118"/>
      <c r="AK987" s="118"/>
      <c r="AL987" s="118"/>
      <c r="AM987" s="118"/>
      <c r="AN987" s="118"/>
      <c r="AO987" s="118"/>
      <c r="AP987" s="118"/>
      <c r="AQ987" s="118"/>
      <c r="AR987" s="118"/>
      <c r="AS987" s="118"/>
      <c r="AT987" s="118"/>
      <c r="AU987" s="118"/>
    </row>
    <row r="988">
      <c r="A988" s="113"/>
      <c r="B988" s="113"/>
      <c r="C988" s="114"/>
      <c r="D988" s="114"/>
      <c r="E988" s="114"/>
      <c r="F988" s="127"/>
      <c r="G988" s="114"/>
      <c r="H988" s="114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8"/>
      <c r="AF988" s="118"/>
      <c r="AG988" s="118"/>
      <c r="AH988" s="118"/>
      <c r="AI988" s="118"/>
      <c r="AJ988" s="118"/>
      <c r="AK988" s="118"/>
      <c r="AL988" s="118"/>
      <c r="AM988" s="118"/>
      <c r="AN988" s="118"/>
      <c r="AO988" s="118"/>
      <c r="AP988" s="118"/>
      <c r="AQ988" s="118"/>
      <c r="AR988" s="118"/>
      <c r="AS988" s="118"/>
      <c r="AT988" s="118"/>
      <c r="AU988" s="118"/>
    </row>
    <row r="989">
      <c r="A989" s="113"/>
      <c r="B989" s="113"/>
      <c r="C989" s="114"/>
      <c r="D989" s="114"/>
      <c r="E989" s="114"/>
      <c r="F989" s="127"/>
      <c r="G989" s="114"/>
      <c r="H989" s="114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8"/>
      <c r="AF989" s="118"/>
      <c r="AG989" s="118"/>
      <c r="AH989" s="118"/>
      <c r="AI989" s="118"/>
      <c r="AJ989" s="118"/>
      <c r="AK989" s="118"/>
      <c r="AL989" s="118"/>
      <c r="AM989" s="118"/>
      <c r="AN989" s="118"/>
      <c r="AO989" s="118"/>
      <c r="AP989" s="118"/>
      <c r="AQ989" s="118"/>
      <c r="AR989" s="118"/>
      <c r="AS989" s="118"/>
      <c r="AT989" s="118"/>
      <c r="AU989" s="118"/>
    </row>
    <row r="990">
      <c r="A990" s="113"/>
      <c r="B990" s="113"/>
      <c r="C990" s="114"/>
      <c r="D990" s="114"/>
      <c r="E990" s="114"/>
      <c r="F990" s="127"/>
      <c r="G990" s="114"/>
      <c r="H990" s="114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8"/>
      <c r="AF990" s="118"/>
      <c r="AG990" s="118"/>
      <c r="AH990" s="118"/>
      <c r="AI990" s="118"/>
      <c r="AJ990" s="118"/>
      <c r="AK990" s="118"/>
      <c r="AL990" s="118"/>
      <c r="AM990" s="118"/>
      <c r="AN990" s="118"/>
      <c r="AO990" s="118"/>
      <c r="AP990" s="118"/>
      <c r="AQ990" s="118"/>
      <c r="AR990" s="118"/>
      <c r="AS990" s="118"/>
      <c r="AT990" s="118"/>
      <c r="AU990" s="118"/>
    </row>
    <row r="991">
      <c r="A991" s="113"/>
      <c r="B991" s="113"/>
      <c r="C991" s="114"/>
      <c r="D991" s="114"/>
      <c r="E991" s="114"/>
      <c r="F991" s="127"/>
      <c r="G991" s="114"/>
      <c r="H991" s="114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8"/>
      <c r="AF991" s="118"/>
      <c r="AG991" s="118"/>
      <c r="AH991" s="118"/>
      <c r="AI991" s="118"/>
      <c r="AJ991" s="118"/>
      <c r="AK991" s="118"/>
      <c r="AL991" s="118"/>
      <c r="AM991" s="118"/>
      <c r="AN991" s="118"/>
      <c r="AO991" s="118"/>
      <c r="AP991" s="118"/>
      <c r="AQ991" s="118"/>
      <c r="AR991" s="118"/>
      <c r="AS991" s="118"/>
      <c r="AT991" s="118"/>
      <c r="AU991" s="118"/>
    </row>
    <row r="992">
      <c r="A992" s="113"/>
      <c r="B992" s="113"/>
      <c r="C992" s="114"/>
      <c r="D992" s="114"/>
      <c r="E992" s="114"/>
      <c r="F992" s="127"/>
      <c r="G992" s="114"/>
      <c r="H992" s="114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8"/>
      <c r="AF992" s="118"/>
      <c r="AG992" s="118"/>
      <c r="AH992" s="118"/>
      <c r="AI992" s="118"/>
      <c r="AJ992" s="118"/>
      <c r="AK992" s="118"/>
      <c r="AL992" s="118"/>
      <c r="AM992" s="118"/>
      <c r="AN992" s="118"/>
      <c r="AO992" s="118"/>
      <c r="AP992" s="118"/>
      <c r="AQ992" s="118"/>
      <c r="AR992" s="118"/>
      <c r="AS992" s="118"/>
      <c r="AT992" s="118"/>
      <c r="AU992" s="118"/>
    </row>
  </sheetData>
  <mergeCells count="4">
    <mergeCell ref="B2:H2"/>
    <mergeCell ref="E3:G3"/>
    <mergeCell ref="B11:H11"/>
    <mergeCell ref="E12:G12"/>
  </mergeCells>
  <conditionalFormatting sqref="B4:G4">
    <cfRule type="expression" dxfId="0" priority="1">
      <formula>G4=2</formula>
    </cfRule>
  </conditionalFormatting>
  <conditionalFormatting sqref="B4:G4">
    <cfRule type="expression" dxfId="0" priority="2">
      <formula>D10="CONNECTICUT"</formula>
    </cfRule>
  </conditionalFormatting>
  <conditionalFormatting sqref="B5:G5">
    <cfRule type="expression" dxfId="1" priority="3">
      <formula>G5=2</formula>
    </cfRule>
  </conditionalFormatting>
  <conditionalFormatting sqref="B5:G5">
    <cfRule type="expression" dxfId="1" priority="4">
      <formula>D10="MAINE"</formula>
    </cfRule>
  </conditionalFormatting>
  <conditionalFormatting sqref="B6:G6">
    <cfRule type="expression" dxfId="0" priority="5">
      <formula>G6=2</formula>
    </cfRule>
  </conditionalFormatting>
  <conditionalFormatting sqref="B6:G6">
    <cfRule type="expression" dxfId="0" priority="6">
      <formula>D10="MASSACHUSETTS"</formula>
    </cfRule>
  </conditionalFormatting>
  <conditionalFormatting sqref="B7:G7">
    <cfRule type="expression" dxfId="1" priority="7">
      <formula>G7=2</formula>
    </cfRule>
  </conditionalFormatting>
  <conditionalFormatting sqref="B7:G7">
    <cfRule type="expression" dxfId="1" priority="8">
      <formula>D10="NEW HAMPSHIRE"</formula>
    </cfRule>
  </conditionalFormatting>
  <conditionalFormatting sqref="B8:G8">
    <cfRule type="expression" dxfId="3" priority="9">
      <formula>G8=2</formula>
    </cfRule>
  </conditionalFormatting>
  <conditionalFormatting sqref="B8:G8">
    <cfRule type="expression" dxfId="3" priority="10">
      <formula>D10="RHODE ISLAND"</formula>
    </cfRule>
  </conditionalFormatting>
  <conditionalFormatting sqref="B9:G9">
    <cfRule type="expression" dxfId="1" priority="11">
      <formula>G9=2</formula>
    </cfRule>
  </conditionalFormatting>
  <conditionalFormatting sqref="B9:G9">
    <cfRule type="expression" dxfId="1" priority="12">
      <formula>D10="VERMONT"</formula>
    </cfRule>
  </conditionalFormatting>
  <conditionalFormatting sqref="B13:G13">
    <cfRule type="expression" dxfId="3" priority="13">
      <formula>G13=2</formula>
    </cfRule>
  </conditionalFormatting>
  <conditionalFormatting sqref="B13:G13">
    <cfRule type="expression" dxfId="3" priority="14">
      <formula>D20="DELAWARE"</formula>
    </cfRule>
  </conditionalFormatting>
  <conditionalFormatting sqref="B14:G14">
    <cfRule type="expression" dxfId="1" priority="15">
      <formula>G14=2</formula>
    </cfRule>
  </conditionalFormatting>
  <conditionalFormatting sqref="B14:G14">
    <cfRule type="expression" dxfId="1" priority="16">
      <formula>D20="MARYLAND"</formula>
    </cfRule>
  </conditionalFormatting>
  <conditionalFormatting sqref="B15:G15">
    <cfRule type="expression" dxfId="3" priority="17">
      <formula>G15=2</formula>
    </cfRule>
  </conditionalFormatting>
  <conditionalFormatting sqref="B15:G15">
    <cfRule type="expression" dxfId="3" priority="18">
      <formula>D20="NEW JERSEY"</formula>
    </cfRule>
  </conditionalFormatting>
  <conditionalFormatting sqref="B16:G16">
    <cfRule type="expression" dxfId="1" priority="19">
      <formula>G16=2</formula>
    </cfRule>
  </conditionalFormatting>
  <conditionalFormatting sqref="B16:G16">
    <cfRule type="expression" dxfId="1" priority="20">
      <formula>D20="NEW YORK"</formula>
    </cfRule>
  </conditionalFormatting>
  <conditionalFormatting sqref="B17:G17">
    <cfRule type="expression" dxfId="3" priority="21">
      <formula>G17=2</formula>
    </cfRule>
  </conditionalFormatting>
  <conditionalFormatting sqref="B17:G17">
    <cfRule type="expression" dxfId="3" priority="22">
      <formula>D20="PENNSYLVANIA"</formula>
    </cfRule>
  </conditionalFormatting>
  <conditionalFormatting sqref="B18:G18">
    <cfRule type="expression" dxfId="1" priority="23">
      <formula>G18=2</formula>
    </cfRule>
  </conditionalFormatting>
  <conditionalFormatting sqref="B18:G18">
    <cfRule type="expression" dxfId="1" priority="24">
      <formula>D20="WASHINGTON, DC"</formula>
    </cfRule>
  </conditionalFormatting>
  <conditionalFormatting sqref="B4:G4">
    <cfRule type="expression" dxfId="4" priority="25">
      <formula>B21="Connecticut"</formula>
    </cfRule>
  </conditionalFormatting>
  <conditionalFormatting sqref="B5:G5">
    <cfRule type="expression" dxfId="5" priority="26">
      <formula>B21="MAINE"</formula>
    </cfRule>
  </conditionalFormatting>
  <conditionalFormatting sqref="B6:G6">
    <cfRule type="expression" dxfId="6" priority="27">
      <formula>B21="MASSACHUSETTS"</formula>
    </cfRule>
  </conditionalFormatting>
  <conditionalFormatting sqref="B7:G7">
    <cfRule type="expression" dxfId="5" priority="28">
      <formula>B21="NEW HAMPSHIRE"</formula>
    </cfRule>
  </conditionalFormatting>
  <conditionalFormatting sqref="B8:G8">
    <cfRule type="expression" dxfId="7" priority="29">
      <formula>B21="RHODE ISLAND"</formula>
    </cfRule>
  </conditionalFormatting>
  <conditionalFormatting sqref="B9:G9">
    <cfRule type="expression" dxfId="5" priority="30">
      <formula>B21="VERMONT"</formula>
    </cfRule>
  </conditionalFormatting>
  <conditionalFormatting sqref="B13:G13">
    <cfRule type="expression" dxfId="7" priority="31">
      <formula>B22="DELAWARE"</formula>
    </cfRule>
  </conditionalFormatting>
  <conditionalFormatting sqref="B14:G14">
    <cfRule type="expression" dxfId="5" priority="32">
      <formula>B22="MARYLAND"</formula>
    </cfRule>
  </conditionalFormatting>
  <conditionalFormatting sqref="B15:G15">
    <cfRule type="expression" dxfId="7" priority="33">
      <formula>B22="NEW JERSEY"</formula>
    </cfRule>
  </conditionalFormatting>
  <conditionalFormatting sqref="B16:G16">
    <cfRule type="expression" dxfId="5" priority="34">
      <formula>B22="NEW YORK"</formula>
    </cfRule>
  </conditionalFormatting>
  <conditionalFormatting sqref="B17:G17">
    <cfRule type="expression" dxfId="7" priority="35">
      <formula>B22="PENNSYLVANIA"</formula>
    </cfRule>
  </conditionalFormatting>
  <conditionalFormatting sqref="B18:G18">
    <cfRule type="expression" dxfId="5" priority="36">
      <formula>B22="WASHINGTON, DC"</formula>
    </cfRule>
  </conditionalFormatting>
  <conditionalFormatting sqref="E16">
    <cfRule type="expression" dxfId="1" priority="37">
      <formula>D20="NEW YORK"</formula>
    </cfRule>
  </conditionalFormatting>
  <conditionalFormatting sqref="F16">
    <cfRule type="expression" dxfId="1" priority="38">
      <formula>D20="NEW YORK"</formula>
    </cfRule>
  </conditionalFormatting>
  <conditionalFormatting sqref="G16">
    <cfRule type="expression" dxfId="1" priority="39">
      <formula>D20="NEW YORK"</formula>
    </cfRule>
  </conditionalFormatting>
  <conditionalFormatting sqref="E17">
    <cfRule type="expression" dxfId="0" priority="40">
      <formula>D20="PENNSYLVANIA"</formula>
    </cfRule>
  </conditionalFormatting>
  <conditionalFormatting sqref="F17">
    <cfRule type="expression" dxfId="0" priority="41">
      <formula>D20="PENNSYLVANIA"</formula>
    </cfRule>
  </conditionalFormatting>
  <conditionalFormatting sqref="G17">
    <cfRule type="expression" dxfId="0" priority="42">
      <formula>D20="PENNSYLVANIA"</formula>
    </cfRule>
  </conditionalFormatting>
  <conditionalFormatting sqref="C17">
    <cfRule type="expression" dxfId="0" priority="43">
      <formula>D20="PENNSYLVANIA"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25"/>
    <col customWidth="1" min="2" max="2" width="18.13"/>
    <col customWidth="1" min="3" max="3" width="23.75"/>
    <col customWidth="1" min="4" max="4" width="41.0"/>
    <col customWidth="1" min="5" max="5" width="2.88"/>
    <col customWidth="1" min="6" max="6" width="1.38"/>
    <col customWidth="1" min="7" max="7" width="3.5"/>
    <col customWidth="1" hidden="1" min="8" max="8" width="3.75"/>
  </cols>
  <sheetData>
    <row r="1" ht="10.5" customHeight="1">
      <c r="A1" s="80"/>
      <c r="B1" s="81"/>
      <c r="C1" s="82"/>
      <c r="D1" s="82"/>
      <c r="E1" s="82"/>
      <c r="F1" s="83"/>
      <c r="G1" s="82"/>
      <c r="H1" s="82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5"/>
      <c r="Y1" s="86"/>
      <c r="Z1" s="86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6"/>
    </row>
    <row r="2" ht="43.5" customHeight="1">
      <c r="A2" s="87"/>
      <c r="B2" s="129" t="s">
        <v>216</v>
      </c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90"/>
      <c r="Y2" s="91"/>
      <c r="Z2" s="91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1"/>
    </row>
    <row r="3" ht="39.0" customHeight="1">
      <c r="A3" s="92"/>
      <c r="B3" s="130" t="s">
        <v>92</v>
      </c>
      <c r="C3" s="130" t="s">
        <v>94</v>
      </c>
      <c r="D3" s="130" t="s">
        <v>103</v>
      </c>
      <c r="E3" s="131" t="s">
        <v>105</v>
      </c>
      <c r="H3" s="95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</row>
    <row r="4" ht="24.75" customHeight="1">
      <c r="A4" s="97"/>
      <c r="B4" s="135" t="s">
        <v>121</v>
      </c>
      <c r="C4" s="135" t="str">
        <f>'Team Lists Records LIVE'!C4</f>
        <v>Fairfield, CT</v>
      </c>
      <c r="D4" s="135" t="str">
        <f>'Team Lists Records LIVE'!D4</f>
        <v>Fairfield American Little League</v>
      </c>
      <c r="E4" s="136">
        <f>'Brackets To Edit'!Z4</f>
        <v>1</v>
      </c>
      <c r="F4" s="137" t="s">
        <v>134</v>
      </c>
      <c r="G4" s="138">
        <f>'Brackets To Edit'!AA4</f>
        <v>2</v>
      </c>
      <c r="H4" s="102">
        <f t="shared" ref="H4:H9" si="1">G4</f>
        <v>2</v>
      </c>
      <c r="I4" s="103">
        <f t="shared" ref="I4:I9" si="2">G4</f>
        <v>2</v>
      </c>
      <c r="J4" s="103">
        <f t="shared" ref="J4:J9" si="3">G4</f>
        <v>2</v>
      </c>
      <c r="K4" s="103">
        <f t="shared" ref="K4:K9" si="4">G4</f>
        <v>2</v>
      </c>
      <c r="L4" s="103">
        <f t="shared" ref="L4:L9" si="5">G4</f>
        <v>2</v>
      </c>
      <c r="M4" s="103">
        <f t="shared" ref="M4:M9" si="6">G4</f>
        <v>2</v>
      </c>
      <c r="N4" s="103">
        <f t="shared" ref="N4:N9" si="7">G4</f>
        <v>2</v>
      </c>
      <c r="O4" s="103">
        <f t="shared" ref="O4:O9" si="8">G4</f>
        <v>2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</row>
    <row r="5" ht="24.75" customHeight="1">
      <c r="A5" s="97"/>
      <c r="B5" s="140" t="s">
        <v>152</v>
      </c>
      <c r="C5" s="140" t="str">
        <f>'Team Lists Records LIVE'!C5</f>
        <v>Saco, ME</v>
      </c>
      <c r="D5" s="140" t="str">
        <f>'Team Lists Records LIVE'!D5</f>
        <v>Saco/Maremont Little League</v>
      </c>
      <c r="E5" s="141">
        <f>'Brackets To Edit'!Z5</f>
        <v>0</v>
      </c>
      <c r="F5" s="142" t="s">
        <v>134</v>
      </c>
      <c r="G5" s="143">
        <f>'Brackets To Edit'!AA5</f>
        <v>2</v>
      </c>
      <c r="H5" s="109">
        <f t="shared" si="1"/>
        <v>2</v>
      </c>
      <c r="I5" s="103">
        <f t="shared" si="2"/>
        <v>2</v>
      </c>
      <c r="J5" s="103">
        <f t="shared" si="3"/>
        <v>2</v>
      </c>
      <c r="K5" s="103">
        <f t="shared" si="4"/>
        <v>2</v>
      </c>
      <c r="L5" s="103">
        <f t="shared" si="5"/>
        <v>2</v>
      </c>
      <c r="M5" s="103">
        <f t="shared" si="6"/>
        <v>2</v>
      </c>
      <c r="N5" s="103">
        <f t="shared" si="7"/>
        <v>2</v>
      </c>
      <c r="O5" s="103">
        <f t="shared" si="8"/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</row>
    <row r="6" ht="24.75" customHeight="1">
      <c r="A6" s="97"/>
      <c r="B6" s="135" t="s">
        <v>155</v>
      </c>
      <c r="C6" s="135" t="str">
        <f>'Team Lists Records LIVE'!C6</f>
        <v>Pittsfield, MA</v>
      </c>
      <c r="D6" s="135" t="str">
        <f>'Team Lists Records LIVE'!D6</f>
        <v>Pittsfield American Little League</v>
      </c>
      <c r="E6" s="136">
        <f>'Brackets To Edit'!Z6</f>
        <v>3</v>
      </c>
      <c r="F6" s="137" t="s">
        <v>134</v>
      </c>
      <c r="G6" s="138">
        <f>'Brackets To Edit'!AA6</f>
        <v>1</v>
      </c>
      <c r="H6" s="102">
        <f t="shared" si="1"/>
        <v>1</v>
      </c>
      <c r="I6" s="103">
        <f t="shared" si="2"/>
        <v>1</v>
      </c>
      <c r="J6" s="103">
        <f t="shared" si="3"/>
        <v>1</v>
      </c>
      <c r="K6" s="103">
        <f t="shared" si="4"/>
        <v>1</v>
      </c>
      <c r="L6" s="103">
        <f t="shared" si="5"/>
        <v>1</v>
      </c>
      <c r="M6" s="103">
        <f t="shared" si="6"/>
        <v>1</v>
      </c>
      <c r="N6" s="103">
        <f t="shared" si="7"/>
        <v>1</v>
      </c>
      <c r="O6" s="103">
        <f t="shared" si="8"/>
        <v>1</v>
      </c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</row>
    <row r="7" ht="24.75" customHeight="1">
      <c r="A7" s="97"/>
      <c r="B7" s="140" t="s">
        <v>158</v>
      </c>
      <c r="C7" s="140" t="str">
        <f>'Team Lists Records LIVE'!C7</f>
        <v>Goffstown, NH</v>
      </c>
      <c r="D7" s="140" t="str">
        <f>'Team Lists Records LIVE'!D7</f>
        <v>Goffstown Junior Baseball Little League</v>
      </c>
      <c r="E7" s="141">
        <f>'Brackets To Edit'!Z7</f>
        <v>2</v>
      </c>
      <c r="F7" s="142" t="s">
        <v>134</v>
      </c>
      <c r="G7" s="143">
        <f>'Brackets To Edit'!AA7</f>
        <v>2</v>
      </c>
      <c r="H7" s="109">
        <f t="shared" si="1"/>
        <v>2</v>
      </c>
      <c r="I7" s="103">
        <f t="shared" si="2"/>
        <v>2</v>
      </c>
      <c r="J7" s="103">
        <f t="shared" si="3"/>
        <v>2</v>
      </c>
      <c r="K7" s="103">
        <f t="shared" si="4"/>
        <v>2</v>
      </c>
      <c r="L7" s="103">
        <f t="shared" si="5"/>
        <v>2</v>
      </c>
      <c r="M7" s="103">
        <f t="shared" si="6"/>
        <v>2</v>
      </c>
      <c r="N7" s="103">
        <f t="shared" si="7"/>
        <v>2</v>
      </c>
      <c r="O7" s="103">
        <f t="shared" si="8"/>
        <v>2</v>
      </c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</row>
    <row r="8" ht="24.75" customHeight="1">
      <c r="A8" s="97"/>
      <c r="B8" s="135" t="s">
        <v>161</v>
      </c>
      <c r="C8" s="135" t="str">
        <f>'Team Lists Records LIVE'!C8</f>
        <v>Coventry, RI</v>
      </c>
      <c r="D8" s="135" t="str">
        <f>'Team Lists Records LIVE'!D8</f>
        <v>Coventry Little League</v>
      </c>
      <c r="E8" s="136">
        <f>'Brackets To Edit'!Z8</f>
        <v>4</v>
      </c>
      <c r="F8" s="137" t="s">
        <v>134</v>
      </c>
      <c r="G8" s="138">
        <f>'Brackets To Edit'!AA8</f>
        <v>1</v>
      </c>
      <c r="H8" s="102">
        <f t="shared" si="1"/>
        <v>1</v>
      </c>
      <c r="I8" s="103">
        <f t="shared" si="2"/>
        <v>1</v>
      </c>
      <c r="J8" s="103">
        <f t="shared" si="3"/>
        <v>1</v>
      </c>
      <c r="K8" s="103">
        <f t="shared" si="4"/>
        <v>1</v>
      </c>
      <c r="L8" s="103">
        <f t="shared" si="5"/>
        <v>1</v>
      </c>
      <c r="M8" s="103">
        <f t="shared" si="6"/>
        <v>1</v>
      </c>
      <c r="N8" s="103">
        <f t="shared" si="7"/>
        <v>1</v>
      </c>
      <c r="O8" s="103">
        <f t="shared" si="8"/>
        <v>1</v>
      </c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</row>
    <row r="9" ht="24.75" customHeight="1">
      <c r="A9" s="97"/>
      <c r="B9" s="140" t="s">
        <v>164</v>
      </c>
      <c r="C9" s="140" t="str">
        <f>'Team Lists Records LIVE'!C9</f>
        <v>South Burlington, VT</v>
      </c>
      <c r="D9" s="140" t="str">
        <f>'Team Lists Records LIVE'!D9</f>
        <v>South Burlington Little League</v>
      </c>
      <c r="E9" s="141">
        <f>'Brackets To Edit'!Z9</f>
        <v>0</v>
      </c>
      <c r="F9" s="142" t="s">
        <v>134</v>
      </c>
      <c r="G9" s="143">
        <f>'Brackets To Edit'!AA9</f>
        <v>2</v>
      </c>
      <c r="H9" s="112">
        <f t="shared" si="1"/>
        <v>2</v>
      </c>
      <c r="I9" s="103">
        <f t="shared" si="2"/>
        <v>2</v>
      </c>
      <c r="J9" s="103">
        <f t="shared" si="3"/>
        <v>2</v>
      </c>
      <c r="K9" s="103">
        <f t="shared" si="4"/>
        <v>2</v>
      </c>
      <c r="L9" s="103">
        <f t="shared" si="5"/>
        <v>2</v>
      </c>
      <c r="M9" s="103">
        <f t="shared" si="6"/>
        <v>2</v>
      </c>
      <c r="N9" s="103">
        <f t="shared" si="7"/>
        <v>2</v>
      </c>
      <c r="O9" s="103">
        <f t="shared" si="8"/>
        <v>2</v>
      </c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</row>
    <row r="10" ht="21.75" customHeight="1">
      <c r="A10" s="113"/>
      <c r="B10" s="113"/>
      <c r="C10" s="114"/>
      <c r="D10" s="115" t="str">
        <f>'Brackets To Edit'!AC13</f>
        <v>Massachusetts</v>
      </c>
      <c r="E10" s="115" t="str">
        <f>D10</f>
        <v>Massachusetts</v>
      </c>
      <c r="F10" s="115" t="str">
        <f>D10</f>
        <v>Massachusetts</v>
      </c>
      <c r="G10" s="115" t="str">
        <f>D10</f>
        <v>Massachusetts</v>
      </c>
      <c r="H10" s="116" t="str">
        <f>D10</f>
        <v>Massachusetts</v>
      </c>
      <c r="I10" s="117" t="str">
        <f>D10</f>
        <v>Massachusetts</v>
      </c>
      <c r="J10" s="117" t="str">
        <f>D10</f>
        <v>Massachusetts</v>
      </c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</row>
    <row r="11" ht="43.5" customHeight="1">
      <c r="A11" s="87"/>
      <c r="B11" s="129" t="s">
        <v>217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90"/>
      <c r="Y11" s="91"/>
      <c r="Z11" s="91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1"/>
    </row>
    <row r="12" ht="39.0" customHeight="1">
      <c r="A12" s="92"/>
      <c r="B12" s="130" t="s">
        <v>92</v>
      </c>
      <c r="C12" s="130" t="s">
        <v>94</v>
      </c>
      <c r="D12" s="130" t="s">
        <v>103</v>
      </c>
      <c r="E12" s="131" t="s">
        <v>105</v>
      </c>
      <c r="H12" s="95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</row>
    <row r="13" ht="24.75" customHeight="1">
      <c r="A13" s="97"/>
      <c r="B13" s="135" t="s">
        <v>168</v>
      </c>
      <c r="C13" s="135" t="str">
        <f>'Team Lists Records LIVE'!C13</f>
        <v>Milton, DE</v>
      </c>
      <c r="D13" s="135" t="str">
        <f>'Team Lists Records LIVE'!D13</f>
        <v>Milton Little League</v>
      </c>
      <c r="E13" s="136">
        <f>'Brackets To Edit'!Z48</f>
        <v>0</v>
      </c>
      <c r="F13" s="137" t="s">
        <v>134</v>
      </c>
      <c r="G13" s="138">
        <f>'Brackets To Edit'!AA48</f>
        <v>2</v>
      </c>
      <c r="H13" s="124">
        <f t="shared" ref="H13:H18" si="9">G13</f>
        <v>2</v>
      </c>
      <c r="I13" s="103">
        <f t="shared" ref="I13:I18" si="10">G13</f>
        <v>2</v>
      </c>
      <c r="J13" s="103">
        <f t="shared" ref="J13:J18" si="11">G13</f>
        <v>2</v>
      </c>
      <c r="K13" s="103">
        <f t="shared" ref="K13:K18" si="12">G13</f>
        <v>2</v>
      </c>
      <c r="L13" s="103">
        <f t="shared" ref="L13:L18" si="13">G13</f>
        <v>2</v>
      </c>
      <c r="M13" s="103">
        <f t="shared" ref="M13:M18" si="14">G13</f>
        <v>2</v>
      </c>
      <c r="N13" s="103">
        <f t="shared" ref="N13:N18" si="15">G13</f>
        <v>2</v>
      </c>
      <c r="O13" s="103">
        <f t="shared" ref="O13:O18" si="16">G13</f>
        <v>2</v>
      </c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</row>
    <row r="14" ht="24.75" customHeight="1">
      <c r="A14" s="97"/>
      <c r="B14" s="140" t="s">
        <v>171</v>
      </c>
      <c r="C14" s="140" t="str">
        <f>'Team Lists Records LIVE'!C14</f>
        <v>Berlin, MD</v>
      </c>
      <c r="D14" s="140" t="str">
        <f>'Team Lists Records LIVE'!D14</f>
        <v>Berlin Little League</v>
      </c>
      <c r="E14" s="141">
        <f>'Brackets To Edit'!Z49</f>
        <v>4</v>
      </c>
      <c r="F14" s="142" t="s">
        <v>134</v>
      </c>
      <c r="G14" s="143">
        <f>'Brackets To Edit'!AA49</f>
        <v>2</v>
      </c>
      <c r="H14" s="125">
        <f t="shared" si="9"/>
        <v>2</v>
      </c>
      <c r="I14" s="103">
        <f t="shared" si="10"/>
        <v>2</v>
      </c>
      <c r="J14" s="103">
        <f t="shared" si="11"/>
        <v>2</v>
      </c>
      <c r="K14" s="103">
        <f t="shared" si="12"/>
        <v>2</v>
      </c>
      <c r="L14" s="103">
        <f t="shared" si="13"/>
        <v>2</v>
      </c>
      <c r="M14" s="103">
        <f t="shared" si="14"/>
        <v>2</v>
      </c>
      <c r="N14" s="103">
        <f t="shared" si="15"/>
        <v>2</v>
      </c>
      <c r="O14" s="103">
        <f t="shared" si="16"/>
        <v>2</v>
      </c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</row>
    <row r="15" ht="24.75" customHeight="1">
      <c r="A15" s="97"/>
      <c r="B15" s="135" t="s">
        <v>174</v>
      </c>
      <c r="C15" s="135" t="str">
        <f>'Team Lists Records LIVE'!C15</f>
        <v>Middletown, NJ</v>
      </c>
      <c r="D15" s="135" t="str">
        <f>'Team Lists Records LIVE'!D15</f>
        <v>Middletown Little League</v>
      </c>
      <c r="E15" s="136">
        <f>'Brackets To Edit'!Z50</f>
        <v>1</v>
      </c>
      <c r="F15" s="137" t="s">
        <v>134</v>
      </c>
      <c r="G15" s="138">
        <f>'Brackets To Edit'!AA50</f>
        <v>2</v>
      </c>
      <c r="H15" s="124">
        <f t="shared" si="9"/>
        <v>2</v>
      </c>
      <c r="I15" s="103">
        <f t="shared" si="10"/>
        <v>2</v>
      </c>
      <c r="J15" s="103">
        <f t="shared" si="11"/>
        <v>2</v>
      </c>
      <c r="K15" s="103">
        <f t="shared" si="12"/>
        <v>2</v>
      </c>
      <c r="L15" s="103">
        <f t="shared" si="13"/>
        <v>2</v>
      </c>
      <c r="M15" s="103">
        <f t="shared" si="14"/>
        <v>2</v>
      </c>
      <c r="N15" s="103">
        <f t="shared" si="15"/>
        <v>2</v>
      </c>
      <c r="O15" s="103">
        <f t="shared" si="16"/>
        <v>2</v>
      </c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</row>
    <row r="16" ht="24.75" customHeight="1">
      <c r="A16" s="97"/>
      <c r="B16" s="140" t="s">
        <v>177</v>
      </c>
      <c r="C16" s="140" t="str">
        <f>'Team Lists Records LIVE'!C16</f>
        <v>Staten Island, NY</v>
      </c>
      <c r="D16" s="140" t="str">
        <f>'Team Lists Records LIVE'!D16</f>
        <v>Mid Island Little League</v>
      </c>
      <c r="E16" s="141">
        <f>'Brackets To Edit'!Z51</f>
        <v>4</v>
      </c>
      <c r="F16" s="142" t="s">
        <v>134</v>
      </c>
      <c r="G16" s="143">
        <f>'Brackets To Edit'!AA51</f>
        <v>0</v>
      </c>
      <c r="H16" s="125">
        <f t="shared" si="9"/>
        <v>0</v>
      </c>
      <c r="I16" s="103">
        <f t="shared" si="10"/>
        <v>0</v>
      </c>
      <c r="J16" s="103">
        <f t="shared" si="11"/>
        <v>0</v>
      </c>
      <c r="K16" s="103">
        <f t="shared" si="12"/>
        <v>0</v>
      </c>
      <c r="L16" s="103">
        <f t="shared" si="13"/>
        <v>0</v>
      </c>
      <c r="M16" s="103">
        <f t="shared" si="14"/>
        <v>0</v>
      </c>
      <c r="N16" s="103">
        <f t="shared" si="15"/>
        <v>0</v>
      </c>
      <c r="O16" s="103">
        <f t="shared" si="16"/>
        <v>0</v>
      </c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</row>
    <row r="17" ht="24.75" customHeight="1">
      <c r="A17" s="97"/>
      <c r="B17" s="135" t="s">
        <v>180</v>
      </c>
      <c r="C17" s="135" t="str">
        <f>'Team Lists Records LIVE'!C17</f>
        <v>Clinton County, PA</v>
      </c>
      <c r="D17" s="135" t="str">
        <f>'Team Lists Records LIVE'!D17</f>
        <v>Keystone Little League</v>
      </c>
      <c r="E17" s="136">
        <f>'Brackets To Edit'!Z52</f>
        <v>1</v>
      </c>
      <c r="F17" s="137" t="s">
        <v>134</v>
      </c>
      <c r="G17" s="138">
        <f>'Brackets To Edit'!AA52</f>
        <v>2</v>
      </c>
      <c r="H17" s="124">
        <f t="shared" si="9"/>
        <v>2</v>
      </c>
      <c r="I17" s="103">
        <f t="shared" si="10"/>
        <v>2</v>
      </c>
      <c r="J17" s="103">
        <f t="shared" si="11"/>
        <v>2</v>
      </c>
      <c r="K17" s="103">
        <f t="shared" si="12"/>
        <v>2</v>
      </c>
      <c r="L17" s="103">
        <f t="shared" si="13"/>
        <v>2</v>
      </c>
      <c r="M17" s="103">
        <f t="shared" si="14"/>
        <v>2</v>
      </c>
      <c r="N17" s="103">
        <f t="shared" si="15"/>
        <v>2</v>
      </c>
      <c r="O17" s="103">
        <f t="shared" si="16"/>
        <v>2</v>
      </c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</row>
    <row r="18" ht="24.75" customHeight="1">
      <c r="A18" s="97"/>
      <c r="B18" s="140" t="s">
        <v>183</v>
      </c>
      <c r="C18" s="140" t="str">
        <f>'Team Lists Records LIVE'!C18</f>
        <v>Washington, DC</v>
      </c>
      <c r="D18" s="140" t="str">
        <f>'Team Lists Records LIVE'!D18</f>
        <v>Mamie Johnson Little League</v>
      </c>
      <c r="E18" s="141">
        <f>'Brackets To Edit'!Z53</f>
        <v>0</v>
      </c>
      <c r="F18" s="142" t="s">
        <v>134</v>
      </c>
      <c r="G18" s="143">
        <f>'Brackets To Edit'!AA53</f>
        <v>2</v>
      </c>
      <c r="H18" s="126">
        <f t="shared" si="9"/>
        <v>2</v>
      </c>
      <c r="I18" s="103">
        <f t="shared" si="10"/>
        <v>2</v>
      </c>
      <c r="J18" s="103">
        <f t="shared" si="11"/>
        <v>2</v>
      </c>
      <c r="K18" s="103">
        <f t="shared" si="12"/>
        <v>2</v>
      </c>
      <c r="L18" s="103">
        <f t="shared" si="13"/>
        <v>2</v>
      </c>
      <c r="M18" s="103">
        <f t="shared" si="14"/>
        <v>2</v>
      </c>
      <c r="N18" s="103">
        <f t="shared" si="15"/>
        <v>2</v>
      </c>
      <c r="O18" s="103">
        <f t="shared" si="16"/>
        <v>2</v>
      </c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</row>
    <row r="19" ht="7.5" customHeight="1">
      <c r="A19" s="113"/>
      <c r="B19" s="113"/>
      <c r="C19" s="114"/>
      <c r="D19" s="114"/>
      <c r="E19" s="114"/>
      <c r="F19" s="127"/>
      <c r="G19" s="114"/>
      <c r="H19" s="114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</row>
    <row r="20">
      <c r="A20" s="113"/>
      <c r="B20" s="113"/>
      <c r="C20" s="114"/>
      <c r="D20" s="116" t="str">
        <f>'Brackets To Edit'!AC57</f>
        <v>Maryland</v>
      </c>
      <c r="E20" s="115" t="str">
        <f>D20</f>
        <v>Maryland</v>
      </c>
      <c r="F20" s="115" t="str">
        <f>D20</f>
        <v>Maryland</v>
      </c>
      <c r="G20" s="115" t="str">
        <f>D20</f>
        <v>Maryland</v>
      </c>
      <c r="H20" s="116" t="str">
        <f>D20</f>
        <v>Maryland</v>
      </c>
      <c r="I20" s="117" t="str">
        <f>D20</f>
        <v>Maryland</v>
      </c>
      <c r="J20" s="117" t="str">
        <f>D20</f>
        <v>Maryland</v>
      </c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</row>
    <row r="21">
      <c r="A21" s="113"/>
      <c r="B21" s="128" t="str">
        <f>'Brackets To Edit'!V19</f>
        <v>Rhode Island</v>
      </c>
      <c r="C21" s="128" t="str">
        <f>'Brackets To Edit'!V19</f>
        <v>Rhode Island</v>
      </c>
      <c r="D21" s="128" t="str">
        <f>'Brackets To Edit'!V19</f>
        <v>Rhode Island</v>
      </c>
      <c r="E21" s="128" t="str">
        <f>'Brackets To Edit'!V19</f>
        <v>Rhode Island</v>
      </c>
      <c r="F21" s="128" t="str">
        <f>'Brackets To Edit'!V19</f>
        <v>Rhode Island</v>
      </c>
      <c r="G21" s="128" t="str">
        <f>'Brackets To Edit'!V19</f>
        <v>Rhode Island</v>
      </c>
      <c r="H21" s="114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</row>
    <row r="22">
      <c r="A22" s="113"/>
      <c r="B22" s="128" t="str">
        <f>'Brackets To Edit'!V63</f>
        <v>New York</v>
      </c>
      <c r="C22" s="128" t="str">
        <f>'Brackets To Edit'!V63</f>
        <v>New York</v>
      </c>
      <c r="D22" s="128" t="str">
        <f>'Brackets To Edit'!V63</f>
        <v>New York</v>
      </c>
      <c r="E22" s="128" t="str">
        <f>'Brackets To Edit'!V63</f>
        <v>New York</v>
      </c>
      <c r="F22" s="128" t="str">
        <f>'Brackets To Edit'!V63</f>
        <v>New York</v>
      </c>
      <c r="G22" s="128" t="str">
        <f>'Brackets To Edit'!V63</f>
        <v>New York</v>
      </c>
      <c r="H22" s="114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</row>
    <row r="23">
      <c r="A23" s="113"/>
      <c r="B23" s="113"/>
      <c r="C23" s="114"/>
      <c r="D23" s="114"/>
      <c r="E23" s="114"/>
      <c r="F23" s="127"/>
      <c r="G23" s="114"/>
      <c r="H23" s="114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</row>
    <row r="24">
      <c r="A24" s="113"/>
      <c r="B24" s="113"/>
      <c r="C24" s="114"/>
      <c r="D24" s="114"/>
      <c r="E24" s="114"/>
      <c r="F24" s="127"/>
      <c r="G24" s="114"/>
      <c r="H24" s="114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</row>
    <row r="25">
      <c r="A25" s="113"/>
      <c r="B25" s="113"/>
      <c r="C25" s="114"/>
      <c r="D25" s="114"/>
      <c r="E25" s="114"/>
      <c r="F25" s="127"/>
      <c r="G25" s="114"/>
      <c r="H25" s="114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</row>
    <row r="26">
      <c r="A26" s="113"/>
      <c r="B26" s="113"/>
      <c r="C26" s="114"/>
      <c r="D26" s="114"/>
      <c r="E26" s="114"/>
      <c r="F26" s="127"/>
      <c r="G26" s="114"/>
      <c r="H26" s="114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</row>
    <row r="27">
      <c r="A27" s="113"/>
      <c r="B27" s="113"/>
      <c r="C27" s="114"/>
      <c r="D27" s="114"/>
      <c r="E27" s="114"/>
      <c r="F27" s="127"/>
      <c r="G27" s="114"/>
      <c r="H27" s="114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</row>
    <row r="28">
      <c r="A28" s="113"/>
      <c r="B28" s="113"/>
      <c r="C28" s="114"/>
      <c r="D28" s="114"/>
      <c r="E28" s="114"/>
      <c r="F28" s="127"/>
      <c r="G28" s="114"/>
      <c r="H28" s="114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</row>
    <row r="29">
      <c r="A29" s="113"/>
      <c r="B29" s="113"/>
      <c r="C29" s="114"/>
      <c r="D29" s="114"/>
      <c r="E29" s="114"/>
      <c r="F29" s="127"/>
      <c r="G29" s="114"/>
      <c r="H29" s="114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</row>
    <row r="30">
      <c r="A30" s="113"/>
      <c r="B30" s="113"/>
      <c r="C30" s="114"/>
      <c r="D30" s="114"/>
      <c r="E30" s="114"/>
      <c r="F30" s="127"/>
      <c r="G30" s="114"/>
      <c r="H30" s="114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</row>
    <row r="31">
      <c r="A31" s="113"/>
      <c r="B31" s="113"/>
      <c r="C31" s="114"/>
      <c r="D31" s="114"/>
      <c r="E31" s="114"/>
      <c r="F31" s="127"/>
      <c r="G31" s="114"/>
      <c r="H31" s="114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</row>
    <row r="32">
      <c r="A32" s="113"/>
      <c r="B32" s="113"/>
      <c r="C32" s="114"/>
      <c r="D32" s="114"/>
      <c r="E32" s="114"/>
      <c r="F32" s="127"/>
      <c r="G32" s="114"/>
      <c r="H32" s="114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</row>
    <row r="33">
      <c r="A33" s="113"/>
      <c r="B33" s="113"/>
      <c r="C33" s="114"/>
      <c r="D33" s="114"/>
      <c r="E33" s="114"/>
      <c r="F33" s="127"/>
      <c r="G33" s="114"/>
      <c r="H33" s="114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</row>
    <row r="34">
      <c r="A34" s="113"/>
      <c r="B34" s="113"/>
      <c r="C34" s="114"/>
      <c r="D34" s="114"/>
      <c r="E34" s="114"/>
      <c r="F34" s="127"/>
      <c r="G34" s="114"/>
      <c r="H34" s="114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</row>
    <row r="35">
      <c r="A35" s="113"/>
      <c r="B35" s="113"/>
      <c r="C35" s="114"/>
      <c r="D35" s="114"/>
      <c r="E35" s="114"/>
      <c r="F35" s="127"/>
      <c r="G35" s="114"/>
      <c r="H35" s="114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</row>
    <row r="36">
      <c r="A36" s="113"/>
      <c r="B36" s="113"/>
      <c r="C36" s="114"/>
      <c r="D36" s="114"/>
      <c r="E36" s="114"/>
      <c r="F36" s="127"/>
      <c r="G36" s="114"/>
      <c r="H36" s="114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</row>
    <row r="37">
      <c r="A37" s="113"/>
      <c r="B37" s="113"/>
      <c r="C37" s="114"/>
      <c r="D37" s="114"/>
      <c r="E37" s="114"/>
      <c r="F37" s="127"/>
      <c r="G37" s="114"/>
      <c r="H37" s="114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</row>
    <row r="38">
      <c r="A38" s="118"/>
      <c r="B38" s="118"/>
      <c r="C38" s="118"/>
      <c r="D38" s="114"/>
      <c r="E38" s="114"/>
      <c r="F38" s="127"/>
      <c r="G38" s="114"/>
      <c r="H38" s="114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</row>
    <row r="39" ht="6.75" customHeight="1">
      <c r="A39" s="118"/>
      <c r="B39" s="118"/>
      <c r="C39" s="118"/>
      <c r="D39" s="114"/>
      <c r="E39" s="114"/>
      <c r="F39" s="127"/>
      <c r="G39" s="114"/>
      <c r="H39" s="114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</row>
    <row r="40" ht="22.5" customHeight="1">
      <c r="A40" s="118"/>
      <c r="B40" s="118"/>
      <c r="C40" s="118"/>
      <c r="D40" s="114"/>
      <c r="E40" s="114"/>
      <c r="F40" s="127"/>
      <c r="G40" s="114"/>
      <c r="H40" s="114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</row>
    <row r="41" ht="22.5" customHeight="1">
      <c r="A41" s="118"/>
      <c r="B41" s="118"/>
      <c r="C41" s="118"/>
      <c r="D41" s="114"/>
      <c r="E41" s="114"/>
      <c r="F41" s="127"/>
      <c r="G41" s="114"/>
      <c r="H41" s="114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</row>
    <row r="42" ht="22.5" customHeight="1">
      <c r="A42" s="118"/>
      <c r="B42" s="118"/>
      <c r="C42" s="118"/>
      <c r="D42" s="114"/>
      <c r="E42" s="114"/>
      <c r="F42" s="127"/>
      <c r="G42" s="114"/>
      <c r="H42" s="114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</row>
    <row r="43" ht="22.5" customHeight="1">
      <c r="A43" s="118"/>
      <c r="B43" s="118"/>
      <c r="C43" s="118"/>
      <c r="D43" s="114"/>
      <c r="E43" s="114"/>
      <c r="F43" s="127"/>
      <c r="G43" s="114"/>
      <c r="H43" s="114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</row>
    <row r="44" ht="22.5" customHeight="1">
      <c r="A44" s="118"/>
      <c r="B44" s="118"/>
      <c r="C44" s="118"/>
      <c r="D44" s="114"/>
      <c r="E44" s="114"/>
      <c r="F44" s="127"/>
      <c r="G44" s="114"/>
      <c r="H44" s="114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</row>
    <row r="45" ht="22.5" customHeight="1">
      <c r="A45" s="118"/>
      <c r="B45" s="118"/>
      <c r="C45" s="118"/>
      <c r="D45" s="114"/>
      <c r="E45" s="114"/>
      <c r="F45" s="127"/>
      <c r="G45" s="114"/>
      <c r="H45" s="114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</row>
    <row r="46" ht="22.5" customHeight="1">
      <c r="A46" s="118"/>
      <c r="B46" s="118"/>
      <c r="C46" s="118"/>
      <c r="D46" s="114"/>
      <c r="E46" s="114"/>
      <c r="F46" s="127"/>
      <c r="G46" s="114"/>
      <c r="H46" s="114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</row>
    <row r="47" ht="22.5" customHeight="1">
      <c r="A47" s="118"/>
      <c r="B47" s="118"/>
      <c r="C47" s="118"/>
      <c r="D47" s="114"/>
      <c r="E47" s="114"/>
      <c r="F47" s="127"/>
      <c r="G47" s="114"/>
      <c r="H47" s="114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</row>
    <row r="48" ht="22.5" customHeight="1">
      <c r="A48" s="118"/>
      <c r="B48" s="118"/>
      <c r="C48" s="118"/>
      <c r="D48" s="114"/>
      <c r="E48" s="114"/>
      <c r="F48" s="127"/>
      <c r="G48" s="114"/>
      <c r="H48" s="114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</row>
    <row r="49" ht="22.5" customHeight="1">
      <c r="A49" s="118"/>
      <c r="B49" s="118"/>
      <c r="C49" s="118"/>
      <c r="D49" s="114"/>
      <c r="E49" s="114"/>
      <c r="F49" s="127"/>
      <c r="G49" s="114"/>
      <c r="H49" s="114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</row>
    <row r="50">
      <c r="A50" s="113"/>
      <c r="B50" s="113"/>
      <c r="C50" s="114"/>
      <c r="D50" s="114"/>
      <c r="E50" s="114"/>
      <c r="F50" s="127"/>
      <c r="G50" s="114"/>
      <c r="H50" s="114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</row>
    <row r="51">
      <c r="A51" s="113"/>
      <c r="B51" s="113"/>
      <c r="C51" s="114"/>
      <c r="D51" s="114"/>
      <c r="E51" s="114"/>
      <c r="F51" s="127"/>
      <c r="G51" s="114"/>
      <c r="H51" s="114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</row>
    <row r="52">
      <c r="A52" s="113"/>
      <c r="B52" s="113"/>
      <c r="C52" s="114"/>
      <c r="D52" s="114"/>
      <c r="E52" s="114"/>
      <c r="F52" s="127"/>
      <c r="G52" s="114"/>
      <c r="H52" s="114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</row>
    <row r="53">
      <c r="A53" s="113"/>
      <c r="B53" s="113"/>
      <c r="C53" s="114"/>
      <c r="D53" s="114"/>
      <c r="E53" s="114"/>
      <c r="F53" s="127"/>
      <c r="G53" s="114"/>
      <c r="H53" s="114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</row>
    <row r="54">
      <c r="A54" s="113"/>
      <c r="B54" s="113"/>
      <c r="C54" s="114"/>
      <c r="D54" s="114"/>
      <c r="E54" s="114"/>
      <c r="F54" s="127"/>
      <c r="G54" s="114"/>
      <c r="H54" s="114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</row>
    <row r="55">
      <c r="A55" s="113"/>
      <c r="B55" s="113"/>
      <c r="C55" s="114"/>
      <c r="D55" s="114"/>
      <c r="E55" s="114"/>
      <c r="F55" s="127"/>
      <c r="G55" s="114"/>
      <c r="H55" s="114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</row>
    <row r="56">
      <c r="A56" s="113"/>
      <c r="B56" s="113"/>
      <c r="C56" s="114"/>
      <c r="D56" s="114"/>
      <c r="E56" s="114"/>
      <c r="F56" s="127"/>
      <c r="G56" s="114"/>
      <c r="H56" s="114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</row>
    <row r="57">
      <c r="A57" s="113"/>
      <c r="B57" s="113"/>
      <c r="C57" s="114"/>
      <c r="D57" s="114"/>
      <c r="E57" s="114"/>
      <c r="F57" s="127"/>
      <c r="G57" s="114"/>
      <c r="H57" s="114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</row>
    <row r="58">
      <c r="A58" s="113"/>
      <c r="B58" s="113"/>
      <c r="C58" s="114"/>
      <c r="D58" s="114"/>
      <c r="E58" s="114"/>
      <c r="F58" s="127"/>
      <c r="G58" s="114"/>
      <c r="H58" s="114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</row>
    <row r="59">
      <c r="A59" s="113"/>
      <c r="B59" s="113"/>
      <c r="C59" s="114"/>
      <c r="D59" s="114"/>
      <c r="E59" s="114"/>
      <c r="F59" s="127"/>
      <c r="G59" s="114"/>
      <c r="H59" s="114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</row>
    <row r="60">
      <c r="A60" s="113"/>
      <c r="B60" s="113"/>
      <c r="C60" s="114"/>
      <c r="D60" s="114"/>
      <c r="E60" s="114"/>
      <c r="F60" s="127"/>
      <c r="G60" s="114"/>
      <c r="H60" s="114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</row>
    <row r="61">
      <c r="A61" s="113"/>
      <c r="B61" s="113"/>
      <c r="C61" s="114"/>
      <c r="D61" s="114"/>
      <c r="E61" s="114"/>
      <c r="F61" s="127"/>
      <c r="G61" s="114"/>
      <c r="H61" s="114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</row>
    <row r="62">
      <c r="A62" s="113"/>
      <c r="B62" s="113"/>
      <c r="C62" s="114"/>
      <c r="D62" s="114"/>
      <c r="E62" s="114"/>
      <c r="F62" s="127"/>
      <c r="G62" s="114"/>
      <c r="H62" s="114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</row>
    <row r="63">
      <c r="A63" s="113"/>
      <c r="B63" s="113"/>
      <c r="C63" s="114"/>
      <c r="D63" s="114"/>
      <c r="E63" s="114"/>
      <c r="F63" s="127"/>
      <c r="G63" s="114"/>
      <c r="H63" s="114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</row>
    <row r="64">
      <c r="A64" s="113"/>
      <c r="B64" s="113"/>
      <c r="C64" s="114"/>
      <c r="D64" s="114"/>
      <c r="E64" s="114"/>
      <c r="F64" s="127"/>
      <c r="G64" s="114"/>
      <c r="H64" s="114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</row>
    <row r="65">
      <c r="A65" s="113"/>
      <c r="B65" s="118"/>
      <c r="C65" s="118"/>
      <c r="D65" s="118"/>
      <c r="E65" s="118"/>
      <c r="F65" s="118"/>
      <c r="G65" s="118"/>
      <c r="H65" s="114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</row>
    <row r="66">
      <c r="A66" s="113"/>
      <c r="B66" s="113"/>
      <c r="C66" s="114"/>
      <c r="D66" s="114"/>
      <c r="E66" s="114"/>
      <c r="F66" s="127"/>
      <c r="G66" s="114"/>
      <c r="H66" s="114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</row>
    <row r="67">
      <c r="A67" s="113"/>
      <c r="B67" s="113"/>
      <c r="C67" s="114"/>
      <c r="D67" s="114"/>
      <c r="E67" s="114"/>
      <c r="F67" s="127"/>
      <c r="G67" s="114"/>
      <c r="H67" s="114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</row>
    <row r="68">
      <c r="A68" s="113"/>
      <c r="B68" s="113"/>
      <c r="C68" s="114"/>
      <c r="D68" s="114"/>
      <c r="E68" s="114"/>
      <c r="F68" s="127"/>
      <c r="G68" s="114"/>
      <c r="H68" s="114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</row>
    <row r="69">
      <c r="A69" s="113"/>
      <c r="B69" s="113"/>
      <c r="C69" s="114"/>
      <c r="D69" s="114"/>
      <c r="E69" s="114"/>
      <c r="F69" s="127"/>
      <c r="G69" s="114"/>
      <c r="H69" s="114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</row>
    <row r="70">
      <c r="A70" s="113"/>
      <c r="B70" s="113"/>
      <c r="C70" s="114"/>
      <c r="D70" s="114"/>
      <c r="E70" s="114"/>
      <c r="F70" s="127"/>
      <c r="G70" s="114"/>
      <c r="H70" s="114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</row>
    <row r="71">
      <c r="A71" s="113"/>
      <c r="B71" s="113"/>
      <c r="C71" s="114"/>
      <c r="D71" s="114"/>
      <c r="E71" s="114"/>
      <c r="F71" s="127"/>
      <c r="G71" s="114"/>
      <c r="H71" s="114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</row>
    <row r="72">
      <c r="A72" s="113"/>
      <c r="B72" s="113"/>
      <c r="C72" s="114"/>
      <c r="D72" s="114"/>
      <c r="E72" s="114"/>
      <c r="F72" s="127"/>
      <c r="G72" s="114"/>
      <c r="H72" s="114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</row>
    <row r="73">
      <c r="A73" s="113"/>
      <c r="B73" s="113"/>
      <c r="C73" s="114"/>
      <c r="D73" s="114"/>
      <c r="E73" s="114"/>
      <c r="F73" s="127"/>
      <c r="G73" s="114"/>
      <c r="H73" s="114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  <c r="AU73" s="118"/>
    </row>
    <row r="74">
      <c r="A74" s="113"/>
      <c r="B74" s="113"/>
      <c r="C74" s="114"/>
      <c r="D74" s="114"/>
      <c r="E74" s="114"/>
      <c r="F74" s="127"/>
      <c r="G74" s="114"/>
      <c r="H74" s="114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</row>
    <row r="75">
      <c r="A75" s="113"/>
      <c r="B75" s="113"/>
      <c r="C75" s="114"/>
      <c r="D75" s="114"/>
      <c r="E75" s="114"/>
      <c r="F75" s="127"/>
      <c r="G75" s="114"/>
      <c r="H75" s="114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</row>
    <row r="76">
      <c r="A76" s="113"/>
      <c r="B76" s="113"/>
      <c r="C76" s="114"/>
      <c r="D76" s="114"/>
      <c r="E76" s="114"/>
      <c r="F76" s="127"/>
      <c r="G76" s="114"/>
      <c r="H76" s="114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</row>
    <row r="77">
      <c r="A77" s="113"/>
      <c r="B77" s="113"/>
      <c r="C77" s="114"/>
      <c r="D77" s="114"/>
      <c r="E77" s="114"/>
      <c r="F77" s="127"/>
      <c r="G77" s="114"/>
      <c r="H77" s="114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</row>
    <row r="78">
      <c r="A78" s="113"/>
      <c r="B78" s="113"/>
      <c r="C78" s="114"/>
      <c r="D78" s="114"/>
      <c r="E78" s="114"/>
      <c r="F78" s="127"/>
      <c r="G78" s="114"/>
      <c r="H78" s="114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</row>
    <row r="79">
      <c r="A79" s="113"/>
      <c r="B79" s="113"/>
      <c r="C79" s="114"/>
      <c r="D79" s="114"/>
      <c r="E79" s="114"/>
      <c r="F79" s="127"/>
      <c r="G79" s="114"/>
      <c r="H79" s="114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</row>
    <row r="80">
      <c r="A80" s="113"/>
      <c r="B80" s="113"/>
      <c r="C80" s="114"/>
      <c r="D80" s="114"/>
      <c r="E80" s="114"/>
      <c r="F80" s="127"/>
      <c r="G80" s="114"/>
      <c r="H80" s="114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</row>
    <row r="81">
      <c r="A81" s="113"/>
      <c r="B81" s="113"/>
      <c r="C81" s="114"/>
      <c r="D81" s="114"/>
      <c r="E81" s="114"/>
      <c r="F81" s="127"/>
      <c r="G81" s="114"/>
      <c r="H81" s="114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</row>
    <row r="82">
      <c r="A82" s="113"/>
      <c r="B82" s="113"/>
      <c r="C82" s="114"/>
      <c r="D82" s="114"/>
      <c r="E82" s="114"/>
      <c r="F82" s="127"/>
      <c r="G82" s="114"/>
      <c r="H82" s="114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</row>
    <row r="83">
      <c r="A83" s="113"/>
      <c r="B83" s="113"/>
      <c r="C83" s="114"/>
      <c r="D83" s="114"/>
      <c r="E83" s="114"/>
      <c r="F83" s="127"/>
      <c r="G83" s="114"/>
      <c r="H83" s="114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</row>
    <row r="84">
      <c r="A84" s="113"/>
      <c r="B84" s="113"/>
      <c r="C84" s="114"/>
      <c r="D84" s="114"/>
      <c r="E84" s="114"/>
      <c r="F84" s="127"/>
      <c r="G84" s="114"/>
      <c r="H84" s="114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</row>
    <row r="85">
      <c r="A85" s="113"/>
      <c r="B85" s="113"/>
      <c r="C85" s="114"/>
      <c r="D85" s="114"/>
      <c r="E85" s="114"/>
      <c r="F85" s="127"/>
      <c r="G85" s="114"/>
      <c r="H85" s="114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</row>
    <row r="86">
      <c r="A86" s="113"/>
      <c r="B86" s="113"/>
      <c r="C86" s="114"/>
      <c r="D86" s="114"/>
      <c r="E86" s="114"/>
      <c r="F86" s="127"/>
      <c r="G86" s="114"/>
      <c r="H86" s="114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</row>
    <row r="87">
      <c r="A87" s="113"/>
      <c r="B87" s="113"/>
      <c r="C87" s="114"/>
      <c r="D87" s="114"/>
      <c r="E87" s="114"/>
      <c r="F87" s="127"/>
      <c r="G87" s="114"/>
      <c r="H87" s="114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</row>
    <row r="88">
      <c r="A88" s="113"/>
      <c r="B88" s="113"/>
      <c r="C88" s="114"/>
      <c r="D88" s="114"/>
      <c r="E88" s="114"/>
      <c r="F88" s="127"/>
      <c r="G88" s="114"/>
      <c r="H88" s="114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</row>
    <row r="89">
      <c r="A89" s="113"/>
      <c r="B89" s="113"/>
      <c r="C89" s="114"/>
      <c r="D89" s="114"/>
      <c r="E89" s="114"/>
      <c r="F89" s="127"/>
      <c r="G89" s="114"/>
      <c r="H89" s="114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</row>
    <row r="90">
      <c r="A90" s="113"/>
      <c r="B90" s="113"/>
      <c r="C90" s="114"/>
      <c r="D90" s="114"/>
      <c r="E90" s="114"/>
      <c r="F90" s="127"/>
      <c r="G90" s="114"/>
      <c r="H90" s="114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</row>
    <row r="91">
      <c r="A91" s="113"/>
      <c r="B91" s="113"/>
      <c r="C91" s="114"/>
      <c r="D91" s="114"/>
      <c r="E91" s="114"/>
      <c r="F91" s="127"/>
      <c r="G91" s="114"/>
      <c r="H91" s="114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</row>
    <row r="92">
      <c r="A92" s="113"/>
      <c r="B92" s="113"/>
      <c r="C92" s="114"/>
      <c r="D92" s="114"/>
      <c r="E92" s="114"/>
      <c r="F92" s="127"/>
      <c r="G92" s="114"/>
      <c r="H92" s="114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</row>
    <row r="93">
      <c r="A93" s="113"/>
      <c r="B93" s="113"/>
      <c r="C93" s="114"/>
      <c r="D93" s="114"/>
      <c r="E93" s="114"/>
      <c r="F93" s="127"/>
      <c r="G93" s="114"/>
      <c r="H93" s="114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</row>
    <row r="94">
      <c r="A94" s="113"/>
      <c r="B94" s="113"/>
      <c r="C94" s="114"/>
      <c r="D94" s="114"/>
      <c r="E94" s="114"/>
      <c r="F94" s="127"/>
      <c r="G94" s="114"/>
      <c r="H94" s="114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  <c r="AT94" s="118"/>
      <c r="AU94" s="118"/>
    </row>
    <row r="95">
      <c r="A95" s="113"/>
      <c r="B95" s="113"/>
      <c r="C95" s="114"/>
      <c r="D95" s="114"/>
      <c r="E95" s="114"/>
      <c r="F95" s="127"/>
      <c r="G95" s="114"/>
      <c r="H95" s="114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</row>
    <row r="96">
      <c r="A96" s="113"/>
      <c r="B96" s="113"/>
      <c r="C96" s="114"/>
      <c r="D96" s="114"/>
      <c r="E96" s="114"/>
      <c r="F96" s="127"/>
      <c r="G96" s="114"/>
      <c r="H96" s="114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</row>
    <row r="97">
      <c r="A97" s="113"/>
      <c r="B97" s="113"/>
      <c r="C97" s="114"/>
      <c r="D97" s="114"/>
      <c r="E97" s="114"/>
      <c r="F97" s="127"/>
      <c r="G97" s="114"/>
      <c r="H97" s="114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  <c r="AT97" s="118"/>
      <c r="AU97" s="118"/>
    </row>
    <row r="98">
      <c r="A98" s="113"/>
      <c r="B98" s="113"/>
      <c r="C98" s="114"/>
      <c r="D98" s="114"/>
      <c r="E98" s="114"/>
      <c r="F98" s="127"/>
      <c r="G98" s="114"/>
      <c r="H98" s="114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  <c r="AT98" s="118"/>
      <c r="AU98" s="118"/>
    </row>
    <row r="99">
      <c r="A99" s="113"/>
      <c r="B99" s="113"/>
      <c r="C99" s="114"/>
      <c r="D99" s="114"/>
      <c r="E99" s="114"/>
      <c r="F99" s="127"/>
      <c r="G99" s="114"/>
      <c r="H99" s="114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</row>
    <row r="100">
      <c r="A100" s="113"/>
      <c r="B100" s="113"/>
      <c r="C100" s="114"/>
      <c r="D100" s="114"/>
      <c r="E100" s="114"/>
      <c r="F100" s="127"/>
      <c r="G100" s="114"/>
      <c r="H100" s="114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</row>
    <row r="101">
      <c r="A101" s="113"/>
      <c r="B101" s="113"/>
      <c r="C101" s="114"/>
      <c r="D101" s="114"/>
      <c r="E101" s="114"/>
      <c r="F101" s="127"/>
      <c r="G101" s="114"/>
      <c r="H101" s="114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</row>
    <row r="102">
      <c r="A102" s="113"/>
      <c r="B102" s="113"/>
      <c r="C102" s="114"/>
      <c r="D102" s="114"/>
      <c r="E102" s="114"/>
      <c r="F102" s="127"/>
      <c r="G102" s="114"/>
      <c r="H102" s="114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</row>
    <row r="103">
      <c r="A103" s="113"/>
      <c r="B103" s="113"/>
      <c r="C103" s="114"/>
      <c r="D103" s="114"/>
      <c r="E103" s="114"/>
      <c r="F103" s="127"/>
      <c r="G103" s="114"/>
      <c r="H103" s="114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</row>
    <row r="104">
      <c r="A104" s="113"/>
      <c r="B104" s="113"/>
      <c r="C104" s="114"/>
      <c r="D104" s="114"/>
      <c r="E104" s="114"/>
      <c r="F104" s="127"/>
      <c r="G104" s="114"/>
      <c r="H104" s="114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</row>
    <row r="105">
      <c r="A105" s="113"/>
      <c r="B105" s="113"/>
      <c r="C105" s="114"/>
      <c r="D105" s="114"/>
      <c r="E105" s="114"/>
      <c r="F105" s="127"/>
      <c r="G105" s="114"/>
      <c r="H105" s="114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</row>
    <row r="106">
      <c r="A106" s="113"/>
      <c r="B106" s="113"/>
      <c r="C106" s="114"/>
      <c r="D106" s="114"/>
      <c r="E106" s="114"/>
      <c r="F106" s="127"/>
      <c r="G106" s="114"/>
      <c r="H106" s="114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</row>
    <row r="107">
      <c r="A107" s="113"/>
      <c r="B107" s="113"/>
      <c r="C107" s="114"/>
      <c r="D107" s="114"/>
      <c r="E107" s="114"/>
      <c r="F107" s="127"/>
      <c r="G107" s="114"/>
      <c r="H107" s="114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</row>
    <row r="108">
      <c r="A108" s="113"/>
      <c r="B108" s="113"/>
      <c r="C108" s="114"/>
      <c r="D108" s="114"/>
      <c r="E108" s="114"/>
      <c r="F108" s="127"/>
      <c r="G108" s="114"/>
      <c r="H108" s="114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</row>
    <row r="109">
      <c r="A109" s="113"/>
      <c r="B109" s="113"/>
      <c r="C109" s="114"/>
      <c r="D109" s="114"/>
      <c r="E109" s="114"/>
      <c r="F109" s="127"/>
      <c r="G109" s="114"/>
      <c r="H109" s="114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</row>
    <row r="110">
      <c r="A110" s="113"/>
      <c r="B110" s="113"/>
      <c r="C110" s="114"/>
      <c r="D110" s="114"/>
      <c r="E110" s="114"/>
      <c r="F110" s="127"/>
      <c r="G110" s="114"/>
      <c r="H110" s="114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</row>
    <row r="111">
      <c r="A111" s="113"/>
      <c r="B111" s="113"/>
      <c r="C111" s="114"/>
      <c r="D111" s="114"/>
      <c r="E111" s="114"/>
      <c r="F111" s="127"/>
      <c r="G111" s="114"/>
      <c r="H111" s="114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</row>
    <row r="112">
      <c r="A112" s="113"/>
      <c r="B112" s="113"/>
      <c r="C112" s="114"/>
      <c r="D112" s="114"/>
      <c r="E112" s="114"/>
      <c r="F112" s="127"/>
      <c r="G112" s="114"/>
      <c r="H112" s="114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</row>
    <row r="113">
      <c r="A113" s="113"/>
      <c r="B113" s="113"/>
      <c r="C113" s="114"/>
      <c r="D113" s="114"/>
      <c r="E113" s="114"/>
      <c r="F113" s="127"/>
      <c r="G113" s="114"/>
      <c r="H113" s="114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</row>
    <row r="114">
      <c r="A114" s="113"/>
      <c r="B114" s="113"/>
      <c r="C114" s="114"/>
      <c r="D114" s="114"/>
      <c r="E114" s="114"/>
      <c r="F114" s="127"/>
      <c r="G114" s="114"/>
      <c r="H114" s="114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</row>
    <row r="115">
      <c r="A115" s="113"/>
      <c r="B115" s="113"/>
      <c r="C115" s="114"/>
      <c r="D115" s="114"/>
      <c r="E115" s="114"/>
      <c r="F115" s="127"/>
      <c r="G115" s="114"/>
      <c r="H115" s="114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</row>
    <row r="116">
      <c r="A116" s="113"/>
      <c r="B116" s="113"/>
      <c r="C116" s="114"/>
      <c r="D116" s="114"/>
      <c r="E116" s="114"/>
      <c r="F116" s="127"/>
      <c r="G116" s="114"/>
      <c r="H116" s="114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</row>
    <row r="117">
      <c r="A117" s="113"/>
      <c r="B117" s="113"/>
      <c r="C117" s="114"/>
      <c r="D117" s="114"/>
      <c r="E117" s="114"/>
      <c r="F117" s="127"/>
      <c r="G117" s="114"/>
      <c r="H117" s="114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</row>
    <row r="118">
      <c r="A118" s="113"/>
      <c r="B118" s="113"/>
      <c r="C118" s="114"/>
      <c r="D118" s="114"/>
      <c r="E118" s="114"/>
      <c r="F118" s="127"/>
      <c r="G118" s="114"/>
      <c r="H118" s="114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</row>
    <row r="119">
      <c r="A119" s="113"/>
      <c r="B119" s="113"/>
      <c r="C119" s="114"/>
      <c r="D119" s="114"/>
      <c r="E119" s="114"/>
      <c r="F119" s="127"/>
      <c r="G119" s="114"/>
      <c r="H119" s="114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</row>
    <row r="120">
      <c r="A120" s="113"/>
      <c r="B120" s="113"/>
      <c r="C120" s="114"/>
      <c r="D120" s="114"/>
      <c r="E120" s="114"/>
      <c r="F120" s="127"/>
      <c r="G120" s="114"/>
      <c r="H120" s="114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</row>
    <row r="121">
      <c r="A121" s="113"/>
      <c r="B121" s="113"/>
      <c r="C121" s="114"/>
      <c r="D121" s="114"/>
      <c r="E121" s="114"/>
      <c r="F121" s="127"/>
      <c r="G121" s="114"/>
      <c r="H121" s="114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</row>
    <row r="122">
      <c r="A122" s="113"/>
      <c r="B122" s="113"/>
      <c r="C122" s="114"/>
      <c r="D122" s="114"/>
      <c r="E122" s="114"/>
      <c r="F122" s="127"/>
      <c r="G122" s="114"/>
      <c r="H122" s="114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</row>
    <row r="123">
      <c r="A123" s="113"/>
      <c r="B123" s="113"/>
      <c r="C123" s="114"/>
      <c r="D123" s="114"/>
      <c r="E123" s="114"/>
      <c r="F123" s="127"/>
      <c r="G123" s="114"/>
      <c r="H123" s="114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</row>
    <row r="124">
      <c r="A124" s="113"/>
      <c r="B124" s="113"/>
      <c r="C124" s="114"/>
      <c r="D124" s="114"/>
      <c r="E124" s="114"/>
      <c r="F124" s="127"/>
      <c r="G124" s="114"/>
      <c r="H124" s="114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</row>
    <row r="125">
      <c r="A125" s="113"/>
      <c r="B125" s="113"/>
      <c r="C125" s="114"/>
      <c r="D125" s="114"/>
      <c r="E125" s="114"/>
      <c r="F125" s="127"/>
      <c r="G125" s="114"/>
      <c r="H125" s="114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</row>
    <row r="126">
      <c r="A126" s="113"/>
      <c r="B126" s="113"/>
      <c r="C126" s="114"/>
      <c r="D126" s="114"/>
      <c r="E126" s="114"/>
      <c r="F126" s="127"/>
      <c r="G126" s="114"/>
      <c r="H126" s="114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</row>
    <row r="127">
      <c r="A127" s="113"/>
      <c r="B127" s="113"/>
      <c r="C127" s="114"/>
      <c r="D127" s="114"/>
      <c r="E127" s="114"/>
      <c r="F127" s="127"/>
      <c r="G127" s="114"/>
      <c r="H127" s="114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</row>
    <row r="128">
      <c r="A128" s="113"/>
      <c r="B128" s="113"/>
      <c r="C128" s="114"/>
      <c r="D128" s="114"/>
      <c r="E128" s="114"/>
      <c r="F128" s="127"/>
      <c r="G128" s="114"/>
      <c r="H128" s="114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</row>
    <row r="129">
      <c r="A129" s="113"/>
      <c r="B129" s="113"/>
      <c r="C129" s="114"/>
      <c r="D129" s="114"/>
      <c r="E129" s="114"/>
      <c r="F129" s="127"/>
      <c r="G129" s="114"/>
      <c r="H129" s="114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</row>
    <row r="130">
      <c r="A130" s="113"/>
      <c r="B130" s="113"/>
      <c r="C130" s="114"/>
      <c r="D130" s="114"/>
      <c r="E130" s="114"/>
      <c r="F130" s="127"/>
      <c r="G130" s="114"/>
      <c r="H130" s="114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</row>
    <row r="131">
      <c r="A131" s="113"/>
      <c r="B131" s="113"/>
      <c r="C131" s="114"/>
      <c r="D131" s="114"/>
      <c r="E131" s="114"/>
      <c r="F131" s="127"/>
      <c r="G131" s="114"/>
      <c r="H131" s="114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</row>
    <row r="132">
      <c r="A132" s="113"/>
      <c r="B132" s="113"/>
      <c r="C132" s="114"/>
      <c r="D132" s="114"/>
      <c r="E132" s="114"/>
      <c r="F132" s="127"/>
      <c r="G132" s="114"/>
      <c r="H132" s="114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</row>
    <row r="133">
      <c r="A133" s="113"/>
      <c r="B133" s="113"/>
      <c r="C133" s="114"/>
      <c r="D133" s="114"/>
      <c r="E133" s="114"/>
      <c r="F133" s="127"/>
      <c r="G133" s="114"/>
      <c r="H133" s="114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</row>
    <row r="134">
      <c r="A134" s="113"/>
      <c r="B134" s="113"/>
      <c r="C134" s="114"/>
      <c r="D134" s="114"/>
      <c r="E134" s="114"/>
      <c r="F134" s="127"/>
      <c r="G134" s="114"/>
      <c r="H134" s="114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</row>
    <row r="135">
      <c r="A135" s="113"/>
      <c r="B135" s="113"/>
      <c r="C135" s="114"/>
      <c r="D135" s="114"/>
      <c r="E135" s="114"/>
      <c r="F135" s="127"/>
      <c r="G135" s="114"/>
      <c r="H135" s="114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</row>
    <row r="136">
      <c r="A136" s="113"/>
      <c r="B136" s="113"/>
      <c r="C136" s="114"/>
      <c r="D136" s="114"/>
      <c r="E136" s="114"/>
      <c r="F136" s="127"/>
      <c r="G136" s="114"/>
      <c r="H136" s="114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</row>
    <row r="137">
      <c r="A137" s="113"/>
      <c r="B137" s="113"/>
      <c r="C137" s="114"/>
      <c r="D137" s="114"/>
      <c r="E137" s="114"/>
      <c r="F137" s="127"/>
      <c r="G137" s="114"/>
      <c r="H137" s="114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</row>
    <row r="138">
      <c r="A138" s="113"/>
      <c r="B138" s="113"/>
      <c r="C138" s="114"/>
      <c r="D138" s="114"/>
      <c r="E138" s="114"/>
      <c r="F138" s="127"/>
      <c r="G138" s="114"/>
      <c r="H138" s="114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</row>
    <row r="139">
      <c r="A139" s="113"/>
      <c r="B139" s="113"/>
      <c r="C139" s="114"/>
      <c r="D139" s="114"/>
      <c r="E139" s="114"/>
      <c r="F139" s="127"/>
      <c r="G139" s="114"/>
      <c r="H139" s="114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</row>
    <row r="140">
      <c r="A140" s="113"/>
      <c r="B140" s="113"/>
      <c r="C140" s="114"/>
      <c r="D140" s="114"/>
      <c r="E140" s="114"/>
      <c r="F140" s="127"/>
      <c r="G140" s="114"/>
      <c r="H140" s="114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</row>
    <row r="141">
      <c r="A141" s="113"/>
      <c r="B141" s="113"/>
      <c r="C141" s="114"/>
      <c r="D141" s="114"/>
      <c r="E141" s="114"/>
      <c r="F141" s="127"/>
      <c r="G141" s="114"/>
      <c r="H141" s="114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</row>
    <row r="142">
      <c r="A142" s="113"/>
      <c r="B142" s="113"/>
      <c r="C142" s="114"/>
      <c r="D142" s="114"/>
      <c r="E142" s="114"/>
      <c r="F142" s="127"/>
      <c r="G142" s="114"/>
      <c r="H142" s="114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</row>
    <row r="143">
      <c r="A143" s="113"/>
      <c r="B143" s="113"/>
      <c r="C143" s="114"/>
      <c r="D143" s="114"/>
      <c r="E143" s="114"/>
      <c r="F143" s="127"/>
      <c r="G143" s="114"/>
      <c r="H143" s="114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</row>
    <row r="144">
      <c r="A144" s="113"/>
      <c r="B144" s="113"/>
      <c r="C144" s="114"/>
      <c r="D144" s="114"/>
      <c r="E144" s="114"/>
      <c r="F144" s="127"/>
      <c r="G144" s="114"/>
      <c r="H144" s="114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</row>
    <row r="145">
      <c r="A145" s="113"/>
      <c r="B145" s="113"/>
      <c r="C145" s="114"/>
      <c r="D145" s="114"/>
      <c r="E145" s="114"/>
      <c r="F145" s="127"/>
      <c r="G145" s="114"/>
      <c r="H145" s="114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</row>
    <row r="146">
      <c r="A146" s="113"/>
      <c r="B146" s="113"/>
      <c r="C146" s="114"/>
      <c r="D146" s="114"/>
      <c r="E146" s="114"/>
      <c r="F146" s="127"/>
      <c r="G146" s="114"/>
      <c r="H146" s="114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</row>
    <row r="147">
      <c r="A147" s="113"/>
      <c r="B147" s="113"/>
      <c r="C147" s="114"/>
      <c r="D147" s="114"/>
      <c r="E147" s="114"/>
      <c r="F147" s="127"/>
      <c r="G147" s="114"/>
      <c r="H147" s="114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</row>
    <row r="148">
      <c r="A148" s="113"/>
      <c r="B148" s="113"/>
      <c r="C148" s="114"/>
      <c r="D148" s="114"/>
      <c r="E148" s="114"/>
      <c r="F148" s="127"/>
      <c r="G148" s="114"/>
      <c r="H148" s="114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</row>
    <row r="149">
      <c r="A149" s="113"/>
      <c r="B149" s="113"/>
      <c r="C149" s="114"/>
      <c r="D149" s="114"/>
      <c r="E149" s="114"/>
      <c r="F149" s="127"/>
      <c r="G149" s="114"/>
      <c r="H149" s="114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</row>
    <row r="150">
      <c r="A150" s="113"/>
      <c r="B150" s="113"/>
      <c r="C150" s="114"/>
      <c r="D150" s="114"/>
      <c r="E150" s="114"/>
      <c r="F150" s="127"/>
      <c r="G150" s="114"/>
      <c r="H150" s="114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</row>
    <row r="151">
      <c r="A151" s="113"/>
      <c r="B151" s="113"/>
      <c r="C151" s="114"/>
      <c r="D151" s="114"/>
      <c r="E151" s="114"/>
      <c r="F151" s="127"/>
      <c r="G151" s="114"/>
      <c r="H151" s="114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</row>
    <row r="152">
      <c r="A152" s="113"/>
      <c r="B152" s="113"/>
      <c r="C152" s="114"/>
      <c r="D152" s="114"/>
      <c r="E152" s="114"/>
      <c r="F152" s="127"/>
      <c r="G152" s="114"/>
      <c r="H152" s="114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</row>
    <row r="153">
      <c r="A153" s="113"/>
      <c r="B153" s="113"/>
      <c r="C153" s="114"/>
      <c r="D153" s="114"/>
      <c r="E153" s="114"/>
      <c r="F153" s="127"/>
      <c r="G153" s="114"/>
      <c r="H153" s="114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</row>
    <row r="154">
      <c r="A154" s="113"/>
      <c r="B154" s="113"/>
      <c r="C154" s="114"/>
      <c r="D154" s="114"/>
      <c r="E154" s="114"/>
      <c r="F154" s="127"/>
      <c r="G154" s="114"/>
      <c r="H154" s="114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</row>
    <row r="155">
      <c r="A155" s="113"/>
      <c r="B155" s="113"/>
      <c r="C155" s="114"/>
      <c r="D155" s="114"/>
      <c r="E155" s="114"/>
      <c r="F155" s="127"/>
      <c r="G155" s="114"/>
      <c r="H155" s="114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</row>
    <row r="156">
      <c r="A156" s="113"/>
      <c r="B156" s="113"/>
      <c r="C156" s="114"/>
      <c r="D156" s="114"/>
      <c r="E156" s="114"/>
      <c r="F156" s="127"/>
      <c r="G156" s="114"/>
      <c r="H156" s="114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</row>
    <row r="157">
      <c r="A157" s="113"/>
      <c r="B157" s="113"/>
      <c r="C157" s="114"/>
      <c r="D157" s="114"/>
      <c r="E157" s="114"/>
      <c r="F157" s="127"/>
      <c r="G157" s="114"/>
      <c r="H157" s="114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</row>
    <row r="158">
      <c r="A158" s="113"/>
      <c r="B158" s="113"/>
      <c r="C158" s="114"/>
      <c r="D158" s="114"/>
      <c r="E158" s="114"/>
      <c r="F158" s="127"/>
      <c r="G158" s="114"/>
      <c r="H158" s="114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</row>
    <row r="159">
      <c r="A159" s="113"/>
      <c r="B159" s="113"/>
      <c r="C159" s="114"/>
      <c r="D159" s="114"/>
      <c r="E159" s="114"/>
      <c r="F159" s="127"/>
      <c r="G159" s="114"/>
      <c r="H159" s="114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</row>
    <row r="160">
      <c r="A160" s="113"/>
      <c r="B160" s="113"/>
      <c r="C160" s="114"/>
      <c r="D160" s="114"/>
      <c r="E160" s="114"/>
      <c r="F160" s="127"/>
      <c r="G160" s="114"/>
      <c r="H160" s="114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</row>
    <row r="161">
      <c r="A161" s="113"/>
      <c r="B161" s="113"/>
      <c r="C161" s="114"/>
      <c r="D161" s="114"/>
      <c r="E161" s="114"/>
      <c r="F161" s="127"/>
      <c r="G161" s="114"/>
      <c r="H161" s="114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</row>
    <row r="162">
      <c r="A162" s="113"/>
      <c r="B162" s="113"/>
      <c r="C162" s="114"/>
      <c r="D162" s="114"/>
      <c r="E162" s="114"/>
      <c r="F162" s="127"/>
      <c r="G162" s="114"/>
      <c r="H162" s="114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</row>
    <row r="163">
      <c r="A163" s="113"/>
      <c r="B163" s="113"/>
      <c r="C163" s="114"/>
      <c r="D163" s="114"/>
      <c r="E163" s="114"/>
      <c r="F163" s="127"/>
      <c r="G163" s="114"/>
      <c r="H163" s="114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</row>
    <row r="164">
      <c r="A164" s="113"/>
      <c r="B164" s="113"/>
      <c r="C164" s="114"/>
      <c r="D164" s="114"/>
      <c r="E164" s="114"/>
      <c r="F164" s="127"/>
      <c r="G164" s="114"/>
      <c r="H164" s="114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</row>
    <row r="165">
      <c r="A165" s="113"/>
      <c r="B165" s="113"/>
      <c r="C165" s="114"/>
      <c r="D165" s="114"/>
      <c r="E165" s="114"/>
      <c r="F165" s="127"/>
      <c r="G165" s="114"/>
      <c r="H165" s="114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</row>
    <row r="166">
      <c r="A166" s="113"/>
      <c r="B166" s="113"/>
      <c r="C166" s="114"/>
      <c r="D166" s="114"/>
      <c r="E166" s="114"/>
      <c r="F166" s="127"/>
      <c r="G166" s="114"/>
      <c r="H166" s="114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</row>
    <row r="167">
      <c r="A167" s="113"/>
      <c r="B167" s="113"/>
      <c r="C167" s="114"/>
      <c r="D167" s="114"/>
      <c r="E167" s="114"/>
      <c r="F167" s="127"/>
      <c r="G167" s="114"/>
      <c r="H167" s="114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</row>
    <row r="168">
      <c r="A168" s="113"/>
      <c r="B168" s="113"/>
      <c r="C168" s="114"/>
      <c r="D168" s="114"/>
      <c r="E168" s="114"/>
      <c r="F168" s="127"/>
      <c r="G168" s="114"/>
      <c r="H168" s="114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</row>
    <row r="169">
      <c r="A169" s="113"/>
      <c r="B169" s="113"/>
      <c r="C169" s="114"/>
      <c r="D169" s="114"/>
      <c r="E169" s="114"/>
      <c r="F169" s="127"/>
      <c r="G169" s="114"/>
      <c r="H169" s="114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</row>
    <row r="170">
      <c r="A170" s="113"/>
      <c r="B170" s="113"/>
      <c r="C170" s="114"/>
      <c r="D170" s="114"/>
      <c r="E170" s="114"/>
      <c r="F170" s="127"/>
      <c r="G170" s="114"/>
      <c r="H170" s="114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</row>
    <row r="171">
      <c r="A171" s="113"/>
      <c r="B171" s="113"/>
      <c r="C171" s="114"/>
      <c r="D171" s="114"/>
      <c r="E171" s="114"/>
      <c r="F171" s="127"/>
      <c r="G171" s="114"/>
      <c r="H171" s="114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</row>
    <row r="172">
      <c r="A172" s="113"/>
      <c r="B172" s="113"/>
      <c r="C172" s="114"/>
      <c r="D172" s="114"/>
      <c r="E172" s="114"/>
      <c r="F172" s="127"/>
      <c r="G172" s="114"/>
      <c r="H172" s="114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</row>
    <row r="173">
      <c r="A173" s="113"/>
      <c r="B173" s="113"/>
      <c r="C173" s="114"/>
      <c r="D173" s="114"/>
      <c r="E173" s="114"/>
      <c r="F173" s="127"/>
      <c r="G173" s="114"/>
      <c r="H173" s="114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</row>
    <row r="174">
      <c r="A174" s="113"/>
      <c r="B174" s="113"/>
      <c r="C174" s="114"/>
      <c r="D174" s="114"/>
      <c r="E174" s="114"/>
      <c r="F174" s="127"/>
      <c r="G174" s="114"/>
      <c r="H174" s="114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</row>
    <row r="175">
      <c r="A175" s="113"/>
      <c r="B175" s="113"/>
      <c r="C175" s="114"/>
      <c r="D175" s="114"/>
      <c r="E175" s="114"/>
      <c r="F175" s="127"/>
      <c r="G175" s="114"/>
      <c r="H175" s="114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</row>
    <row r="176">
      <c r="A176" s="113"/>
      <c r="B176" s="113"/>
      <c r="C176" s="114"/>
      <c r="D176" s="114"/>
      <c r="E176" s="114"/>
      <c r="F176" s="127"/>
      <c r="G176" s="114"/>
      <c r="H176" s="114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</row>
    <row r="177">
      <c r="A177" s="113"/>
      <c r="B177" s="113"/>
      <c r="C177" s="114"/>
      <c r="D177" s="114"/>
      <c r="E177" s="114"/>
      <c r="F177" s="127"/>
      <c r="G177" s="114"/>
      <c r="H177" s="114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</row>
    <row r="178">
      <c r="A178" s="113"/>
      <c r="B178" s="113"/>
      <c r="C178" s="114"/>
      <c r="D178" s="114"/>
      <c r="E178" s="114"/>
      <c r="F178" s="127"/>
      <c r="G178" s="114"/>
      <c r="H178" s="114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</row>
    <row r="179">
      <c r="A179" s="113"/>
      <c r="B179" s="113"/>
      <c r="C179" s="114"/>
      <c r="D179" s="114"/>
      <c r="E179" s="114"/>
      <c r="F179" s="127"/>
      <c r="G179" s="114"/>
      <c r="H179" s="114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</row>
    <row r="180">
      <c r="A180" s="113"/>
      <c r="B180" s="113"/>
      <c r="C180" s="114"/>
      <c r="D180" s="114"/>
      <c r="E180" s="114"/>
      <c r="F180" s="127"/>
      <c r="G180" s="114"/>
      <c r="H180" s="114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</row>
    <row r="181">
      <c r="A181" s="113"/>
      <c r="B181" s="113"/>
      <c r="C181" s="114"/>
      <c r="D181" s="114"/>
      <c r="E181" s="114"/>
      <c r="F181" s="127"/>
      <c r="G181" s="114"/>
      <c r="H181" s="114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</row>
    <row r="182">
      <c r="A182" s="113"/>
      <c r="B182" s="113"/>
      <c r="C182" s="114"/>
      <c r="D182" s="114"/>
      <c r="E182" s="114"/>
      <c r="F182" s="127"/>
      <c r="G182" s="114"/>
      <c r="H182" s="114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</row>
    <row r="183">
      <c r="A183" s="113"/>
      <c r="B183" s="113"/>
      <c r="C183" s="114"/>
      <c r="D183" s="114"/>
      <c r="E183" s="114"/>
      <c r="F183" s="127"/>
      <c r="G183" s="114"/>
      <c r="H183" s="114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</row>
    <row r="184">
      <c r="A184" s="113"/>
      <c r="B184" s="113"/>
      <c r="C184" s="114"/>
      <c r="D184" s="114"/>
      <c r="E184" s="114"/>
      <c r="F184" s="127"/>
      <c r="G184" s="114"/>
      <c r="H184" s="114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</row>
    <row r="185">
      <c r="A185" s="113"/>
      <c r="B185" s="113"/>
      <c r="C185" s="114"/>
      <c r="D185" s="114"/>
      <c r="E185" s="114"/>
      <c r="F185" s="127"/>
      <c r="G185" s="114"/>
      <c r="H185" s="114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</row>
    <row r="186">
      <c r="A186" s="113"/>
      <c r="B186" s="113"/>
      <c r="C186" s="114"/>
      <c r="D186" s="114"/>
      <c r="E186" s="114"/>
      <c r="F186" s="127"/>
      <c r="G186" s="114"/>
      <c r="H186" s="114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</row>
    <row r="187">
      <c r="A187" s="113"/>
      <c r="B187" s="113"/>
      <c r="C187" s="114"/>
      <c r="D187" s="114"/>
      <c r="E187" s="114"/>
      <c r="F187" s="127"/>
      <c r="G187" s="114"/>
      <c r="H187" s="114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</row>
    <row r="188">
      <c r="A188" s="113"/>
      <c r="B188" s="113"/>
      <c r="C188" s="114"/>
      <c r="D188" s="114"/>
      <c r="E188" s="114"/>
      <c r="F188" s="127"/>
      <c r="G188" s="114"/>
      <c r="H188" s="114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</row>
    <row r="189">
      <c r="A189" s="113"/>
      <c r="B189" s="113"/>
      <c r="C189" s="114"/>
      <c r="D189" s="114"/>
      <c r="E189" s="114"/>
      <c r="F189" s="127"/>
      <c r="G189" s="114"/>
      <c r="H189" s="114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</row>
    <row r="190">
      <c r="A190" s="113"/>
      <c r="B190" s="113"/>
      <c r="C190" s="114"/>
      <c r="D190" s="114"/>
      <c r="E190" s="114"/>
      <c r="F190" s="127"/>
      <c r="G190" s="114"/>
      <c r="H190" s="114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</row>
    <row r="191">
      <c r="A191" s="113"/>
      <c r="B191" s="113"/>
      <c r="C191" s="114"/>
      <c r="D191" s="114"/>
      <c r="E191" s="114"/>
      <c r="F191" s="127"/>
      <c r="G191" s="114"/>
      <c r="H191" s="114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</row>
    <row r="192">
      <c r="A192" s="113"/>
      <c r="B192" s="113"/>
      <c r="C192" s="114"/>
      <c r="D192" s="114"/>
      <c r="E192" s="114"/>
      <c r="F192" s="127"/>
      <c r="G192" s="114"/>
      <c r="H192" s="114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</row>
    <row r="193">
      <c r="A193" s="113"/>
      <c r="B193" s="113"/>
      <c r="C193" s="114"/>
      <c r="D193" s="114"/>
      <c r="E193" s="114"/>
      <c r="F193" s="127"/>
      <c r="G193" s="114"/>
      <c r="H193" s="114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</row>
    <row r="194">
      <c r="A194" s="113"/>
      <c r="B194" s="113"/>
      <c r="C194" s="114"/>
      <c r="D194" s="114"/>
      <c r="E194" s="114"/>
      <c r="F194" s="127"/>
      <c r="G194" s="114"/>
      <c r="H194" s="114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</row>
    <row r="195">
      <c r="A195" s="113"/>
      <c r="B195" s="113"/>
      <c r="C195" s="114"/>
      <c r="D195" s="114"/>
      <c r="E195" s="114"/>
      <c r="F195" s="127"/>
      <c r="G195" s="114"/>
      <c r="H195" s="114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</row>
    <row r="196">
      <c r="A196" s="113"/>
      <c r="B196" s="113"/>
      <c r="C196" s="114"/>
      <c r="D196" s="114"/>
      <c r="E196" s="114"/>
      <c r="F196" s="127"/>
      <c r="G196" s="114"/>
      <c r="H196" s="114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</row>
    <row r="197">
      <c r="A197" s="113"/>
      <c r="B197" s="113"/>
      <c r="C197" s="114"/>
      <c r="D197" s="114"/>
      <c r="E197" s="114"/>
      <c r="F197" s="127"/>
      <c r="G197" s="114"/>
      <c r="H197" s="114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</row>
    <row r="198">
      <c r="A198" s="113"/>
      <c r="B198" s="113"/>
      <c r="C198" s="114"/>
      <c r="D198" s="114"/>
      <c r="E198" s="114"/>
      <c r="F198" s="127"/>
      <c r="G198" s="114"/>
      <c r="H198" s="114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</row>
    <row r="199">
      <c r="A199" s="113"/>
      <c r="B199" s="113"/>
      <c r="C199" s="114"/>
      <c r="D199" s="114"/>
      <c r="E199" s="114"/>
      <c r="F199" s="127"/>
      <c r="G199" s="114"/>
      <c r="H199" s="114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</row>
    <row r="200">
      <c r="A200" s="113"/>
      <c r="B200" s="113"/>
      <c r="C200" s="114"/>
      <c r="D200" s="114"/>
      <c r="E200" s="114"/>
      <c r="F200" s="127"/>
      <c r="G200" s="114"/>
      <c r="H200" s="114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</row>
    <row r="201">
      <c r="A201" s="113"/>
      <c r="B201" s="113"/>
      <c r="C201" s="114"/>
      <c r="D201" s="114"/>
      <c r="E201" s="114"/>
      <c r="F201" s="127"/>
      <c r="G201" s="114"/>
      <c r="H201" s="114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</row>
    <row r="202">
      <c r="A202" s="113"/>
      <c r="B202" s="113"/>
      <c r="C202" s="114"/>
      <c r="D202" s="114"/>
      <c r="E202" s="114"/>
      <c r="F202" s="127"/>
      <c r="G202" s="114"/>
      <c r="H202" s="114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</row>
    <row r="203">
      <c r="A203" s="113"/>
      <c r="B203" s="113"/>
      <c r="C203" s="114"/>
      <c r="D203" s="114"/>
      <c r="E203" s="114"/>
      <c r="F203" s="127"/>
      <c r="G203" s="114"/>
      <c r="H203" s="114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</row>
    <row r="204">
      <c r="A204" s="113"/>
      <c r="B204" s="113"/>
      <c r="C204" s="114"/>
      <c r="D204" s="114"/>
      <c r="E204" s="114"/>
      <c r="F204" s="127"/>
      <c r="G204" s="114"/>
      <c r="H204" s="114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</row>
    <row r="205">
      <c r="A205" s="113"/>
      <c r="B205" s="113"/>
      <c r="C205" s="114"/>
      <c r="D205" s="114"/>
      <c r="E205" s="114"/>
      <c r="F205" s="127"/>
      <c r="G205" s="114"/>
      <c r="H205" s="114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</row>
    <row r="206">
      <c r="A206" s="113"/>
      <c r="B206" s="113"/>
      <c r="C206" s="114"/>
      <c r="D206" s="114"/>
      <c r="E206" s="114"/>
      <c r="F206" s="127"/>
      <c r="G206" s="114"/>
      <c r="H206" s="114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</row>
    <row r="207">
      <c r="A207" s="113"/>
      <c r="B207" s="113"/>
      <c r="C207" s="114"/>
      <c r="D207" s="114"/>
      <c r="E207" s="114"/>
      <c r="F207" s="127"/>
      <c r="G207" s="114"/>
      <c r="H207" s="114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</row>
    <row r="208">
      <c r="A208" s="113"/>
      <c r="B208" s="113"/>
      <c r="C208" s="114"/>
      <c r="D208" s="114"/>
      <c r="E208" s="114"/>
      <c r="F208" s="127"/>
      <c r="G208" s="114"/>
      <c r="H208" s="114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</row>
    <row r="209">
      <c r="A209" s="113"/>
      <c r="B209" s="113"/>
      <c r="C209" s="114"/>
      <c r="D209" s="114"/>
      <c r="E209" s="114"/>
      <c r="F209" s="127"/>
      <c r="G209" s="114"/>
      <c r="H209" s="114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</row>
    <row r="210">
      <c r="A210" s="113"/>
      <c r="B210" s="113"/>
      <c r="C210" s="114"/>
      <c r="D210" s="114"/>
      <c r="E210" s="114"/>
      <c r="F210" s="127"/>
      <c r="G210" s="114"/>
      <c r="H210" s="114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</row>
    <row r="211">
      <c r="A211" s="113"/>
      <c r="B211" s="113"/>
      <c r="C211" s="114"/>
      <c r="D211" s="114"/>
      <c r="E211" s="114"/>
      <c r="F211" s="127"/>
      <c r="G211" s="114"/>
      <c r="H211" s="114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</row>
    <row r="212">
      <c r="A212" s="113"/>
      <c r="B212" s="113"/>
      <c r="C212" s="114"/>
      <c r="D212" s="114"/>
      <c r="E212" s="114"/>
      <c r="F212" s="127"/>
      <c r="G212" s="114"/>
      <c r="H212" s="114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</row>
    <row r="213">
      <c r="A213" s="113"/>
      <c r="B213" s="113"/>
      <c r="C213" s="114"/>
      <c r="D213" s="114"/>
      <c r="E213" s="114"/>
      <c r="F213" s="127"/>
      <c r="G213" s="114"/>
      <c r="H213" s="114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</row>
    <row r="214">
      <c r="A214" s="113"/>
      <c r="B214" s="113"/>
      <c r="C214" s="114"/>
      <c r="D214" s="114"/>
      <c r="E214" s="114"/>
      <c r="F214" s="127"/>
      <c r="G214" s="114"/>
      <c r="H214" s="114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</row>
    <row r="215">
      <c r="A215" s="113"/>
      <c r="B215" s="113"/>
      <c r="C215" s="114"/>
      <c r="D215" s="114"/>
      <c r="E215" s="114"/>
      <c r="F215" s="127"/>
      <c r="G215" s="114"/>
      <c r="H215" s="114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</row>
    <row r="216">
      <c r="A216" s="113"/>
      <c r="B216" s="113"/>
      <c r="C216" s="114"/>
      <c r="D216" s="114"/>
      <c r="E216" s="114"/>
      <c r="F216" s="127"/>
      <c r="G216" s="114"/>
      <c r="H216" s="114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</row>
    <row r="217">
      <c r="A217" s="113"/>
      <c r="B217" s="113"/>
      <c r="C217" s="114"/>
      <c r="D217" s="114"/>
      <c r="E217" s="114"/>
      <c r="F217" s="127"/>
      <c r="G217" s="114"/>
      <c r="H217" s="114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</row>
    <row r="218">
      <c r="A218" s="113"/>
      <c r="B218" s="113"/>
      <c r="C218" s="114"/>
      <c r="D218" s="114"/>
      <c r="E218" s="114"/>
      <c r="F218" s="127"/>
      <c r="G218" s="114"/>
      <c r="H218" s="114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</row>
    <row r="219">
      <c r="A219" s="113"/>
      <c r="B219" s="113"/>
      <c r="C219" s="114"/>
      <c r="D219" s="114"/>
      <c r="E219" s="114"/>
      <c r="F219" s="127"/>
      <c r="G219" s="114"/>
      <c r="H219" s="114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</row>
    <row r="220">
      <c r="A220" s="113"/>
      <c r="B220" s="113"/>
      <c r="C220" s="114"/>
      <c r="D220" s="114"/>
      <c r="E220" s="114"/>
      <c r="F220" s="127"/>
      <c r="G220" s="114"/>
      <c r="H220" s="114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</row>
    <row r="221">
      <c r="A221" s="113"/>
      <c r="B221" s="113"/>
      <c r="C221" s="114"/>
      <c r="D221" s="114"/>
      <c r="E221" s="114"/>
      <c r="F221" s="127"/>
      <c r="G221" s="114"/>
      <c r="H221" s="114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</row>
    <row r="222">
      <c r="A222" s="113"/>
      <c r="B222" s="113"/>
      <c r="C222" s="114"/>
      <c r="D222" s="114"/>
      <c r="E222" s="114"/>
      <c r="F222" s="127"/>
      <c r="G222" s="114"/>
      <c r="H222" s="114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</row>
    <row r="223">
      <c r="A223" s="113"/>
      <c r="B223" s="113"/>
      <c r="C223" s="114"/>
      <c r="D223" s="114"/>
      <c r="E223" s="114"/>
      <c r="F223" s="127"/>
      <c r="G223" s="114"/>
      <c r="H223" s="114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</row>
    <row r="224">
      <c r="A224" s="113"/>
      <c r="B224" s="113"/>
      <c r="C224" s="114"/>
      <c r="D224" s="114"/>
      <c r="E224" s="114"/>
      <c r="F224" s="127"/>
      <c r="G224" s="114"/>
      <c r="H224" s="114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</row>
    <row r="225">
      <c r="A225" s="113"/>
      <c r="B225" s="113"/>
      <c r="C225" s="114"/>
      <c r="D225" s="114"/>
      <c r="E225" s="114"/>
      <c r="F225" s="127"/>
      <c r="G225" s="114"/>
      <c r="H225" s="114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</row>
    <row r="226">
      <c r="A226" s="113"/>
      <c r="B226" s="113"/>
      <c r="C226" s="114"/>
      <c r="D226" s="114"/>
      <c r="E226" s="114"/>
      <c r="F226" s="127"/>
      <c r="G226" s="114"/>
      <c r="H226" s="114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</row>
    <row r="227">
      <c r="A227" s="113"/>
      <c r="B227" s="113"/>
      <c r="C227" s="114"/>
      <c r="D227" s="114"/>
      <c r="E227" s="114"/>
      <c r="F227" s="127"/>
      <c r="G227" s="114"/>
      <c r="H227" s="114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</row>
    <row r="228">
      <c r="A228" s="113"/>
      <c r="B228" s="113"/>
      <c r="C228" s="114"/>
      <c r="D228" s="114"/>
      <c r="E228" s="114"/>
      <c r="F228" s="127"/>
      <c r="G228" s="114"/>
      <c r="H228" s="114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</row>
    <row r="229">
      <c r="A229" s="113"/>
      <c r="B229" s="113"/>
      <c r="C229" s="114"/>
      <c r="D229" s="114"/>
      <c r="E229" s="114"/>
      <c r="F229" s="127"/>
      <c r="G229" s="114"/>
      <c r="H229" s="114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</row>
    <row r="230">
      <c r="A230" s="113"/>
      <c r="B230" s="113"/>
      <c r="C230" s="114"/>
      <c r="D230" s="114"/>
      <c r="E230" s="114"/>
      <c r="F230" s="127"/>
      <c r="G230" s="114"/>
      <c r="H230" s="114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</row>
    <row r="231">
      <c r="A231" s="113"/>
      <c r="B231" s="113"/>
      <c r="C231" s="114"/>
      <c r="D231" s="114"/>
      <c r="E231" s="114"/>
      <c r="F231" s="127"/>
      <c r="G231" s="114"/>
      <c r="H231" s="114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</row>
    <row r="232">
      <c r="A232" s="113"/>
      <c r="B232" s="113"/>
      <c r="C232" s="114"/>
      <c r="D232" s="114"/>
      <c r="E232" s="114"/>
      <c r="F232" s="127"/>
      <c r="G232" s="114"/>
      <c r="H232" s="114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</row>
    <row r="233">
      <c r="A233" s="113"/>
      <c r="B233" s="113"/>
      <c r="C233" s="114"/>
      <c r="D233" s="114"/>
      <c r="E233" s="114"/>
      <c r="F233" s="127"/>
      <c r="G233" s="114"/>
      <c r="H233" s="114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</row>
    <row r="234">
      <c r="A234" s="113"/>
      <c r="B234" s="113"/>
      <c r="C234" s="114"/>
      <c r="D234" s="114"/>
      <c r="E234" s="114"/>
      <c r="F234" s="127"/>
      <c r="G234" s="114"/>
      <c r="H234" s="114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</row>
    <row r="235">
      <c r="A235" s="113"/>
      <c r="B235" s="113"/>
      <c r="C235" s="114"/>
      <c r="D235" s="114"/>
      <c r="E235" s="114"/>
      <c r="F235" s="127"/>
      <c r="G235" s="114"/>
      <c r="H235" s="114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</row>
    <row r="236">
      <c r="A236" s="113"/>
      <c r="B236" s="113"/>
      <c r="C236" s="114"/>
      <c r="D236" s="114"/>
      <c r="E236" s="114"/>
      <c r="F236" s="127"/>
      <c r="G236" s="114"/>
      <c r="H236" s="114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</row>
    <row r="237">
      <c r="A237" s="113"/>
      <c r="B237" s="113"/>
      <c r="C237" s="114"/>
      <c r="D237" s="114"/>
      <c r="E237" s="114"/>
      <c r="F237" s="127"/>
      <c r="G237" s="114"/>
      <c r="H237" s="114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</row>
    <row r="238">
      <c r="A238" s="113"/>
      <c r="B238" s="113"/>
      <c r="C238" s="114"/>
      <c r="D238" s="114"/>
      <c r="E238" s="114"/>
      <c r="F238" s="127"/>
      <c r="G238" s="114"/>
      <c r="H238" s="114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</row>
    <row r="239">
      <c r="A239" s="113"/>
      <c r="B239" s="113"/>
      <c r="C239" s="114"/>
      <c r="D239" s="114"/>
      <c r="E239" s="114"/>
      <c r="F239" s="127"/>
      <c r="G239" s="114"/>
      <c r="H239" s="114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</row>
    <row r="240">
      <c r="A240" s="113"/>
      <c r="B240" s="113"/>
      <c r="C240" s="114"/>
      <c r="D240" s="114"/>
      <c r="E240" s="114"/>
      <c r="F240" s="127"/>
      <c r="G240" s="114"/>
      <c r="H240" s="114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</row>
    <row r="241">
      <c r="A241" s="113"/>
      <c r="B241" s="113"/>
      <c r="C241" s="114"/>
      <c r="D241" s="114"/>
      <c r="E241" s="114"/>
      <c r="F241" s="127"/>
      <c r="G241" s="114"/>
      <c r="H241" s="114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</row>
    <row r="242">
      <c r="A242" s="113"/>
      <c r="B242" s="113"/>
      <c r="C242" s="114"/>
      <c r="D242" s="114"/>
      <c r="E242" s="114"/>
      <c r="F242" s="127"/>
      <c r="G242" s="114"/>
      <c r="H242" s="114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</row>
    <row r="243">
      <c r="A243" s="113"/>
      <c r="B243" s="113"/>
      <c r="C243" s="114"/>
      <c r="D243" s="114"/>
      <c r="E243" s="114"/>
      <c r="F243" s="127"/>
      <c r="G243" s="114"/>
      <c r="H243" s="114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</row>
    <row r="244">
      <c r="A244" s="113"/>
      <c r="B244" s="113"/>
      <c r="C244" s="114"/>
      <c r="D244" s="114"/>
      <c r="E244" s="114"/>
      <c r="F244" s="127"/>
      <c r="G244" s="114"/>
      <c r="H244" s="114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</row>
    <row r="245">
      <c r="A245" s="113"/>
      <c r="B245" s="113"/>
      <c r="C245" s="114"/>
      <c r="D245" s="114"/>
      <c r="E245" s="114"/>
      <c r="F245" s="127"/>
      <c r="G245" s="114"/>
      <c r="H245" s="114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</row>
    <row r="246">
      <c r="A246" s="113"/>
      <c r="B246" s="113"/>
      <c r="C246" s="114"/>
      <c r="D246" s="114"/>
      <c r="E246" s="114"/>
      <c r="F246" s="127"/>
      <c r="G246" s="114"/>
      <c r="H246" s="114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</row>
    <row r="247">
      <c r="A247" s="113"/>
      <c r="B247" s="113"/>
      <c r="C247" s="114"/>
      <c r="D247" s="114"/>
      <c r="E247" s="114"/>
      <c r="F247" s="127"/>
      <c r="G247" s="114"/>
      <c r="H247" s="114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</row>
    <row r="248">
      <c r="A248" s="113"/>
      <c r="B248" s="113"/>
      <c r="C248" s="114"/>
      <c r="D248" s="114"/>
      <c r="E248" s="114"/>
      <c r="F248" s="127"/>
      <c r="G248" s="114"/>
      <c r="H248" s="114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</row>
    <row r="249">
      <c r="A249" s="113"/>
      <c r="B249" s="113"/>
      <c r="C249" s="114"/>
      <c r="D249" s="114"/>
      <c r="E249" s="114"/>
      <c r="F249" s="127"/>
      <c r="G249" s="114"/>
      <c r="H249" s="114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</row>
    <row r="250">
      <c r="A250" s="113"/>
      <c r="B250" s="113"/>
      <c r="C250" s="114"/>
      <c r="D250" s="114"/>
      <c r="E250" s="114"/>
      <c r="F250" s="127"/>
      <c r="G250" s="114"/>
      <c r="H250" s="114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</row>
    <row r="251">
      <c r="A251" s="113"/>
      <c r="B251" s="113"/>
      <c r="C251" s="114"/>
      <c r="D251" s="114"/>
      <c r="E251" s="114"/>
      <c r="F251" s="127"/>
      <c r="G251" s="114"/>
      <c r="H251" s="114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</row>
    <row r="252">
      <c r="A252" s="113"/>
      <c r="B252" s="113"/>
      <c r="C252" s="114"/>
      <c r="D252" s="114"/>
      <c r="E252" s="114"/>
      <c r="F252" s="127"/>
      <c r="G252" s="114"/>
      <c r="H252" s="114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</row>
    <row r="253">
      <c r="A253" s="113"/>
      <c r="B253" s="113"/>
      <c r="C253" s="114"/>
      <c r="D253" s="114"/>
      <c r="E253" s="114"/>
      <c r="F253" s="127"/>
      <c r="G253" s="114"/>
      <c r="H253" s="114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</row>
    <row r="254">
      <c r="A254" s="113"/>
      <c r="B254" s="113"/>
      <c r="C254" s="114"/>
      <c r="D254" s="114"/>
      <c r="E254" s="114"/>
      <c r="F254" s="127"/>
      <c r="G254" s="114"/>
      <c r="H254" s="114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</row>
    <row r="255">
      <c r="A255" s="113"/>
      <c r="B255" s="113"/>
      <c r="C255" s="114"/>
      <c r="D255" s="114"/>
      <c r="E255" s="114"/>
      <c r="F255" s="127"/>
      <c r="G255" s="114"/>
      <c r="H255" s="114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</row>
    <row r="256">
      <c r="A256" s="113"/>
      <c r="B256" s="113"/>
      <c r="C256" s="114"/>
      <c r="D256" s="114"/>
      <c r="E256" s="114"/>
      <c r="F256" s="127"/>
      <c r="G256" s="114"/>
      <c r="H256" s="114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</row>
    <row r="257">
      <c r="A257" s="113"/>
      <c r="B257" s="113"/>
      <c r="C257" s="114"/>
      <c r="D257" s="114"/>
      <c r="E257" s="114"/>
      <c r="F257" s="127"/>
      <c r="G257" s="114"/>
      <c r="H257" s="114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</row>
    <row r="258">
      <c r="A258" s="113"/>
      <c r="B258" s="113"/>
      <c r="C258" s="114"/>
      <c r="D258" s="114"/>
      <c r="E258" s="114"/>
      <c r="F258" s="127"/>
      <c r="G258" s="114"/>
      <c r="H258" s="114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</row>
    <row r="259">
      <c r="A259" s="113"/>
      <c r="B259" s="113"/>
      <c r="C259" s="114"/>
      <c r="D259" s="114"/>
      <c r="E259" s="114"/>
      <c r="F259" s="127"/>
      <c r="G259" s="114"/>
      <c r="H259" s="114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</row>
    <row r="260">
      <c r="A260" s="113"/>
      <c r="B260" s="113"/>
      <c r="C260" s="114"/>
      <c r="D260" s="114"/>
      <c r="E260" s="114"/>
      <c r="F260" s="127"/>
      <c r="G260" s="114"/>
      <c r="H260" s="114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</row>
    <row r="261">
      <c r="A261" s="113"/>
      <c r="B261" s="113"/>
      <c r="C261" s="114"/>
      <c r="D261" s="114"/>
      <c r="E261" s="114"/>
      <c r="F261" s="127"/>
      <c r="G261" s="114"/>
      <c r="H261" s="114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</row>
    <row r="262">
      <c r="A262" s="113"/>
      <c r="B262" s="113"/>
      <c r="C262" s="114"/>
      <c r="D262" s="114"/>
      <c r="E262" s="114"/>
      <c r="F262" s="127"/>
      <c r="G262" s="114"/>
      <c r="H262" s="114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</row>
    <row r="263">
      <c r="A263" s="113"/>
      <c r="B263" s="113"/>
      <c r="C263" s="114"/>
      <c r="D263" s="114"/>
      <c r="E263" s="114"/>
      <c r="F263" s="127"/>
      <c r="G263" s="114"/>
      <c r="H263" s="114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</row>
    <row r="264">
      <c r="A264" s="113"/>
      <c r="B264" s="113"/>
      <c r="C264" s="114"/>
      <c r="D264" s="114"/>
      <c r="E264" s="114"/>
      <c r="F264" s="127"/>
      <c r="G264" s="114"/>
      <c r="H264" s="114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</row>
    <row r="265">
      <c r="A265" s="113"/>
      <c r="B265" s="113"/>
      <c r="C265" s="114"/>
      <c r="D265" s="114"/>
      <c r="E265" s="114"/>
      <c r="F265" s="127"/>
      <c r="G265" s="114"/>
      <c r="H265" s="114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</row>
    <row r="266">
      <c r="A266" s="113"/>
      <c r="B266" s="113"/>
      <c r="C266" s="114"/>
      <c r="D266" s="114"/>
      <c r="E266" s="114"/>
      <c r="F266" s="127"/>
      <c r="G266" s="114"/>
      <c r="H266" s="114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</row>
    <row r="267">
      <c r="A267" s="113"/>
      <c r="B267" s="113"/>
      <c r="C267" s="114"/>
      <c r="D267" s="114"/>
      <c r="E267" s="114"/>
      <c r="F267" s="127"/>
      <c r="G267" s="114"/>
      <c r="H267" s="114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</row>
    <row r="268">
      <c r="A268" s="113"/>
      <c r="B268" s="113"/>
      <c r="C268" s="114"/>
      <c r="D268" s="114"/>
      <c r="E268" s="114"/>
      <c r="F268" s="127"/>
      <c r="G268" s="114"/>
      <c r="H268" s="114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</row>
    <row r="269">
      <c r="A269" s="113"/>
      <c r="B269" s="113"/>
      <c r="C269" s="114"/>
      <c r="D269" s="114"/>
      <c r="E269" s="114"/>
      <c r="F269" s="127"/>
      <c r="G269" s="114"/>
      <c r="H269" s="114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</row>
    <row r="270">
      <c r="A270" s="113"/>
      <c r="B270" s="113"/>
      <c r="C270" s="114"/>
      <c r="D270" s="114"/>
      <c r="E270" s="114"/>
      <c r="F270" s="127"/>
      <c r="G270" s="114"/>
      <c r="H270" s="114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</row>
    <row r="271">
      <c r="A271" s="113"/>
      <c r="B271" s="113"/>
      <c r="C271" s="114"/>
      <c r="D271" s="114"/>
      <c r="E271" s="114"/>
      <c r="F271" s="127"/>
      <c r="G271" s="114"/>
      <c r="H271" s="114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</row>
    <row r="272">
      <c r="A272" s="113"/>
      <c r="B272" s="113"/>
      <c r="C272" s="114"/>
      <c r="D272" s="114"/>
      <c r="E272" s="114"/>
      <c r="F272" s="127"/>
      <c r="G272" s="114"/>
      <c r="H272" s="114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</row>
    <row r="273">
      <c r="A273" s="113"/>
      <c r="B273" s="113"/>
      <c r="C273" s="114"/>
      <c r="D273" s="114"/>
      <c r="E273" s="114"/>
      <c r="F273" s="127"/>
      <c r="G273" s="114"/>
      <c r="H273" s="114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</row>
    <row r="274">
      <c r="A274" s="113"/>
      <c r="B274" s="113"/>
      <c r="C274" s="114"/>
      <c r="D274" s="114"/>
      <c r="E274" s="114"/>
      <c r="F274" s="127"/>
      <c r="G274" s="114"/>
      <c r="H274" s="114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</row>
    <row r="275">
      <c r="A275" s="113"/>
      <c r="B275" s="113"/>
      <c r="C275" s="114"/>
      <c r="D275" s="114"/>
      <c r="E275" s="114"/>
      <c r="F275" s="127"/>
      <c r="G275" s="114"/>
      <c r="H275" s="114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</row>
    <row r="276">
      <c r="A276" s="113"/>
      <c r="B276" s="113"/>
      <c r="C276" s="114"/>
      <c r="D276" s="114"/>
      <c r="E276" s="114"/>
      <c r="F276" s="127"/>
      <c r="G276" s="114"/>
      <c r="H276" s="114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</row>
    <row r="277">
      <c r="A277" s="113"/>
      <c r="B277" s="113"/>
      <c r="C277" s="114"/>
      <c r="D277" s="114"/>
      <c r="E277" s="114"/>
      <c r="F277" s="127"/>
      <c r="G277" s="114"/>
      <c r="H277" s="114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</row>
    <row r="278">
      <c r="A278" s="113"/>
      <c r="B278" s="113"/>
      <c r="C278" s="114"/>
      <c r="D278" s="114"/>
      <c r="E278" s="114"/>
      <c r="F278" s="127"/>
      <c r="G278" s="114"/>
      <c r="H278" s="114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</row>
    <row r="279">
      <c r="A279" s="113"/>
      <c r="B279" s="113"/>
      <c r="C279" s="114"/>
      <c r="D279" s="114"/>
      <c r="E279" s="114"/>
      <c r="F279" s="127"/>
      <c r="G279" s="114"/>
      <c r="H279" s="114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</row>
    <row r="280">
      <c r="A280" s="113"/>
      <c r="B280" s="113"/>
      <c r="C280" s="114"/>
      <c r="D280" s="114"/>
      <c r="E280" s="114"/>
      <c r="F280" s="127"/>
      <c r="G280" s="114"/>
      <c r="H280" s="114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</row>
    <row r="281">
      <c r="A281" s="113"/>
      <c r="B281" s="113"/>
      <c r="C281" s="114"/>
      <c r="D281" s="114"/>
      <c r="E281" s="114"/>
      <c r="F281" s="127"/>
      <c r="G281" s="114"/>
      <c r="H281" s="114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</row>
    <row r="282">
      <c r="A282" s="113"/>
      <c r="B282" s="113"/>
      <c r="C282" s="114"/>
      <c r="D282" s="114"/>
      <c r="E282" s="114"/>
      <c r="F282" s="127"/>
      <c r="G282" s="114"/>
      <c r="H282" s="114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</row>
    <row r="283">
      <c r="A283" s="113"/>
      <c r="B283" s="113"/>
      <c r="C283" s="114"/>
      <c r="D283" s="114"/>
      <c r="E283" s="114"/>
      <c r="F283" s="127"/>
      <c r="G283" s="114"/>
      <c r="H283" s="114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</row>
    <row r="284">
      <c r="A284" s="113"/>
      <c r="B284" s="113"/>
      <c r="C284" s="114"/>
      <c r="D284" s="114"/>
      <c r="E284" s="114"/>
      <c r="F284" s="127"/>
      <c r="G284" s="114"/>
      <c r="H284" s="114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</row>
    <row r="285">
      <c r="A285" s="113"/>
      <c r="B285" s="113"/>
      <c r="C285" s="114"/>
      <c r="D285" s="114"/>
      <c r="E285" s="114"/>
      <c r="F285" s="127"/>
      <c r="G285" s="114"/>
      <c r="H285" s="114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</row>
    <row r="286">
      <c r="A286" s="113"/>
      <c r="B286" s="113"/>
      <c r="C286" s="114"/>
      <c r="D286" s="114"/>
      <c r="E286" s="114"/>
      <c r="F286" s="127"/>
      <c r="G286" s="114"/>
      <c r="H286" s="114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</row>
    <row r="287">
      <c r="A287" s="113"/>
      <c r="B287" s="113"/>
      <c r="C287" s="114"/>
      <c r="D287" s="114"/>
      <c r="E287" s="114"/>
      <c r="F287" s="127"/>
      <c r="G287" s="114"/>
      <c r="H287" s="114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</row>
    <row r="288">
      <c r="A288" s="113"/>
      <c r="B288" s="113"/>
      <c r="C288" s="114"/>
      <c r="D288" s="114"/>
      <c r="E288" s="114"/>
      <c r="F288" s="127"/>
      <c r="G288" s="114"/>
      <c r="H288" s="114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</row>
    <row r="289">
      <c r="A289" s="113"/>
      <c r="B289" s="113"/>
      <c r="C289" s="114"/>
      <c r="D289" s="114"/>
      <c r="E289" s="114"/>
      <c r="F289" s="127"/>
      <c r="G289" s="114"/>
      <c r="H289" s="114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</row>
    <row r="290">
      <c r="A290" s="113"/>
      <c r="B290" s="113"/>
      <c r="C290" s="114"/>
      <c r="D290" s="114"/>
      <c r="E290" s="114"/>
      <c r="F290" s="127"/>
      <c r="G290" s="114"/>
      <c r="H290" s="114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</row>
    <row r="291">
      <c r="A291" s="113"/>
      <c r="B291" s="113"/>
      <c r="C291" s="114"/>
      <c r="D291" s="114"/>
      <c r="E291" s="114"/>
      <c r="F291" s="127"/>
      <c r="G291" s="114"/>
      <c r="H291" s="114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</row>
    <row r="292">
      <c r="A292" s="113"/>
      <c r="B292" s="113"/>
      <c r="C292" s="114"/>
      <c r="D292" s="114"/>
      <c r="E292" s="114"/>
      <c r="F292" s="127"/>
      <c r="G292" s="114"/>
      <c r="H292" s="114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</row>
    <row r="293">
      <c r="A293" s="113"/>
      <c r="B293" s="113"/>
      <c r="C293" s="114"/>
      <c r="D293" s="114"/>
      <c r="E293" s="114"/>
      <c r="F293" s="127"/>
      <c r="G293" s="114"/>
      <c r="H293" s="114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</row>
    <row r="294">
      <c r="A294" s="113"/>
      <c r="B294" s="113"/>
      <c r="C294" s="114"/>
      <c r="D294" s="114"/>
      <c r="E294" s="114"/>
      <c r="F294" s="127"/>
      <c r="G294" s="114"/>
      <c r="H294" s="114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</row>
    <row r="295">
      <c r="A295" s="113"/>
      <c r="B295" s="113"/>
      <c r="C295" s="114"/>
      <c r="D295" s="114"/>
      <c r="E295" s="114"/>
      <c r="F295" s="127"/>
      <c r="G295" s="114"/>
      <c r="H295" s="114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</row>
    <row r="296">
      <c r="A296" s="113"/>
      <c r="B296" s="113"/>
      <c r="C296" s="114"/>
      <c r="D296" s="114"/>
      <c r="E296" s="114"/>
      <c r="F296" s="127"/>
      <c r="G296" s="114"/>
      <c r="H296" s="114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</row>
    <row r="297">
      <c r="A297" s="113"/>
      <c r="B297" s="113"/>
      <c r="C297" s="114"/>
      <c r="D297" s="114"/>
      <c r="E297" s="114"/>
      <c r="F297" s="127"/>
      <c r="G297" s="114"/>
      <c r="H297" s="114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</row>
    <row r="298">
      <c r="A298" s="113"/>
      <c r="B298" s="113"/>
      <c r="C298" s="114"/>
      <c r="D298" s="114"/>
      <c r="E298" s="114"/>
      <c r="F298" s="127"/>
      <c r="G298" s="114"/>
      <c r="H298" s="114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</row>
    <row r="299">
      <c r="A299" s="113"/>
      <c r="B299" s="113"/>
      <c r="C299" s="114"/>
      <c r="D299" s="114"/>
      <c r="E299" s="114"/>
      <c r="F299" s="127"/>
      <c r="G299" s="114"/>
      <c r="H299" s="114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</row>
    <row r="300">
      <c r="A300" s="113"/>
      <c r="B300" s="113"/>
      <c r="C300" s="114"/>
      <c r="D300" s="114"/>
      <c r="E300" s="114"/>
      <c r="F300" s="127"/>
      <c r="G300" s="114"/>
      <c r="H300" s="114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</row>
    <row r="301">
      <c r="A301" s="113"/>
      <c r="B301" s="113"/>
      <c r="C301" s="114"/>
      <c r="D301" s="114"/>
      <c r="E301" s="114"/>
      <c r="F301" s="127"/>
      <c r="G301" s="114"/>
      <c r="H301" s="114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</row>
    <row r="302">
      <c r="A302" s="113"/>
      <c r="B302" s="113"/>
      <c r="C302" s="114"/>
      <c r="D302" s="114"/>
      <c r="E302" s="114"/>
      <c r="F302" s="127"/>
      <c r="G302" s="114"/>
      <c r="H302" s="114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</row>
    <row r="303">
      <c r="A303" s="113"/>
      <c r="B303" s="113"/>
      <c r="C303" s="114"/>
      <c r="D303" s="114"/>
      <c r="E303" s="114"/>
      <c r="F303" s="127"/>
      <c r="G303" s="114"/>
      <c r="H303" s="114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</row>
    <row r="304">
      <c r="A304" s="113"/>
      <c r="B304" s="113"/>
      <c r="C304" s="114"/>
      <c r="D304" s="114"/>
      <c r="E304" s="114"/>
      <c r="F304" s="127"/>
      <c r="G304" s="114"/>
      <c r="H304" s="114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</row>
    <row r="305">
      <c r="A305" s="113"/>
      <c r="B305" s="113"/>
      <c r="C305" s="114"/>
      <c r="D305" s="114"/>
      <c r="E305" s="114"/>
      <c r="F305" s="127"/>
      <c r="G305" s="114"/>
      <c r="H305" s="114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</row>
    <row r="306">
      <c r="A306" s="113"/>
      <c r="B306" s="113"/>
      <c r="C306" s="114"/>
      <c r="D306" s="114"/>
      <c r="E306" s="114"/>
      <c r="F306" s="127"/>
      <c r="G306" s="114"/>
      <c r="H306" s="114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</row>
    <row r="307">
      <c r="A307" s="113"/>
      <c r="B307" s="113"/>
      <c r="C307" s="114"/>
      <c r="D307" s="114"/>
      <c r="E307" s="114"/>
      <c r="F307" s="127"/>
      <c r="G307" s="114"/>
      <c r="H307" s="114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</row>
    <row r="308">
      <c r="A308" s="113"/>
      <c r="B308" s="113"/>
      <c r="C308" s="114"/>
      <c r="D308" s="114"/>
      <c r="E308" s="114"/>
      <c r="F308" s="127"/>
      <c r="G308" s="114"/>
      <c r="H308" s="114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</row>
    <row r="309">
      <c r="A309" s="113"/>
      <c r="B309" s="113"/>
      <c r="C309" s="114"/>
      <c r="D309" s="114"/>
      <c r="E309" s="114"/>
      <c r="F309" s="127"/>
      <c r="G309" s="114"/>
      <c r="H309" s="114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</row>
    <row r="310">
      <c r="A310" s="113"/>
      <c r="B310" s="113"/>
      <c r="C310" s="114"/>
      <c r="D310" s="114"/>
      <c r="E310" s="114"/>
      <c r="F310" s="127"/>
      <c r="G310" s="114"/>
      <c r="H310" s="114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</row>
    <row r="311">
      <c r="A311" s="113"/>
      <c r="B311" s="113"/>
      <c r="C311" s="114"/>
      <c r="D311" s="114"/>
      <c r="E311" s="114"/>
      <c r="F311" s="127"/>
      <c r="G311" s="114"/>
      <c r="H311" s="114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</row>
    <row r="312">
      <c r="A312" s="113"/>
      <c r="B312" s="113"/>
      <c r="C312" s="114"/>
      <c r="D312" s="114"/>
      <c r="E312" s="114"/>
      <c r="F312" s="127"/>
      <c r="G312" s="114"/>
      <c r="H312" s="114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</row>
    <row r="313">
      <c r="A313" s="113"/>
      <c r="B313" s="113"/>
      <c r="C313" s="114"/>
      <c r="D313" s="114"/>
      <c r="E313" s="114"/>
      <c r="F313" s="127"/>
      <c r="G313" s="114"/>
      <c r="H313" s="114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</row>
    <row r="314">
      <c r="A314" s="113"/>
      <c r="B314" s="113"/>
      <c r="C314" s="114"/>
      <c r="D314" s="114"/>
      <c r="E314" s="114"/>
      <c r="F314" s="127"/>
      <c r="G314" s="114"/>
      <c r="H314" s="114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</row>
    <row r="315">
      <c r="A315" s="113"/>
      <c r="B315" s="113"/>
      <c r="C315" s="114"/>
      <c r="D315" s="114"/>
      <c r="E315" s="114"/>
      <c r="F315" s="127"/>
      <c r="G315" s="114"/>
      <c r="H315" s="114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</row>
    <row r="316">
      <c r="A316" s="113"/>
      <c r="B316" s="113"/>
      <c r="C316" s="114"/>
      <c r="D316" s="114"/>
      <c r="E316" s="114"/>
      <c r="F316" s="127"/>
      <c r="G316" s="114"/>
      <c r="H316" s="114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</row>
    <row r="317">
      <c r="A317" s="113"/>
      <c r="B317" s="113"/>
      <c r="C317" s="114"/>
      <c r="D317" s="114"/>
      <c r="E317" s="114"/>
      <c r="F317" s="127"/>
      <c r="G317" s="114"/>
      <c r="H317" s="114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</row>
    <row r="318">
      <c r="A318" s="113"/>
      <c r="B318" s="113"/>
      <c r="C318" s="114"/>
      <c r="D318" s="114"/>
      <c r="E318" s="114"/>
      <c r="F318" s="127"/>
      <c r="G318" s="114"/>
      <c r="H318" s="114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</row>
    <row r="319">
      <c r="A319" s="113"/>
      <c r="B319" s="113"/>
      <c r="C319" s="114"/>
      <c r="D319" s="114"/>
      <c r="E319" s="114"/>
      <c r="F319" s="127"/>
      <c r="G319" s="114"/>
      <c r="H319" s="114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</row>
    <row r="320">
      <c r="A320" s="113"/>
      <c r="B320" s="113"/>
      <c r="C320" s="114"/>
      <c r="D320" s="114"/>
      <c r="E320" s="114"/>
      <c r="F320" s="127"/>
      <c r="G320" s="114"/>
      <c r="H320" s="114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</row>
    <row r="321">
      <c r="A321" s="113"/>
      <c r="B321" s="113"/>
      <c r="C321" s="114"/>
      <c r="D321" s="114"/>
      <c r="E321" s="114"/>
      <c r="F321" s="127"/>
      <c r="G321" s="114"/>
      <c r="H321" s="114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</row>
    <row r="322">
      <c r="A322" s="113"/>
      <c r="B322" s="113"/>
      <c r="C322" s="114"/>
      <c r="D322" s="114"/>
      <c r="E322" s="114"/>
      <c r="F322" s="127"/>
      <c r="G322" s="114"/>
      <c r="H322" s="114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</row>
    <row r="323">
      <c r="A323" s="113"/>
      <c r="B323" s="113"/>
      <c r="C323" s="114"/>
      <c r="D323" s="114"/>
      <c r="E323" s="114"/>
      <c r="F323" s="127"/>
      <c r="G323" s="114"/>
      <c r="H323" s="114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</row>
    <row r="324">
      <c r="A324" s="113"/>
      <c r="B324" s="113"/>
      <c r="C324" s="114"/>
      <c r="D324" s="114"/>
      <c r="E324" s="114"/>
      <c r="F324" s="127"/>
      <c r="G324" s="114"/>
      <c r="H324" s="114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</row>
    <row r="325">
      <c r="A325" s="113"/>
      <c r="B325" s="113"/>
      <c r="C325" s="114"/>
      <c r="D325" s="114"/>
      <c r="E325" s="114"/>
      <c r="F325" s="127"/>
      <c r="G325" s="114"/>
      <c r="H325" s="114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</row>
    <row r="326">
      <c r="A326" s="113"/>
      <c r="B326" s="113"/>
      <c r="C326" s="114"/>
      <c r="D326" s="114"/>
      <c r="E326" s="114"/>
      <c r="F326" s="127"/>
      <c r="G326" s="114"/>
      <c r="H326" s="114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</row>
    <row r="327">
      <c r="A327" s="113"/>
      <c r="B327" s="113"/>
      <c r="C327" s="114"/>
      <c r="D327" s="114"/>
      <c r="E327" s="114"/>
      <c r="F327" s="127"/>
      <c r="G327" s="114"/>
      <c r="H327" s="114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</row>
    <row r="328">
      <c r="A328" s="113"/>
      <c r="B328" s="113"/>
      <c r="C328" s="114"/>
      <c r="D328" s="114"/>
      <c r="E328" s="114"/>
      <c r="F328" s="127"/>
      <c r="G328" s="114"/>
      <c r="H328" s="114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</row>
    <row r="329">
      <c r="A329" s="113"/>
      <c r="B329" s="113"/>
      <c r="C329" s="114"/>
      <c r="D329" s="114"/>
      <c r="E329" s="114"/>
      <c r="F329" s="127"/>
      <c r="G329" s="114"/>
      <c r="H329" s="114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</row>
    <row r="330">
      <c r="A330" s="113"/>
      <c r="B330" s="113"/>
      <c r="C330" s="114"/>
      <c r="D330" s="114"/>
      <c r="E330" s="114"/>
      <c r="F330" s="127"/>
      <c r="G330" s="114"/>
      <c r="H330" s="114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</row>
    <row r="331">
      <c r="A331" s="113"/>
      <c r="B331" s="113"/>
      <c r="C331" s="114"/>
      <c r="D331" s="114"/>
      <c r="E331" s="114"/>
      <c r="F331" s="127"/>
      <c r="G331" s="114"/>
      <c r="H331" s="114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</row>
    <row r="332">
      <c r="A332" s="113"/>
      <c r="B332" s="113"/>
      <c r="C332" s="114"/>
      <c r="D332" s="114"/>
      <c r="E332" s="114"/>
      <c r="F332" s="127"/>
      <c r="G332" s="114"/>
      <c r="H332" s="114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</row>
    <row r="333">
      <c r="A333" s="113"/>
      <c r="B333" s="113"/>
      <c r="C333" s="114"/>
      <c r="D333" s="114"/>
      <c r="E333" s="114"/>
      <c r="F333" s="127"/>
      <c r="G333" s="114"/>
      <c r="H333" s="114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</row>
    <row r="334">
      <c r="A334" s="113"/>
      <c r="B334" s="113"/>
      <c r="C334" s="114"/>
      <c r="D334" s="114"/>
      <c r="E334" s="114"/>
      <c r="F334" s="127"/>
      <c r="G334" s="114"/>
      <c r="H334" s="114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</row>
    <row r="335">
      <c r="A335" s="113"/>
      <c r="B335" s="113"/>
      <c r="C335" s="114"/>
      <c r="D335" s="114"/>
      <c r="E335" s="114"/>
      <c r="F335" s="127"/>
      <c r="G335" s="114"/>
      <c r="H335" s="114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</row>
    <row r="336">
      <c r="A336" s="113"/>
      <c r="B336" s="113"/>
      <c r="C336" s="114"/>
      <c r="D336" s="114"/>
      <c r="E336" s="114"/>
      <c r="F336" s="127"/>
      <c r="G336" s="114"/>
      <c r="H336" s="114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</row>
    <row r="337">
      <c r="A337" s="113"/>
      <c r="B337" s="113"/>
      <c r="C337" s="114"/>
      <c r="D337" s="114"/>
      <c r="E337" s="114"/>
      <c r="F337" s="127"/>
      <c r="G337" s="114"/>
      <c r="H337" s="114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</row>
    <row r="338">
      <c r="A338" s="113"/>
      <c r="B338" s="113"/>
      <c r="C338" s="114"/>
      <c r="D338" s="114"/>
      <c r="E338" s="114"/>
      <c r="F338" s="127"/>
      <c r="G338" s="114"/>
      <c r="H338" s="114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</row>
    <row r="339">
      <c r="A339" s="113"/>
      <c r="B339" s="113"/>
      <c r="C339" s="114"/>
      <c r="D339" s="114"/>
      <c r="E339" s="114"/>
      <c r="F339" s="127"/>
      <c r="G339" s="114"/>
      <c r="H339" s="114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</row>
    <row r="340">
      <c r="A340" s="113"/>
      <c r="B340" s="113"/>
      <c r="C340" s="114"/>
      <c r="D340" s="114"/>
      <c r="E340" s="114"/>
      <c r="F340" s="127"/>
      <c r="G340" s="114"/>
      <c r="H340" s="114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</row>
    <row r="341">
      <c r="A341" s="113"/>
      <c r="B341" s="113"/>
      <c r="C341" s="114"/>
      <c r="D341" s="114"/>
      <c r="E341" s="114"/>
      <c r="F341" s="127"/>
      <c r="G341" s="114"/>
      <c r="H341" s="114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</row>
    <row r="342">
      <c r="A342" s="113"/>
      <c r="B342" s="113"/>
      <c r="C342" s="114"/>
      <c r="D342" s="114"/>
      <c r="E342" s="114"/>
      <c r="F342" s="127"/>
      <c r="G342" s="114"/>
      <c r="H342" s="114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</row>
    <row r="343">
      <c r="A343" s="113"/>
      <c r="B343" s="113"/>
      <c r="C343" s="114"/>
      <c r="D343" s="114"/>
      <c r="E343" s="114"/>
      <c r="F343" s="127"/>
      <c r="G343" s="114"/>
      <c r="H343" s="114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</row>
    <row r="344">
      <c r="A344" s="113"/>
      <c r="B344" s="113"/>
      <c r="C344" s="114"/>
      <c r="D344" s="114"/>
      <c r="E344" s="114"/>
      <c r="F344" s="127"/>
      <c r="G344" s="114"/>
      <c r="H344" s="114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</row>
    <row r="345">
      <c r="A345" s="113"/>
      <c r="B345" s="113"/>
      <c r="C345" s="114"/>
      <c r="D345" s="114"/>
      <c r="E345" s="114"/>
      <c r="F345" s="127"/>
      <c r="G345" s="114"/>
      <c r="H345" s="114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</row>
    <row r="346">
      <c r="A346" s="113"/>
      <c r="B346" s="113"/>
      <c r="C346" s="114"/>
      <c r="D346" s="114"/>
      <c r="E346" s="114"/>
      <c r="F346" s="127"/>
      <c r="G346" s="114"/>
      <c r="H346" s="114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</row>
    <row r="347">
      <c r="A347" s="113"/>
      <c r="B347" s="113"/>
      <c r="C347" s="114"/>
      <c r="D347" s="114"/>
      <c r="E347" s="114"/>
      <c r="F347" s="127"/>
      <c r="G347" s="114"/>
      <c r="H347" s="114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</row>
    <row r="348">
      <c r="A348" s="113"/>
      <c r="B348" s="113"/>
      <c r="C348" s="114"/>
      <c r="D348" s="114"/>
      <c r="E348" s="114"/>
      <c r="F348" s="127"/>
      <c r="G348" s="114"/>
      <c r="H348" s="114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</row>
    <row r="349">
      <c r="A349" s="113"/>
      <c r="B349" s="113"/>
      <c r="C349" s="114"/>
      <c r="D349" s="114"/>
      <c r="E349" s="114"/>
      <c r="F349" s="127"/>
      <c r="G349" s="114"/>
      <c r="H349" s="114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</row>
    <row r="350">
      <c r="A350" s="113"/>
      <c r="B350" s="113"/>
      <c r="C350" s="114"/>
      <c r="D350" s="114"/>
      <c r="E350" s="114"/>
      <c r="F350" s="127"/>
      <c r="G350" s="114"/>
      <c r="H350" s="114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</row>
    <row r="351">
      <c r="A351" s="113"/>
      <c r="B351" s="113"/>
      <c r="C351" s="114"/>
      <c r="D351" s="114"/>
      <c r="E351" s="114"/>
      <c r="F351" s="127"/>
      <c r="G351" s="114"/>
      <c r="H351" s="114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</row>
    <row r="352">
      <c r="A352" s="113"/>
      <c r="B352" s="113"/>
      <c r="C352" s="114"/>
      <c r="D352" s="114"/>
      <c r="E352" s="114"/>
      <c r="F352" s="127"/>
      <c r="G352" s="114"/>
      <c r="H352" s="114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</row>
    <row r="353">
      <c r="A353" s="113"/>
      <c r="B353" s="113"/>
      <c r="C353" s="114"/>
      <c r="D353" s="114"/>
      <c r="E353" s="114"/>
      <c r="F353" s="127"/>
      <c r="G353" s="114"/>
      <c r="H353" s="114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</row>
    <row r="354">
      <c r="A354" s="113"/>
      <c r="B354" s="113"/>
      <c r="C354" s="114"/>
      <c r="D354" s="114"/>
      <c r="E354" s="114"/>
      <c r="F354" s="127"/>
      <c r="G354" s="114"/>
      <c r="H354" s="114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</row>
    <row r="355">
      <c r="A355" s="113"/>
      <c r="B355" s="113"/>
      <c r="C355" s="114"/>
      <c r="D355" s="114"/>
      <c r="E355" s="114"/>
      <c r="F355" s="127"/>
      <c r="G355" s="114"/>
      <c r="H355" s="114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</row>
    <row r="356">
      <c r="A356" s="113"/>
      <c r="B356" s="113"/>
      <c r="C356" s="114"/>
      <c r="D356" s="114"/>
      <c r="E356" s="114"/>
      <c r="F356" s="127"/>
      <c r="G356" s="114"/>
      <c r="H356" s="114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</row>
    <row r="357">
      <c r="A357" s="113"/>
      <c r="B357" s="113"/>
      <c r="C357" s="114"/>
      <c r="D357" s="114"/>
      <c r="E357" s="114"/>
      <c r="F357" s="127"/>
      <c r="G357" s="114"/>
      <c r="H357" s="114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  <c r="AT357" s="118"/>
      <c r="AU357" s="118"/>
    </row>
    <row r="358">
      <c r="A358" s="113"/>
      <c r="B358" s="113"/>
      <c r="C358" s="114"/>
      <c r="D358" s="114"/>
      <c r="E358" s="114"/>
      <c r="F358" s="127"/>
      <c r="G358" s="114"/>
      <c r="H358" s="114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  <c r="AT358" s="118"/>
      <c r="AU358" s="118"/>
    </row>
    <row r="359">
      <c r="A359" s="113"/>
      <c r="B359" s="113"/>
      <c r="C359" s="114"/>
      <c r="D359" s="114"/>
      <c r="E359" s="114"/>
      <c r="F359" s="127"/>
      <c r="G359" s="114"/>
      <c r="H359" s="114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  <c r="AT359" s="118"/>
      <c r="AU359" s="118"/>
    </row>
    <row r="360">
      <c r="A360" s="113"/>
      <c r="B360" s="113"/>
      <c r="C360" s="114"/>
      <c r="D360" s="114"/>
      <c r="E360" s="114"/>
      <c r="F360" s="127"/>
      <c r="G360" s="114"/>
      <c r="H360" s="114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</row>
    <row r="361">
      <c r="A361" s="113"/>
      <c r="B361" s="113"/>
      <c r="C361" s="114"/>
      <c r="D361" s="114"/>
      <c r="E361" s="114"/>
      <c r="F361" s="127"/>
      <c r="G361" s="114"/>
      <c r="H361" s="114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</row>
    <row r="362">
      <c r="A362" s="113"/>
      <c r="B362" s="113"/>
      <c r="C362" s="114"/>
      <c r="D362" s="114"/>
      <c r="E362" s="114"/>
      <c r="F362" s="127"/>
      <c r="G362" s="114"/>
      <c r="H362" s="114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  <c r="AT362" s="118"/>
      <c r="AU362" s="118"/>
    </row>
    <row r="363">
      <c r="A363" s="113"/>
      <c r="B363" s="113"/>
      <c r="C363" s="114"/>
      <c r="D363" s="114"/>
      <c r="E363" s="114"/>
      <c r="F363" s="127"/>
      <c r="G363" s="114"/>
      <c r="H363" s="114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  <c r="AT363" s="118"/>
      <c r="AU363" s="118"/>
    </row>
    <row r="364">
      <c r="A364" s="113"/>
      <c r="B364" s="113"/>
      <c r="C364" s="114"/>
      <c r="D364" s="114"/>
      <c r="E364" s="114"/>
      <c r="F364" s="127"/>
      <c r="G364" s="114"/>
      <c r="H364" s="114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18"/>
      <c r="AS364" s="118"/>
      <c r="AT364" s="118"/>
      <c r="AU364" s="118"/>
    </row>
    <row r="365">
      <c r="A365" s="113"/>
      <c r="B365" s="113"/>
      <c r="C365" s="114"/>
      <c r="D365" s="114"/>
      <c r="E365" s="114"/>
      <c r="F365" s="127"/>
      <c r="G365" s="114"/>
      <c r="H365" s="114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  <c r="AP365" s="118"/>
      <c r="AQ365" s="118"/>
      <c r="AR365" s="118"/>
      <c r="AS365" s="118"/>
      <c r="AT365" s="118"/>
      <c r="AU365" s="118"/>
    </row>
    <row r="366">
      <c r="A366" s="113"/>
      <c r="B366" s="113"/>
      <c r="C366" s="114"/>
      <c r="D366" s="114"/>
      <c r="E366" s="114"/>
      <c r="F366" s="127"/>
      <c r="G366" s="114"/>
      <c r="H366" s="114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  <c r="AP366" s="118"/>
      <c r="AQ366" s="118"/>
      <c r="AR366" s="118"/>
      <c r="AS366" s="118"/>
      <c r="AT366" s="118"/>
      <c r="AU366" s="118"/>
    </row>
    <row r="367">
      <c r="A367" s="113"/>
      <c r="B367" s="113"/>
      <c r="C367" s="114"/>
      <c r="D367" s="114"/>
      <c r="E367" s="114"/>
      <c r="F367" s="127"/>
      <c r="G367" s="114"/>
      <c r="H367" s="114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  <c r="AL367" s="118"/>
      <c r="AM367" s="118"/>
      <c r="AN367" s="118"/>
      <c r="AO367" s="118"/>
      <c r="AP367" s="118"/>
      <c r="AQ367" s="118"/>
      <c r="AR367" s="118"/>
      <c r="AS367" s="118"/>
      <c r="AT367" s="118"/>
      <c r="AU367" s="118"/>
    </row>
    <row r="368">
      <c r="A368" s="113"/>
      <c r="B368" s="113"/>
      <c r="C368" s="114"/>
      <c r="D368" s="114"/>
      <c r="E368" s="114"/>
      <c r="F368" s="127"/>
      <c r="G368" s="114"/>
      <c r="H368" s="114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  <c r="AT368" s="118"/>
      <c r="AU368" s="118"/>
    </row>
    <row r="369">
      <c r="A369" s="113"/>
      <c r="B369" s="113"/>
      <c r="C369" s="114"/>
      <c r="D369" s="114"/>
      <c r="E369" s="114"/>
      <c r="F369" s="127"/>
      <c r="G369" s="114"/>
      <c r="H369" s="114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  <c r="AL369" s="118"/>
      <c r="AM369" s="118"/>
      <c r="AN369" s="118"/>
      <c r="AO369" s="118"/>
      <c r="AP369" s="118"/>
      <c r="AQ369" s="118"/>
      <c r="AR369" s="118"/>
      <c r="AS369" s="118"/>
      <c r="AT369" s="118"/>
      <c r="AU369" s="118"/>
    </row>
    <row r="370">
      <c r="A370" s="113"/>
      <c r="B370" s="113"/>
      <c r="C370" s="114"/>
      <c r="D370" s="114"/>
      <c r="E370" s="114"/>
      <c r="F370" s="127"/>
      <c r="G370" s="114"/>
      <c r="H370" s="114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8"/>
      <c r="AT370" s="118"/>
      <c r="AU370" s="118"/>
    </row>
    <row r="371">
      <c r="A371" s="113"/>
      <c r="B371" s="113"/>
      <c r="C371" s="114"/>
      <c r="D371" s="114"/>
      <c r="E371" s="114"/>
      <c r="F371" s="127"/>
      <c r="G371" s="114"/>
      <c r="H371" s="114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  <c r="AT371" s="118"/>
      <c r="AU371" s="118"/>
    </row>
    <row r="372">
      <c r="A372" s="113"/>
      <c r="B372" s="113"/>
      <c r="C372" s="114"/>
      <c r="D372" s="114"/>
      <c r="E372" s="114"/>
      <c r="F372" s="127"/>
      <c r="G372" s="114"/>
      <c r="H372" s="114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8"/>
      <c r="AT372" s="118"/>
      <c r="AU372" s="118"/>
    </row>
    <row r="373">
      <c r="A373" s="113"/>
      <c r="B373" s="113"/>
      <c r="C373" s="114"/>
      <c r="D373" s="114"/>
      <c r="E373" s="114"/>
      <c r="F373" s="127"/>
      <c r="G373" s="114"/>
      <c r="H373" s="114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8"/>
      <c r="AT373" s="118"/>
      <c r="AU373" s="118"/>
    </row>
    <row r="374">
      <c r="A374" s="113"/>
      <c r="B374" s="113"/>
      <c r="C374" s="114"/>
      <c r="D374" s="114"/>
      <c r="E374" s="114"/>
      <c r="F374" s="127"/>
      <c r="G374" s="114"/>
      <c r="H374" s="114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8"/>
      <c r="AT374" s="118"/>
      <c r="AU374" s="118"/>
    </row>
    <row r="375">
      <c r="A375" s="113"/>
      <c r="B375" s="113"/>
      <c r="C375" s="114"/>
      <c r="D375" s="114"/>
      <c r="E375" s="114"/>
      <c r="F375" s="127"/>
      <c r="G375" s="114"/>
      <c r="H375" s="114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  <c r="AT375" s="118"/>
      <c r="AU375" s="118"/>
    </row>
    <row r="376">
      <c r="A376" s="113"/>
      <c r="B376" s="113"/>
      <c r="C376" s="114"/>
      <c r="D376" s="114"/>
      <c r="E376" s="114"/>
      <c r="F376" s="127"/>
      <c r="G376" s="114"/>
      <c r="H376" s="114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  <c r="AL376" s="118"/>
      <c r="AM376" s="118"/>
      <c r="AN376" s="118"/>
      <c r="AO376" s="118"/>
      <c r="AP376" s="118"/>
      <c r="AQ376" s="118"/>
      <c r="AR376" s="118"/>
      <c r="AS376" s="118"/>
      <c r="AT376" s="118"/>
      <c r="AU376" s="118"/>
    </row>
    <row r="377">
      <c r="A377" s="113"/>
      <c r="B377" s="113"/>
      <c r="C377" s="114"/>
      <c r="D377" s="114"/>
      <c r="E377" s="114"/>
      <c r="F377" s="127"/>
      <c r="G377" s="114"/>
      <c r="H377" s="114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  <c r="AL377" s="118"/>
      <c r="AM377" s="118"/>
      <c r="AN377" s="118"/>
      <c r="AO377" s="118"/>
      <c r="AP377" s="118"/>
      <c r="AQ377" s="118"/>
      <c r="AR377" s="118"/>
      <c r="AS377" s="118"/>
      <c r="AT377" s="118"/>
      <c r="AU377" s="118"/>
    </row>
    <row r="378">
      <c r="A378" s="113"/>
      <c r="B378" s="113"/>
      <c r="C378" s="114"/>
      <c r="D378" s="114"/>
      <c r="E378" s="114"/>
      <c r="F378" s="127"/>
      <c r="G378" s="114"/>
      <c r="H378" s="114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  <c r="AP378" s="118"/>
      <c r="AQ378" s="118"/>
      <c r="AR378" s="118"/>
      <c r="AS378" s="118"/>
      <c r="AT378" s="118"/>
      <c r="AU378" s="118"/>
    </row>
    <row r="379">
      <c r="A379" s="113"/>
      <c r="B379" s="113"/>
      <c r="C379" s="114"/>
      <c r="D379" s="114"/>
      <c r="E379" s="114"/>
      <c r="F379" s="127"/>
      <c r="G379" s="114"/>
      <c r="H379" s="114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  <c r="AP379" s="118"/>
      <c r="AQ379" s="118"/>
      <c r="AR379" s="118"/>
      <c r="AS379" s="118"/>
      <c r="AT379" s="118"/>
      <c r="AU379" s="118"/>
    </row>
    <row r="380">
      <c r="A380" s="113"/>
      <c r="B380" s="113"/>
      <c r="C380" s="114"/>
      <c r="D380" s="114"/>
      <c r="E380" s="114"/>
      <c r="F380" s="127"/>
      <c r="G380" s="114"/>
      <c r="H380" s="114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118"/>
      <c r="AQ380" s="118"/>
      <c r="AR380" s="118"/>
      <c r="AS380" s="118"/>
      <c r="AT380" s="118"/>
      <c r="AU380" s="118"/>
    </row>
    <row r="381">
      <c r="A381" s="113"/>
      <c r="B381" s="113"/>
      <c r="C381" s="114"/>
      <c r="D381" s="114"/>
      <c r="E381" s="114"/>
      <c r="F381" s="127"/>
      <c r="G381" s="114"/>
      <c r="H381" s="114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/>
      <c r="AO381" s="118"/>
      <c r="AP381" s="118"/>
      <c r="AQ381" s="118"/>
      <c r="AR381" s="118"/>
      <c r="AS381" s="118"/>
      <c r="AT381" s="118"/>
      <c r="AU381" s="118"/>
    </row>
    <row r="382">
      <c r="A382" s="113"/>
      <c r="B382" s="113"/>
      <c r="C382" s="114"/>
      <c r="D382" s="114"/>
      <c r="E382" s="114"/>
      <c r="F382" s="127"/>
      <c r="G382" s="114"/>
      <c r="H382" s="114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</row>
    <row r="383">
      <c r="A383" s="113"/>
      <c r="B383" s="113"/>
      <c r="C383" s="114"/>
      <c r="D383" s="114"/>
      <c r="E383" s="114"/>
      <c r="F383" s="127"/>
      <c r="G383" s="114"/>
      <c r="H383" s="114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  <c r="AT383" s="118"/>
      <c r="AU383" s="118"/>
    </row>
    <row r="384">
      <c r="A384" s="113"/>
      <c r="B384" s="113"/>
      <c r="C384" s="114"/>
      <c r="D384" s="114"/>
      <c r="E384" s="114"/>
      <c r="F384" s="127"/>
      <c r="G384" s="114"/>
      <c r="H384" s="114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8"/>
      <c r="AT384" s="118"/>
      <c r="AU384" s="118"/>
    </row>
    <row r="385">
      <c r="A385" s="113"/>
      <c r="B385" s="113"/>
      <c r="C385" s="114"/>
      <c r="D385" s="114"/>
      <c r="E385" s="114"/>
      <c r="F385" s="127"/>
      <c r="G385" s="114"/>
      <c r="H385" s="114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8"/>
      <c r="AT385" s="118"/>
      <c r="AU385" s="118"/>
    </row>
    <row r="386">
      <c r="A386" s="113"/>
      <c r="B386" s="113"/>
      <c r="C386" s="114"/>
      <c r="D386" s="114"/>
      <c r="E386" s="114"/>
      <c r="F386" s="127"/>
      <c r="G386" s="114"/>
      <c r="H386" s="114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8"/>
      <c r="AT386" s="118"/>
      <c r="AU386" s="118"/>
    </row>
    <row r="387">
      <c r="A387" s="113"/>
      <c r="B387" s="113"/>
      <c r="C387" s="114"/>
      <c r="D387" s="114"/>
      <c r="E387" s="114"/>
      <c r="F387" s="127"/>
      <c r="G387" s="114"/>
      <c r="H387" s="114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8"/>
      <c r="AT387" s="118"/>
      <c r="AU387" s="118"/>
    </row>
    <row r="388">
      <c r="A388" s="113"/>
      <c r="B388" s="113"/>
      <c r="C388" s="114"/>
      <c r="D388" s="114"/>
      <c r="E388" s="114"/>
      <c r="F388" s="127"/>
      <c r="G388" s="114"/>
      <c r="H388" s="114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118"/>
      <c r="AQ388" s="118"/>
      <c r="AR388" s="118"/>
      <c r="AS388" s="118"/>
      <c r="AT388" s="118"/>
      <c r="AU388" s="118"/>
    </row>
    <row r="389">
      <c r="A389" s="113"/>
      <c r="B389" s="113"/>
      <c r="C389" s="114"/>
      <c r="D389" s="114"/>
      <c r="E389" s="114"/>
      <c r="F389" s="127"/>
      <c r="G389" s="114"/>
      <c r="H389" s="114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  <c r="AP389" s="118"/>
      <c r="AQ389" s="118"/>
      <c r="AR389" s="118"/>
      <c r="AS389" s="118"/>
      <c r="AT389" s="118"/>
      <c r="AU389" s="118"/>
    </row>
    <row r="390">
      <c r="A390" s="113"/>
      <c r="B390" s="113"/>
      <c r="C390" s="114"/>
      <c r="D390" s="114"/>
      <c r="E390" s="114"/>
      <c r="F390" s="127"/>
      <c r="G390" s="114"/>
      <c r="H390" s="114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</row>
    <row r="391">
      <c r="A391" s="113"/>
      <c r="B391" s="113"/>
      <c r="C391" s="114"/>
      <c r="D391" s="114"/>
      <c r="E391" s="114"/>
      <c r="F391" s="127"/>
      <c r="G391" s="114"/>
      <c r="H391" s="114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118"/>
      <c r="AQ391" s="118"/>
      <c r="AR391" s="118"/>
      <c r="AS391" s="118"/>
      <c r="AT391" s="118"/>
      <c r="AU391" s="118"/>
    </row>
    <row r="392">
      <c r="A392" s="113"/>
      <c r="B392" s="113"/>
      <c r="C392" s="114"/>
      <c r="D392" s="114"/>
      <c r="E392" s="114"/>
      <c r="F392" s="127"/>
      <c r="G392" s="114"/>
      <c r="H392" s="114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  <c r="AP392" s="118"/>
      <c r="AQ392" s="118"/>
      <c r="AR392" s="118"/>
      <c r="AS392" s="118"/>
      <c r="AT392" s="118"/>
      <c r="AU392" s="118"/>
    </row>
    <row r="393">
      <c r="A393" s="113"/>
      <c r="B393" s="113"/>
      <c r="C393" s="114"/>
      <c r="D393" s="114"/>
      <c r="E393" s="114"/>
      <c r="F393" s="127"/>
      <c r="G393" s="114"/>
      <c r="H393" s="114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  <c r="AL393" s="118"/>
      <c r="AM393" s="118"/>
      <c r="AN393" s="118"/>
      <c r="AO393" s="118"/>
      <c r="AP393" s="118"/>
      <c r="AQ393" s="118"/>
      <c r="AR393" s="118"/>
      <c r="AS393" s="118"/>
      <c r="AT393" s="118"/>
      <c r="AU393" s="118"/>
    </row>
    <row r="394">
      <c r="A394" s="113"/>
      <c r="B394" s="113"/>
      <c r="C394" s="114"/>
      <c r="D394" s="114"/>
      <c r="E394" s="114"/>
      <c r="F394" s="127"/>
      <c r="G394" s="114"/>
      <c r="H394" s="114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  <c r="AP394" s="118"/>
      <c r="AQ394" s="118"/>
      <c r="AR394" s="118"/>
      <c r="AS394" s="118"/>
      <c r="AT394" s="118"/>
      <c r="AU394" s="118"/>
    </row>
    <row r="395">
      <c r="A395" s="113"/>
      <c r="B395" s="113"/>
      <c r="C395" s="114"/>
      <c r="D395" s="114"/>
      <c r="E395" s="114"/>
      <c r="F395" s="127"/>
      <c r="G395" s="114"/>
      <c r="H395" s="114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  <c r="AP395" s="118"/>
      <c r="AQ395" s="118"/>
      <c r="AR395" s="118"/>
      <c r="AS395" s="118"/>
      <c r="AT395" s="118"/>
      <c r="AU395" s="118"/>
    </row>
    <row r="396">
      <c r="A396" s="113"/>
      <c r="B396" s="113"/>
      <c r="C396" s="114"/>
      <c r="D396" s="114"/>
      <c r="E396" s="114"/>
      <c r="F396" s="127"/>
      <c r="G396" s="114"/>
      <c r="H396" s="114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/>
      <c r="AO396" s="118"/>
      <c r="AP396" s="118"/>
      <c r="AQ396" s="118"/>
      <c r="AR396" s="118"/>
      <c r="AS396" s="118"/>
      <c r="AT396" s="118"/>
      <c r="AU396" s="118"/>
    </row>
    <row r="397">
      <c r="A397" s="113"/>
      <c r="B397" s="113"/>
      <c r="C397" s="114"/>
      <c r="D397" s="114"/>
      <c r="E397" s="114"/>
      <c r="F397" s="127"/>
      <c r="G397" s="114"/>
      <c r="H397" s="114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  <c r="AL397" s="118"/>
      <c r="AM397" s="118"/>
      <c r="AN397" s="118"/>
      <c r="AO397" s="118"/>
      <c r="AP397" s="118"/>
      <c r="AQ397" s="118"/>
      <c r="AR397" s="118"/>
      <c r="AS397" s="118"/>
      <c r="AT397" s="118"/>
      <c r="AU397" s="118"/>
    </row>
    <row r="398">
      <c r="A398" s="113"/>
      <c r="B398" s="113"/>
      <c r="C398" s="114"/>
      <c r="D398" s="114"/>
      <c r="E398" s="114"/>
      <c r="F398" s="127"/>
      <c r="G398" s="114"/>
      <c r="H398" s="114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8"/>
      <c r="AT398" s="118"/>
      <c r="AU398" s="118"/>
    </row>
    <row r="399">
      <c r="A399" s="113"/>
      <c r="B399" s="113"/>
      <c r="C399" s="114"/>
      <c r="D399" s="114"/>
      <c r="E399" s="114"/>
      <c r="F399" s="127"/>
      <c r="G399" s="114"/>
      <c r="H399" s="114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118"/>
      <c r="AQ399" s="118"/>
      <c r="AR399" s="118"/>
      <c r="AS399" s="118"/>
      <c r="AT399" s="118"/>
      <c r="AU399" s="118"/>
    </row>
    <row r="400">
      <c r="A400" s="113"/>
      <c r="B400" s="113"/>
      <c r="C400" s="114"/>
      <c r="D400" s="114"/>
      <c r="E400" s="114"/>
      <c r="F400" s="127"/>
      <c r="G400" s="114"/>
      <c r="H400" s="114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8"/>
      <c r="AT400" s="118"/>
      <c r="AU400" s="118"/>
    </row>
    <row r="401">
      <c r="A401" s="113"/>
      <c r="B401" s="113"/>
      <c r="C401" s="114"/>
      <c r="D401" s="114"/>
      <c r="E401" s="114"/>
      <c r="F401" s="127"/>
      <c r="G401" s="114"/>
      <c r="H401" s="114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8"/>
      <c r="AT401" s="118"/>
      <c r="AU401" s="118"/>
    </row>
    <row r="402">
      <c r="A402" s="113"/>
      <c r="B402" s="113"/>
      <c r="C402" s="114"/>
      <c r="D402" s="114"/>
      <c r="E402" s="114"/>
      <c r="F402" s="127"/>
      <c r="G402" s="114"/>
      <c r="H402" s="114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8"/>
      <c r="AT402" s="118"/>
      <c r="AU402" s="118"/>
    </row>
    <row r="403">
      <c r="A403" s="113"/>
      <c r="B403" s="113"/>
      <c r="C403" s="114"/>
      <c r="D403" s="114"/>
      <c r="E403" s="114"/>
      <c r="F403" s="127"/>
      <c r="G403" s="114"/>
      <c r="H403" s="114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  <c r="AP403" s="118"/>
      <c r="AQ403" s="118"/>
      <c r="AR403" s="118"/>
      <c r="AS403" s="118"/>
      <c r="AT403" s="118"/>
      <c r="AU403" s="118"/>
    </row>
    <row r="404">
      <c r="A404" s="113"/>
      <c r="B404" s="113"/>
      <c r="C404" s="114"/>
      <c r="D404" s="114"/>
      <c r="E404" s="114"/>
      <c r="F404" s="127"/>
      <c r="G404" s="114"/>
      <c r="H404" s="114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  <c r="AP404" s="118"/>
      <c r="AQ404" s="118"/>
      <c r="AR404" s="118"/>
      <c r="AS404" s="118"/>
      <c r="AT404" s="118"/>
      <c r="AU404" s="118"/>
    </row>
    <row r="405">
      <c r="A405" s="113"/>
      <c r="B405" s="113"/>
      <c r="C405" s="114"/>
      <c r="D405" s="114"/>
      <c r="E405" s="114"/>
      <c r="F405" s="127"/>
      <c r="G405" s="114"/>
      <c r="H405" s="114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  <c r="AP405" s="118"/>
      <c r="AQ405" s="118"/>
      <c r="AR405" s="118"/>
      <c r="AS405" s="118"/>
      <c r="AT405" s="118"/>
      <c r="AU405" s="118"/>
    </row>
    <row r="406">
      <c r="A406" s="113"/>
      <c r="B406" s="113"/>
      <c r="C406" s="114"/>
      <c r="D406" s="114"/>
      <c r="E406" s="114"/>
      <c r="F406" s="127"/>
      <c r="G406" s="114"/>
      <c r="H406" s="114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  <c r="AP406" s="118"/>
      <c r="AQ406" s="118"/>
      <c r="AR406" s="118"/>
      <c r="AS406" s="118"/>
      <c r="AT406" s="118"/>
      <c r="AU406" s="118"/>
    </row>
    <row r="407">
      <c r="A407" s="113"/>
      <c r="B407" s="113"/>
      <c r="C407" s="114"/>
      <c r="D407" s="114"/>
      <c r="E407" s="114"/>
      <c r="F407" s="127"/>
      <c r="G407" s="114"/>
      <c r="H407" s="114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  <c r="AT407" s="118"/>
      <c r="AU407" s="118"/>
    </row>
    <row r="408">
      <c r="A408" s="113"/>
      <c r="B408" s="113"/>
      <c r="C408" s="114"/>
      <c r="D408" s="114"/>
      <c r="E408" s="114"/>
      <c r="F408" s="127"/>
      <c r="G408" s="114"/>
      <c r="H408" s="114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  <c r="AP408" s="118"/>
      <c r="AQ408" s="118"/>
      <c r="AR408" s="118"/>
      <c r="AS408" s="118"/>
      <c r="AT408" s="118"/>
      <c r="AU408" s="118"/>
    </row>
    <row r="409">
      <c r="A409" s="113"/>
      <c r="B409" s="113"/>
      <c r="C409" s="114"/>
      <c r="D409" s="114"/>
      <c r="E409" s="114"/>
      <c r="F409" s="127"/>
      <c r="G409" s="114"/>
      <c r="H409" s="114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  <c r="AT409" s="118"/>
      <c r="AU409" s="118"/>
    </row>
    <row r="410">
      <c r="A410" s="113"/>
      <c r="B410" s="113"/>
      <c r="C410" s="114"/>
      <c r="D410" s="114"/>
      <c r="E410" s="114"/>
      <c r="F410" s="127"/>
      <c r="G410" s="114"/>
      <c r="H410" s="114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  <c r="AP410" s="118"/>
      <c r="AQ410" s="118"/>
      <c r="AR410" s="118"/>
      <c r="AS410" s="118"/>
      <c r="AT410" s="118"/>
      <c r="AU410" s="118"/>
    </row>
    <row r="411">
      <c r="A411" s="113"/>
      <c r="B411" s="113"/>
      <c r="C411" s="114"/>
      <c r="D411" s="114"/>
      <c r="E411" s="114"/>
      <c r="F411" s="127"/>
      <c r="G411" s="114"/>
      <c r="H411" s="114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  <c r="AT411" s="118"/>
      <c r="AU411" s="118"/>
    </row>
    <row r="412">
      <c r="A412" s="113"/>
      <c r="B412" s="113"/>
      <c r="C412" s="114"/>
      <c r="D412" s="114"/>
      <c r="E412" s="114"/>
      <c r="F412" s="127"/>
      <c r="G412" s="114"/>
      <c r="H412" s="114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  <c r="AT412" s="118"/>
      <c r="AU412" s="118"/>
    </row>
    <row r="413">
      <c r="A413" s="113"/>
      <c r="B413" s="113"/>
      <c r="C413" s="114"/>
      <c r="D413" s="114"/>
      <c r="E413" s="114"/>
      <c r="F413" s="127"/>
      <c r="G413" s="114"/>
      <c r="H413" s="114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  <c r="AP413" s="118"/>
      <c r="AQ413" s="118"/>
      <c r="AR413" s="118"/>
      <c r="AS413" s="118"/>
      <c r="AT413" s="118"/>
      <c r="AU413" s="118"/>
    </row>
    <row r="414">
      <c r="A414" s="113"/>
      <c r="B414" s="113"/>
      <c r="C414" s="114"/>
      <c r="D414" s="114"/>
      <c r="E414" s="114"/>
      <c r="F414" s="127"/>
      <c r="G414" s="114"/>
      <c r="H414" s="114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  <c r="AT414" s="118"/>
      <c r="AU414" s="118"/>
    </row>
    <row r="415">
      <c r="A415" s="113"/>
      <c r="B415" s="113"/>
      <c r="C415" s="114"/>
      <c r="D415" s="114"/>
      <c r="E415" s="114"/>
      <c r="F415" s="127"/>
      <c r="G415" s="114"/>
      <c r="H415" s="114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  <c r="AP415" s="118"/>
      <c r="AQ415" s="118"/>
      <c r="AR415" s="118"/>
      <c r="AS415" s="118"/>
      <c r="AT415" s="118"/>
      <c r="AU415" s="118"/>
    </row>
    <row r="416">
      <c r="A416" s="113"/>
      <c r="B416" s="113"/>
      <c r="C416" s="114"/>
      <c r="D416" s="114"/>
      <c r="E416" s="114"/>
      <c r="F416" s="127"/>
      <c r="G416" s="114"/>
      <c r="H416" s="114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  <c r="AT416" s="118"/>
      <c r="AU416" s="118"/>
    </row>
    <row r="417">
      <c r="A417" s="113"/>
      <c r="B417" s="113"/>
      <c r="C417" s="114"/>
      <c r="D417" s="114"/>
      <c r="E417" s="114"/>
      <c r="F417" s="127"/>
      <c r="G417" s="114"/>
      <c r="H417" s="114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  <c r="AT417" s="118"/>
      <c r="AU417" s="118"/>
    </row>
    <row r="418">
      <c r="A418" s="113"/>
      <c r="B418" s="113"/>
      <c r="C418" s="114"/>
      <c r="D418" s="114"/>
      <c r="E418" s="114"/>
      <c r="F418" s="127"/>
      <c r="G418" s="114"/>
      <c r="H418" s="114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  <c r="AT418" s="118"/>
      <c r="AU418" s="118"/>
    </row>
    <row r="419">
      <c r="A419" s="113"/>
      <c r="B419" s="113"/>
      <c r="C419" s="114"/>
      <c r="D419" s="114"/>
      <c r="E419" s="114"/>
      <c r="F419" s="127"/>
      <c r="G419" s="114"/>
      <c r="H419" s="114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  <c r="AT419" s="118"/>
      <c r="AU419" s="118"/>
    </row>
    <row r="420">
      <c r="A420" s="113"/>
      <c r="B420" s="113"/>
      <c r="C420" s="114"/>
      <c r="D420" s="114"/>
      <c r="E420" s="114"/>
      <c r="F420" s="127"/>
      <c r="G420" s="114"/>
      <c r="H420" s="114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  <c r="AT420" s="118"/>
      <c r="AU420" s="118"/>
    </row>
    <row r="421">
      <c r="A421" s="113"/>
      <c r="B421" s="113"/>
      <c r="C421" s="114"/>
      <c r="D421" s="114"/>
      <c r="E421" s="114"/>
      <c r="F421" s="127"/>
      <c r="G421" s="114"/>
      <c r="H421" s="114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  <c r="AP421" s="118"/>
      <c r="AQ421" s="118"/>
      <c r="AR421" s="118"/>
      <c r="AS421" s="118"/>
      <c r="AT421" s="118"/>
      <c r="AU421" s="118"/>
    </row>
    <row r="422">
      <c r="A422" s="113"/>
      <c r="B422" s="113"/>
      <c r="C422" s="114"/>
      <c r="D422" s="114"/>
      <c r="E422" s="114"/>
      <c r="F422" s="127"/>
      <c r="G422" s="114"/>
      <c r="H422" s="114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  <c r="AT422" s="118"/>
      <c r="AU422" s="118"/>
    </row>
    <row r="423">
      <c r="A423" s="113"/>
      <c r="B423" s="113"/>
      <c r="C423" s="114"/>
      <c r="D423" s="114"/>
      <c r="E423" s="114"/>
      <c r="F423" s="127"/>
      <c r="G423" s="114"/>
      <c r="H423" s="114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  <c r="AT423" s="118"/>
      <c r="AU423" s="118"/>
    </row>
    <row r="424">
      <c r="A424" s="113"/>
      <c r="B424" s="113"/>
      <c r="C424" s="114"/>
      <c r="D424" s="114"/>
      <c r="E424" s="114"/>
      <c r="F424" s="127"/>
      <c r="G424" s="114"/>
      <c r="H424" s="114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  <c r="AU424" s="118"/>
    </row>
    <row r="425">
      <c r="A425" s="113"/>
      <c r="B425" s="113"/>
      <c r="C425" s="114"/>
      <c r="D425" s="114"/>
      <c r="E425" s="114"/>
      <c r="F425" s="127"/>
      <c r="G425" s="114"/>
      <c r="H425" s="114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  <c r="AT425" s="118"/>
      <c r="AU425" s="118"/>
    </row>
    <row r="426">
      <c r="A426" s="113"/>
      <c r="B426" s="113"/>
      <c r="C426" s="114"/>
      <c r="D426" s="114"/>
      <c r="E426" s="114"/>
      <c r="F426" s="127"/>
      <c r="G426" s="114"/>
      <c r="H426" s="114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  <c r="AT426" s="118"/>
      <c r="AU426" s="118"/>
    </row>
    <row r="427">
      <c r="A427" s="113"/>
      <c r="B427" s="113"/>
      <c r="C427" s="114"/>
      <c r="D427" s="114"/>
      <c r="E427" s="114"/>
      <c r="F427" s="127"/>
      <c r="G427" s="114"/>
      <c r="H427" s="114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  <c r="AT427" s="118"/>
      <c r="AU427" s="118"/>
    </row>
    <row r="428">
      <c r="A428" s="113"/>
      <c r="B428" s="113"/>
      <c r="C428" s="114"/>
      <c r="D428" s="114"/>
      <c r="E428" s="114"/>
      <c r="F428" s="127"/>
      <c r="G428" s="114"/>
      <c r="H428" s="114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  <c r="AT428" s="118"/>
      <c r="AU428" s="118"/>
    </row>
    <row r="429">
      <c r="A429" s="113"/>
      <c r="B429" s="113"/>
      <c r="C429" s="114"/>
      <c r="D429" s="114"/>
      <c r="E429" s="114"/>
      <c r="F429" s="127"/>
      <c r="G429" s="114"/>
      <c r="H429" s="114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8"/>
      <c r="AT429" s="118"/>
      <c r="AU429" s="118"/>
    </row>
    <row r="430">
      <c r="A430" s="113"/>
      <c r="B430" s="113"/>
      <c r="C430" s="114"/>
      <c r="D430" s="114"/>
      <c r="E430" s="114"/>
      <c r="F430" s="127"/>
      <c r="G430" s="114"/>
      <c r="H430" s="114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  <c r="AT430" s="118"/>
      <c r="AU430" s="118"/>
    </row>
    <row r="431">
      <c r="A431" s="113"/>
      <c r="B431" s="113"/>
      <c r="C431" s="114"/>
      <c r="D431" s="114"/>
      <c r="E431" s="114"/>
      <c r="F431" s="127"/>
      <c r="G431" s="114"/>
      <c r="H431" s="114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  <c r="AP431" s="118"/>
      <c r="AQ431" s="118"/>
      <c r="AR431" s="118"/>
      <c r="AS431" s="118"/>
      <c r="AT431" s="118"/>
      <c r="AU431" s="118"/>
    </row>
    <row r="432">
      <c r="A432" s="113"/>
      <c r="B432" s="113"/>
      <c r="C432" s="114"/>
      <c r="D432" s="114"/>
      <c r="E432" s="114"/>
      <c r="F432" s="127"/>
      <c r="G432" s="114"/>
      <c r="H432" s="114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  <c r="AP432" s="118"/>
      <c r="AQ432" s="118"/>
      <c r="AR432" s="118"/>
      <c r="AS432" s="118"/>
      <c r="AT432" s="118"/>
      <c r="AU432" s="118"/>
    </row>
    <row r="433">
      <c r="A433" s="113"/>
      <c r="B433" s="113"/>
      <c r="C433" s="114"/>
      <c r="D433" s="114"/>
      <c r="E433" s="114"/>
      <c r="F433" s="127"/>
      <c r="G433" s="114"/>
      <c r="H433" s="114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  <c r="AP433" s="118"/>
      <c r="AQ433" s="118"/>
      <c r="AR433" s="118"/>
      <c r="AS433" s="118"/>
      <c r="AT433" s="118"/>
      <c r="AU433" s="118"/>
    </row>
    <row r="434">
      <c r="A434" s="113"/>
      <c r="B434" s="113"/>
      <c r="C434" s="114"/>
      <c r="D434" s="114"/>
      <c r="E434" s="114"/>
      <c r="F434" s="127"/>
      <c r="G434" s="114"/>
      <c r="H434" s="114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  <c r="AP434" s="118"/>
      <c r="AQ434" s="118"/>
      <c r="AR434" s="118"/>
      <c r="AS434" s="118"/>
      <c r="AT434" s="118"/>
      <c r="AU434" s="118"/>
    </row>
    <row r="435">
      <c r="A435" s="113"/>
      <c r="B435" s="113"/>
      <c r="C435" s="114"/>
      <c r="D435" s="114"/>
      <c r="E435" s="114"/>
      <c r="F435" s="127"/>
      <c r="G435" s="114"/>
      <c r="H435" s="114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  <c r="AT435" s="118"/>
      <c r="AU435" s="118"/>
    </row>
    <row r="436">
      <c r="A436" s="113"/>
      <c r="B436" s="113"/>
      <c r="C436" s="114"/>
      <c r="D436" s="114"/>
      <c r="E436" s="114"/>
      <c r="F436" s="127"/>
      <c r="G436" s="114"/>
      <c r="H436" s="114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  <c r="AP436" s="118"/>
      <c r="AQ436" s="118"/>
      <c r="AR436" s="118"/>
      <c r="AS436" s="118"/>
      <c r="AT436" s="118"/>
      <c r="AU436" s="118"/>
    </row>
    <row r="437">
      <c r="A437" s="113"/>
      <c r="B437" s="113"/>
      <c r="C437" s="114"/>
      <c r="D437" s="114"/>
      <c r="E437" s="114"/>
      <c r="F437" s="127"/>
      <c r="G437" s="114"/>
      <c r="H437" s="114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  <c r="AT437" s="118"/>
      <c r="AU437" s="118"/>
    </row>
    <row r="438">
      <c r="A438" s="113"/>
      <c r="B438" s="113"/>
      <c r="C438" s="114"/>
      <c r="D438" s="114"/>
      <c r="E438" s="114"/>
      <c r="F438" s="127"/>
      <c r="G438" s="114"/>
      <c r="H438" s="114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  <c r="AP438" s="118"/>
      <c r="AQ438" s="118"/>
      <c r="AR438" s="118"/>
      <c r="AS438" s="118"/>
      <c r="AT438" s="118"/>
      <c r="AU438" s="118"/>
    </row>
    <row r="439">
      <c r="A439" s="113"/>
      <c r="B439" s="113"/>
      <c r="C439" s="114"/>
      <c r="D439" s="114"/>
      <c r="E439" s="114"/>
      <c r="F439" s="127"/>
      <c r="G439" s="114"/>
      <c r="H439" s="114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  <c r="AP439" s="118"/>
      <c r="AQ439" s="118"/>
      <c r="AR439" s="118"/>
      <c r="AS439" s="118"/>
      <c r="AT439" s="118"/>
      <c r="AU439" s="118"/>
    </row>
    <row r="440">
      <c r="A440" s="113"/>
      <c r="B440" s="113"/>
      <c r="C440" s="114"/>
      <c r="D440" s="114"/>
      <c r="E440" s="114"/>
      <c r="F440" s="127"/>
      <c r="G440" s="114"/>
      <c r="H440" s="114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  <c r="AT440" s="118"/>
      <c r="AU440" s="118"/>
    </row>
    <row r="441">
      <c r="A441" s="113"/>
      <c r="B441" s="113"/>
      <c r="C441" s="114"/>
      <c r="D441" s="114"/>
      <c r="E441" s="114"/>
      <c r="F441" s="127"/>
      <c r="G441" s="114"/>
      <c r="H441" s="114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  <c r="AP441" s="118"/>
      <c r="AQ441" s="118"/>
      <c r="AR441" s="118"/>
      <c r="AS441" s="118"/>
      <c r="AT441" s="118"/>
      <c r="AU441" s="118"/>
    </row>
    <row r="442">
      <c r="A442" s="113"/>
      <c r="B442" s="113"/>
      <c r="C442" s="114"/>
      <c r="D442" s="114"/>
      <c r="E442" s="114"/>
      <c r="F442" s="127"/>
      <c r="G442" s="114"/>
      <c r="H442" s="114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  <c r="AT442" s="118"/>
      <c r="AU442" s="118"/>
    </row>
    <row r="443">
      <c r="A443" s="113"/>
      <c r="B443" s="113"/>
      <c r="C443" s="114"/>
      <c r="D443" s="114"/>
      <c r="E443" s="114"/>
      <c r="F443" s="127"/>
      <c r="G443" s="114"/>
      <c r="H443" s="114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8"/>
      <c r="AT443" s="118"/>
      <c r="AU443" s="118"/>
    </row>
    <row r="444">
      <c r="A444" s="113"/>
      <c r="B444" s="113"/>
      <c r="C444" s="114"/>
      <c r="D444" s="114"/>
      <c r="E444" s="114"/>
      <c r="F444" s="127"/>
      <c r="G444" s="114"/>
      <c r="H444" s="114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  <c r="AP444" s="118"/>
      <c r="AQ444" s="118"/>
      <c r="AR444" s="118"/>
      <c r="AS444" s="118"/>
      <c r="AT444" s="118"/>
      <c r="AU444" s="118"/>
    </row>
    <row r="445">
      <c r="A445" s="113"/>
      <c r="B445" s="113"/>
      <c r="C445" s="114"/>
      <c r="D445" s="114"/>
      <c r="E445" s="114"/>
      <c r="F445" s="127"/>
      <c r="G445" s="114"/>
      <c r="H445" s="114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  <c r="AP445" s="118"/>
      <c r="AQ445" s="118"/>
      <c r="AR445" s="118"/>
      <c r="AS445" s="118"/>
      <c r="AT445" s="118"/>
      <c r="AU445" s="118"/>
    </row>
    <row r="446">
      <c r="A446" s="113"/>
      <c r="B446" s="113"/>
      <c r="C446" s="114"/>
      <c r="D446" s="114"/>
      <c r="E446" s="114"/>
      <c r="F446" s="127"/>
      <c r="G446" s="114"/>
      <c r="H446" s="114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  <c r="AP446" s="118"/>
      <c r="AQ446" s="118"/>
      <c r="AR446" s="118"/>
      <c r="AS446" s="118"/>
      <c r="AT446" s="118"/>
      <c r="AU446" s="118"/>
    </row>
    <row r="447">
      <c r="A447" s="113"/>
      <c r="B447" s="113"/>
      <c r="C447" s="114"/>
      <c r="D447" s="114"/>
      <c r="E447" s="114"/>
      <c r="F447" s="127"/>
      <c r="G447" s="114"/>
      <c r="H447" s="114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  <c r="AL447" s="118"/>
      <c r="AM447" s="118"/>
      <c r="AN447" s="118"/>
      <c r="AO447" s="118"/>
      <c r="AP447" s="118"/>
      <c r="AQ447" s="118"/>
      <c r="AR447" s="118"/>
      <c r="AS447" s="118"/>
      <c r="AT447" s="118"/>
      <c r="AU447" s="118"/>
    </row>
    <row r="448">
      <c r="A448" s="113"/>
      <c r="B448" s="113"/>
      <c r="C448" s="114"/>
      <c r="D448" s="114"/>
      <c r="E448" s="114"/>
      <c r="F448" s="127"/>
      <c r="G448" s="114"/>
      <c r="H448" s="114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118"/>
      <c r="AQ448" s="118"/>
      <c r="AR448" s="118"/>
      <c r="AS448" s="118"/>
      <c r="AT448" s="118"/>
      <c r="AU448" s="118"/>
    </row>
    <row r="449">
      <c r="A449" s="113"/>
      <c r="B449" s="113"/>
      <c r="C449" s="114"/>
      <c r="D449" s="114"/>
      <c r="E449" s="114"/>
      <c r="F449" s="127"/>
      <c r="G449" s="114"/>
      <c r="H449" s="114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  <c r="AP449" s="118"/>
      <c r="AQ449" s="118"/>
      <c r="AR449" s="118"/>
      <c r="AS449" s="118"/>
      <c r="AT449" s="118"/>
      <c r="AU449" s="118"/>
    </row>
    <row r="450">
      <c r="A450" s="113"/>
      <c r="B450" s="113"/>
      <c r="C450" s="114"/>
      <c r="D450" s="114"/>
      <c r="E450" s="114"/>
      <c r="F450" s="127"/>
      <c r="G450" s="114"/>
      <c r="H450" s="114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  <c r="AP450" s="118"/>
      <c r="AQ450" s="118"/>
      <c r="AR450" s="118"/>
      <c r="AS450" s="118"/>
      <c r="AT450" s="118"/>
      <c r="AU450" s="118"/>
    </row>
    <row r="451">
      <c r="A451" s="113"/>
      <c r="B451" s="113"/>
      <c r="C451" s="114"/>
      <c r="D451" s="114"/>
      <c r="E451" s="114"/>
      <c r="F451" s="127"/>
      <c r="G451" s="114"/>
      <c r="H451" s="114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  <c r="AL451" s="118"/>
      <c r="AM451" s="118"/>
      <c r="AN451" s="118"/>
      <c r="AO451" s="118"/>
      <c r="AP451" s="118"/>
      <c r="AQ451" s="118"/>
      <c r="AR451" s="118"/>
      <c r="AS451" s="118"/>
      <c r="AT451" s="118"/>
      <c r="AU451" s="118"/>
    </row>
    <row r="452">
      <c r="A452" s="113"/>
      <c r="B452" s="113"/>
      <c r="C452" s="114"/>
      <c r="D452" s="114"/>
      <c r="E452" s="114"/>
      <c r="F452" s="127"/>
      <c r="G452" s="114"/>
      <c r="H452" s="114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/>
      <c r="AO452" s="118"/>
      <c r="AP452" s="118"/>
      <c r="AQ452" s="118"/>
      <c r="AR452" s="118"/>
      <c r="AS452" s="118"/>
      <c r="AT452" s="118"/>
      <c r="AU452" s="118"/>
    </row>
    <row r="453">
      <c r="A453" s="113"/>
      <c r="B453" s="113"/>
      <c r="C453" s="114"/>
      <c r="D453" s="114"/>
      <c r="E453" s="114"/>
      <c r="F453" s="127"/>
      <c r="G453" s="114"/>
      <c r="H453" s="114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  <c r="AL453" s="118"/>
      <c r="AM453" s="118"/>
      <c r="AN453" s="118"/>
      <c r="AO453" s="118"/>
      <c r="AP453" s="118"/>
      <c r="AQ453" s="118"/>
      <c r="AR453" s="118"/>
      <c r="AS453" s="118"/>
      <c r="AT453" s="118"/>
      <c r="AU453" s="118"/>
    </row>
    <row r="454">
      <c r="A454" s="113"/>
      <c r="B454" s="113"/>
      <c r="C454" s="114"/>
      <c r="D454" s="114"/>
      <c r="E454" s="114"/>
      <c r="F454" s="127"/>
      <c r="G454" s="114"/>
      <c r="H454" s="114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  <c r="AL454" s="118"/>
      <c r="AM454" s="118"/>
      <c r="AN454" s="118"/>
      <c r="AO454" s="118"/>
      <c r="AP454" s="118"/>
      <c r="AQ454" s="118"/>
      <c r="AR454" s="118"/>
      <c r="AS454" s="118"/>
      <c r="AT454" s="118"/>
      <c r="AU454" s="118"/>
    </row>
    <row r="455">
      <c r="A455" s="113"/>
      <c r="B455" s="113"/>
      <c r="C455" s="114"/>
      <c r="D455" s="114"/>
      <c r="E455" s="114"/>
      <c r="F455" s="127"/>
      <c r="G455" s="114"/>
      <c r="H455" s="114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  <c r="AP455" s="118"/>
      <c r="AQ455" s="118"/>
      <c r="AR455" s="118"/>
      <c r="AS455" s="118"/>
      <c r="AT455" s="118"/>
      <c r="AU455" s="118"/>
    </row>
    <row r="456">
      <c r="A456" s="113"/>
      <c r="B456" s="113"/>
      <c r="C456" s="114"/>
      <c r="D456" s="114"/>
      <c r="E456" s="114"/>
      <c r="F456" s="127"/>
      <c r="G456" s="114"/>
      <c r="H456" s="114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  <c r="AL456" s="118"/>
      <c r="AM456" s="118"/>
      <c r="AN456" s="118"/>
      <c r="AO456" s="118"/>
      <c r="AP456" s="118"/>
      <c r="AQ456" s="118"/>
      <c r="AR456" s="118"/>
      <c r="AS456" s="118"/>
      <c r="AT456" s="118"/>
      <c r="AU456" s="118"/>
    </row>
    <row r="457">
      <c r="A457" s="113"/>
      <c r="B457" s="113"/>
      <c r="C457" s="114"/>
      <c r="D457" s="114"/>
      <c r="E457" s="114"/>
      <c r="F457" s="127"/>
      <c r="G457" s="114"/>
      <c r="H457" s="114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  <c r="AL457" s="118"/>
      <c r="AM457" s="118"/>
      <c r="AN457" s="118"/>
      <c r="AO457" s="118"/>
      <c r="AP457" s="118"/>
      <c r="AQ457" s="118"/>
      <c r="AR457" s="118"/>
      <c r="AS457" s="118"/>
      <c r="AT457" s="118"/>
      <c r="AU457" s="118"/>
    </row>
    <row r="458">
      <c r="A458" s="113"/>
      <c r="B458" s="113"/>
      <c r="C458" s="114"/>
      <c r="D458" s="114"/>
      <c r="E458" s="114"/>
      <c r="F458" s="127"/>
      <c r="G458" s="114"/>
      <c r="H458" s="114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  <c r="AL458" s="118"/>
      <c r="AM458" s="118"/>
      <c r="AN458" s="118"/>
      <c r="AO458" s="118"/>
      <c r="AP458" s="118"/>
      <c r="AQ458" s="118"/>
      <c r="AR458" s="118"/>
      <c r="AS458" s="118"/>
      <c r="AT458" s="118"/>
      <c r="AU458" s="118"/>
    </row>
    <row r="459">
      <c r="A459" s="113"/>
      <c r="B459" s="113"/>
      <c r="C459" s="114"/>
      <c r="D459" s="114"/>
      <c r="E459" s="114"/>
      <c r="F459" s="127"/>
      <c r="G459" s="114"/>
      <c r="H459" s="114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  <c r="AL459" s="118"/>
      <c r="AM459" s="118"/>
      <c r="AN459" s="118"/>
      <c r="AO459" s="118"/>
      <c r="AP459" s="118"/>
      <c r="AQ459" s="118"/>
      <c r="AR459" s="118"/>
      <c r="AS459" s="118"/>
      <c r="AT459" s="118"/>
      <c r="AU459" s="118"/>
    </row>
    <row r="460">
      <c r="A460" s="113"/>
      <c r="B460" s="113"/>
      <c r="C460" s="114"/>
      <c r="D460" s="114"/>
      <c r="E460" s="114"/>
      <c r="F460" s="127"/>
      <c r="G460" s="114"/>
      <c r="H460" s="114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  <c r="AP460" s="118"/>
      <c r="AQ460" s="118"/>
      <c r="AR460" s="118"/>
      <c r="AS460" s="118"/>
      <c r="AT460" s="118"/>
      <c r="AU460" s="118"/>
    </row>
    <row r="461">
      <c r="A461" s="113"/>
      <c r="B461" s="113"/>
      <c r="C461" s="114"/>
      <c r="D461" s="114"/>
      <c r="E461" s="114"/>
      <c r="F461" s="127"/>
      <c r="G461" s="114"/>
      <c r="H461" s="114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  <c r="AL461" s="118"/>
      <c r="AM461" s="118"/>
      <c r="AN461" s="118"/>
      <c r="AO461" s="118"/>
      <c r="AP461" s="118"/>
      <c r="AQ461" s="118"/>
      <c r="AR461" s="118"/>
      <c r="AS461" s="118"/>
      <c r="AT461" s="118"/>
      <c r="AU461" s="118"/>
    </row>
    <row r="462">
      <c r="A462" s="113"/>
      <c r="B462" s="113"/>
      <c r="C462" s="114"/>
      <c r="D462" s="114"/>
      <c r="E462" s="114"/>
      <c r="F462" s="127"/>
      <c r="G462" s="114"/>
      <c r="H462" s="114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  <c r="AL462" s="118"/>
      <c r="AM462" s="118"/>
      <c r="AN462" s="118"/>
      <c r="AO462" s="118"/>
      <c r="AP462" s="118"/>
      <c r="AQ462" s="118"/>
      <c r="AR462" s="118"/>
      <c r="AS462" s="118"/>
      <c r="AT462" s="118"/>
      <c r="AU462" s="118"/>
    </row>
    <row r="463">
      <c r="A463" s="113"/>
      <c r="B463" s="113"/>
      <c r="C463" s="114"/>
      <c r="D463" s="114"/>
      <c r="E463" s="114"/>
      <c r="F463" s="127"/>
      <c r="G463" s="114"/>
      <c r="H463" s="114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  <c r="AL463" s="118"/>
      <c r="AM463" s="118"/>
      <c r="AN463" s="118"/>
      <c r="AO463" s="118"/>
      <c r="AP463" s="118"/>
      <c r="AQ463" s="118"/>
      <c r="AR463" s="118"/>
      <c r="AS463" s="118"/>
      <c r="AT463" s="118"/>
      <c r="AU463" s="118"/>
    </row>
    <row r="464">
      <c r="A464" s="113"/>
      <c r="B464" s="113"/>
      <c r="C464" s="114"/>
      <c r="D464" s="114"/>
      <c r="E464" s="114"/>
      <c r="F464" s="127"/>
      <c r="G464" s="114"/>
      <c r="H464" s="114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  <c r="AL464" s="118"/>
      <c r="AM464" s="118"/>
      <c r="AN464" s="118"/>
      <c r="AO464" s="118"/>
      <c r="AP464" s="118"/>
      <c r="AQ464" s="118"/>
      <c r="AR464" s="118"/>
      <c r="AS464" s="118"/>
      <c r="AT464" s="118"/>
      <c r="AU464" s="118"/>
    </row>
    <row r="465">
      <c r="A465" s="113"/>
      <c r="B465" s="113"/>
      <c r="C465" s="114"/>
      <c r="D465" s="114"/>
      <c r="E465" s="114"/>
      <c r="F465" s="127"/>
      <c r="G465" s="114"/>
      <c r="H465" s="114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  <c r="AP465" s="118"/>
      <c r="AQ465" s="118"/>
      <c r="AR465" s="118"/>
      <c r="AS465" s="118"/>
      <c r="AT465" s="118"/>
      <c r="AU465" s="118"/>
    </row>
    <row r="466">
      <c r="A466" s="113"/>
      <c r="B466" s="113"/>
      <c r="C466" s="114"/>
      <c r="D466" s="114"/>
      <c r="E466" s="114"/>
      <c r="F466" s="127"/>
      <c r="G466" s="114"/>
      <c r="H466" s="114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  <c r="AL466" s="118"/>
      <c r="AM466" s="118"/>
      <c r="AN466" s="118"/>
      <c r="AO466" s="118"/>
      <c r="AP466" s="118"/>
      <c r="AQ466" s="118"/>
      <c r="AR466" s="118"/>
      <c r="AS466" s="118"/>
      <c r="AT466" s="118"/>
      <c r="AU466" s="118"/>
    </row>
    <row r="467">
      <c r="A467" s="113"/>
      <c r="B467" s="113"/>
      <c r="C467" s="114"/>
      <c r="D467" s="114"/>
      <c r="E467" s="114"/>
      <c r="F467" s="127"/>
      <c r="G467" s="114"/>
      <c r="H467" s="114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  <c r="AL467" s="118"/>
      <c r="AM467" s="118"/>
      <c r="AN467" s="118"/>
      <c r="AO467" s="118"/>
      <c r="AP467" s="118"/>
      <c r="AQ467" s="118"/>
      <c r="AR467" s="118"/>
      <c r="AS467" s="118"/>
      <c r="AT467" s="118"/>
      <c r="AU467" s="118"/>
    </row>
    <row r="468">
      <c r="A468" s="113"/>
      <c r="B468" s="113"/>
      <c r="C468" s="114"/>
      <c r="D468" s="114"/>
      <c r="E468" s="114"/>
      <c r="F468" s="127"/>
      <c r="G468" s="114"/>
      <c r="H468" s="114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8"/>
      <c r="AT468" s="118"/>
      <c r="AU468" s="118"/>
    </row>
    <row r="469">
      <c r="A469" s="113"/>
      <c r="B469" s="113"/>
      <c r="C469" s="114"/>
      <c r="D469" s="114"/>
      <c r="E469" s="114"/>
      <c r="F469" s="127"/>
      <c r="G469" s="114"/>
      <c r="H469" s="114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8"/>
      <c r="AT469" s="118"/>
      <c r="AU469" s="118"/>
    </row>
    <row r="470">
      <c r="A470" s="113"/>
      <c r="B470" s="113"/>
      <c r="C470" s="114"/>
      <c r="D470" s="114"/>
      <c r="E470" s="114"/>
      <c r="F470" s="127"/>
      <c r="G470" s="114"/>
      <c r="H470" s="114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8"/>
      <c r="AT470" s="118"/>
      <c r="AU470" s="118"/>
    </row>
    <row r="471">
      <c r="A471" s="113"/>
      <c r="B471" s="113"/>
      <c r="C471" s="114"/>
      <c r="D471" s="114"/>
      <c r="E471" s="114"/>
      <c r="F471" s="127"/>
      <c r="G471" s="114"/>
      <c r="H471" s="114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8"/>
      <c r="AT471" s="118"/>
      <c r="AU471" s="118"/>
    </row>
    <row r="472">
      <c r="A472" s="113"/>
      <c r="B472" s="113"/>
      <c r="C472" s="114"/>
      <c r="D472" s="114"/>
      <c r="E472" s="114"/>
      <c r="F472" s="127"/>
      <c r="G472" s="114"/>
      <c r="H472" s="114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8"/>
      <c r="AT472" s="118"/>
      <c r="AU472" s="118"/>
    </row>
    <row r="473">
      <c r="A473" s="113"/>
      <c r="B473" s="113"/>
      <c r="C473" s="114"/>
      <c r="D473" s="114"/>
      <c r="E473" s="114"/>
      <c r="F473" s="127"/>
      <c r="G473" s="114"/>
      <c r="H473" s="114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  <c r="AL473" s="118"/>
      <c r="AM473" s="118"/>
      <c r="AN473" s="118"/>
      <c r="AO473" s="118"/>
      <c r="AP473" s="118"/>
      <c r="AQ473" s="118"/>
      <c r="AR473" s="118"/>
      <c r="AS473" s="118"/>
      <c r="AT473" s="118"/>
      <c r="AU473" s="118"/>
    </row>
    <row r="474">
      <c r="A474" s="113"/>
      <c r="B474" s="113"/>
      <c r="C474" s="114"/>
      <c r="D474" s="114"/>
      <c r="E474" s="114"/>
      <c r="F474" s="127"/>
      <c r="G474" s="114"/>
      <c r="H474" s="114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  <c r="AP474" s="118"/>
      <c r="AQ474" s="118"/>
      <c r="AR474" s="118"/>
      <c r="AS474" s="118"/>
      <c r="AT474" s="118"/>
      <c r="AU474" s="118"/>
    </row>
    <row r="475">
      <c r="A475" s="113"/>
      <c r="B475" s="113"/>
      <c r="C475" s="114"/>
      <c r="D475" s="114"/>
      <c r="E475" s="114"/>
      <c r="F475" s="127"/>
      <c r="G475" s="114"/>
      <c r="H475" s="114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  <c r="AL475" s="118"/>
      <c r="AM475" s="118"/>
      <c r="AN475" s="118"/>
      <c r="AO475" s="118"/>
      <c r="AP475" s="118"/>
      <c r="AQ475" s="118"/>
      <c r="AR475" s="118"/>
      <c r="AS475" s="118"/>
      <c r="AT475" s="118"/>
      <c r="AU475" s="118"/>
    </row>
    <row r="476">
      <c r="A476" s="113"/>
      <c r="B476" s="113"/>
      <c r="C476" s="114"/>
      <c r="D476" s="114"/>
      <c r="E476" s="114"/>
      <c r="F476" s="127"/>
      <c r="G476" s="114"/>
      <c r="H476" s="114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  <c r="AL476" s="118"/>
      <c r="AM476" s="118"/>
      <c r="AN476" s="118"/>
      <c r="AO476" s="118"/>
      <c r="AP476" s="118"/>
      <c r="AQ476" s="118"/>
      <c r="AR476" s="118"/>
      <c r="AS476" s="118"/>
      <c r="AT476" s="118"/>
      <c r="AU476" s="118"/>
    </row>
    <row r="477">
      <c r="A477" s="113"/>
      <c r="B477" s="113"/>
      <c r="C477" s="114"/>
      <c r="D477" s="114"/>
      <c r="E477" s="114"/>
      <c r="F477" s="127"/>
      <c r="G477" s="114"/>
      <c r="H477" s="114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  <c r="AP477" s="118"/>
      <c r="AQ477" s="118"/>
      <c r="AR477" s="118"/>
      <c r="AS477" s="118"/>
      <c r="AT477" s="118"/>
      <c r="AU477" s="118"/>
    </row>
    <row r="478">
      <c r="A478" s="113"/>
      <c r="B478" s="113"/>
      <c r="C478" s="114"/>
      <c r="D478" s="114"/>
      <c r="E478" s="114"/>
      <c r="F478" s="127"/>
      <c r="G478" s="114"/>
      <c r="H478" s="114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  <c r="AL478" s="118"/>
      <c r="AM478" s="118"/>
      <c r="AN478" s="118"/>
      <c r="AO478" s="118"/>
      <c r="AP478" s="118"/>
      <c r="AQ478" s="118"/>
      <c r="AR478" s="118"/>
      <c r="AS478" s="118"/>
      <c r="AT478" s="118"/>
      <c r="AU478" s="118"/>
    </row>
    <row r="479">
      <c r="A479" s="113"/>
      <c r="B479" s="113"/>
      <c r="C479" s="114"/>
      <c r="D479" s="114"/>
      <c r="E479" s="114"/>
      <c r="F479" s="127"/>
      <c r="G479" s="114"/>
      <c r="H479" s="114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  <c r="AP479" s="118"/>
      <c r="AQ479" s="118"/>
      <c r="AR479" s="118"/>
      <c r="AS479" s="118"/>
      <c r="AT479" s="118"/>
      <c r="AU479" s="118"/>
    </row>
    <row r="480">
      <c r="A480" s="113"/>
      <c r="B480" s="113"/>
      <c r="C480" s="114"/>
      <c r="D480" s="114"/>
      <c r="E480" s="114"/>
      <c r="F480" s="127"/>
      <c r="G480" s="114"/>
      <c r="H480" s="114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  <c r="AP480" s="118"/>
      <c r="AQ480" s="118"/>
      <c r="AR480" s="118"/>
      <c r="AS480" s="118"/>
      <c r="AT480" s="118"/>
      <c r="AU480" s="118"/>
    </row>
    <row r="481">
      <c r="A481" s="113"/>
      <c r="B481" s="113"/>
      <c r="C481" s="114"/>
      <c r="D481" s="114"/>
      <c r="E481" s="114"/>
      <c r="F481" s="127"/>
      <c r="G481" s="114"/>
      <c r="H481" s="114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  <c r="AL481" s="118"/>
      <c r="AM481" s="118"/>
      <c r="AN481" s="118"/>
      <c r="AO481" s="118"/>
      <c r="AP481" s="118"/>
      <c r="AQ481" s="118"/>
      <c r="AR481" s="118"/>
      <c r="AS481" s="118"/>
      <c r="AT481" s="118"/>
      <c r="AU481" s="118"/>
    </row>
    <row r="482">
      <c r="A482" s="113"/>
      <c r="B482" s="113"/>
      <c r="C482" s="114"/>
      <c r="D482" s="114"/>
      <c r="E482" s="114"/>
      <c r="F482" s="127"/>
      <c r="G482" s="114"/>
      <c r="H482" s="114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8"/>
      <c r="AT482" s="118"/>
      <c r="AU482" s="118"/>
    </row>
    <row r="483">
      <c r="A483" s="113"/>
      <c r="B483" s="113"/>
      <c r="C483" s="114"/>
      <c r="D483" s="114"/>
      <c r="E483" s="114"/>
      <c r="F483" s="127"/>
      <c r="G483" s="114"/>
      <c r="H483" s="114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118"/>
      <c r="AQ483" s="118"/>
      <c r="AR483" s="118"/>
      <c r="AS483" s="118"/>
      <c r="AT483" s="118"/>
      <c r="AU483" s="118"/>
    </row>
    <row r="484">
      <c r="A484" s="113"/>
      <c r="B484" s="113"/>
      <c r="C484" s="114"/>
      <c r="D484" s="114"/>
      <c r="E484" s="114"/>
      <c r="F484" s="127"/>
      <c r="G484" s="114"/>
      <c r="H484" s="114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118"/>
      <c r="AQ484" s="118"/>
      <c r="AR484" s="118"/>
      <c r="AS484" s="118"/>
      <c r="AT484" s="118"/>
      <c r="AU484" s="118"/>
    </row>
    <row r="485">
      <c r="A485" s="113"/>
      <c r="B485" s="113"/>
      <c r="C485" s="114"/>
      <c r="D485" s="114"/>
      <c r="E485" s="114"/>
      <c r="F485" s="127"/>
      <c r="G485" s="114"/>
      <c r="H485" s="114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118"/>
      <c r="AQ485" s="118"/>
      <c r="AR485" s="118"/>
      <c r="AS485" s="118"/>
      <c r="AT485" s="118"/>
      <c r="AU485" s="118"/>
    </row>
    <row r="486">
      <c r="A486" s="113"/>
      <c r="B486" s="113"/>
      <c r="C486" s="114"/>
      <c r="D486" s="114"/>
      <c r="E486" s="114"/>
      <c r="F486" s="127"/>
      <c r="G486" s="114"/>
      <c r="H486" s="114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8"/>
      <c r="AT486" s="118"/>
      <c r="AU486" s="118"/>
    </row>
    <row r="487">
      <c r="A487" s="113"/>
      <c r="B487" s="113"/>
      <c r="C487" s="114"/>
      <c r="D487" s="114"/>
      <c r="E487" s="114"/>
      <c r="F487" s="127"/>
      <c r="G487" s="114"/>
      <c r="H487" s="114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  <c r="AP487" s="118"/>
      <c r="AQ487" s="118"/>
      <c r="AR487" s="118"/>
      <c r="AS487" s="118"/>
      <c r="AT487" s="118"/>
      <c r="AU487" s="118"/>
    </row>
    <row r="488">
      <c r="A488" s="113"/>
      <c r="B488" s="113"/>
      <c r="C488" s="114"/>
      <c r="D488" s="114"/>
      <c r="E488" s="114"/>
      <c r="F488" s="127"/>
      <c r="G488" s="114"/>
      <c r="H488" s="114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  <c r="AP488" s="118"/>
      <c r="AQ488" s="118"/>
      <c r="AR488" s="118"/>
      <c r="AS488" s="118"/>
      <c r="AT488" s="118"/>
      <c r="AU488" s="118"/>
    </row>
    <row r="489">
      <c r="A489" s="113"/>
      <c r="B489" s="113"/>
      <c r="C489" s="114"/>
      <c r="D489" s="114"/>
      <c r="E489" s="114"/>
      <c r="F489" s="127"/>
      <c r="G489" s="114"/>
      <c r="H489" s="114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8"/>
      <c r="AP489" s="118"/>
      <c r="AQ489" s="118"/>
      <c r="AR489" s="118"/>
      <c r="AS489" s="118"/>
      <c r="AT489" s="118"/>
      <c r="AU489" s="118"/>
    </row>
    <row r="490">
      <c r="A490" s="113"/>
      <c r="B490" s="113"/>
      <c r="C490" s="114"/>
      <c r="D490" s="114"/>
      <c r="E490" s="114"/>
      <c r="F490" s="127"/>
      <c r="G490" s="114"/>
      <c r="H490" s="114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  <c r="AL490" s="118"/>
      <c r="AM490" s="118"/>
      <c r="AN490" s="118"/>
      <c r="AO490" s="118"/>
      <c r="AP490" s="118"/>
      <c r="AQ490" s="118"/>
      <c r="AR490" s="118"/>
      <c r="AS490" s="118"/>
      <c r="AT490" s="118"/>
      <c r="AU490" s="118"/>
    </row>
    <row r="491">
      <c r="A491" s="113"/>
      <c r="B491" s="113"/>
      <c r="C491" s="114"/>
      <c r="D491" s="114"/>
      <c r="E491" s="114"/>
      <c r="F491" s="127"/>
      <c r="G491" s="114"/>
      <c r="H491" s="114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  <c r="AL491" s="118"/>
      <c r="AM491" s="118"/>
      <c r="AN491" s="118"/>
      <c r="AO491" s="118"/>
      <c r="AP491" s="118"/>
      <c r="AQ491" s="118"/>
      <c r="AR491" s="118"/>
      <c r="AS491" s="118"/>
      <c r="AT491" s="118"/>
      <c r="AU491" s="118"/>
    </row>
    <row r="492">
      <c r="A492" s="113"/>
      <c r="B492" s="113"/>
      <c r="C492" s="114"/>
      <c r="D492" s="114"/>
      <c r="E492" s="114"/>
      <c r="F492" s="127"/>
      <c r="G492" s="114"/>
      <c r="H492" s="114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8"/>
      <c r="AP492" s="118"/>
      <c r="AQ492" s="118"/>
      <c r="AR492" s="118"/>
      <c r="AS492" s="118"/>
      <c r="AT492" s="118"/>
      <c r="AU492" s="118"/>
    </row>
    <row r="493">
      <c r="A493" s="113"/>
      <c r="B493" s="113"/>
      <c r="C493" s="114"/>
      <c r="D493" s="114"/>
      <c r="E493" s="114"/>
      <c r="F493" s="127"/>
      <c r="G493" s="114"/>
      <c r="H493" s="114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8"/>
      <c r="AP493" s="118"/>
      <c r="AQ493" s="118"/>
      <c r="AR493" s="118"/>
      <c r="AS493" s="118"/>
      <c r="AT493" s="118"/>
      <c r="AU493" s="118"/>
    </row>
    <row r="494">
      <c r="A494" s="113"/>
      <c r="B494" s="113"/>
      <c r="C494" s="114"/>
      <c r="D494" s="114"/>
      <c r="E494" s="114"/>
      <c r="F494" s="127"/>
      <c r="G494" s="114"/>
      <c r="H494" s="114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8"/>
      <c r="AP494" s="118"/>
      <c r="AQ494" s="118"/>
      <c r="AR494" s="118"/>
      <c r="AS494" s="118"/>
      <c r="AT494" s="118"/>
      <c r="AU494" s="118"/>
    </row>
    <row r="495">
      <c r="A495" s="113"/>
      <c r="B495" s="113"/>
      <c r="C495" s="114"/>
      <c r="D495" s="114"/>
      <c r="E495" s="114"/>
      <c r="F495" s="127"/>
      <c r="G495" s="114"/>
      <c r="H495" s="114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8"/>
      <c r="AP495" s="118"/>
      <c r="AQ495" s="118"/>
      <c r="AR495" s="118"/>
      <c r="AS495" s="118"/>
      <c r="AT495" s="118"/>
      <c r="AU495" s="118"/>
    </row>
    <row r="496">
      <c r="A496" s="113"/>
      <c r="B496" s="113"/>
      <c r="C496" s="114"/>
      <c r="D496" s="114"/>
      <c r="E496" s="114"/>
      <c r="F496" s="127"/>
      <c r="G496" s="114"/>
      <c r="H496" s="114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8"/>
      <c r="AT496" s="118"/>
      <c r="AU496" s="118"/>
    </row>
    <row r="497">
      <c r="A497" s="113"/>
      <c r="B497" s="113"/>
      <c r="C497" s="114"/>
      <c r="D497" s="114"/>
      <c r="E497" s="114"/>
      <c r="F497" s="127"/>
      <c r="G497" s="114"/>
      <c r="H497" s="114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8"/>
      <c r="AT497" s="118"/>
      <c r="AU497" s="118"/>
    </row>
    <row r="498">
      <c r="A498" s="113"/>
      <c r="B498" s="113"/>
      <c r="C498" s="114"/>
      <c r="D498" s="114"/>
      <c r="E498" s="114"/>
      <c r="F498" s="127"/>
      <c r="G498" s="114"/>
      <c r="H498" s="114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8"/>
      <c r="AT498" s="118"/>
      <c r="AU498" s="118"/>
    </row>
    <row r="499">
      <c r="A499" s="113"/>
      <c r="B499" s="113"/>
      <c r="C499" s="114"/>
      <c r="D499" s="114"/>
      <c r="E499" s="114"/>
      <c r="F499" s="127"/>
      <c r="G499" s="114"/>
      <c r="H499" s="114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8"/>
      <c r="AT499" s="118"/>
      <c r="AU499" s="118"/>
    </row>
    <row r="500">
      <c r="A500" s="113"/>
      <c r="B500" s="113"/>
      <c r="C500" s="114"/>
      <c r="D500" s="114"/>
      <c r="E500" s="114"/>
      <c r="F500" s="127"/>
      <c r="G500" s="114"/>
      <c r="H500" s="114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8"/>
      <c r="AT500" s="118"/>
      <c r="AU500" s="118"/>
    </row>
    <row r="501">
      <c r="A501" s="113"/>
      <c r="B501" s="113"/>
      <c r="C501" s="114"/>
      <c r="D501" s="114"/>
      <c r="E501" s="114"/>
      <c r="F501" s="127"/>
      <c r="G501" s="114"/>
      <c r="H501" s="114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  <c r="AT501" s="118"/>
      <c r="AU501" s="118"/>
    </row>
    <row r="502">
      <c r="A502" s="113"/>
      <c r="B502" s="113"/>
      <c r="C502" s="114"/>
      <c r="D502" s="114"/>
      <c r="E502" s="114"/>
      <c r="F502" s="127"/>
      <c r="G502" s="114"/>
      <c r="H502" s="114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  <c r="AP502" s="118"/>
      <c r="AQ502" s="118"/>
      <c r="AR502" s="118"/>
      <c r="AS502" s="118"/>
      <c r="AT502" s="118"/>
      <c r="AU502" s="118"/>
    </row>
    <row r="503">
      <c r="A503" s="113"/>
      <c r="B503" s="113"/>
      <c r="C503" s="114"/>
      <c r="D503" s="114"/>
      <c r="E503" s="114"/>
      <c r="F503" s="127"/>
      <c r="G503" s="114"/>
      <c r="H503" s="114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  <c r="AT503" s="118"/>
      <c r="AU503" s="118"/>
    </row>
    <row r="504">
      <c r="A504" s="113"/>
      <c r="B504" s="113"/>
      <c r="C504" s="114"/>
      <c r="D504" s="114"/>
      <c r="E504" s="114"/>
      <c r="F504" s="127"/>
      <c r="G504" s="114"/>
      <c r="H504" s="114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  <c r="AL504" s="118"/>
      <c r="AM504" s="118"/>
      <c r="AN504" s="118"/>
      <c r="AO504" s="118"/>
      <c r="AP504" s="118"/>
      <c r="AQ504" s="118"/>
      <c r="AR504" s="118"/>
      <c r="AS504" s="118"/>
      <c r="AT504" s="118"/>
      <c r="AU504" s="118"/>
    </row>
    <row r="505">
      <c r="A505" s="113"/>
      <c r="B505" s="113"/>
      <c r="C505" s="114"/>
      <c r="D505" s="114"/>
      <c r="E505" s="114"/>
      <c r="F505" s="127"/>
      <c r="G505" s="114"/>
      <c r="H505" s="114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  <c r="AP505" s="118"/>
      <c r="AQ505" s="118"/>
      <c r="AR505" s="118"/>
      <c r="AS505" s="118"/>
      <c r="AT505" s="118"/>
      <c r="AU505" s="118"/>
    </row>
    <row r="506">
      <c r="A506" s="113"/>
      <c r="B506" s="113"/>
      <c r="C506" s="114"/>
      <c r="D506" s="114"/>
      <c r="E506" s="114"/>
      <c r="F506" s="127"/>
      <c r="G506" s="114"/>
      <c r="H506" s="114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  <c r="AL506" s="118"/>
      <c r="AM506" s="118"/>
      <c r="AN506" s="118"/>
      <c r="AO506" s="118"/>
      <c r="AP506" s="118"/>
      <c r="AQ506" s="118"/>
      <c r="AR506" s="118"/>
      <c r="AS506" s="118"/>
      <c r="AT506" s="118"/>
      <c r="AU506" s="118"/>
    </row>
    <row r="507">
      <c r="A507" s="113"/>
      <c r="B507" s="113"/>
      <c r="C507" s="114"/>
      <c r="D507" s="114"/>
      <c r="E507" s="114"/>
      <c r="F507" s="127"/>
      <c r="G507" s="114"/>
      <c r="H507" s="114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  <c r="AL507" s="118"/>
      <c r="AM507" s="118"/>
      <c r="AN507" s="118"/>
      <c r="AO507" s="118"/>
      <c r="AP507" s="118"/>
      <c r="AQ507" s="118"/>
      <c r="AR507" s="118"/>
      <c r="AS507" s="118"/>
      <c r="AT507" s="118"/>
      <c r="AU507" s="118"/>
    </row>
    <row r="508">
      <c r="A508" s="113"/>
      <c r="B508" s="113"/>
      <c r="C508" s="114"/>
      <c r="D508" s="114"/>
      <c r="E508" s="114"/>
      <c r="F508" s="127"/>
      <c r="G508" s="114"/>
      <c r="H508" s="114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  <c r="AL508" s="118"/>
      <c r="AM508" s="118"/>
      <c r="AN508" s="118"/>
      <c r="AO508" s="118"/>
      <c r="AP508" s="118"/>
      <c r="AQ508" s="118"/>
      <c r="AR508" s="118"/>
      <c r="AS508" s="118"/>
      <c r="AT508" s="118"/>
      <c r="AU508" s="118"/>
    </row>
    <row r="509">
      <c r="A509" s="113"/>
      <c r="B509" s="113"/>
      <c r="C509" s="114"/>
      <c r="D509" s="114"/>
      <c r="E509" s="114"/>
      <c r="F509" s="127"/>
      <c r="G509" s="114"/>
      <c r="H509" s="114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  <c r="AP509" s="118"/>
      <c r="AQ509" s="118"/>
      <c r="AR509" s="118"/>
      <c r="AS509" s="118"/>
      <c r="AT509" s="118"/>
      <c r="AU509" s="118"/>
    </row>
    <row r="510">
      <c r="A510" s="113"/>
      <c r="B510" s="113"/>
      <c r="C510" s="114"/>
      <c r="D510" s="114"/>
      <c r="E510" s="114"/>
      <c r="F510" s="127"/>
      <c r="G510" s="114"/>
      <c r="H510" s="114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  <c r="AL510" s="118"/>
      <c r="AM510" s="118"/>
      <c r="AN510" s="118"/>
      <c r="AO510" s="118"/>
      <c r="AP510" s="118"/>
      <c r="AQ510" s="118"/>
      <c r="AR510" s="118"/>
      <c r="AS510" s="118"/>
      <c r="AT510" s="118"/>
      <c r="AU510" s="118"/>
    </row>
    <row r="511">
      <c r="A511" s="113"/>
      <c r="B511" s="113"/>
      <c r="C511" s="114"/>
      <c r="D511" s="114"/>
      <c r="E511" s="114"/>
      <c r="F511" s="127"/>
      <c r="G511" s="114"/>
      <c r="H511" s="114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  <c r="AL511" s="118"/>
      <c r="AM511" s="118"/>
      <c r="AN511" s="118"/>
      <c r="AO511" s="118"/>
      <c r="AP511" s="118"/>
      <c r="AQ511" s="118"/>
      <c r="AR511" s="118"/>
      <c r="AS511" s="118"/>
      <c r="AT511" s="118"/>
      <c r="AU511" s="118"/>
    </row>
    <row r="512">
      <c r="A512" s="113"/>
      <c r="B512" s="113"/>
      <c r="C512" s="114"/>
      <c r="D512" s="114"/>
      <c r="E512" s="114"/>
      <c r="F512" s="127"/>
      <c r="G512" s="114"/>
      <c r="H512" s="114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  <c r="AL512" s="118"/>
      <c r="AM512" s="118"/>
      <c r="AN512" s="118"/>
      <c r="AO512" s="118"/>
      <c r="AP512" s="118"/>
      <c r="AQ512" s="118"/>
      <c r="AR512" s="118"/>
      <c r="AS512" s="118"/>
      <c r="AT512" s="118"/>
      <c r="AU512" s="118"/>
    </row>
    <row r="513">
      <c r="A513" s="113"/>
      <c r="B513" s="113"/>
      <c r="C513" s="114"/>
      <c r="D513" s="114"/>
      <c r="E513" s="114"/>
      <c r="F513" s="127"/>
      <c r="G513" s="114"/>
      <c r="H513" s="114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  <c r="AL513" s="118"/>
      <c r="AM513" s="118"/>
      <c r="AN513" s="118"/>
      <c r="AO513" s="118"/>
      <c r="AP513" s="118"/>
      <c r="AQ513" s="118"/>
      <c r="AR513" s="118"/>
      <c r="AS513" s="118"/>
      <c r="AT513" s="118"/>
      <c r="AU513" s="118"/>
    </row>
    <row r="514">
      <c r="A514" s="113"/>
      <c r="B514" s="113"/>
      <c r="C514" s="114"/>
      <c r="D514" s="114"/>
      <c r="E514" s="114"/>
      <c r="F514" s="127"/>
      <c r="G514" s="114"/>
      <c r="H514" s="114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  <c r="AL514" s="118"/>
      <c r="AM514" s="118"/>
      <c r="AN514" s="118"/>
      <c r="AO514" s="118"/>
      <c r="AP514" s="118"/>
      <c r="AQ514" s="118"/>
      <c r="AR514" s="118"/>
      <c r="AS514" s="118"/>
      <c r="AT514" s="118"/>
      <c r="AU514" s="118"/>
    </row>
    <row r="515">
      <c r="A515" s="113"/>
      <c r="B515" s="113"/>
      <c r="C515" s="114"/>
      <c r="D515" s="114"/>
      <c r="E515" s="114"/>
      <c r="F515" s="127"/>
      <c r="G515" s="114"/>
      <c r="H515" s="114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  <c r="AL515" s="118"/>
      <c r="AM515" s="118"/>
      <c r="AN515" s="118"/>
      <c r="AO515" s="118"/>
      <c r="AP515" s="118"/>
      <c r="AQ515" s="118"/>
      <c r="AR515" s="118"/>
      <c r="AS515" s="118"/>
      <c r="AT515" s="118"/>
      <c r="AU515" s="118"/>
    </row>
    <row r="516">
      <c r="A516" s="113"/>
      <c r="B516" s="113"/>
      <c r="C516" s="114"/>
      <c r="D516" s="114"/>
      <c r="E516" s="114"/>
      <c r="F516" s="127"/>
      <c r="G516" s="114"/>
      <c r="H516" s="114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  <c r="AT516" s="118"/>
      <c r="AU516" s="118"/>
    </row>
    <row r="517">
      <c r="A517" s="113"/>
      <c r="B517" s="113"/>
      <c r="C517" s="114"/>
      <c r="D517" s="114"/>
      <c r="E517" s="114"/>
      <c r="F517" s="127"/>
      <c r="G517" s="114"/>
      <c r="H517" s="114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  <c r="AL517" s="118"/>
      <c r="AM517" s="118"/>
      <c r="AN517" s="118"/>
      <c r="AO517" s="118"/>
      <c r="AP517" s="118"/>
      <c r="AQ517" s="118"/>
      <c r="AR517" s="118"/>
      <c r="AS517" s="118"/>
      <c r="AT517" s="118"/>
      <c r="AU517" s="118"/>
    </row>
    <row r="518">
      <c r="A518" s="113"/>
      <c r="B518" s="113"/>
      <c r="C518" s="114"/>
      <c r="D518" s="114"/>
      <c r="E518" s="114"/>
      <c r="F518" s="127"/>
      <c r="G518" s="114"/>
      <c r="H518" s="114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  <c r="AT518" s="118"/>
      <c r="AU518" s="118"/>
    </row>
    <row r="519">
      <c r="A519" s="113"/>
      <c r="B519" s="113"/>
      <c r="C519" s="114"/>
      <c r="D519" s="114"/>
      <c r="E519" s="114"/>
      <c r="F519" s="127"/>
      <c r="G519" s="114"/>
      <c r="H519" s="114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  <c r="AL519" s="118"/>
      <c r="AM519" s="118"/>
      <c r="AN519" s="118"/>
      <c r="AO519" s="118"/>
      <c r="AP519" s="118"/>
      <c r="AQ519" s="118"/>
      <c r="AR519" s="118"/>
      <c r="AS519" s="118"/>
      <c r="AT519" s="118"/>
      <c r="AU519" s="118"/>
    </row>
    <row r="520">
      <c r="A520" s="113"/>
      <c r="B520" s="113"/>
      <c r="C520" s="114"/>
      <c r="D520" s="114"/>
      <c r="E520" s="114"/>
      <c r="F520" s="127"/>
      <c r="G520" s="114"/>
      <c r="H520" s="114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  <c r="AP520" s="118"/>
      <c r="AQ520" s="118"/>
      <c r="AR520" s="118"/>
      <c r="AS520" s="118"/>
      <c r="AT520" s="118"/>
      <c r="AU520" s="118"/>
    </row>
    <row r="521">
      <c r="A521" s="113"/>
      <c r="B521" s="113"/>
      <c r="C521" s="114"/>
      <c r="D521" s="114"/>
      <c r="E521" s="114"/>
      <c r="F521" s="127"/>
      <c r="G521" s="114"/>
      <c r="H521" s="114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  <c r="AP521" s="118"/>
      <c r="AQ521" s="118"/>
      <c r="AR521" s="118"/>
      <c r="AS521" s="118"/>
      <c r="AT521" s="118"/>
      <c r="AU521" s="118"/>
    </row>
    <row r="522">
      <c r="A522" s="113"/>
      <c r="B522" s="113"/>
      <c r="C522" s="114"/>
      <c r="D522" s="114"/>
      <c r="E522" s="114"/>
      <c r="F522" s="127"/>
      <c r="G522" s="114"/>
      <c r="H522" s="114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  <c r="AT522" s="118"/>
      <c r="AU522" s="118"/>
    </row>
    <row r="523">
      <c r="A523" s="113"/>
      <c r="B523" s="113"/>
      <c r="C523" s="114"/>
      <c r="D523" s="114"/>
      <c r="E523" s="114"/>
      <c r="F523" s="127"/>
      <c r="G523" s="114"/>
      <c r="H523" s="114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  <c r="AP523" s="118"/>
      <c r="AQ523" s="118"/>
      <c r="AR523" s="118"/>
      <c r="AS523" s="118"/>
      <c r="AT523" s="118"/>
      <c r="AU523" s="118"/>
    </row>
    <row r="524">
      <c r="A524" s="113"/>
      <c r="B524" s="113"/>
      <c r="C524" s="114"/>
      <c r="D524" s="114"/>
      <c r="E524" s="114"/>
      <c r="F524" s="127"/>
      <c r="G524" s="114"/>
      <c r="H524" s="114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  <c r="AL524" s="118"/>
      <c r="AM524" s="118"/>
      <c r="AN524" s="118"/>
      <c r="AO524" s="118"/>
      <c r="AP524" s="118"/>
      <c r="AQ524" s="118"/>
      <c r="AR524" s="118"/>
      <c r="AS524" s="118"/>
      <c r="AT524" s="118"/>
      <c r="AU524" s="118"/>
    </row>
    <row r="525">
      <c r="A525" s="113"/>
      <c r="B525" s="113"/>
      <c r="C525" s="114"/>
      <c r="D525" s="114"/>
      <c r="E525" s="114"/>
      <c r="F525" s="127"/>
      <c r="G525" s="114"/>
      <c r="H525" s="114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  <c r="AL525" s="118"/>
      <c r="AM525" s="118"/>
      <c r="AN525" s="118"/>
      <c r="AO525" s="118"/>
      <c r="AP525" s="118"/>
      <c r="AQ525" s="118"/>
      <c r="AR525" s="118"/>
      <c r="AS525" s="118"/>
      <c r="AT525" s="118"/>
      <c r="AU525" s="118"/>
    </row>
    <row r="526">
      <c r="A526" s="113"/>
      <c r="B526" s="113"/>
      <c r="C526" s="114"/>
      <c r="D526" s="114"/>
      <c r="E526" s="114"/>
      <c r="F526" s="127"/>
      <c r="G526" s="114"/>
      <c r="H526" s="114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  <c r="AL526" s="118"/>
      <c r="AM526" s="118"/>
      <c r="AN526" s="118"/>
      <c r="AO526" s="118"/>
      <c r="AP526" s="118"/>
      <c r="AQ526" s="118"/>
      <c r="AR526" s="118"/>
      <c r="AS526" s="118"/>
      <c r="AT526" s="118"/>
      <c r="AU526" s="118"/>
    </row>
    <row r="527">
      <c r="A527" s="113"/>
      <c r="B527" s="113"/>
      <c r="C527" s="114"/>
      <c r="D527" s="114"/>
      <c r="E527" s="114"/>
      <c r="F527" s="127"/>
      <c r="G527" s="114"/>
      <c r="H527" s="114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  <c r="AT527" s="118"/>
      <c r="AU527" s="118"/>
    </row>
    <row r="528">
      <c r="A528" s="113"/>
      <c r="B528" s="113"/>
      <c r="C528" s="114"/>
      <c r="D528" s="114"/>
      <c r="E528" s="114"/>
      <c r="F528" s="127"/>
      <c r="G528" s="114"/>
      <c r="H528" s="114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  <c r="AL528" s="118"/>
      <c r="AM528" s="118"/>
      <c r="AN528" s="118"/>
      <c r="AO528" s="118"/>
      <c r="AP528" s="118"/>
      <c r="AQ528" s="118"/>
      <c r="AR528" s="118"/>
      <c r="AS528" s="118"/>
      <c r="AT528" s="118"/>
      <c r="AU528" s="118"/>
    </row>
    <row r="529">
      <c r="A529" s="113"/>
      <c r="B529" s="113"/>
      <c r="C529" s="114"/>
      <c r="D529" s="114"/>
      <c r="E529" s="114"/>
      <c r="F529" s="127"/>
      <c r="G529" s="114"/>
      <c r="H529" s="114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  <c r="AT529" s="118"/>
      <c r="AU529" s="118"/>
    </row>
    <row r="530">
      <c r="A530" s="113"/>
      <c r="B530" s="113"/>
      <c r="C530" s="114"/>
      <c r="D530" s="114"/>
      <c r="E530" s="114"/>
      <c r="F530" s="127"/>
      <c r="G530" s="114"/>
      <c r="H530" s="114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  <c r="AL530" s="118"/>
      <c r="AM530" s="118"/>
      <c r="AN530" s="118"/>
      <c r="AO530" s="118"/>
      <c r="AP530" s="118"/>
      <c r="AQ530" s="118"/>
      <c r="AR530" s="118"/>
      <c r="AS530" s="118"/>
      <c r="AT530" s="118"/>
      <c r="AU530" s="118"/>
    </row>
    <row r="531">
      <c r="A531" s="113"/>
      <c r="B531" s="113"/>
      <c r="C531" s="114"/>
      <c r="D531" s="114"/>
      <c r="E531" s="114"/>
      <c r="F531" s="127"/>
      <c r="G531" s="114"/>
      <c r="H531" s="114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  <c r="AL531" s="118"/>
      <c r="AM531" s="118"/>
      <c r="AN531" s="118"/>
      <c r="AO531" s="118"/>
      <c r="AP531" s="118"/>
      <c r="AQ531" s="118"/>
      <c r="AR531" s="118"/>
      <c r="AS531" s="118"/>
      <c r="AT531" s="118"/>
      <c r="AU531" s="118"/>
    </row>
    <row r="532">
      <c r="A532" s="113"/>
      <c r="B532" s="113"/>
      <c r="C532" s="114"/>
      <c r="D532" s="114"/>
      <c r="E532" s="114"/>
      <c r="F532" s="127"/>
      <c r="G532" s="114"/>
      <c r="H532" s="114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  <c r="AP532" s="118"/>
      <c r="AQ532" s="118"/>
      <c r="AR532" s="118"/>
      <c r="AS532" s="118"/>
      <c r="AT532" s="118"/>
      <c r="AU532" s="118"/>
    </row>
    <row r="533">
      <c r="A533" s="113"/>
      <c r="B533" s="113"/>
      <c r="C533" s="114"/>
      <c r="D533" s="114"/>
      <c r="E533" s="114"/>
      <c r="F533" s="127"/>
      <c r="G533" s="114"/>
      <c r="H533" s="114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  <c r="AL533" s="118"/>
      <c r="AM533" s="118"/>
      <c r="AN533" s="118"/>
      <c r="AO533" s="118"/>
      <c r="AP533" s="118"/>
      <c r="AQ533" s="118"/>
      <c r="AR533" s="118"/>
      <c r="AS533" s="118"/>
      <c r="AT533" s="118"/>
      <c r="AU533" s="118"/>
    </row>
    <row r="534">
      <c r="A534" s="113"/>
      <c r="B534" s="113"/>
      <c r="C534" s="114"/>
      <c r="D534" s="114"/>
      <c r="E534" s="114"/>
      <c r="F534" s="127"/>
      <c r="G534" s="114"/>
      <c r="H534" s="114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  <c r="AL534" s="118"/>
      <c r="AM534" s="118"/>
      <c r="AN534" s="118"/>
      <c r="AO534" s="118"/>
      <c r="AP534" s="118"/>
      <c r="AQ534" s="118"/>
      <c r="AR534" s="118"/>
      <c r="AS534" s="118"/>
      <c r="AT534" s="118"/>
      <c r="AU534" s="118"/>
    </row>
    <row r="535">
      <c r="A535" s="113"/>
      <c r="B535" s="113"/>
      <c r="C535" s="114"/>
      <c r="D535" s="114"/>
      <c r="E535" s="114"/>
      <c r="F535" s="127"/>
      <c r="G535" s="114"/>
      <c r="H535" s="114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  <c r="AL535" s="118"/>
      <c r="AM535" s="118"/>
      <c r="AN535" s="118"/>
      <c r="AO535" s="118"/>
      <c r="AP535" s="118"/>
      <c r="AQ535" s="118"/>
      <c r="AR535" s="118"/>
      <c r="AS535" s="118"/>
      <c r="AT535" s="118"/>
      <c r="AU535" s="118"/>
    </row>
    <row r="536">
      <c r="A536" s="113"/>
      <c r="B536" s="113"/>
      <c r="C536" s="114"/>
      <c r="D536" s="114"/>
      <c r="E536" s="114"/>
      <c r="F536" s="127"/>
      <c r="G536" s="114"/>
      <c r="H536" s="114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  <c r="AL536" s="118"/>
      <c r="AM536" s="118"/>
      <c r="AN536" s="118"/>
      <c r="AO536" s="118"/>
      <c r="AP536" s="118"/>
      <c r="AQ536" s="118"/>
      <c r="AR536" s="118"/>
      <c r="AS536" s="118"/>
      <c r="AT536" s="118"/>
      <c r="AU536" s="118"/>
    </row>
    <row r="537">
      <c r="A537" s="113"/>
      <c r="B537" s="113"/>
      <c r="C537" s="114"/>
      <c r="D537" s="114"/>
      <c r="E537" s="114"/>
      <c r="F537" s="127"/>
      <c r="G537" s="114"/>
      <c r="H537" s="114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  <c r="AP537" s="118"/>
      <c r="AQ537" s="118"/>
      <c r="AR537" s="118"/>
      <c r="AS537" s="118"/>
      <c r="AT537" s="118"/>
      <c r="AU537" s="118"/>
    </row>
    <row r="538">
      <c r="A538" s="113"/>
      <c r="B538" s="113"/>
      <c r="C538" s="114"/>
      <c r="D538" s="114"/>
      <c r="E538" s="114"/>
      <c r="F538" s="127"/>
      <c r="G538" s="114"/>
      <c r="H538" s="114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  <c r="AL538" s="118"/>
      <c r="AM538" s="118"/>
      <c r="AN538" s="118"/>
      <c r="AO538" s="118"/>
      <c r="AP538" s="118"/>
      <c r="AQ538" s="118"/>
      <c r="AR538" s="118"/>
      <c r="AS538" s="118"/>
      <c r="AT538" s="118"/>
      <c r="AU538" s="118"/>
    </row>
    <row r="539">
      <c r="A539" s="113"/>
      <c r="B539" s="113"/>
      <c r="C539" s="114"/>
      <c r="D539" s="114"/>
      <c r="E539" s="114"/>
      <c r="F539" s="127"/>
      <c r="G539" s="114"/>
      <c r="H539" s="114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  <c r="AL539" s="118"/>
      <c r="AM539" s="118"/>
      <c r="AN539" s="118"/>
      <c r="AO539" s="118"/>
      <c r="AP539" s="118"/>
      <c r="AQ539" s="118"/>
      <c r="AR539" s="118"/>
      <c r="AS539" s="118"/>
      <c r="AT539" s="118"/>
      <c r="AU539" s="118"/>
    </row>
    <row r="540">
      <c r="A540" s="113"/>
      <c r="B540" s="113"/>
      <c r="C540" s="114"/>
      <c r="D540" s="114"/>
      <c r="E540" s="114"/>
      <c r="F540" s="127"/>
      <c r="G540" s="114"/>
      <c r="H540" s="114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8"/>
      <c r="AS540" s="118"/>
      <c r="AT540" s="118"/>
      <c r="AU540" s="118"/>
    </row>
    <row r="541">
      <c r="A541" s="113"/>
      <c r="B541" s="113"/>
      <c r="C541" s="114"/>
      <c r="D541" s="114"/>
      <c r="E541" s="114"/>
      <c r="F541" s="127"/>
      <c r="G541" s="114"/>
      <c r="H541" s="114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  <c r="AP541" s="118"/>
      <c r="AQ541" s="118"/>
      <c r="AR541" s="118"/>
      <c r="AS541" s="118"/>
      <c r="AT541" s="118"/>
      <c r="AU541" s="118"/>
    </row>
    <row r="542">
      <c r="A542" s="113"/>
      <c r="B542" s="113"/>
      <c r="C542" s="114"/>
      <c r="D542" s="114"/>
      <c r="E542" s="114"/>
      <c r="F542" s="127"/>
      <c r="G542" s="114"/>
      <c r="H542" s="114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  <c r="AL542" s="118"/>
      <c r="AM542" s="118"/>
      <c r="AN542" s="118"/>
      <c r="AO542" s="118"/>
      <c r="AP542" s="118"/>
      <c r="AQ542" s="118"/>
      <c r="AR542" s="118"/>
      <c r="AS542" s="118"/>
      <c r="AT542" s="118"/>
      <c r="AU542" s="118"/>
    </row>
    <row r="543">
      <c r="A543" s="113"/>
      <c r="B543" s="113"/>
      <c r="C543" s="114"/>
      <c r="D543" s="114"/>
      <c r="E543" s="114"/>
      <c r="F543" s="127"/>
      <c r="G543" s="114"/>
      <c r="H543" s="114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  <c r="AP543" s="118"/>
      <c r="AQ543" s="118"/>
      <c r="AR543" s="118"/>
      <c r="AS543" s="118"/>
      <c r="AT543" s="118"/>
      <c r="AU543" s="118"/>
    </row>
    <row r="544">
      <c r="A544" s="113"/>
      <c r="B544" s="113"/>
      <c r="C544" s="114"/>
      <c r="D544" s="114"/>
      <c r="E544" s="114"/>
      <c r="F544" s="127"/>
      <c r="G544" s="114"/>
      <c r="H544" s="114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  <c r="AL544" s="118"/>
      <c r="AM544" s="118"/>
      <c r="AN544" s="118"/>
      <c r="AO544" s="118"/>
      <c r="AP544" s="118"/>
      <c r="AQ544" s="118"/>
      <c r="AR544" s="118"/>
      <c r="AS544" s="118"/>
      <c r="AT544" s="118"/>
      <c r="AU544" s="118"/>
    </row>
    <row r="545">
      <c r="A545" s="113"/>
      <c r="B545" s="113"/>
      <c r="C545" s="114"/>
      <c r="D545" s="114"/>
      <c r="E545" s="114"/>
      <c r="F545" s="127"/>
      <c r="G545" s="114"/>
      <c r="H545" s="114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  <c r="AL545" s="118"/>
      <c r="AM545" s="118"/>
      <c r="AN545" s="118"/>
      <c r="AO545" s="118"/>
      <c r="AP545" s="118"/>
      <c r="AQ545" s="118"/>
      <c r="AR545" s="118"/>
      <c r="AS545" s="118"/>
      <c r="AT545" s="118"/>
      <c r="AU545" s="118"/>
    </row>
    <row r="546">
      <c r="A546" s="113"/>
      <c r="B546" s="113"/>
      <c r="C546" s="114"/>
      <c r="D546" s="114"/>
      <c r="E546" s="114"/>
      <c r="F546" s="127"/>
      <c r="G546" s="114"/>
      <c r="H546" s="114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  <c r="AL546" s="118"/>
      <c r="AM546" s="118"/>
      <c r="AN546" s="118"/>
      <c r="AO546" s="118"/>
      <c r="AP546" s="118"/>
      <c r="AQ546" s="118"/>
      <c r="AR546" s="118"/>
      <c r="AS546" s="118"/>
      <c r="AT546" s="118"/>
      <c r="AU546" s="118"/>
    </row>
    <row r="547">
      <c r="A547" s="113"/>
      <c r="B547" s="113"/>
      <c r="C547" s="114"/>
      <c r="D547" s="114"/>
      <c r="E547" s="114"/>
      <c r="F547" s="127"/>
      <c r="G547" s="114"/>
      <c r="H547" s="114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  <c r="AL547" s="118"/>
      <c r="AM547" s="118"/>
      <c r="AN547" s="118"/>
      <c r="AO547" s="118"/>
      <c r="AP547" s="118"/>
      <c r="AQ547" s="118"/>
      <c r="AR547" s="118"/>
      <c r="AS547" s="118"/>
      <c r="AT547" s="118"/>
      <c r="AU547" s="118"/>
    </row>
    <row r="548">
      <c r="A548" s="113"/>
      <c r="B548" s="113"/>
      <c r="C548" s="114"/>
      <c r="D548" s="114"/>
      <c r="E548" s="114"/>
      <c r="F548" s="127"/>
      <c r="G548" s="114"/>
      <c r="H548" s="114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  <c r="AP548" s="118"/>
      <c r="AQ548" s="118"/>
      <c r="AR548" s="118"/>
      <c r="AS548" s="118"/>
      <c r="AT548" s="118"/>
      <c r="AU548" s="118"/>
    </row>
    <row r="549">
      <c r="A549" s="113"/>
      <c r="B549" s="113"/>
      <c r="C549" s="114"/>
      <c r="D549" s="114"/>
      <c r="E549" s="114"/>
      <c r="F549" s="127"/>
      <c r="G549" s="114"/>
      <c r="H549" s="114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  <c r="AP549" s="118"/>
      <c r="AQ549" s="118"/>
      <c r="AR549" s="118"/>
      <c r="AS549" s="118"/>
      <c r="AT549" s="118"/>
      <c r="AU549" s="118"/>
    </row>
    <row r="550">
      <c r="A550" s="113"/>
      <c r="B550" s="113"/>
      <c r="C550" s="114"/>
      <c r="D550" s="114"/>
      <c r="E550" s="114"/>
      <c r="F550" s="127"/>
      <c r="G550" s="114"/>
      <c r="H550" s="114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  <c r="AL550" s="118"/>
      <c r="AM550" s="118"/>
      <c r="AN550" s="118"/>
      <c r="AO550" s="118"/>
      <c r="AP550" s="118"/>
      <c r="AQ550" s="118"/>
      <c r="AR550" s="118"/>
      <c r="AS550" s="118"/>
      <c r="AT550" s="118"/>
      <c r="AU550" s="118"/>
    </row>
    <row r="551">
      <c r="A551" s="113"/>
      <c r="B551" s="113"/>
      <c r="C551" s="114"/>
      <c r="D551" s="114"/>
      <c r="E551" s="114"/>
      <c r="F551" s="127"/>
      <c r="G551" s="114"/>
      <c r="H551" s="114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  <c r="AL551" s="118"/>
      <c r="AM551" s="118"/>
      <c r="AN551" s="118"/>
      <c r="AO551" s="118"/>
      <c r="AP551" s="118"/>
      <c r="AQ551" s="118"/>
      <c r="AR551" s="118"/>
      <c r="AS551" s="118"/>
      <c r="AT551" s="118"/>
      <c r="AU551" s="118"/>
    </row>
    <row r="552">
      <c r="A552" s="113"/>
      <c r="B552" s="113"/>
      <c r="C552" s="114"/>
      <c r="D552" s="114"/>
      <c r="E552" s="114"/>
      <c r="F552" s="127"/>
      <c r="G552" s="114"/>
      <c r="H552" s="114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8"/>
      <c r="AT552" s="118"/>
      <c r="AU552" s="118"/>
    </row>
    <row r="553">
      <c r="A553" s="113"/>
      <c r="B553" s="113"/>
      <c r="C553" s="114"/>
      <c r="D553" s="114"/>
      <c r="E553" s="114"/>
      <c r="F553" s="127"/>
      <c r="G553" s="114"/>
      <c r="H553" s="114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8"/>
      <c r="AT553" s="118"/>
      <c r="AU553" s="118"/>
    </row>
    <row r="554">
      <c r="A554" s="113"/>
      <c r="B554" s="113"/>
      <c r="C554" s="114"/>
      <c r="D554" s="114"/>
      <c r="E554" s="114"/>
      <c r="F554" s="127"/>
      <c r="G554" s="114"/>
      <c r="H554" s="114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8"/>
      <c r="AT554" s="118"/>
      <c r="AU554" s="118"/>
    </row>
    <row r="555">
      <c r="A555" s="113"/>
      <c r="B555" s="113"/>
      <c r="C555" s="114"/>
      <c r="D555" s="114"/>
      <c r="E555" s="114"/>
      <c r="F555" s="127"/>
      <c r="G555" s="114"/>
      <c r="H555" s="114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8"/>
      <c r="AT555" s="118"/>
      <c r="AU555" s="118"/>
    </row>
    <row r="556">
      <c r="A556" s="113"/>
      <c r="B556" s="113"/>
      <c r="C556" s="114"/>
      <c r="D556" s="114"/>
      <c r="E556" s="114"/>
      <c r="F556" s="127"/>
      <c r="G556" s="114"/>
      <c r="H556" s="114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8"/>
      <c r="AT556" s="118"/>
      <c r="AU556" s="118"/>
    </row>
    <row r="557">
      <c r="A557" s="113"/>
      <c r="B557" s="113"/>
      <c r="C557" s="114"/>
      <c r="D557" s="114"/>
      <c r="E557" s="114"/>
      <c r="F557" s="127"/>
      <c r="G557" s="114"/>
      <c r="H557" s="114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  <c r="AT557" s="118"/>
      <c r="AU557" s="118"/>
    </row>
    <row r="558">
      <c r="A558" s="113"/>
      <c r="B558" s="113"/>
      <c r="C558" s="114"/>
      <c r="D558" s="114"/>
      <c r="E558" s="114"/>
      <c r="F558" s="127"/>
      <c r="G558" s="114"/>
      <c r="H558" s="114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  <c r="AP558" s="118"/>
      <c r="AQ558" s="118"/>
      <c r="AR558" s="118"/>
      <c r="AS558" s="118"/>
      <c r="AT558" s="118"/>
      <c r="AU558" s="118"/>
    </row>
    <row r="559">
      <c r="A559" s="113"/>
      <c r="B559" s="113"/>
      <c r="C559" s="114"/>
      <c r="D559" s="114"/>
      <c r="E559" s="114"/>
      <c r="F559" s="127"/>
      <c r="G559" s="114"/>
      <c r="H559" s="114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  <c r="AL559" s="118"/>
      <c r="AM559" s="118"/>
      <c r="AN559" s="118"/>
      <c r="AO559" s="118"/>
      <c r="AP559" s="118"/>
      <c r="AQ559" s="118"/>
      <c r="AR559" s="118"/>
      <c r="AS559" s="118"/>
      <c r="AT559" s="118"/>
      <c r="AU559" s="118"/>
    </row>
    <row r="560">
      <c r="A560" s="113"/>
      <c r="B560" s="113"/>
      <c r="C560" s="114"/>
      <c r="D560" s="114"/>
      <c r="E560" s="114"/>
      <c r="F560" s="127"/>
      <c r="G560" s="114"/>
      <c r="H560" s="114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  <c r="AL560" s="118"/>
      <c r="AM560" s="118"/>
      <c r="AN560" s="118"/>
      <c r="AO560" s="118"/>
      <c r="AP560" s="118"/>
      <c r="AQ560" s="118"/>
      <c r="AR560" s="118"/>
      <c r="AS560" s="118"/>
      <c r="AT560" s="118"/>
      <c r="AU560" s="118"/>
    </row>
    <row r="561">
      <c r="A561" s="113"/>
      <c r="B561" s="113"/>
      <c r="C561" s="114"/>
      <c r="D561" s="114"/>
      <c r="E561" s="114"/>
      <c r="F561" s="127"/>
      <c r="G561" s="114"/>
      <c r="H561" s="114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  <c r="AL561" s="118"/>
      <c r="AM561" s="118"/>
      <c r="AN561" s="118"/>
      <c r="AO561" s="118"/>
      <c r="AP561" s="118"/>
      <c r="AQ561" s="118"/>
      <c r="AR561" s="118"/>
      <c r="AS561" s="118"/>
      <c r="AT561" s="118"/>
      <c r="AU561" s="118"/>
    </row>
    <row r="562">
      <c r="A562" s="113"/>
      <c r="B562" s="113"/>
      <c r="C562" s="114"/>
      <c r="D562" s="114"/>
      <c r="E562" s="114"/>
      <c r="F562" s="127"/>
      <c r="G562" s="114"/>
      <c r="H562" s="114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  <c r="AL562" s="118"/>
      <c r="AM562" s="118"/>
      <c r="AN562" s="118"/>
      <c r="AO562" s="118"/>
      <c r="AP562" s="118"/>
      <c r="AQ562" s="118"/>
      <c r="AR562" s="118"/>
      <c r="AS562" s="118"/>
      <c r="AT562" s="118"/>
      <c r="AU562" s="118"/>
    </row>
    <row r="563">
      <c r="A563" s="113"/>
      <c r="B563" s="113"/>
      <c r="C563" s="114"/>
      <c r="D563" s="114"/>
      <c r="E563" s="114"/>
      <c r="F563" s="127"/>
      <c r="G563" s="114"/>
      <c r="H563" s="114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  <c r="AL563" s="118"/>
      <c r="AM563" s="118"/>
      <c r="AN563" s="118"/>
      <c r="AO563" s="118"/>
      <c r="AP563" s="118"/>
      <c r="AQ563" s="118"/>
      <c r="AR563" s="118"/>
      <c r="AS563" s="118"/>
      <c r="AT563" s="118"/>
      <c r="AU563" s="118"/>
    </row>
    <row r="564">
      <c r="A564" s="113"/>
      <c r="B564" s="113"/>
      <c r="C564" s="114"/>
      <c r="D564" s="114"/>
      <c r="E564" s="114"/>
      <c r="F564" s="127"/>
      <c r="G564" s="114"/>
      <c r="H564" s="114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  <c r="AL564" s="118"/>
      <c r="AM564" s="118"/>
      <c r="AN564" s="118"/>
      <c r="AO564" s="118"/>
      <c r="AP564" s="118"/>
      <c r="AQ564" s="118"/>
      <c r="AR564" s="118"/>
      <c r="AS564" s="118"/>
      <c r="AT564" s="118"/>
      <c r="AU564" s="118"/>
    </row>
    <row r="565">
      <c r="A565" s="113"/>
      <c r="B565" s="113"/>
      <c r="C565" s="114"/>
      <c r="D565" s="114"/>
      <c r="E565" s="114"/>
      <c r="F565" s="127"/>
      <c r="G565" s="114"/>
      <c r="H565" s="114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  <c r="AL565" s="118"/>
      <c r="AM565" s="118"/>
      <c r="AN565" s="118"/>
      <c r="AO565" s="118"/>
      <c r="AP565" s="118"/>
      <c r="AQ565" s="118"/>
      <c r="AR565" s="118"/>
      <c r="AS565" s="118"/>
      <c r="AT565" s="118"/>
      <c r="AU565" s="118"/>
    </row>
    <row r="566">
      <c r="A566" s="113"/>
      <c r="B566" s="113"/>
      <c r="C566" s="114"/>
      <c r="D566" s="114"/>
      <c r="E566" s="114"/>
      <c r="F566" s="127"/>
      <c r="G566" s="114"/>
      <c r="H566" s="114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  <c r="AL566" s="118"/>
      <c r="AM566" s="118"/>
      <c r="AN566" s="118"/>
      <c r="AO566" s="118"/>
      <c r="AP566" s="118"/>
      <c r="AQ566" s="118"/>
      <c r="AR566" s="118"/>
      <c r="AS566" s="118"/>
      <c r="AT566" s="118"/>
      <c r="AU566" s="118"/>
    </row>
    <row r="567">
      <c r="A567" s="113"/>
      <c r="B567" s="113"/>
      <c r="C567" s="114"/>
      <c r="D567" s="114"/>
      <c r="E567" s="114"/>
      <c r="F567" s="127"/>
      <c r="G567" s="114"/>
      <c r="H567" s="114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  <c r="AP567" s="118"/>
      <c r="AQ567" s="118"/>
      <c r="AR567" s="118"/>
      <c r="AS567" s="118"/>
      <c r="AT567" s="118"/>
      <c r="AU567" s="118"/>
    </row>
    <row r="568">
      <c r="A568" s="113"/>
      <c r="B568" s="113"/>
      <c r="C568" s="114"/>
      <c r="D568" s="114"/>
      <c r="E568" s="114"/>
      <c r="F568" s="127"/>
      <c r="G568" s="114"/>
      <c r="H568" s="114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  <c r="AL568" s="118"/>
      <c r="AM568" s="118"/>
      <c r="AN568" s="118"/>
      <c r="AO568" s="118"/>
      <c r="AP568" s="118"/>
      <c r="AQ568" s="118"/>
      <c r="AR568" s="118"/>
      <c r="AS568" s="118"/>
      <c r="AT568" s="118"/>
      <c r="AU568" s="118"/>
    </row>
    <row r="569">
      <c r="A569" s="113"/>
      <c r="B569" s="113"/>
      <c r="C569" s="114"/>
      <c r="D569" s="114"/>
      <c r="E569" s="114"/>
      <c r="F569" s="127"/>
      <c r="G569" s="114"/>
      <c r="H569" s="114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  <c r="AL569" s="118"/>
      <c r="AM569" s="118"/>
      <c r="AN569" s="118"/>
      <c r="AO569" s="118"/>
      <c r="AP569" s="118"/>
      <c r="AQ569" s="118"/>
      <c r="AR569" s="118"/>
      <c r="AS569" s="118"/>
      <c r="AT569" s="118"/>
      <c r="AU569" s="118"/>
    </row>
    <row r="570">
      <c r="A570" s="113"/>
      <c r="B570" s="113"/>
      <c r="C570" s="114"/>
      <c r="D570" s="114"/>
      <c r="E570" s="114"/>
      <c r="F570" s="127"/>
      <c r="G570" s="114"/>
      <c r="H570" s="114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  <c r="AL570" s="118"/>
      <c r="AM570" s="118"/>
      <c r="AN570" s="118"/>
      <c r="AO570" s="118"/>
      <c r="AP570" s="118"/>
      <c r="AQ570" s="118"/>
      <c r="AR570" s="118"/>
      <c r="AS570" s="118"/>
      <c r="AT570" s="118"/>
      <c r="AU570" s="118"/>
    </row>
    <row r="571">
      <c r="A571" s="113"/>
      <c r="B571" s="113"/>
      <c r="C571" s="114"/>
      <c r="D571" s="114"/>
      <c r="E571" s="114"/>
      <c r="F571" s="127"/>
      <c r="G571" s="114"/>
      <c r="H571" s="114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  <c r="AL571" s="118"/>
      <c r="AM571" s="118"/>
      <c r="AN571" s="118"/>
      <c r="AO571" s="118"/>
      <c r="AP571" s="118"/>
      <c r="AQ571" s="118"/>
      <c r="AR571" s="118"/>
      <c r="AS571" s="118"/>
      <c r="AT571" s="118"/>
      <c r="AU571" s="118"/>
    </row>
    <row r="572">
      <c r="A572" s="113"/>
      <c r="B572" s="113"/>
      <c r="C572" s="114"/>
      <c r="D572" s="114"/>
      <c r="E572" s="114"/>
      <c r="F572" s="127"/>
      <c r="G572" s="114"/>
      <c r="H572" s="114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  <c r="AL572" s="118"/>
      <c r="AM572" s="118"/>
      <c r="AN572" s="118"/>
      <c r="AO572" s="118"/>
      <c r="AP572" s="118"/>
      <c r="AQ572" s="118"/>
      <c r="AR572" s="118"/>
      <c r="AS572" s="118"/>
      <c r="AT572" s="118"/>
      <c r="AU572" s="118"/>
    </row>
    <row r="573">
      <c r="A573" s="113"/>
      <c r="B573" s="113"/>
      <c r="C573" s="114"/>
      <c r="D573" s="114"/>
      <c r="E573" s="114"/>
      <c r="F573" s="127"/>
      <c r="G573" s="114"/>
      <c r="H573" s="114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  <c r="AL573" s="118"/>
      <c r="AM573" s="118"/>
      <c r="AN573" s="118"/>
      <c r="AO573" s="118"/>
      <c r="AP573" s="118"/>
      <c r="AQ573" s="118"/>
      <c r="AR573" s="118"/>
      <c r="AS573" s="118"/>
      <c r="AT573" s="118"/>
      <c r="AU573" s="118"/>
    </row>
    <row r="574">
      <c r="A574" s="113"/>
      <c r="B574" s="113"/>
      <c r="C574" s="114"/>
      <c r="D574" s="114"/>
      <c r="E574" s="114"/>
      <c r="F574" s="127"/>
      <c r="G574" s="114"/>
      <c r="H574" s="114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  <c r="AL574" s="118"/>
      <c r="AM574" s="118"/>
      <c r="AN574" s="118"/>
      <c r="AO574" s="118"/>
      <c r="AP574" s="118"/>
      <c r="AQ574" s="118"/>
      <c r="AR574" s="118"/>
      <c r="AS574" s="118"/>
      <c r="AT574" s="118"/>
      <c r="AU574" s="118"/>
    </row>
    <row r="575">
      <c r="A575" s="113"/>
      <c r="B575" s="113"/>
      <c r="C575" s="114"/>
      <c r="D575" s="114"/>
      <c r="E575" s="114"/>
      <c r="F575" s="127"/>
      <c r="G575" s="114"/>
      <c r="H575" s="114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  <c r="AH575" s="118"/>
      <c r="AI575" s="118"/>
      <c r="AJ575" s="118"/>
      <c r="AK575" s="118"/>
      <c r="AL575" s="118"/>
      <c r="AM575" s="118"/>
      <c r="AN575" s="118"/>
      <c r="AO575" s="118"/>
      <c r="AP575" s="118"/>
      <c r="AQ575" s="118"/>
      <c r="AR575" s="118"/>
      <c r="AS575" s="118"/>
      <c r="AT575" s="118"/>
      <c r="AU575" s="118"/>
    </row>
    <row r="576">
      <c r="A576" s="113"/>
      <c r="B576" s="113"/>
      <c r="C576" s="114"/>
      <c r="D576" s="114"/>
      <c r="E576" s="114"/>
      <c r="F576" s="127"/>
      <c r="G576" s="114"/>
      <c r="H576" s="114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8"/>
      <c r="AI576" s="118"/>
      <c r="AJ576" s="118"/>
      <c r="AK576" s="118"/>
      <c r="AL576" s="118"/>
      <c r="AM576" s="118"/>
      <c r="AN576" s="118"/>
      <c r="AO576" s="118"/>
      <c r="AP576" s="118"/>
      <c r="AQ576" s="118"/>
      <c r="AR576" s="118"/>
      <c r="AS576" s="118"/>
      <c r="AT576" s="118"/>
      <c r="AU576" s="118"/>
    </row>
    <row r="577">
      <c r="A577" s="113"/>
      <c r="B577" s="113"/>
      <c r="C577" s="114"/>
      <c r="D577" s="114"/>
      <c r="E577" s="114"/>
      <c r="F577" s="127"/>
      <c r="G577" s="114"/>
      <c r="H577" s="114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  <c r="AH577" s="118"/>
      <c r="AI577" s="118"/>
      <c r="AJ577" s="118"/>
      <c r="AK577" s="118"/>
      <c r="AL577" s="118"/>
      <c r="AM577" s="118"/>
      <c r="AN577" s="118"/>
      <c r="AO577" s="118"/>
      <c r="AP577" s="118"/>
      <c r="AQ577" s="118"/>
      <c r="AR577" s="118"/>
      <c r="AS577" s="118"/>
      <c r="AT577" s="118"/>
      <c r="AU577" s="118"/>
    </row>
    <row r="578">
      <c r="A578" s="113"/>
      <c r="B578" s="113"/>
      <c r="C578" s="114"/>
      <c r="D578" s="114"/>
      <c r="E578" s="114"/>
      <c r="F578" s="127"/>
      <c r="G578" s="114"/>
      <c r="H578" s="114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  <c r="AH578" s="118"/>
      <c r="AI578" s="118"/>
      <c r="AJ578" s="118"/>
      <c r="AK578" s="118"/>
      <c r="AL578" s="118"/>
      <c r="AM578" s="118"/>
      <c r="AN578" s="118"/>
      <c r="AO578" s="118"/>
      <c r="AP578" s="118"/>
      <c r="AQ578" s="118"/>
      <c r="AR578" s="118"/>
      <c r="AS578" s="118"/>
      <c r="AT578" s="118"/>
      <c r="AU578" s="118"/>
    </row>
    <row r="579">
      <c r="A579" s="113"/>
      <c r="B579" s="113"/>
      <c r="C579" s="114"/>
      <c r="D579" s="114"/>
      <c r="E579" s="114"/>
      <c r="F579" s="127"/>
      <c r="G579" s="114"/>
      <c r="H579" s="114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  <c r="AL579" s="118"/>
      <c r="AM579" s="118"/>
      <c r="AN579" s="118"/>
      <c r="AO579" s="118"/>
      <c r="AP579" s="118"/>
      <c r="AQ579" s="118"/>
      <c r="AR579" s="118"/>
      <c r="AS579" s="118"/>
      <c r="AT579" s="118"/>
      <c r="AU579" s="118"/>
    </row>
    <row r="580">
      <c r="A580" s="113"/>
      <c r="B580" s="113"/>
      <c r="C580" s="114"/>
      <c r="D580" s="114"/>
      <c r="E580" s="114"/>
      <c r="F580" s="127"/>
      <c r="G580" s="114"/>
      <c r="H580" s="114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  <c r="AH580" s="118"/>
      <c r="AI580" s="118"/>
      <c r="AJ580" s="118"/>
      <c r="AK580" s="118"/>
      <c r="AL580" s="118"/>
      <c r="AM580" s="118"/>
      <c r="AN580" s="118"/>
      <c r="AO580" s="118"/>
      <c r="AP580" s="118"/>
      <c r="AQ580" s="118"/>
      <c r="AR580" s="118"/>
      <c r="AS580" s="118"/>
      <c r="AT580" s="118"/>
      <c r="AU580" s="118"/>
    </row>
    <row r="581">
      <c r="A581" s="113"/>
      <c r="B581" s="113"/>
      <c r="C581" s="114"/>
      <c r="D581" s="114"/>
      <c r="E581" s="114"/>
      <c r="F581" s="127"/>
      <c r="G581" s="114"/>
      <c r="H581" s="114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  <c r="AH581" s="118"/>
      <c r="AI581" s="118"/>
      <c r="AJ581" s="118"/>
      <c r="AK581" s="118"/>
      <c r="AL581" s="118"/>
      <c r="AM581" s="118"/>
      <c r="AN581" s="118"/>
      <c r="AO581" s="118"/>
      <c r="AP581" s="118"/>
      <c r="AQ581" s="118"/>
      <c r="AR581" s="118"/>
      <c r="AS581" s="118"/>
      <c r="AT581" s="118"/>
      <c r="AU581" s="118"/>
    </row>
    <row r="582">
      <c r="A582" s="113"/>
      <c r="B582" s="113"/>
      <c r="C582" s="114"/>
      <c r="D582" s="114"/>
      <c r="E582" s="114"/>
      <c r="F582" s="127"/>
      <c r="G582" s="114"/>
      <c r="H582" s="114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  <c r="AL582" s="118"/>
      <c r="AM582" s="118"/>
      <c r="AN582" s="118"/>
      <c r="AO582" s="118"/>
      <c r="AP582" s="118"/>
      <c r="AQ582" s="118"/>
      <c r="AR582" s="118"/>
      <c r="AS582" s="118"/>
      <c r="AT582" s="118"/>
      <c r="AU582" s="118"/>
    </row>
    <row r="583">
      <c r="A583" s="113"/>
      <c r="B583" s="113"/>
      <c r="C583" s="114"/>
      <c r="D583" s="114"/>
      <c r="E583" s="114"/>
      <c r="F583" s="127"/>
      <c r="G583" s="114"/>
      <c r="H583" s="114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  <c r="AL583" s="118"/>
      <c r="AM583" s="118"/>
      <c r="AN583" s="118"/>
      <c r="AO583" s="118"/>
      <c r="AP583" s="118"/>
      <c r="AQ583" s="118"/>
      <c r="AR583" s="118"/>
      <c r="AS583" s="118"/>
      <c r="AT583" s="118"/>
      <c r="AU583" s="118"/>
    </row>
    <row r="584">
      <c r="A584" s="113"/>
      <c r="B584" s="113"/>
      <c r="C584" s="114"/>
      <c r="D584" s="114"/>
      <c r="E584" s="114"/>
      <c r="F584" s="127"/>
      <c r="G584" s="114"/>
      <c r="H584" s="114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  <c r="AL584" s="118"/>
      <c r="AM584" s="118"/>
      <c r="AN584" s="118"/>
      <c r="AO584" s="118"/>
      <c r="AP584" s="118"/>
      <c r="AQ584" s="118"/>
      <c r="AR584" s="118"/>
      <c r="AS584" s="118"/>
      <c r="AT584" s="118"/>
      <c r="AU584" s="118"/>
    </row>
    <row r="585">
      <c r="A585" s="113"/>
      <c r="B585" s="113"/>
      <c r="C585" s="114"/>
      <c r="D585" s="114"/>
      <c r="E585" s="114"/>
      <c r="F585" s="127"/>
      <c r="G585" s="114"/>
      <c r="H585" s="114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  <c r="AL585" s="118"/>
      <c r="AM585" s="118"/>
      <c r="AN585" s="118"/>
      <c r="AO585" s="118"/>
      <c r="AP585" s="118"/>
      <c r="AQ585" s="118"/>
      <c r="AR585" s="118"/>
      <c r="AS585" s="118"/>
      <c r="AT585" s="118"/>
      <c r="AU585" s="118"/>
    </row>
    <row r="586">
      <c r="A586" s="113"/>
      <c r="B586" s="113"/>
      <c r="C586" s="114"/>
      <c r="D586" s="114"/>
      <c r="E586" s="114"/>
      <c r="F586" s="127"/>
      <c r="G586" s="114"/>
      <c r="H586" s="114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  <c r="AL586" s="118"/>
      <c r="AM586" s="118"/>
      <c r="AN586" s="118"/>
      <c r="AO586" s="118"/>
      <c r="AP586" s="118"/>
      <c r="AQ586" s="118"/>
      <c r="AR586" s="118"/>
      <c r="AS586" s="118"/>
      <c r="AT586" s="118"/>
      <c r="AU586" s="118"/>
    </row>
    <row r="587">
      <c r="A587" s="113"/>
      <c r="B587" s="113"/>
      <c r="C587" s="114"/>
      <c r="D587" s="114"/>
      <c r="E587" s="114"/>
      <c r="F587" s="127"/>
      <c r="G587" s="114"/>
      <c r="H587" s="114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  <c r="AL587" s="118"/>
      <c r="AM587" s="118"/>
      <c r="AN587" s="118"/>
      <c r="AO587" s="118"/>
      <c r="AP587" s="118"/>
      <c r="AQ587" s="118"/>
      <c r="AR587" s="118"/>
      <c r="AS587" s="118"/>
      <c r="AT587" s="118"/>
      <c r="AU587" s="118"/>
    </row>
    <row r="588">
      <c r="A588" s="113"/>
      <c r="B588" s="113"/>
      <c r="C588" s="114"/>
      <c r="D588" s="114"/>
      <c r="E588" s="114"/>
      <c r="F588" s="127"/>
      <c r="G588" s="114"/>
      <c r="H588" s="114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  <c r="AP588" s="118"/>
      <c r="AQ588" s="118"/>
      <c r="AR588" s="118"/>
      <c r="AS588" s="118"/>
      <c r="AT588" s="118"/>
      <c r="AU588" s="118"/>
    </row>
    <row r="589">
      <c r="A589" s="113"/>
      <c r="B589" s="113"/>
      <c r="C589" s="114"/>
      <c r="D589" s="114"/>
      <c r="E589" s="114"/>
      <c r="F589" s="127"/>
      <c r="G589" s="114"/>
      <c r="H589" s="114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  <c r="AL589" s="118"/>
      <c r="AM589" s="118"/>
      <c r="AN589" s="118"/>
      <c r="AO589" s="118"/>
      <c r="AP589" s="118"/>
      <c r="AQ589" s="118"/>
      <c r="AR589" s="118"/>
      <c r="AS589" s="118"/>
      <c r="AT589" s="118"/>
      <c r="AU589" s="118"/>
    </row>
    <row r="590">
      <c r="A590" s="113"/>
      <c r="B590" s="113"/>
      <c r="C590" s="114"/>
      <c r="D590" s="114"/>
      <c r="E590" s="114"/>
      <c r="F590" s="127"/>
      <c r="G590" s="114"/>
      <c r="H590" s="114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  <c r="AT590" s="118"/>
      <c r="AU590" s="118"/>
    </row>
    <row r="591">
      <c r="A591" s="113"/>
      <c r="B591" s="113"/>
      <c r="C591" s="114"/>
      <c r="D591" s="114"/>
      <c r="E591" s="114"/>
      <c r="F591" s="127"/>
      <c r="G591" s="114"/>
      <c r="H591" s="114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  <c r="AL591" s="118"/>
      <c r="AM591" s="118"/>
      <c r="AN591" s="118"/>
      <c r="AO591" s="118"/>
      <c r="AP591" s="118"/>
      <c r="AQ591" s="118"/>
      <c r="AR591" s="118"/>
      <c r="AS591" s="118"/>
      <c r="AT591" s="118"/>
      <c r="AU591" s="118"/>
    </row>
    <row r="592">
      <c r="A592" s="113"/>
      <c r="B592" s="113"/>
      <c r="C592" s="114"/>
      <c r="D592" s="114"/>
      <c r="E592" s="114"/>
      <c r="F592" s="127"/>
      <c r="G592" s="114"/>
      <c r="H592" s="114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  <c r="AL592" s="118"/>
      <c r="AM592" s="118"/>
      <c r="AN592" s="118"/>
      <c r="AO592" s="118"/>
      <c r="AP592" s="118"/>
      <c r="AQ592" s="118"/>
      <c r="AR592" s="118"/>
      <c r="AS592" s="118"/>
      <c r="AT592" s="118"/>
      <c r="AU592" s="118"/>
    </row>
    <row r="593">
      <c r="A593" s="113"/>
      <c r="B593" s="113"/>
      <c r="C593" s="114"/>
      <c r="D593" s="114"/>
      <c r="E593" s="114"/>
      <c r="F593" s="127"/>
      <c r="G593" s="114"/>
      <c r="H593" s="114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  <c r="AL593" s="118"/>
      <c r="AM593" s="118"/>
      <c r="AN593" s="118"/>
      <c r="AO593" s="118"/>
      <c r="AP593" s="118"/>
      <c r="AQ593" s="118"/>
      <c r="AR593" s="118"/>
      <c r="AS593" s="118"/>
      <c r="AT593" s="118"/>
      <c r="AU593" s="118"/>
    </row>
    <row r="594">
      <c r="A594" s="113"/>
      <c r="B594" s="113"/>
      <c r="C594" s="114"/>
      <c r="D594" s="114"/>
      <c r="E594" s="114"/>
      <c r="F594" s="127"/>
      <c r="G594" s="114"/>
      <c r="H594" s="114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  <c r="AL594" s="118"/>
      <c r="AM594" s="118"/>
      <c r="AN594" s="118"/>
      <c r="AO594" s="118"/>
      <c r="AP594" s="118"/>
      <c r="AQ594" s="118"/>
      <c r="AR594" s="118"/>
      <c r="AS594" s="118"/>
      <c r="AT594" s="118"/>
      <c r="AU594" s="118"/>
    </row>
    <row r="595">
      <c r="A595" s="113"/>
      <c r="B595" s="113"/>
      <c r="C595" s="114"/>
      <c r="D595" s="114"/>
      <c r="E595" s="114"/>
      <c r="F595" s="127"/>
      <c r="G595" s="114"/>
      <c r="H595" s="114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  <c r="AL595" s="118"/>
      <c r="AM595" s="118"/>
      <c r="AN595" s="118"/>
      <c r="AO595" s="118"/>
      <c r="AP595" s="118"/>
      <c r="AQ595" s="118"/>
      <c r="AR595" s="118"/>
      <c r="AS595" s="118"/>
      <c r="AT595" s="118"/>
      <c r="AU595" s="118"/>
    </row>
    <row r="596">
      <c r="A596" s="113"/>
      <c r="B596" s="113"/>
      <c r="C596" s="114"/>
      <c r="D596" s="114"/>
      <c r="E596" s="114"/>
      <c r="F596" s="127"/>
      <c r="G596" s="114"/>
      <c r="H596" s="114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  <c r="AL596" s="118"/>
      <c r="AM596" s="118"/>
      <c r="AN596" s="118"/>
      <c r="AO596" s="118"/>
      <c r="AP596" s="118"/>
      <c r="AQ596" s="118"/>
      <c r="AR596" s="118"/>
      <c r="AS596" s="118"/>
      <c r="AT596" s="118"/>
      <c r="AU596" s="118"/>
    </row>
    <row r="597">
      <c r="A597" s="113"/>
      <c r="B597" s="113"/>
      <c r="C597" s="114"/>
      <c r="D597" s="114"/>
      <c r="E597" s="114"/>
      <c r="F597" s="127"/>
      <c r="G597" s="114"/>
      <c r="H597" s="114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  <c r="AL597" s="118"/>
      <c r="AM597" s="118"/>
      <c r="AN597" s="118"/>
      <c r="AO597" s="118"/>
      <c r="AP597" s="118"/>
      <c r="AQ597" s="118"/>
      <c r="AR597" s="118"/>
      <c r="AS597" s="118"/>
      <c r="AT597" s="118"/>
      <c r="AU597" s="118"/>
    </row>
    <row r="598">
      <c r="A598" s="113"/>
      <c r="B598" s="113"/>
      <c r="C598" s="114"/>
      <c r="D598" s="114"/>
      <c r="E598" s="114"/>
      <c r="F598" s="127"/>
      <c r="G598" s="114"/>
      <c r="H598" s="114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  <c r="AL598" s="118"/>
      <c r="AM598" s="118"/>
      <c r="AN598" s="118"/>
      <c r="AO598" s="118"/>
      <c r="AP598" s="118"/>
      <c r="AQ598" s="118"/>
      <c r="AR598" s="118"/>
      <c r="AS598" s="118"/>
      <c r="AT598" s="118"/>
      <c r="AU598" s="118"/>
    </row>
    <row r="599">
      <c r="A599" s="113"/>
      <c r="B599" s="113"/>
      <c r="C599" s="114"/>
      <c r="D599" s="114"/>
      <c r="E599" s="114"/>
      <c r="F599" s="127"/>
      <c r="G599" s="114"/>
      <c r="H599" s="114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  <c r="AL599" s="118"/>
      <c r="AM599" s="118"/>
      <c r="AN599" s="118"/>
      <c r="AO599" s="118"/>
      <c r="AP599" s="118"/>
      <c r="AQ599" s="118"/>
      <c r="AR599" s="118"/>
      <c r="AS599" s="118"/>
      <c r="AT599" s="118"/>
      <c r="AU599" s="118"/>
    </row>
    <row r="600">
      <c r="A600" s="113"/>
      <c r="B600" s="113"/>
      <c r="C600" s="114"/>
      <c r="D600" s="114"/>
      <c r="E600" s="114"/>
      <c r="F600" s="127"/>
      <c r="G600" s="114"/>
      <c r="H600" s="114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  <c r="AL600" s="118"/>
      <c r="AM600" s="118"/>
      <c r="AN600" s="118"/>
      <c r="AO600" s="118"/>
      <c r="AP600" s="118"/>
      <c r="AQ600" s="118"/>
      <c r="AR600" s="118"/>
      <c r="AS600" s="118"/>
      <c r="AT600" s="118"/>
      <c r="AU600" s="118"/>
    </row>
    <row r="601">
      <c r="A601" s="113"/>
      <c r="B601" s="113"/>
      <c r="C601" s="114"/>
      <c r="D601" s="114"/>
      <c r="E601" s="114"/>
      <c r="F601" s="127"/>
      <c r="G601" s="114"/>
      <c r="H601" s="114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  <c r="AL601" s="118"/>
      <c r="AM601" s="118"/>
      <c r="AN601" s="118"/>
      <c r="AO601" s="118"/>
      <c r="AP601" s="118"/>
      <c r="AQ601" s="118"/>
      <c r="AR601" s="118"/>
      <c r="AS601" s="118"/>
      <c r="AT601" s="118"/>
      <c r="AU601" s="118"/>
    </row>
    <row r="602">
      <c r="A602" s="113"/>
      <c r="B602" s="113"/>
      <c r="C602" s="114"/>
      <c r="D602" s="114"/>
      <c r="E602" s="114"/>
      <c r="F602" s="127"/>
      <c r="G602" s="114"/>
      <c r="H602" s="114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  <c r="AL602" s="118"/>
      <c r="AM602" s="118"/>
      <c r="AN602" s="118"/>
      <c r="AO602" s="118"/>
      <c r="AP602" s="118"/>
      <c r="AQ602" s="118"/>
      <c r="AR602" s="118"/>
      <c r="AS602" s="118"/>
      <c r="AT602" s="118"/>
      <c r="AU602" s="118"/>
    </row>
    <row r="603">
      <c r="A603" s="113"/>
      <c r="B603" s="113"/>
      <c r="C603" s="114"/>
      <c r="D603" s="114"/>
      <c r="E603" s="114"/>
      <c r="F603" s="127"/>
      <c r="G603" s="114"/>
      <c r="H603" s="114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  <c r="AL603" s="118"/>
      <c r="AM603" s="118"/>
      <c r="AN603" s="118"/>
      <c r="AO603" s="118"/>
      <c r="AP603" s="118"/>
      <c r="AQ603" s="118"/>
      <c r="AR603" s="118"/>
      <c r="AS603" s="118"/>
      <c r="AT603" s="118"/>
      <c r="AU603" s="118"/>
    </row>
    <row r="604">
      <c r="A604" s="113"/>
      <c r="B604" s="113"/>
      <c r="C604" s="114"/>
      <c r="D604" s="114"/>
      <c r="E604" s="114"/>
      <c r="F604" s="127"/>
      <c r="G604" s="114"/>
      <c r="H604" s="114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  <c r="AL604" s="118"/>
      <c r="AM604" s="118"/>
      <c r="AN604" s="118"/>
      <c r="AO604" s="118"/>
      <c r="AP604" s="118"/>
      <c r="AQ604" s="118"/>
      <c r="AR604" s="118"/>
      <c r="AS604" s="118"/>
      <c r="AT604" s="118"/>
      <c r="AU604" s="118"/>
    </row>
    <row r="605">
      <c r="A605" s="113"/>
      <c r="B605" s="113"/>
      <c r="C605" s="114"/>
      <c r="D605" s="114"/>
      <c r="E605" s="114"/>
      <c r="F605" s="127"/>
      <c r="G605" s="114"/>
      <c r="H605" s="114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  <c r="AL605" s="118"/>
      <c r="AM605" s="118"/>
      <c r="AN605" s="118"/>
      <c r="AO605" s="118"/>
      <c r="AP605" s="118"/>
      <c r="AQ605" s="118"/>
      <c r="AR605" s="118"/>
      <c r="AS605" s="118"/>
      <c r="AT605" s="118"/>
      <c r="AU605" s="118"/>
    </row>
    <row r="606">
      <c r="A606" s="113"/>
      <c r="B606" s="113"/>
      <c r="C606" s="114"/>
      <c r="D606" s="114"/>
      <c r="E606" s="114"/>
      <c r="F606" s="127"/>
      <c r="G606" s="114"/>
      <c r="H606" s="114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  <c r="AL606" s="118"/>
      <c r="AM606" s="118"/>
      <c r="AN606" s="118"/>
      <c r="AO606" s="118"/>
      <c r="AP606" s="118"/>
      <c r="AQ606" s="118"/>
      <c r="AR606" s="118"/>
      <c r="AS606" s="118"/>
      <c r="AT606" s="118"/>
      <c r="AU606" s="118"/>
    </row>
    <row r="607">
      <c r="A607" s="113"/>
      <c r="B607" s="113"/>
      <c r="C607" s="114"/>
      <c r="D607" s="114"/>
      <c r="E607" s="114"/>
      <c r="F607" s="127"/>
      <c r="G607" s="114"/>
      <c r="H607" s="114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  <c r="AL607" s="118"/>
      <c r="AM607" s="118"/>
      <c r="AN607" s="118"/>
      <c r="AO607" s="118"/>
      <c r="AP607" s="118"/>
      <c r="AQ607" s="118"/>
      <c r="AR607" s="118"/>
      <c r="AS607" s="118"/>
      <c r="AT607" s="118"/>
      <c r="AU607" s="118"/>
    </row>
    <row r="608">
      <c r="A608" s="113"/>
      <c r="B608" s="113"/>
      <c r="C608" s="114"/>
      <c r="D608" s="114"/>
      <c r="E608" s="114"/>
      <c r="F608" s="127"/>
      <c r="G608" s="114"/>
      <c r="H608" s="114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  <c r="AL608" s="118"/>
      <c r="AM608" s="118"/>
      <c r="AN608" s="118"/>
      <c r="AO608" s="118"/>
      <c r="AP608" s="118"/>
      <c r="AQ608" s="118"/>
      <c r="AR608" s="118"/>
      <c r="AS608" s="118"/>
      <c r="AT608" s="118"/>
      <c r="AU608" s="118"/>
    </row>
    <row r="609">
      <c r="A609" s="113"/>
      <c r="B609" s="113"/>
      <c r="C609" s="114"/>
      <c r="D609" s="114"/>
      <c r="E609" s="114"/>
      <c r="F609" s="127"/>
      <c r="G609" s="114"/>
      <c r="H609" s="114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  <c r="AT609" s="118"/>
      <c r="AU609" s="118"/>
    </row>
    <row r="610">
      <c r="A610" s="113"/>
      <c r="B610" s="113"/>
      <c r="C610" s="114"/>
      <c r="D610" s="114"/>
      <c r="E610" s="114"/>
      <c r="F610" s="127"/>
      <c r="G610" s="114"/>
      <c r="H610" s="114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  <c r="AL610" s="118"/>
      <c r="AM610" s="118"/>
      <c r="AN610" s="118"/>
      <c r="AO610" s="118"/>
      <c r="AP610" s="118"/>
      <c r="AQ610" s="118"/>
      <c r="AR610" s="118"/>
      <c r="AS610" s="118"/>
      <c r="AT610" s="118"/>
      <c r="AU610" s="118"/>
    </row>
    <row r="611">
      <c r="A611" s="113"/>
      <c r="B611" s="113"/>
      <c r="C611" s="114"/>
      <c r="D611" s="114"/>
      <c r="E611" s="114"/>
      <c r="F611" s="127"/>
      <c r="G611" s="114"/>
      <c r="H611" s="114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  <c r="AL611" s="118"/>
      <c r="AM611" s="118"/>
      <c r="AN611" s="118"/>
      <c r="AO611" s="118"/>
      <c r="AP611" s="118"/>
      <c r="AQ611" s="118"/>
      <c r="AR611" s="118"/>
      <c r="AS611" s="118"/>
      <c r="AT611" s="118"/>
      <c r="AU611" s="118"/>
    </row>
    <row r="612">
      <c r="A612" s="113"/>
      <c r="B612" s="113"/>
      <c r="C612" s="114"/>
      <c r="D612" s="114"/>
      <c r="E612" s="114"/>
      <c r="F612" s="127"/>
      <c r="G612" s="114"/>
      <c r="H612" s="114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  <c r="AL612" s="118"/>
      <c r="AM612" s="118"/>
      <c r="AN612" s="118"/>
      <c r="AO612" s="118"/>
      <c r="AP612" s="118"/>
      <c r="AQ612" s="118"/>
      <c r="AR612" s="118"/>
      <c r="AS612" s="118"/>
      <c r="AT612" s="118"/>
      <c r="AU612" s="118"/>
    </row>
    <row r="613">
      <c r="A613" s="113"/>
      <c r="B613" s="113"/>
      <c r="C613" s="114"/>
      <c r="D613" s="114"/>
      <c r="E613" s="114"/>
      <c r="F613" s="127"/>
      <c r="G613" s="114"/>
      <c r="H613" s="114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  <c r="AL613" s="118"/>
      <c r="AM613" s="118"/>
      <c r="AN613" s="118"/>
      <c r="AO613" s="118"/>
      <c r="AP613" s="118"/>
      <c r="AQ613" s="118"/>
      <c r="AR613" s="118"/>
      <c r="AS613" s="118"/>
      <c r="AT613" s="118"/>
      <c r="AU613" s="118"/>
    </row>
    <row r="614">
      <c r="A614" s="113"/>
      <c r="B614" s="113"/>
      <c r="C614" s="114"/>
      <c r="D614" s="114"/>
      <c r="E614" s="114"/>
      <c r="F614" s="127"/>
      <c r="G614" s="114"/>
      <c r="H614" s="114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  <c r="AL614" s="118"/>
      <c r="AM614" s="118"/>
      <c r="AN614" s="118"/>
      <c r="AO614" s="118"/>
      <c r="AP614" s="118"/>
      <c r="AQ614" s="118"/>
      <c r="AR614" s="118"/>
      <c r="AS614" s="118"/>
      <c r="AT614" s="118"/>
      <c r="AU614" s="118"/>
    </row>
    <row r="615">
      <c r="A615" s="113"/>
      <c r="B615" s="113"/>
      <c r="C615" s="114"/>
      <c r="D615" s="114"/>
      <c r="E615" s="114"/>
      <c r="F615" s="127"/>
      <c r="G615" s="114"/>
      <c r="H615" s="114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  <c r="AL615" s="118"/>
      <c r="AM615" s="118"/>
      <c r="AN615" s="118"/>
      <c r="AO615" s="118"/>
      <c r="AP615" s="118"/>
      <c r="AQ615" s="118"/>
      <c r="AR615" s="118"/>
      <c r="AS615" s="118"/>
      <c r="AT615" s="118"/>
      <c r="AU615" s="118"/>
    </row>
    <row r="616">
      <c r="A616" s="113"/>
      <c r="B616" s="113"/>
      <c r="C616" s="114"/>
      <c r="D616" s="114"/>
      <c r="E616" s="114"/>
      <c r="F616" s="127"/>
      <c r="G616" s="114"/>
      <c r="H616" s="114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  <c r="AL616" s="118"/>
      <c r="AM616" s="118"/>
      <c r="AN616" s="118"/>
      <c r="AO616" s="118"/>
      <c r="AP616" s="118"/>
      <c r="AQ616" s="118"/>
      <c r="AR616" s="118"/>
      <c r="AS616" s="118"/>
      <c r="AT616" s="118"/>
      <c r="AU616" s="118"/>
    </row>
    <row r="617">
      <c r="A617" s="113"/>
      <c r="B617" s="113"/>
      <c r="C617" s="114"/>
      <c r="D617" s="114"/>
      <c r="E617" s="114"/>
      <c r="F617" s="127"/>
      <c r="G617" s="114"/>
      <c r="H617" s="114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  <c r="AL617" s="118"/>
      <c r="AM617" s="118"/>
      <c r="AN617" s="118"/>
      <c r="AO617" s="118"/>
      <c r="AP617" s="118"/>
      <c r="AQ617" s="118"/>
      <c r="AR617" s="118"/>
      <c r="AS617" s="118"/>
      <c r="AT617" s="118"/>
      <c r="AU617" s="118"/>
    </row>
    <row r="618">
      <c r="A618" s="113"/>
      <c r="B618" s="113"/>
      <c r="C618" s="114"/>
      <c r="D618" s="114"/>
      <c r="E618" s="114"/>
      <c r="F618" s="127"/>
      <c r="G618" s="114"/>
      <c r="H618" s="114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  <c r="AP618" s="118"/>
      <c r="AQ618" s="118"/>
      <c r="AR618" s="118"/>
      <c r="AS618" s="118"/>
      <c r="AT618" s="118"/>
      <c r="AU618" s="118"/>
    </row>
    <row r="619">
      <c r="A619" s="113"/>
      <c r="B619" s="113"/>
      <c r="C619" s="114"/>
      <c r="D619" s="114"/>
      <c r="E619" s="114"/>
      <c r="F619" s="127"/>
      <c r="G619" s="114"/>
      <c r="H619" s="114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  <c r="AL619" s="118"/>
      <c r="AM619" s="118"/>
      <c r="AN619" s="118"/>
      <c r="AO619" s="118"/>
      <c r="AP619" s="118"/>
      <c r="AQ619" s="118"/>
      <c r="AR619" s="118"/>
      <c r="AS619" s="118"/>
      <c r="AT619" s="118"/>
      <c r="AU619" s="118"/>
    </row>
    <row r="620">
      <c r="A620" s="113"/>
      <c r="B620" s="113"/>
      <c r="C620" s="114"/>
      <c r="D620" s="114"/>
      <c r="E620" s="114"/>
      <c r="F620" s="127"/>
      <c r="G620" s="114"/>
      <c r="H620" s="114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  <c r="AT620" s="118"/>
      <c r="AU620" s="118"/>
    </row>
    <row r="621">
      <c r="A621" s="113"/>
      <c r="B621" s="113"/>
      <c r="C621" s="114"/>
      <c r="D621" s="114"/>
      <c r="E621" s="114"/>
      <c r="F621" s="127"/>
      <c r="G621" s="114"/>
      <c r="H621" s="114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  <c r="AL621" s="118"/>
      <c r="AM621" s="118"/>
      <c r="AN621" s="118"/>
      <c r="AO621" s="118"/>
      <c r="AP621" s="118"/>
      <c r="AQ621" s="118"/>
      <c r="AR621" s="118"/>
      <c r="AS621" s="118"/>
      <c r="AT621" s="118"/>
      <c r="AU621" s="118"/>
    </row>
    <row r="622">
      <c r="A622" s="113"/>
      <c r="B622" s="113"/>
      <c r="C622" s="114"/>
      <c r="D622" s="114"/>
      <c r="E622" s="114"/>
      <c r="F622" s="127"/>
      <c r="G622" s="114"/>
      <c r="H622" s="114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8"/>
      <c r="AT622" s="118"/>
      <c r="AU622" s="118"/>
    </row>
    <row r="623">
      <c r="A623" s="113"/>
      <c r="B623" s="113"/>
      <c r="C623" s="114"/>
      <c r="D623" s="114"/>
      <c r="E623" s="114"/>
      <c r="F623" s="127"/>
      <c r="G623" s="114"/>
      <c r="H623" s="114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8"/>
      <c r="AT623" s="118"/>
      <c r="AU623" s="118"/>
    </row>
    <row r="624">
      <c r="A624" s="113"/>
      <c r="B624" s="113"/>
      <c r="C624" s="114"/>
      <c r="D624" s="114"/>
      <c r="E624" s="114"/>
      <c r="F624" s="127"/>
      <c r="G624" s="114"/>
      <c r="H624" s="114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8"/>
      <c r="AT624" s="118"/>
      <c r="AU624" s="118"/>
    </row>
    <row r="625">
      <c r="A625" s="113"/>
      <c r="B625" s="113"/>
      <c r="C625" s="114"/>
      <c r="D625" s="114"/>
      <c r="E625" s="114"/>
      <c r="F625" s="127"/>
      <c r="G625" s="114"/>
      <c r="H625" s="114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8"/>
      <c r="AT625" s="118"/>
      <c r="AU625" s="118"/>
    </row>
    <row r="626">
      <c r="A626" s="113"/>
      <c r="B626" s="113"/>
      <c r="C626" s="114"/>
      <c r="D626" s="114"/>
      <c r="E626" s="114"/>
      <c r="F626" s="127"/>
      <c r="G626" s="114"/>
      <c r="H626" s="114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8"/>
      <c r="AT626" s="118"/>
      <c r="AU626" s="118"/>
    </row>
    <row r="627">
      <c r="A627" s="113"/>
      <c r="B627" s="113"/>
      <c r="C627" s="114"/>
      <c r="D627" s="114"/>
      <c r="E627" s="114"/>
      <c r="F627" s="127"/>
      <c r="G627" s="114"/>
      <c r="H627" s="114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  <c r="AL627" s="118"/>
      <c r="AM627" s="118"/>
      <c r="AN627" s="118"/>
      <c r="AO627" s="118"/>
      <c r="AP627" s="118"/>
      <c r="AQ627" s="118"/>
      <c r="AR627" s="118"/>
      <c r="AS627" s="118"/>
      <c r="AT627" s="118"/>
      <c r="AU627" s="118"/>
    </row>
    <row r="628">
      <c r="A628" s="113"/>
      <c r="B628" s="113"/>
      <c r="C628" s="114"/>
      <c r="D628" s="114"/>
      <c r="E628" s="114"/>
      <c r="F628" s="127"/>
      <c r="G628" s="114"/>
      <c r="H628" s="114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  <c r="AL628" s="118"/>
      <c r="AM628" s="118"/>
      <c r="AN628" s="118"/>
      <c r="AO628" s="118"/>
      <c r="AP628" s="118"/>
      <c r="AQ628" s="118"/>
      <c r="AR628" s="118"/>
      <c r="AS628" s="118"/>
      <c r="AT628" s="118"/>
      <c r="AU628" s="118"/>
    </row>
    <row r="629">
      <c r="A629" s="113"/>
      <c r="B629" s="113"/>
      <c r="C629" s="114"/>
      <c r="D629" s="114"/>
      <c r="E629" s="114"/>
      <c r="F629" s="127"/>
      <c r="G629" s="114"/>
      <c r="H629" s="114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  <c r="AP629" s="118"/>
      <c r="AQ629" s="118"/>
      <c r="AR629" s="118"/>
      <c r="AS629" s="118"/>
      <c r="AT629" s="118"/>
      <c r="AU629" s="118"/>
    </row>
    <row r="630">
      <c r="A630" s="113"/>
      <c r="B630" s="113"/>
      <c r="C630" s="114"/>
      <c r="D630" s="114"/>
      <c r="E630" s="114"/>
      <c r="F630" s="127"/>
      <c r="G630" s="114"/>
      <c r="H630" s="114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  <c r="AL630" s="118"/>
      <c r="AM630" s="118"/>
      <c r="AN630" s="118"/>
      <c r="AO630" s="118"/>
      <c r="AP630" s="118"/>
      <c r="AQ630" s="118"/>
      <c r="AR630" s="118"/>
      <c r="AS630" s="118"/>
      <c r="AT630" s="118"/>
      <c r="AU630" s="118"/>
    </row>
    <row r="631">
      <c r="A631" s="113"/>
      <c r="B631" s="113"/>
      <c r="C631" s="114"/>
      <c r="D631" s="114"/>
      <c r="E631" s="114"/>
      <c r="F631" s="127"/>
      <c r="G631" s="114"/>
      <c r="H631" s="114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  <c r="AP631" s="118"/>
      <c r="AQ631" s="118"/>
      <c r="AR631" s="118"/>
      <c r="AS631" s="118"/>
      <c r="AT631" s="118"/>
      <c r="AU631" s="118"/>
    </row>
    <row r="632">
      <c r="A632" s="113"/>
      <c r="B632" s="113"/>
      <c r="C632" s="114"/>
      <c r="D632" s="114"/>
      <c r="E632" s="114"/>
      <c r="F632" s="127"/>
      <c r="G632" s="114"/>
      <c r="H632" s="114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  <c r="AL632" s="118"/>
      <c r="AM632" s="118"/>
      <c r="AN632" s="118"/>
      <c r="AO632" s="118"/>
      <c r="AP632" s="118"/>
      <c r="AQ632" s="118"/>
      <c r="AR632" s="118"/>
      <c r="AS632" s="118"/>
      <c r="AT632" s="118"/>
      <c r="AU632" s="118"/>
    </row>
    <row r="633">
      <c r="A633" s="113"/>
      <c r="B633" s="113"/>
      <c r="C633" s="114"/>
      <c r="D633" s="114"/>
      <c r="E633" s="114"/>
      <c r="F633" s="127"/>
      <c r="G633" s="114"/>
      <c r="H633" s="114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  <c r="AL633" s="118"/>
      <c r="AM633" s="118"/>
      <c r="AN633" s="118"/>
      <c r="AO633" s="118"/>
      <c r="AP633" s="118"/>
      <c r="AQ633" s="118"/>
      <c r="AR633" s="118"/>
      <c r="AS633" s="118"/>
      <c r="AT633" s="118"/>
      <c r="AU633" s="118"/>
    </row>
    <row r="634">
      <c r="A634" s="113"/>
      <c r="B634" s="113"/>
      <c r="C634" s="114"/>
      <c r="D634" s="114"/>
      <c r="E634" s="114"/>
      <c r="F634" s="127"/>
      <c r="G634" s="114"/>
      <c r="H634" s="114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  <c r="AL634" s="118"/>
      <c r="AM634" s="118"/>
      <c r="AN634" s="118"/>
      <c r="AO634" s="118"/>
      <c r="AP634" s="118"/>
      <c r="AQ634" s="118"/>
      <c r="AR634" s="118"/>
      <c r="AS634" s="118"/>
      <c r="AT634" s="118"/>
      <c r="AU634" s="118"/>
    </row>
    <row r="635">
      <c r="A635" s="113"/>
      <c r="B635" s="113"/>
      <c r="C635" s="114"/>
      <c r="D635" s="114"/>
      <c r="E635" s="114"/>
      <c r="F635" s="127"/>
      <c r="G635" s="114"/>
      <c r="H635" s="114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  <c r="AL635" s="118"/>
      <c r="AM635" s="118"/>
      <c r="AN635" s="118"/>
      <c r="AO635" s="118"/>
      <c r="AP635" s="118"/>
      <c r="AQ635" s="118"/>
      <c r="AR635" s="118"/>
      <c r="AS635" s="118"/>
      <c r="AT635" s="118"/>
      <c r="AU635" s="118"/>
    </row>
    <row r="636">
      <c r="A636" s="113"/>
      <c r="B636" s="113"/>
      <c r="C636" s="114"/>
      <c r="D636" s="114"/>
      <c r="E636" s="114"/>
      <c r="F636" s="127"/>
      <c r="G636" s="114"/>
      <c r="H636" s="114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8"/>
      <c r="AT636" s="118"/>
      <c r="AU636" s="118"/>
    </row>
    <row r="637">
      <c r="A637" s="113"/>
      <c r="B637" s="113"/>
      <c r="C637" s="114"/>
      <c r="D637" s="114"/>
      <c r="E637" s="114"/>
      <c r="F637" s="127"/>
      <c r="G637" s="114"/>
      <c r="H637" s="114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8"/>
      <c r="AT637" s="118"/>
      <c r="AU637" s="118"/>
    </row>
    <row r="638">
      <c r="A638" s="113"/>
      <c r="B638" s="113"/>
      <c r="C638" s="114"/>
      <c r="D638" s="114"/>
      <c r="E638" s="114"/>
      <c r="F638" s="127"/>
      <c r="G638" s="114"/>
      <c r="H638" s="114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8"/>
      <c r="AT638" s="118"/>
      <c r="AU638" s="118"/>
    </row>
    <row r="639">
      <c r="A639" s="113"/>
      <c r="B639" s="113"/>
      <c r="C639" s="114"/>
      <c r="D639" s="114"/>
      <c r="E639" s="114"/>
      <c r="F639" s="127"/>
      <c r="G639" s="114"/>
      <c r="H639" s="114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8"/>
      <c r="AT639" s="118"/>
      <c r="AU639" s="118"/>
    </row>
    <row r="640">
      <c r="A640" s="113"/>
      <c r="B640" s="113"/>
      <c r="C640" s="114"/>
      <c r="D640" s="114"/>
      <c r="E640" s="114"/>
      <c r="F640" s="127"/>
      <c r="G640" s="114"/>
      <c r="H640" s="114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8"/>
      <c r="AT640" s="118"/>
      <c r="AU640" s="118"/>
    </row>
    <row r="641">
      <c r="A641" s="113"/>
      <c r="B641" s="113"/>
      <c r="C641" s="114"/>
      <c r="D641" s="114"/>
      <c r="E641" s="114"/>
      <c r="F641" s="127"/>
      <c r="G641" s="114"/>
      <c r="H641" s="114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  <c r="AL641" s="118"/>
      <c r="AM641" s="118"/>
      <c r="AN641" s="118"/>
      <c r="AO641" s="118"/>
      <c r="AP641" s="118"/>
      <c r="AQ641" s="118"/>
      <c r="AR641" s="118"/>
      <c r="AS641" s="118"/>
      <c r="AT641" s="118"/>
      <c r="AU641" s="118"/>
    </row>
    <row r="642">
      <c r="A642" s="113"/>
      <c r="B642" s="113"/>
      <c r="C642" s="114"/>
      <c r="D642" s="114"/>
      <c r="E642" s="114"/>
      <c r="F642" s="127"/>
      <c r="G642" s="114"/>
      <c r="H642" s="114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  <c r="AL642" s="118"/>
      <c r="AM642" s="118"/>
      <c r="AN642" s="118"/>
      <c r="AO642" s="118"/>
      <c r="AP642" s="118"/>
      <c r="AQ642" s="118"/>
      <c r="AR642" s="118"/>
      <c r="AS642" s="118"/>
      <c r="AT642" s="118"/>
      <c r="AU642" s="118"/>
    </row>
    <row r="643">
      <c r="A643" s="113"/>
      <c r="B643" s="113"/>
      <c r="C643" s="114"/>
      <c r="D643" s="114"/>
      <c r="E643" s="114"/>
      <c r="F643" s="127"/>
      <c r="G643" s="114"/>
      <c r="H643" s="114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  <c r="AL643" s="118"/>
      <c r="AM643" s="118"/>
      <c r="AN643" s="118"/>
      <c r="AO643" s="118"/>
      <c r="AP643" s="118"/>
      <c r="AQ643" s="118"/>
      <c r="AR643" s="118"/>
      <c r="AS643" s="118"/>
      <c r="AT643" s="118"/>
      <c r="AU643" s="118"/>
    </row>
    <row r="644">
      <c r="A644" s="113"/>
      <c r="B644" s="113"/>
      <c r="C644" s="114"/>
      <c r="D644" s="114"/>
      <c r="E644" s="114"/>
      <c r="F644" s="127"/>
      <c r="G644" s="114"/>
      <c r="H644" s="114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  <c r="AL644" s="118"/>
      <c r="AM644" s="118"/>
      <c r="AN644" s="118"/>
      <c r="AO644" s="118"/>
      <c r="AP644" s="118"/>
      <c r="AQ644" s="118"/>
      <c r="AR644" s="118"/>
      <c r="AS644" s="118"/>
      <c r="AT644" s="118"/>
      <c r="AU644" s="118"/>
    </row>
    <row r="645">
      <c r="A645" s="113"/>
      <c r="B645" s="113"/>
      <c r="C645" s="114"/>
      <c r="D645" s="114"/>
      <c r="E645" s="114"/>
      <c r="F645" s="127"/>
      <c r="G645" s="114"/>
      <c r="H645" s="114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  <c r="AL645" s="118"/>
      <c r="AM645" s="118"/>
      <c r="AN645" s="118"/>
      <c r="AO645" s="118"/>
      <c r="AP645" s="118"/>
      <c r="AQ645" s="118"/>
      <c r="AR645" s="118"/>
      <c r="AS645" s="118"/>
      <c r="AT645" s="118"/>
      <c r="AU645" s="118"/>
    </row>
    <row r="646">
      <c r="A646" s="113"/>
      <c r="B646" s="113"/>
      <c r="C646" s="114"/>
      <c r="D646" s="114"/>
      <c r="E646" s="114"/>
      <c r="F646" s="127"/>
      <c r="G646" s="114"/>
      <c r="H646" s="114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  <c r="AL646" s="118"/>
      <c r="AM646" s="118"/>
      <c r="AN646" s="118"/>
      <c r="AO646" s="118"/>
      <c r="AP646" s="118"/>
      <c r="AQ646" s="118"/>
      <c r="AR646" s="118"/>
      <c r="AS646" s="118"/>
      <c r="AT646" s="118"/>
      <c r="AU646" s="118"/>
    </row>
    <row r="647">
      <c r="A647" s="113"/>
      <c r="B647" s="113"/>
      <c r="C647" s="114"/>
      <c r="D647" s="114"/>
      <c r="E647" s="114"/>
      <c r="F647" s="127"/>
      <c r="G647" s="114"/>
      <c r="H647" s="114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  <c r="AL647" s="118"/>
      <c r="AM647" s="118"/>
      <c r="AN647" s="118"/>
      <c r="AO647" s="118"/>
      <c r="AP647" s="118"/>
      <c r="AQ647" s="118"/>
      <c r="AR647" s="118"/>
      <c r="AS647" s="118"/>
      <c r="AT647" s="118"/>
      <c r="AU647" s="118"/>
    </row>
    <row r="648">
      <c r="A648" s="113"/>
      <c r="B648" s="113"/>
      <c r="C648" s="114"/>
      <c r="D648" s="114"/>
      <c r="E648" s="114"/>
      <c r="F648" s="127"/>
      <c r="G648" s="114"/>
      <c r="H648" s="114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  <c r="AL648" s="118"/>
      <c r="AM648" s="118"/>
      <c r="AN648" s="118"/>
      <c r="AO648" s="118"/>
      <c r="AP648" s="118"/>
      <c r="AQ648" s="118"/>
      <c r="AR648" s="118"/>
      <c r="AS648" s="118"/>
      <c r="AT648" s="118"/>
      <c r="AU648" s="118"/>
    </row>
    <row r="649">
      <c r="A649" s="113"/>
      <c r="B649" s="113"/>
      <c r="C649" s="114"/>
      <c r="D649" s="114"/>
      <c r="E649" s="114"/>
      <c r="F649" s="127"/>
      <c r="G649" s="114"/>
      <c r="H649" s="114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  <c r="AL649" s="118"/>
      <c r="AM649" s="118"/>
      <c r="AN649" s="118"/>
      <c r="AO649" s="118"/>
      <c r="AP649" s="118"/>
      <c r="AQ649" s="118"/>
      <c r="AR649" s="118"/>
      <c r="AS649" s="118"/>
      <c r="AT649" s="118"/>
      <c r="AU649" s="118"/>
    </row>
    <row r="650">
      <c r="A650" s="113"/>
      <c r="B650" s="113"/>
      <c r="C650" s="114"/>
      <c r="D650" s="114"/>
      <c r="E650" s="114"/>
      <c r="F650" s="127"/>
      <c r="G650" s="114"/>
      <c r="H650" s="114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  <c r="AL650" s="118"/>
      <c r="AM650" s="118"/>
      <c r="AN650" s="118"/>
      <c r="AO650" s="118"/>
      <c r="AP650" s="118"/>
      <c r="AQ650" s="118"/>
      <c r="AR650" s="118"/>
      <c r="AS650" s="118"/>
      <c r="AT650" s="118"/>
      <c r="AU650" s="118"/>
    </row>
    <row r="651">
      <c r="A651" s="113"/>
      <c r="B651" s="113"/>
      <c r="C651" s="114"/>
      <c r="D651" s="114"/>
      <c r="E651" s="114"/>
      <c r="F651" s="127"/>
      <c r="G651" s="114"/>
      <c r="H651" s="114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  <c r="AL651" s="118"/>
      <c r="AM651" s="118"/>
      <c r="AN651" s="118"/>
      <c r="AO651" s="118"/>
      <c r="AP651" s="118"/>
      <c r="AQ651" s="118"/>
      <c r="AR651" s="118"/>
      <c r="AS651" s="118"/>
      <c r="AT651" s="118"/>
      <c r="AU651" s="118"/>
    </row>
    <row r="652">
      <c r="A652" s="113"/>
      <c r="B652" s="113"/>
      <c r="C652" s="114"/>
      <c r="D652" s="114"/>
      <c r="E652" s="114"/>
      <c r="F652" s="127"/>
      <c r="G652" s="114"/>
      <c r="H652" s="114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  <c r="AL652" s="118"/>
      <c r="AM652" s="118"/>
      <c r="AN652" s="118"/>
      <c r="AO652" s="118"/>
      <c r="AP652" s="118"/>
      <c r="AQ652" s="118"/>
      <c r="AR652" s="118"/>
      <c r="AS652" s="118"/>
      <c r="AT652" s="118"/>
      <c r="AU652" s="118"/>
    </row>
    <row r="653">
      <c r="A653" s="113"/>
      <c r="B653" s="113"/>
      <c r="C653" s="114"/>
      <c r="D653" s="114"/>
      <c r="E653" s="114"/>
      <c r="F653" s="127"/>
      <c r="G653" s="114"/>
      <c r="H653" s="114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  <c r="AL653" s="118"/>
      <c r="AM653" s="118"/>
      <c r="AN653" s="118"/>
      <c r="AO653" s="118"/>
      <c r="AP653" s="118"/>
      <c r="AQ653" s="118"/>
      <c r="AR653" s="118"/>
      <c r="AS653" s="118"/>
      <c r="AT653" s="118"/>
      <c r="AU653" s="118"/>
    </row>
    <row r="654">
      <c r="A654" s="113"/>
      <c r="B654" s="113"/>
      <c r="C654" s="114"/>
      <c r="D654" s="114"/>
      <c r="E654" s="114"/>
      <c r="F654" s="127"/>
      <c r="G654" s="114"/>
      <c r="H654" s="114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  <c r="AL654" s="118"/>
      <c r="AM654" s="118"/>
      <c r="AN654" s="118"/>
      <c r="AO654" s="118"/>
      <c r="AP654" s="118"/>
      <c r="AQ654" s="118"/>
      <c r="AR654" s="118"/>
      <c r="AS654" s="118"/>
      <c r="AT654" s="118"/>
      <c r="AU654" s="118"/>
    </row>
    <row r="655">
      <c r="A655" s="113"/>
      <c r="B655" s="113"/>
      <c r="C655" s="114"/>
      <c r="D655" s="114"/>
      <c r="E655" s="114"/>
      <c r="F655" s="127"/>
      <c r="G655" s="114"/>
      <c r="H655" s="114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  <c r="AL655" s="118"/>
      <c r="AM655" s="118"/>
      <c r="AN655" s="118"/>
      <c r="AO655" s="118"/>
      <c r="AP655" s="118"/>
      <c r="AQ655" s="118"/>
      <c r="AR655" s="118"/>
      <c r="AS655" s="118"/>
      <c r="AT655" s="118"/>
      <c r="AU655" s="118"/>
    </row>
    <row r="656">
      <c r="A656" s="113"/>
      <c r="B656" s="113"/>
      <c r="C656" s="114"/>
      <c r="D656" s="114"/>
      <c r="E656" s="114"/>
      <c r="F656" s="127"/>
      <c r="G656" s="114"/>
      <c r="H656" s="114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  <c r="AL656" s="118"/>
      <c r="AM656" s="118"/>
      <c r="AN656" s="118"/>
      <c r="AO656" s="118"/>
      <c r="AP656" s="118"/>
      <c r="AQ656" s="118"/>
      <c r="AR656" s="118"/>
      <c r="AS656" s="118"/>
      <c r="AT656" s="118"/>
      <c r="AU656" s="118"/>
    </row>
    <row r="657">
      <c r="A657" s="113"/>
      <c r="B657" s="113"/>
      <c r="C657" s="114"/>
      <c r="D657" s="114"/>
      <c r="E657" s="114"/>
      <c r="F657" s="127"/>
      <c r="G657" s="114"/>
      <c r="H657" s="114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  <c r="AL657" s="118"/>
      <c r="AM657" s="118"/>
      <c r="AN657" s="118"/>
      <c r="AO657" s="118"/>
      <c r="AP657" s="118"/>
      <c r="AQ657" s="118"/>
      <c r="AR657" s="118"/>
      <c r="AS657" s="118"/>
      <c r="AT657" s="118"/>
      <c r="AU657" s="118"/>
    </row>
    <row r="658">
      <c r="A658" s="113"/>
      <c r="B658" s="113"/>
      <c r="C658" s="114"/>
      <c r="D658" s="114"/>
      <c r="E658" s="114"/>
      <c r="F658" s="127"/>
      <c r="G658" s="114"/>
      <c r="H658" s="114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  <c r="AL658" s="118"/>
      <c r="AM658" s="118"/>
      <c r="AN658" s="118"/>
      <c r="AO658" s="118"/>
      <c r="AP658" s="118"/>
      <c r="AQ658" s="118"/>
      <c r="AR658" s="118"/>
      <c r="AS658" s="118"/>
      <c r="AT658" s="118"/>
      <c r="AU658" s="118"/>
    </row>
    <row r="659">
      <c r="A659" s="113"/>
      <c r="B659" s="113"/>
      <c r="C659" s="114"/>
      <c r="D659" s="114"/>
      <c r="E659" s="114"/>
      <c r="F659" s="127"/>
      <c r="G659" s="114"/>
      <c r="H659" s="114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  <c r="AL659" s="118"/>
      <c r="AM659" s="118"/>
      <c r="AN659" s="118"/>
      <c r="AO659" s="118"/>
      <c r="AP659" s="118"/>
      <c r="AQ659" s="118"/>
      <c r="AR659" s="118"/>
      <c r="AS659" s="118"/>
      <c r="AT659" s="118"/>
      <c r="AU659" s="118"/>
    </row>
    <row r="660">
      <c r="A660" s="113"/>
      <c r="B660" s="113"/>
      <c r="C660" s="114"/>
      <c r="D660" s="114"/>
      <c r="E660" s="114"/>
      <c r="F660" s="127"/>
      <c r="G660" s="114"/>
      <c r="H660" s="114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  <c r="AL660" s="118"/>
      <c r="AM660" s="118"/>
      <c r="AN660" s="118"/>
      <c r="AO660" s="118"/>
      <c r="AP660" s="118"/>
      <c r="AQ660" s="118"/>
      <c r="AR660" s="118"/>
      <c r="AS660" s="118"/>
      <c r="AT660" s="118"/>
      <c r="AU660" s="118"/>
    </row>
    <row r="661">
      <c r="A661" s="113"/>
      <c r="B661" s="113"/>
      <c r="C661" s="114"/>
      <c r="D661" s="114"/>
      <c r="E661" s="114"/>
      <c r="F661" s="127"/>
      <c r="G661" s="114"/>
      <c r="H661" s="114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  <c r="AL661" s="118"/>
      <c r="AM661" s="118"/>
      <c r="AN661" s="118"/>
      <c r="AO661" s="118"/>
      <c r="AP661" s="118"/>
      <c r="AQ661" s="118"/>
      <c r="AR661" s="118"/>
      <c r="AS661" s="118"/>
      <c r="AT661" s="118"/>
      <c r="AU661" s="118"/>
    </row>
    <row r="662">
      <c r="A662" s="113"/>
      <c r="B662" s="113"/>
      <c r="C662" s="114"/>
      <c r="D662" s="114"/>
      <c r="E662" s="114"/>
      <c r="F662" s="127"/>
      <c r="G662" s="114"/>
      <c r="H662" s="114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  <c r="AL662" s="118"/>
      <c r="AM662" s="118"/>
      <c r="AN662" s="118"/>
      <c r="AO662" s="118"/>
      <c r="AP662" s="118"/>
      <c r="AQ662" s="118"/>
      <c r="AR662" s="118"/>
      <c r="AS662" s="118"/>
      <c r="AT662" s="118"/>
      <c r="AU662" s="118"/>
    </row>
    <row r="663">
      <c r="A663" s="113"/>
      <c r="B663" s="113"/>
      <c r="C663" s="114"/>
      <c r="D663" s="114"/>
      <c r="E663" s="114"/>
      <c r="F663" s="127"/>
      <c r="G663" s="114"/>
      <c r="H663" s="114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  <c r="AL663" s="118"/>
      <c r="AM663" s="118"/>
      <c r="AN663" s="118"/>
      <c r="AO663" s="118"/>
      <c r="AP663" s="118"/>
      <c r="AQ663" s="118"/>
      <c r="AR663" s="118"/>
      <c r="AS663" s="118"/>
      <c r="AT663" s="118"/>
      <c r="AU663" s="118"/>
    </row>
    <row r="664">
      <c r="A664" s="113"/>
      <c r="B664" s="113"/>
      <c r="C664" s="114"/>
      <c r="D664" s="114"/>
      <c r="E664" s="114"/>
      <c r="F664" s="127"/>
      <c r="G664" s="114"/>
      <c r="H664" s="114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8"/>
      <c r="AT664" s="118"/>
      <c r="AU664" s="118"/>
    </row>
    <row r="665">
      <c r="A665" s="113"/>
      <c r="B665" s="113"/>
      <c r="C665" s="114"/>
      <c r="D665" s="114"/>
      <c r="E665" s="114"/>
      <c r="F665" s="127"/>
      <c r="G665" s="114"/>
      <c r="H665" s="114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8"/>
      <c r="AT665" s="118"/>
      <c r="AU665" s="118"/>
    </row>
    <row r="666">
      <c r="A666" s="113"/>
      <c r="B666" s="113"/>
      <c r="C666" s="114"/>
      <c r="D666" s="114"/>
      <c r="E666" s="114"/>
      <c r="F666" s="127"/>
      <c r="G666" s="114"/>
      <c r="H666" s="114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8"/>
      <c r="AT666" s="118"/>
      <c r="AU666" s="118"/>
    </row>
    <row r="667">
      <c r="A667" s="113"/>
      <c r="B667" s="113"/>
      <c r="C667" s="114"/>
      <c r="D667" s="114"/>
      <c r="E667" s="114"/>
      <c r="F667" s="127"/>
      <c r="G667" s="114"/>
      <c r="H667" s="114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8"/>
      <c r="AT667" s="118"/>
      <c r="AU667" s="118"/>
    </row>
    <row r="668">
      <c r="A668" s="113"/>
      <c r="B668" s="113"/>
      <c r="C668" s="114"/>
      <c r="D668" s="114"/>
      <c r="E668" s="114"/>
      <c r="F668" s="127"/>
      <c r="G668" s="114"/>
      <c r="H668" s="114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8"/>
      <c r="AT668" s="118"/>
      <c r="AU668" s="118"/>
    </row>
    <row r="669">
      <c r="A669" s="113"/>
      <c r="B669" s="113"/>
      <c r="C669" s="114"/>
      <c r="D669" s="114"/>
      <c r="E669" s="114"/>
      <c r="F669" s="127"/>
      <c r="G669" s="114"/>
      <c r="H669" s="114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  <c r="AL669" s="118"/>
      <c r="AM669" s="118"/>
      <c r="AN669" s="118"/>
      <c r="AO669" s="118"/>
      <c r="AP669" s="118"/>
      <c r="AQ669" s="118"/>
      <c r="AR669" s="118"/>
      <c r="AS669" s="118"/>
      <c r="AT669" s="118"/>
      <c r="AU669" s="118"/>
    </row>
    <row r="670">
      <c r="A670" s="113"/>
      <c r="B670" s="113"/>
      <c r="C670" s="114"/>
      <c r="D670" s="114"/>
      <c r="E670" s="114"/>
      <c r="F670" s="127"/>
      <c r="G670" s="114"/>
      <c r="H670" s="114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  <c r="AL670" s="118"/>
      <c r="AM670" s="118"/>
      <c r="AN670" s="118"/>
      <c r="AO670" s="118"/>
      <c r="AP670" s="118"/>
      <c r="AQ670" s="118"/>
      <c r="AR670" s="118"/>
      <c r="AS670" s="118"/>
      <c r="AT670" s="118"/>
      <c r="AU670" s="118"/>
    </row>
    <row r="671">
      <c r="A671" s="113"/>
      <c r="B671" s="113"/>
      <c r="C671" s="114"/>
      <c r="D671" s="114"/>
      <c r="E671" s="114"/>
      <c r="F671" s="127"/>
      <c r="G671" s="114"/>
      <c r="H671" s="114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  <c r="AL671" s="118"/>
      <c r="AM671" s="118"/>
      <c r="AN671" s="118"/>
      <c r="AO671" s="118"/>
      <c r="AP671" s="118"/>
      <c r="AQ671" s="118"/>
      <c r="AR671" s="118"/>
      <c r="AS671" s="118"/>
      <c r="AT671" s="118"/>
      <c r="AU671" s="118"/>
    </row>
    <row r="672">
      <c r="A672" s="113"/>
      <c r="B672" s="113"/>
      <c r="C672" s="114"/>
      <c r="D672" s="114"/>
      <c r="E672" s="114"/>
      <c r="F672" s="127"/>
      <c r="G672" s="114"/>
      <c r="H672" s="114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  <c r="AL672" s="118"/>
      <c r="AM672" s="118"/>
      <c r="AN672" s="118"/>
      <c r="AO672" s="118"/>
      <c r="AP672" s="118"/>
      <c r="AQ672" s="118"/>
      <c r="AR672" s="118"/>
      <c r="AS672" s="118"/>
      <c r="AT672" s="118"/>
      <c r="AU672" s="118"/>
    </row>
    <row r="673">
      <c r="A673" s="113"/>
      <c r="B673" s="113"/>
      <c r="C673" s="114"/>
      <c r="D673" s="114"/>
      <c r="E673" s="114"/>
      <c r="F673" s="127"/>
      <c r="G673" s="114"/>
      <c r="H673" s="114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  <c r="AL673" s="118"/>
      <c r="AM673" s="118"/>
      <c r="AN673" s="118"/>
      <c r="AO673" s="118"/>
      <c r="AP673" s="118"/>
      <c r="AQ673" s="118"/>
      <c r="AR673" s="118"/>
      <c r="AS673" s="118"/>
      <c r="AT673" s="118"/>
      <c r="AU673" s="118"/>
    </row>
    <row r="674">
      <c r="A674" s="113"/>
      <c r="B674" s="113"/>
      <c r="C674" s="114"/>
      <c r="D674" s="114"/>
      <c r="E674" s="114"/>
      <c r="F674" s="127"/>
      <c r="G674" s="114"/>
      <c r="H674" s="114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  <c r="AL674" s="118"/>
      <c r="AM674" s="118"/>
      <c r="AN674" s="118"/>
      <c r="AO674" s="118"/>
      <c r="AP674" s="118"/>
      <c r="AQ674" s="118"/>
      <c r="AR674" s="118"/>
      <c r="AS674" s="118"/>
      <c r="AT674" s="118"/>
      <c r="AU674" s="118"/>
    </row>
    <row r="675">
      <c r="A675" s="113"/>
      <c r="B675" s="113"/>
      <c r="C675" s="114"/>
      <c r="D675" s="114"/>
      <c r="E675" s="114"/>
      <c r="F675" s="127"/>
      <c r="G675" s="114"/>
      <c r="H675" s="114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  <c r="AL675" s="118"/>
      <c r="AM675" s="118"/>
      <c r="AN675" s="118"/>
      <c r="AO675" s="118"/>
      <c r="AP675" s="118"/>
      <c r="AQ675" s="118"/>
      <c r="AR675" s="118"/>
      <c r="AS675" s="118"/>
      <c r="AT675" s="118"/>
      <c r="AU675" s="118"/>
    </row>
    <row r="676">
      <c r="A676" s="113"/>
      <c r="B676" s="113"/>
      <c r="C676" s="114"/>
      <c r="D676" s="114"/>
      <c r="E676" s="114"/>
      <c r="F676" s="127"/>
      <c r="G676" s="114"/>
      <c r="H676" s="114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  <c r="AL676" s="118"/>
      <c r="AM676" s="118"/>
      <c r="AN676" s="118"/>
      <c r="AO676" s="118"/>
      <c r="AP676" s="118"/>
      <c r="AQ676" s="118"/>
      <c r="AR676" s="118"/>
      <c r="AS676" s="118"/>
      <c r="AT676" s="118"/>
      <c r="AU676" s="118"/>
    </row>
    <row r="677">
      <c r="A677" s="113"/>
      <c r="B677" s="113"/>
      <c r="C677" s="114"/>
      <c r="D677" s="114"/>
      <c r="E677" s="114"/>
      <c r="F677" s="127"/>
      <c r="G677" s="114"/>
      <c r="H677" s="114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  <c r="AL677" s="118"/>
      <c r="AM677" s="118"/>
      <c r="AN677" s="118"/>
      <c r="AO677" s="118"/>
      <c r="AP677" s="118"/>
      <c r="AQ677" s="118"/>
      <c r="AR677" s="118"/>
      <c r="AS677" s="118"/>
      <c r="AT677" s="118"/>
      <c r="AU677" s="118"/>
    </row>
    <row r="678">
      <c r="A678" s="113"/>
      <c r="B678" s="113"/>
      <c r="C678" s="114"/>
      <c r="D678" s="114"/>
      <c r="E678" s="114"/>
      <c r="F678" s="127"/>
      <c r="G678" s="114"/>
      <c r="H678" s="114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8"/>
      <c r="AT678" s="118"/>
      <c r="AU678" s="118"/>
    </row>
    <row r="679">
      <c r="A679" s="113"/>
      <c r="B679" s="113"/>
      <c r="C679" s="114"/>
      <c r="D679" s="114"/>
      <c r="E679" s="114"/>
      <c r="F679" s="127"/>
      <c r="G679" s="114"/>
      <c r="H679" s="114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8"/>
      <c r="AT679" s="118"/>
      <c r="AU679" s="118"/>
    </row>
    <row r="680">
      <c r="A680" s="113"/>
      <c r="B680" s="113"/>
      <c r="C680" s="114"/>
      <c r="D680" s="114"/>
      <c r="E680" s="114"/>
      <c r="F680" s="127"/>
      <c r="G680" s="114"/>
      <c r="H680" s="114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8"/>
      <c r="AT680" s="118"/>
      <c r="AU680" s="118"/>
    </row>
    <row r="681">
      <c r="A681" s="113"/>
      <c r="B681" s="113"/>
      <c r="C681" s="114"/>
      <c r="D681" s="114"/>
      <c r="E681" s="114"/>
      <c r="F681" s="127"/>
      <c r="G681" s="114"/>
      <c r="H681" s="114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8"/>
      <c r="AT681" s="118"/>
      <c r="AU681" s="118"/>
    </row>
    <row r="682">
      <c r="A682" s="113"/>
      <c r="B682" s="113"/>
      <c r="C682" s="114"/>
      <c r="D682" s="114"/>
      <c r="E682" s="114"/>
      <c r="F682" s="127"/>
      <c r="G682" s="114"/>
      <c r="H682" s="114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8"/>
      <c r="AT682" s="118"/>
      <c r="AU682" s="118"/>
    </row>
    <row r="683">
      <c r="A683" s="113"/>
      <c r="B683" s="113"/>
      <c r="C683" s="114"/>
      <c r="D683" s="114"/>
      <c r="E683" s="114"/>
      <c r="F683" s="127"/>
      <c r="G683" s="114"/>
      <c r="H683" s="114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  <c r="AL683" s="118"/>
      <c r="AM683" s="118"/>
      <c r="AN683" s="118"/>
      <c r="AO683" s="118"/>
      <c r="AP683" s="118"/>
      <c r="AQ683" s="118"/>
      <c r="AR683" s="118"/>
      <c r="AS683" s="118"/>
      <c r="AT683" s="118"/>
      <c r="AU683" s="118"/>
    </row>
    <row r="684">
      <c r="A684" s="113"/>
      <c r="B684" s="113"/>
      <c r="C684" s="114"/>
      <c r="D684" s="114"/>
      <c r="E684" s="114"/>
      <c r="F684" s="127"/>
      <c r="G684" s="114"/>
      <c r="H684" s="114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  <c r="AP684" s="118"/>
      <c r="AQ684" s="118"/>
      <c r="AR684" s="118"/>
      <c r="AS684" s="118"/>
      <c r="AT684" s="118"/>
      <c r="AU684" s="118"/>
    </row>
    <row r="685">
      <c r="A685" s="113"/>
      <c r="B685" s="113"/>
      <c r="C685" s="114"/>
      <c r="D685" s="114"/>
      <c r="E685" s="114"/>
      <c r="F685" s="127"/>
      <c r="G685" s="114"/>
      <c r="H685" s="114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  <c r="AT685" s="118"/>
      <c r="AU685" s="118"/>
    </row>
    <row r="686">
      <c r="A686" s="113"/>
      <c r="B686" s="113"/>
      <c r="C686" s="114"/>
      <c r="D686" s="114"/>
      <c r="E686" s="114"/>
      <c r="F686" s="127"/>
      <c r="G686" s="114"/>
      <c r="H686" s="114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  <c r="AL686" s="118"/>
      <c r="AM686" s="118"/>
      <c r="AN686" s="118"/>
      <c r="AO686" s="118"/>
      <c r="AP686" s="118"/>
      <c r="AQ686" s="118"/>
      <c r="AR686" s="118"/>
      <c r="AS686" s="118"/>
      <c r="AT686" s="118"/>
      <c r="AU686" s="118"/>
    </row>
    <row r="687">
      <c r="A687" s="113"/>
      <c r="B687" s="113"/>
      <c r="C687" s="114"/>
      <c r="D687" s="114"/>
      <c r="E687" s="114"/>
      <c r="F687" s="127"/>
      <c r="G687" s="114"/>
      <c r="H687" s="114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  <c r="AL687" s="118"/>
      <c r="AM687" s="118"/>
      <c r="AN687" s="118"/>
      <c r="AO687" s="118"/>
      <c r="AP687" s="118"/>
      <c r="AQ687" s="118"/>
      <c r="AR687" s="118"/>
      <c r="AS687" s="118"/>
      <c r="AT687" s="118"/>
      <c r="AU687" s="118"/>
    </row>
    <row r="688">
      <c r="A688" s="113"/>
      <c r="B688" s="113"/>
      <c r="C688" s="114"/>
      <c r="D688" s="114"/>
      <c r="E688" s="114"/>
      <c r="F688" s="127"/>
      <c r="G688" s="114"/>
      <c r="H688" s="114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  <c r="AL688" s="118"/>
      <c r="AM688" s="118"/>
      <c r="AN688" s="118"/>
      <c r="AO688" s="118"/>
      <c r="AP688" s="118"/>
      <c r="AQ688" s="118"/>
      <c r="AR688" s="118"/>
      <c r="AS688" s="118"/>
      <c r="AT688" s="118"/>
      <c r="AU688" s="118"/>
    </row>
    <row r="689">
      <c r="A689" s="113"/>
      <c r="B689" s="113"/>
      <c r="C689" s="114"/>
      <c r="D689" s="114"/>
      <c r="E689" s="114"/>
      <c r="F689" s="127"/>
      <c r="G689" s="114"/>
      <c r="H689" s="114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  <c r="AL689" s="118"/>
      <c r="AM689" s="118"/>
      <c r="AN689" s="118"/>
      <c r="AO689" s="118"/>
      <c r="AP689" s="118"/>
      <c r="AQ689" s="118"/>
      <c r="AR689" s="118"/>
      <c r="AS689" s="118"/>
      <c r="AT689" s="118"/>
      <c r="AU689" s="118"/>
    </row>
    <row r="690">
      <c r="A690" s="113"/>
      <c r="B690" s="113"/>
      <c r="C690" s="114"/>
      <c r="D690" s="114"/>
      <c r="E690" s="114"/>
      <c r="F690" s="127"/>
      <c r="G690" s="114"/>
      <c r="H690" s="114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  <c r="AL690" s="118"/>
      <c r="AM690" s="118"/>
      <c r="AN690" s="118"/>
      <c r="AO690" s="118"/>
      <c r="AP690" s="118"/>
      <c r="AQ690" s="118"/>
      <c r="AR690" s="118"/>
      <c r="AS690" s="118"/>
      <c r="AT690" s="118"/>
      <c r="AU690" s="118"/>
    </row>
    <row r="691">
      <c r="A691" s="113"/>
      <c r="B691" s="113"/>
      <c r="C691" s="114"/>
      <c r="D691" s="114"/>
      <c r="E691" s="114"/>
      <c r="F691" s="127"/>
      <c r="G691" s="114"/>
      <c r="H691" s="114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  <c r="AL691" s="118"/>
      <c r="AM691" s="118"/>
      <c r="AN691" s="118"/>
      <c r="AO691" s="118"/>
      <c r="AP691" s="118"/>
      <c r="AQ691" s="118"/>
      <c r="AR691" s="118"/>
      <c r="AS691" s="118"/>
      <c r="AT691" s="118"/>
      <c r="AU691" s="118"/>
    </row>
    <row r="692">
      <c r="A692" s="113"/>
      <c r="B692" s="113"/>
      <c r="C692" s="114"/>
      <c r="D692" s="114"/>
      <c r="E692" s="114"/>
      <c r="F692" s="127"/>
      <c r="G692" s="114"/>
      <c r="H692" s="114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  <c r="AP692" s="118"/>
      <c r="AQ692" s="118"/>
      <c r="AR692" s="118"/>
      <c r="AS692" s="118"/>
      <c r="AT692" s="118"/>
      <c r="AU692" s="118"/>
    </row>
    <row r="693">
      <c r="A693" s="113"/>
      <c r="B693" s="113"/>
      <c r="C693" s="114"/>
      <c r="D693" s="114"/>
      <c r="E693" s="114"/>
      <c r="F693" s="127"/>
      <c r="G693" s="114"/>
      <c r="H693" s="114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8"/>
      <c r="AT693" s="118"/>
      <c r="AU693" s="118"/>
    </row>
    <row r="694">
      <c r="A694" s="113"/>
      <c r="B694" s="113"/>
      <c r="C694" s="114"/>
      <c r="D694" s="114"/>
      <c r="E694" s="114"/>
      <c r="F694" s="127"/>
      <c r="G694" s="114"/>
      <c r="H694" s="114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8"/>
      <c r="AT694" s="118"/>
      <c r="AU694" s="118"/>
    </row>
    <row r="695">
      <c r="A695" s="113"/>
      <c r="B695" s="113"/>
      <c r="C695" s="114"/>
      <c r="D695" s="114"/>
      <c r="E695" s="114"/>
      <c r="F695" s="127"/>
      <c r="G695" s="114"/>
      <c r="H695" s="114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  <c r="AP695" s="118"/>
      <c r="AQ695" s="118"/>
      <c r="AR695" s="118"/>
      <c r="AS695" s="118"/>
      <c r="AT695" s="118"/>
      <c r="AU695" s="118"/>
    </row>
    <row r="696">
      <c r="A696" s="113"/>
      <c r="B696" s="113"/>
      <c r="C696" s="114"/>
      <c r="D696" s="114"/>
      <c r="E696" s="114"/>
      <c r="F696" s="127"/>
      <c r="G696" s="114"/>
      <c r="H696" s="114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  <c r="AP696" s="118"/>
      <c r="AQ696" s="118"/>
      <c r="AR696" s="118"/>
      <c r="AS696" s="118"/>
      <c r="AT696" s="118"/>
      <c r="AU696" s="118"/>
    </row>
    <row r="697">
      <c r="A697" s="113"/>
      <c r="B697" s="113"/>
      <c r="C697" s="114"/>
      <c r="D697" s="114"/>
      <c r="E697" s="114"/>
      <c r="F697" s="127"/>
      <c r="G697" s="114"/>
      <c r="H697" s="114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  <c r="AL697" s="118"/>
      <c r="AM697" s="118"/>
      <c r="AN697" s="118"/>
      <c r="AO697" s="118"/>
      <c r="AP697" s="118"/>
      <c r="AQ697" s="118"/>
      <c r="AR697" s="118"/>
      <c r="AS697" s="118"/>
      <c r="AT697" s="118"/>
      <c r="AU697" s="118"/>
    </row>
    <row r="698">
      <c r="A698" s="113"/>
      <c r="B698" s="113"/>
      <c r="C698" s="114"/>
      <c r="D698" s="114"/>
      <c r="E698" s="114"/>
      <c r="F698" s="127"/>
      <c r="G698" s="114"/>
      <c r="H698" s="114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  <c r="AL698" s="118"/>
      <c r="AM698" s="118"/>
      <c r="AN698" s="118"/>
      <c r="AO698" s="118"/>
      <c r="AP698" s="118"/>
      <c r="AQ698" s="118"/>
      <c r="AR698" s="118"/>
      <c r="AS698" s="118"/>
      <c r="AT698" s="118"/>
      <c r="AU698" s="118"/>
    </row>
    <row r="699">
      <c r="A699" s="113"/>
      <c r="B699" s="113"/>
      <c r="C699" s="114"/>
      <c r="D699" s="114"/>
      <c r="E699" s="114"/>
      <c r="F699" s="127"/>
      <c r="G699" s="114"/>
      <c r="H699" s="114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  <c r="AT699" s="118"/>
      <c r="AU699" s="118"/>
    </row>
    <row r="700">
      <c r="A700" s="113"/>
      <c r="B700" s="113"/>
      <c r="C700" s="114"/>
      <c r="D700" s="114"/>
      <c r="E700" s="114"/>
      <c r="F700" s="127"/>
      <c r="G700" s="114"/>
      <c r="H700" s="114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  <c r="AL700" s="118"/>
      <c r="AM700" s="118"/>
      <c r="AN700" s="118"/>
      <c r="AO700" s="118"/>
      <c r="AP700" s="118"/>
      <c r="AQ700" s="118"/>
      <c r="AR700" s="118"/>
      <c r="AS700" s="118"/>
      <c r="AT700" s="118"/>
      <c r="AU700" s="118"/>
    </row>
    <row r="701">
      <c r="A701" s="113"/>
      <c r="B701" s="113"/>
      <c r="C701" s="114"/>
      <c r="D701" s="114"/>
      <c r="E701" s="114"/>
      <c r="F701" s="127"/>
      <c r="G701" s="114"/>
      <c r="H701" s="114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  <c r="AL701" s="118"/>
      <c r="AM701" s="118"/>
      <c r="AN701" s="118"/>
      <c r="AO701" s="118"/>
      <c r="AP701" s="118"/>
      <c r="AQ701" s="118"/>
      <c r="AR701" s="118"/>
      <c r="AS701" s="118"/>
      <c r="AT701" s="118"/>
      <c r="AU701" s="118"/>
    </row>
    <row r="702">
      <c r="A702" s="113"/>
      <c r="B702" s="113"/>
      <c r="C702" s="114"/>
      <c r="D702" s="114"/>
      <c r="E702" s="114"/>
      <c r="F702" s="127"/>
      <c r="G702" s="114"/>
      <c r="H702" s="114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  <c r="AL702" s="118"/>
      <c r="AM702" s="118"/>
      <c r="AN702" s="118"/>
      <c r="AO702" s="118"/>
      <c r="AP702" s="118"/>
      <c r="AQ702" s="118"/>
      <c r="AR702" s="118"/>
      <c r="AS702" s="118"/>
      <c r="AT702" s="118"/>
      <c r="AU702" s="118"/>
    </row>
    <row r="703">
      <c r="A703" s="113"/>
      <c r="B703" s="113"/>
      <c r="C703" s="114"/>
      <c r="D703" s="114"/>
      <c r="E703" s="114"/>
      <c r="F703" s="127"/>
      <c r="G703" s="114"/>
      <c r="H703" s="114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  <c r="AL703" s="118"/>
      <c r="AM703" s="118"/>
      <c r="AN703" s="118"/>
      <c r="AO703" s="118"/>
      <c r="AP703" s="118"/>
      <c r="AQ703" s="118"/>
      <c r="AR703" s="118"/>
      <c r="AS703" s="118"/>
      <c r="AT703" s="118"/>
      <c r="AU703" s="118"/>
    </row>
    <row r="704">
      <c r="A704" s="113"/>
      <c r="B704" s="113"/>
      <c r="C704" s="114"/>
      <c r="D704" s="114"/>
      <c r="E704" s="114"/>
      <c r="F704" s="127"/>
      <c r="G704" s="114"/>
      <c r="H704" s="114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  <c r="AL704" s="118"/>
      <c r="AM704" s="118"/>
      <c r="AN704" s="118"/>
      <c r="AO704" s="118"/>
      <c r="AP704" s="118"/>
      <c r="AQ704" s="118"/>
      <c r="AR704" s="118"/>
      <c r="AS704" s="118"/>
      <c r="AT704" s="118"/>
      <c r="AU704" s="118"/>
    </row>
    <row r="705">
      <c r="A705" s="113"/>
      <c r="B705" s="113"/>
      <c r="C705" s="114"/>
      <c r="D705" s="114"/>
      <c r="E705" s="114"/>
      <c r="F705" s="127"/>
      <c r="G705" s="114"/>
      <c r="H705" s="114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  <c r="AL705" s="118"/>
      <c r="AM705" s="118"/>
      <c r="AN705" s="118"/>
      <c r="AO705" s="118"/>
      <c r="AP705" s="118"/>
      <c r="AQ705" s="118"/>
      <c r="AR705" s="118"/>
      <c r="AS705" s="118"/>
      <c r="AT705" s="118"/>
      <c r="AU705" s="118"/>
    </row>
    <row r="706">
      <c r="A706" s="113"/>
      <c r="B706" s="113"/>
      <c r="C706" s="114"/>
      <c r="D706" s="114"/>
      <c r="E706" s="114"/>
      <c r="F706" s="127"/>
      <c r="G706" s="114"/>
      <c r="H706" s="114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  <c r="AL706" s="118"/>
      <c r="AM706" s="118"/>
      <c r="AN706" s="118"/>
      <c r="AO706" s="118"/>
      <c r="AP706" s="118"/>
      <c r="AQ706" s="118"/>
      <c r="AR706" s="118"/>
      <c r="AS706" s="118"/>
      <c r="AT706" s="118"/>
      <c r="AU706" s="118"/>
    </row>
    <row r="707">
      <c r="A707" s="113"/>
      <c r="B707" s="113"/>
      <c r="C707" s="114"/>
      <c r="D707" s="114"/>
      <c r="E707" s="114"/>
      <c r="F707" s="127"/>
      <c r="G707" s="114"/>
      <c r="H707" s="114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  <c r="AL707" s="118"/>
      <c r="AM707" s="118"/>
      <c r="AN707" s="118"/>
      <c r="AO707" s="118"/>
      <c r="AP707" s="118"/>
      <c r="AQ707" s="118"/>
      <c r="AR707" s="118"/>
      <c r="AS707" s="118"/>
      <c r="AT707" s="118"/>
      <c r="AU707" s="118"/>
    </row>
    <row r="708">
      <c r="A708" s="113"/>
      <c r="B708" s="113"/>
      <c r="C708" s="114"/>
      <c r="D708" s="114"/>
      <c r="E708" s="114"/>
      <c r="F708" s="127"/>
      <c r="G708" s="114"/>
      <c r="H708" s="114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  <c r="AL708" s="118"/>
      <c r="AM708" s="118"/>
      <c r="AN708" s="118"/>
      <c r="AO708" s="118"/>
      <c r="AP708" s="118"/>
      <c r="AQ708" s="118"/>
      <c r="AR708" s="118"/>
      <c r="AS708" s="118"/>
      <c r="AT708" s="118"/>
      <c r="AU708" s="118"/>
    </row>
    <row r="709">
      <c r="A709" s="113"/>
      <c r="B709" s="113"/>
      <c r="C709" s="114"/>
      <c r="D709" s="114"/>
      <c r="E709" s="114"/>
      <c r="F709" s="127"/>
      <c r="G709" s="114"/>
      <c r="H709" s="114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  <c r="AT709" s="118"/>
      <c r="AU709" s="118"/>
    </row>
    <row r="710">
      <c r="A710" s="113"/>
      <c r="B710" s="113"/>
      <c r="C710" s="114"/>
      <c r="D710" s="114"/>
      <c r="E710" s="114"/>
      <c r="F710" s="127"/>
      <c r="G710" s="114"/>
      <c r="H710" s="114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  <c r="AL710" s="118"/>
      <c r="AM710" s="118"/>
      <c r="AN710" s="118"/>
      <c r="AO710" s="118"/>
      <c r="AP710" s="118"/>
      <c r="AQ710" s="118"/>
      <c r="AR710" s="118"/>
      <c r="AS710" s="118"/>
      <c r="AT710" s="118"/>
      <c r="AU710" s="118"/>
    </row>
    <row r="711">
      <c r="A711" s="113"/>
      <c r="B711" s="113"/>
      <c r="C711" s="114"/>
      <c r="D711" s="114"/>
      <c r="E711" s="114"/>
      <c r="F711" s="127"/>
      <c r="G711" s="114"/>
      <c r="H711" s="114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  <c r="AT711" s="118"/>
      <c r="AU711" s="118"/>
    </row>
    <row r="712">
      <c r="A712" s="113"/>
      <c r="B712" s="113"/>
      <c r="C712" s="114"/>
      <c r="D712" s="114"/>
      <c r="E712" s="114"/>
      <c r="F712" s="127"/>
      <c r="G712" s="114"/>
      <c r="H712" s="114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  <c r="AL712" s="118"/>
      <c r="AM712" s="118"/>
      <c r="AN712" s="118"/>
      <c r="AO712" s="118"/>
      <c r="AP712" s="118"/>
      <c r="AQ712" s="118"/>
      <c r="AR712" s="118"/>
      <c r="AS712" s="118"/>
      <c r="AT712" s="118"/>
      <c r="AU712" s="118"/>
    </row>
    <row r="713">
      <c r="A713" s="113"/>
      <c r="B713" s="113"/>
      <c r="C713" s="114"/>
      <c r="D713" s="114"/>
      <c r="E713" s="114"/>
      <c r="F713" s="127"/>
      <c r="G713" s="114"/>
      <c r="H713" s="114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  <c r="AT713" s="118"/>
      <c r="AU713" s="118"/>
    </row>
    <row r="714">
      <c r="A714" s="113"/>
      <c r="B714" s="113"/>
      <c r="C714" s="114"/>
      <c r="D714" s="114"/>
      <c r="E714" s="114"/>
      <c r="F714" s="127"/>
      <c r="G714" s="114"/>
      <c r="H714" s="114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  <c r="AL714" s="118"/>
      <c r="AM714" s="118"/>
      <c r="AN714" s="118"/>
      <c r="AO714" s="118"/>
      <c r="AP714" s="118"/>
      <c r="AQ714" s="118"/>
      <c r="AR714" s="118"/>
      <c r="AS714" s="118"/>
      <c r="AT714" s="118"/>
      <c r="AU714" s="118"/>
    </row>
    <row r="715">
      <c r="A715" s="113"/>
      <c r="B715" s="113"/>
      <c r="C715" s="114"/>
      <c r="D715" s="114"/>
      <c r="E715" s="114"/>
      <c r="F715" s="127"/>
      <c r="G715" s="114"/>
      <c r="H715" s="114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  <c r="AP715" s="118"/>
      <c r="AQ715" s="118"/>
      <c r="AR715" s="118"/>
      <c r="AS715" s="118"/>
      <c r="AT715" s="118"/>
      <c r="AU715" s="118"/>
    </row>
    <row r="716">
      <c r="A716" s="113"/>
      <c r="B716" s="113"/>
      <c r="C716" s="114"/>
      <c r="D716" s="114"/>
      <c r="E716" s="114"/>
      <c r="F716" s="127"/>
      <c r="G716" s="114"/>
      <c r="H716" s="114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  <c r="AL716" s="118"/>
      <c r="AM716" s="118"/>
      <c r="AN716" s="118"/>
      <c r="AO716" s="118"/>
      <c r="AP716" s="118"/>
      <c r="AQ716" s="118"/>
      <c r="AR716" s="118"/>
      <c r="AS716" s="118"/>
      <c r="AT716" s="118"/>
      <c r="AU716" s="118"/>
    </row>
    <row r="717">
      <c r="A717" s="113"/>
      <c r="B717" s="113"/>
      <c r="C717" s="114"/>
      <c r="D717" s="114"/>
      <c r="E717" s="114"/>
      <c r="F717" s="127"/>
      <c r="G717" s="114"/>
      <c r="H717" s="114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  <c r="AL717" s="118"/>
      <c r="AM717" s="118"/>
      <c r="AN717" s="118"/>
      <c r="AO717" s="118"/>
      <c r="AP717" s="118"/>
      <c r="AQ717" s="118"/>
      <c r="AR717" s="118"/>
      <c r="AS717" s="118"/>
      <c r="AT717" s="118"/>
      <c r="AU717" s="118"/>
    </row>
    <row r="718">
      <c r="A718" s="113"/>
      <c r="B718" s="113"/>
      <c r="C718" s="114"/>
      <c r="D718" s="114"/>
      <c r="E718" s="114"/>
      <c r="F718" s="127"/>
      <c r="G718" s="114"/>
      <c r="H718" s="114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  <c r="AL718" s="118"/>
      <c r="AM718" s="118"/>
      <c r="AN718" s="118"/>
      <c r="AO718" s="118"/>
      <c r="AP718" s="118"/>
      <c r="AQ718" s="118"/>
      <c r="AR718" s="118"/>
      <c r="AS718" s="118"/>
      <c r="AT718" s="118"/>
      <c r="AU718" s="118"/>
    </row>
    <row r="719">
      <c r="A719" s="113"/>
      <c r="B719" s="113"/>
      <c r="C719" s="114"/>
      <c r="D719" s="114"/>
      <c r="E719" s="114"/>
      <c r="F719" s="127"/>
      <c r="G719" s="114"/>
      <c r="H719" s="114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  <c r="AL719" s="118"/>
      <c r="AM719" s="118"/>
      <c r="AN719" s="118"/>
      <c r="AO719" s="118"/>
      <c r="AP719" s="118"/>
      <c r="AQ719" s="118"/>
      <c r="AR719" s="118"/>
      <c r="AS719" s="118"/>
      <c r="AT719" s="118"/>
      <c r="AU719" s="118"/>
    </row>
    <row r="720">
      <c r="A720" s="113"/>
      <c r="B720" s="113"/>
      <c r="C720" s="114"/>
      <c r="D720" s="114"/>
      <c r="E720" s="114"/>
      <c r="F720" s="127"/>
      <c r="G720" s="114"/>
      <c r="H720" s="114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  <c r="AL720" s="118"/>
      <c r="AM720" s="118"/>
      <c r="AN720" s="118"/>
      <c r="AO720" s="118"/>
      <c r="AP720" s="118"/>
      <c r="AQ720" s="118"/>
      <c r="AR720" s="118"/>
      <c r="AS720" s="118"/>
      <c r="AT720" s="118"/>
      <c r="AU720" s="118"/>
    </row>
    <row r="721">
      <c r="A721" s="113"/>
      <c r="B721" s="113"/>
      <c r="C721" s="114"/>
      <c r="D721" s="114"/>
      <c r="E721" s="114"/>
      <c r="F721" s="127"/>
      <c r="G721" s="114"/>
      <c r="H721" s="114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  <c r="AT721" s="118"/>
      <c r="AU721" s="118"/>
    </row>
    <row r="722">
      <c r="A722" s="113"/>
      <c r="B722" s="113"/>
      <c r="C722" s="114"/>
      <c r="D722" s="114"/>
      <c r="E722" s="114"/>
      <c r="F722" s="127"/>
      <c r="G722" s="114"/>
      <c r="H722" s="114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  <c r="AT722" s="118"/>
      <c r="AU722" s="118"/>
    </row>
    <row r="723">
      <c r="A723" s="113"/>
      <c r="B723" s="113"/>
      <c r="C723" s="114"/>
      <c r="D723" s="114"/>
      <c r="E723" s="114"/>
      <c r="F723" s="127"/>
      <c r="G723" s="114"/>
      <c r="H723" s="114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  <c r="AL723" s="118"/>
      <c r="AM723" s="118"/>
      <c r="AN723" s="118"/>
      <c r="AO723" s="118"/>
      <c r="AP723" s="118"/>
      <c r="AQ723" s="118"/>
      <c r="AR723" s="118"/>
      <c r="AS723" s="118"/>
      <c r="AT723" s="118"/>
      <c r="AU723" s="118"/>
    </row>
    <row r="724">
      <c r="A724" s="113"/>
      <c r="B724" s="113"/>
      <c r="C724" s="114"/>
      <c r="D724" s="114"/>
      <c r="E724" s="114"/>
      <c r="F724" s="127"/>
      <c r="G724" s="114"/>
      <c r="H724" s="114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  <c r="AT724" s="118"/>
      <c r="AU724" s="118"/>
    </row>
    <row r="725">
      <c r="A725" s="113"/>
      <c r="B725" s="113"/>
      <c r="C725" s="114"/>
      <c r="D725" s="114"/>
      <c r="E725" s="114"/>
      <c r="F725" s="127"/>
      <c r="G725" s="114"/>
      <c r="H725" s="114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  <c r="AT725" s="118"/>
      <c r="AU725" s="118"/>
    </row>
    <row r="726">
      <c r="A726" s="113"/>
      <c r="B726" s="113"/>
      <c r="C726" s="114"/>
      <c r="D726" s="114"/>
      <c r="E726" s="114"/>
      <c r="F726" s="127"/>
      <c r="G726" s="114"/>
      <c r="H726" s="114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  <c r="AL726" s="118"/>
      <c r="AM726" s="118"/>
      <c r="AN726" s="118"/>
      <c r="AO726" s="118"/>
      <c r="AP726" s="118"/>
      <c r="AQ726" s="118"/>
      <c r="AR726" s="118"/>
      <c r="AS726" s="118"/>
      <c r="AT726" s="118"/>
      <c r="AU726" s="118"/>
    </row>
    <row r="727">
      <c r="A727" s="113"/>
      <c r="B727" s="113"/>
      <c r="C727" s="114"/>
      <c r="D727" s="114"/>
      <c r="E727" s="114"/>
      <c r="F727" s="127"/>
      <c r="G727" s="114"/>
      <c r="H727" s="114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  <c r="AL727" s="118"/>
      <c r="AM727" s="118"/>
      <c r="AN727" s="118"/>
      <c r="AO727" s="118"/>
      <c r="AP727" s="118"/>
      <c r="AQ727" s="118"/>
      <c r="AR727" s="118"/>
      <c r="AS727" s="118"/>
      <c r="AT727" s="118"/>
      <c r="AU727" s="118"/>
    </row>
    <row r="728">
      <c r="A728" s="113"/>
      <c r="B728" s="113"/>
      <c r="C728" s="114"/>
      <c r="D728" s="114"/>
      <c r="E728" s="114"/>
      <c r="F728" s="127"/>
      <c r="G728" s="114"/>
      <c r="H728" s="114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  <c r="AL728" s="118"/>
      <c r="AM728" s="118"/>
      <c r="AN728" s="118"/>
      <c r="AO728" s="118"/>
      <c r="AP728" s="118"/>
      <c r="AQ728" s="118"/>
      <c r="AR728" s="118"/>
      <c r="AS728" s="118"/>
      <c r="AT728" s="118"/>
      <c r="AU728" s="118"/>
    </row>
    <row r="729">
      <c r="A729" s="113"/>
      <c r="B729" s="113"/>
      <c r="C729" s="114"/>
      <c r="D729" s="114"/>
      <c r="E729" s="114"/>
      <c r="F729" s="127"/>
      <c r="G729" s="114"/>
      <c r="H729" s="114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  <c r="AL729" s="118"/>
      <c r="AM729" s="118"/>
      <c r="AN729" s="118"/>
      <c r="AO729" s="118"/>
      <c r="AP729" s="118"/>
      <c r="AQ729" s="118"/>
      <c r="AR729" s="118"/>
      <c r="AS729" s="118"/>
      <c r="AT729" s="118"/>
      <c r="AU729" s="118"/>
    </row>
    <row r="730">
      <c r="A730" s="113"/>
      <c r="B730" s="113"/>
      <c r="C730" s="114"/>
      <c r="D730" s="114"/>
      <c r="E730" s="114"/>
      <c r="F730" s="127"/>
      <c r="G730" s="114"/>
      <c r="H730" s="114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  <c r="AL730" s="118"/>
      <c r="AM730" s="118"/>
      <c r="AN730" s="118"/>
      <c r="AO730" s="118"/>
      <c r="AP730" s="118"/>
      <c r="AQ730" s="118"/>
      <c r="AR730" s="118"/>
      <c r="AS730" s="118"/>
      <c r="AT730" s="118"/>
      <c r="AU730" s="118"/>
    </row>
    <row r="731">
      <c r="A731" s="113"/>
      <c r="B731" s="113"/>
      <c r="C731" s="114"/>
      <c r="D731" s="114"/>
      <c r="E731" s="114"/>
      <c r="F731" s="127"/>
      <c r="G731" s="114"/>
      <c r="H731" s="114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  <c r="AL731" s="118"/>
      <c r="AM731" s="118"/>
      <c r="AN731" s="118"/>
      <c r="AO731" s="118"/>
      <c r="AP731" s="118"/>
      <c r="AQ731" s="118"/>
      <c r="AR731" s="118"/>
      <c r="AS731" s="118"/>
      <c r="AT731" s="118"/>
      <c r="AU731" s="118"/>
    </row>
    <row r="732">
      <c r="A732" s="113"/>
      <c r="B732" s="113"/>
      <c r="C732" s="114"/>
      <c r="D732" s="114"/>
      <c r="E732" s="114"/>
      <c r="F732" s="127"/>
      <c r="G732" s="114"/>
      <c r="H732" s="114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  <c r="AL732" s="118"/>
      <c r="AM732" s="118"/>
      <c r="AN732" s="118"/>
      <c r="AO732" s="118"/>
      <c r="AP732" s="118"/>
      <c r="AQ732" s="118"/>
      <c r="AR732" s="118"/>
      <c r="AS732" s="118"/>
      <c r="AT732" s="118"/>
      <c r="AU732" s="118"/>
    </row>
    <row r="733">
      <c r="A733" s="113"/>
      <c r="B733" s="113"/>
      <c r="C733" s="114"/>
      <c r="D733" s="114"/>
      <c r="E733" s="114"/>
      <c r="F733" s="127"/>
      <c r="G733" s="114"/>
      <c r="H733" s="114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  <c r="AP733" s="118"/>
      <c r="AQ733" s="118"/>
      <c r="AR733" s="118"/>
      <c r="AS733" s="118"/>
      <c r="AT733" s="118"/>
      <c r="AU733" s="118"/>
    </row>
    <row r="734">
      <c r="A734" s="113"/>
      <c r="B734" s="113"/>
      <c r="C734" s="114"/>
      <c r="D734" s="114"/>
      <c r="E734" s="114"/>
      <c r="F734" s="127"/>
      <c r="G734" s="114"/>
      <c r="H734" s="114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  <c r="AL734" s="118"/>
      <c r="AM734" s="118"/>
      <c r="AN734" s="118"/>
      <c r="AO734" s="118"/>
      <c r="AP734" s="118"/>
      <c r="AQ734" s="118"/>
      <c r="AR734" s="118"/>
      <c r="AS734" s="118"/>
      <c r="AT734" s="118"/>
      <c r="AU734" s="118"/>
    </row>
    <row r="735">
      <c r="A735" s="113"/>
      <c r="B735" s="113"/>
      <c r="C735" s="114"/>
      <c r="D735" s="114"/>
      <c r="E735" s="114"/>
      <c r="F735" s="127"/>
      <c r="G735" s="114"/>
      <c r="H735" s="114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  <c r="AL735" s="118"/>
      <c r="AM735" s="118"/>
      <c r="AN735" s="118"/>
      <c r="AO735" s="118"/>
      <c r="AP735" s="118"/>
      <c r="AQ735" s="118"/>
      <c r="AR735" s="118"/>
      <c r="AS735" s="118"/>
      <c r="AT735" s="118"/>
      <c r="AU735" s="118"/>
    </row>
    <row r="736">
      <c r="A736" s="113"/>
      <c r="B736" s="113"/>
      <c r="C736" s="114"/>
      <c r="D736" s="114"/>
      <c r="E736" s="114"/>
      <c r="F736" s="127"/>
      <c r="G736" s="114"/>
      <c r="H736" s="114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  <c r="AL736" s="118"/>
      <c r="AM736" s="118"/>
      <c r="AN736" s="118"/>
      <c r="AO736" s="118"/>
      <c r="AP736" s="118"/>
      <c r="AQ736" s="118"/>
      <c r="AR736" s="118"/>
      <c r="AS736" s="118"/>
      <c r="AT736" s="118"/>
      <c r="AU736" s="118"/>
    </row>
    <row r="737">
      <c r="A737" s="113"/>
      <c r="B737" s="113"/>
      <c r="C737" s="114"/>
      <c r="D737" s="114"/>
      <c r="E737" s="114"/>
      <c r="F737" s="127"/>
      <c r="G737" s="114"/>
      <c r="H737" s="114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  <c r="AL737" s="118"/>
      <c r="AM737" s="118"/>
      <c r="AN737" s="118"/>
      <c r="AO737" s="118"/>
      <c r="AP737" s="118"/>
      <c r="AQ737" s="118"/>
      <c r="AR737" s="118"/>
      <c r="AS737" s="118"/>
      <c r="AT737" s="118"/>
      <c r="AU737" s="118"/>
    </row>
    <row r="738">
      <c r="A738" s="113"/>
      <c r="B738" s="113"/>
      <c r="C738" s="114"/>
      <c r="D738" s="114"/>
      <c r="E738" s="114"/>
      <c r="F738" s="127"/>
      <c r="G738" s="114"/>
      <c r="H738" s="114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  <c r="AP738" s="118"/>
      <c r="AQ738" s="118"/>
      <c r="AR738" s="118"/>
      <c r="AS738" s="118"/>
      <c r="AT738" s="118"/>
      <c r="AU738" s="118"/>
    </row>
    <row r="739">
      <c r="A739" s="113"/>
      <c r="B739" s="113"/>
      <c r="C739" s="114"/>
      <c r="D739" s="114"/>
      <c r="E739" s="114"/>
      <c r="F739" s="127"/>
      <c r="G739" s="114"/>
      <c r="H739" s="114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  <c r="AL739" s="118"/>
      <c r="AM739" s="118"/>
      <c r="AN739" s="118"/>
      <c r="AO739" s="118"/>
      <c r="AP739" s="118"/>
      <c r="AQ739" s="118"/>
      <c r="AR739" s="118"/>
      <c r="AS739" s="118"/>
      <c r="AT739" s="118"/>
      <c r="AU739" s="118"/>
    </row>
    <row r="740">
      <c r="A740" s="113"/>
      <c r="B740" s="113"/>
      <c r="C740" s="114"/>
      <c r="D740" s="114"/>
      <c r="E740" s="114"/>
      <c r="F740" s="127"/>
      <c r="G740" s="114"/>
      <c r="H740" s="114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  <c r="AL740" s="118"/>
      <c r="AM740" s="118"/>
      <c r="AN740" s="118"/>
      <c r="AO740" s="118"/>
      <c r="AP740" s="118"/>
      <c r="AQ740" s="118"/>
      <c r="AR740" s="118"/>
      <c r="AS740" s="118"/>
      <c r="AT740" s="118"/>
      <c r="AU740" s="118"/>
    </row>
    <row r="741">
      <c r="A741" s="113"/>
      <c r="B741" s="113"/>
      <c r="C741" s="114"/>
      <c r="D741" s="114"/>
      <c r="E741" s="114"/>
      <c r="F741" s="127"/>
      <c r="G741" s="114"/>
      <c r="H741" s="114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  <c r="AL741" s="118"/>
      <c r="AM741" s="118"/>
      <c r="AN741" s="118"/>
      <c r="AO741" s="118"/>
      <c r="AP741" s="118"/>
      <c r="AQ741" s="118"/>
      <c r="AR741" s="118"/>
      <c r="AS741" s="118"/>
      <c r="AT741" s="118"/>
      <c r="AU741" s="118"/>
    </row>
    <row r="742">
      <c r="A742" s="113"/>
      <c r="B742" s="113"/>
      <c r="C742" s="114"/>
      <c r="D742" s="114"/>
      <c r="E742" s="114"/>
      <c r="F742" s="127"/>
      <c r="G742" s="114"/>
      <c r="H742" s="114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  <c r="AL742" s="118"/>
      <c r="AM742" s="118"/>
      <c r="AN742" s="118"/>
      <c r="AO742" s="118"/>
      <c r="AP742" s="118"/>
      <c r="AQ742" s="118"/>
      <c r="AR742" s="118"/>
      <c r="AS742" s="118"/>
      <c r="AT742" s="118"/>
      <c r="AU742" s="118"/>
    </row>
    <row r="743">
      <c r="A743" s="113"/>
      <c r="B743" s="113"/>
      <c r="C743" s="114"/>
      <c r="D743" s="114"/>
      <c r="E743" s="114"/>
      <c r="F743" s="127"/>
      <c r="G743" s="114"/>
      <c r="H743" s="114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  <c r="AL743" s="118"/>
      <c r="AM743" s="118"/>
      <c r="AN743" s="118"/>
      <c r="AO743" s="118"/>
      <c r="AP743" s="118"/>
      <c r="AQ743" s="118"/>
      <c r="AR743" s="118"/>
      <c r="AS743" s="118"/>
      <c r="AT743" s="118"/>
      <c r="AU743" s="118"/>
    </row>
    <row r="744">
      <c r="A744" s="113"/>
      <c r="B744" s="113"/>
      <c r="C744" s="114"/>
      <c r="D744" s="114"/>
      <c r="E744" s="114"/>
      <c r="F744" s="127"/>
      <c r="G744" s="114"/>
      <c r="H744" s="114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  <c r="AP744" s="118"/>
      <c r="AQ744" s="118"/>
      <c r="AR744" s="118"/>
      <c r="AS744" s="118"/>
      <c r="AT744" s="118"/>
      <c r="AU744" s="118"/>
    </row>
    <row r="745">
      <c r="A745" s="113"/>
      <c r="B745" s="113"/>
      <c r="C745" s="114"/>
      <c r="D745" s="114"/>
      <c r="E745" s="114"/>
      <c r="F745" s="127"/>
      <c r="G745" s="114"/>
      <c r="H745" s="114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  <c r="AL745" s="118"/>
      <c r="AM745" s="118"/>
      <c r="AN745" s="118"/>
      <c r="AO745" s="118"/>
      <c r="AP745" s="118"/>
      <c r="AQ745" s="118"/>
      <c r="AR745" s="118"/>
      <c r="AS745" s="118"/>
      <c r="AT745" s="118"/>
      <c r="AU745" s="118"/>
    </row>
    <row r="746">
      <c r="A746" s="113"/>
      <c r="B746" s="113"/>
      <c r="C746" s="114"/>
      <c r="D746" s="114"/>
      <c r="E746" s="114"/>
      <c r="F746" s="127"/>
      <c r="G746" s="114"/>
      <c r="H746" s="114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  <c r="AL746" s="118"/>
      <c r="AM746" s="118"/>
      <c r="AN746" s="118"/>
      <c r="AO746" s="118"/>
      <c r="AP746" s="118"/>
      <c r="AQ746" s="118"/>
      <c r="AR746" s="118"/>
      <c r="AS746" s="118"/>
      <c r="AT746" s="118"/>
      <c r="AU746" s="118"/>
    </row>
    <row r="747">
      <c r="A747" s="113"/>
      <c r="B747" s="113"/>
      <c r="C747" s="114"/>
      <c r="D747" s="114"/>
      <c r="E747" s="114"/>
      <c r="F747" s="127"/>
      <c r="G747" s="114"/>
      <c r="H747" s="114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  <c r="AL747" s="118"/>
      <c r="AM747" s="118"/>
      <c r="AN747" s="118"/>
      <c r="AO747" s="118"/>
      <c r="AP747" s="118"/>
      <c r="AQ747" s="118"/>
      <c r="AR747" s="118"/>
      <c r="AS747" s="118"/>
      <c r="AT747" s="118"/>
      <c r="AU747" s="118"/>
    </row>
    <row r="748">
      <c r="A748" s="113"/>
      <c r="B748" s="113"/>
      <c r="C748" s="114"/>
      <c r="D748" s="114"/>
      <c r="E748" s="114"/>
      <c r="F748" s="127"/>
      <c r="G748" s="114"/>
      <c r="H748" s="114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  <c r="AL748" s="118"/>
      <c r="AM748" s="118"/>
      <c r="AN748" s="118"/>
      <c r="AO748" s="118"/>
      <c r="AP748" s="118"/>
      <c r="AQ748" s="118"/>
      <c r="AR748" s="118"/>
      <c r="AS748" s="118"/>
      <c r="AT748" s="118"/>
      <c r="AU748" s="118"/>
    </row>
    <row r="749">
      <c r="A749" s="113"/>
      <c r="B749" s="113"/>
      <c r="C749" s="114"/>
      <c r="D749" s="114"/>
      <c r="E749" s="114"/>
      <c r="F749" s="127"/>
      <c r="G749" s="114"/>
      <c r="H749" s="114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  <c r="AL749" s="118"/>
      <c r="AM749" s="118"/>
      <c r="AN749" s="118"/>
      <c r="AO749" s="118"/>
      <c r="AP749" s="118"/>
      <c r="AQ749" s="118"/>
      <c r="AR749" s="118"/>
      <c r="AS749" s="118"/>
      <c r="AT749" s="118"/>
      <c r="AU749" s="118"/>
    </row>
    <row r="750">
      <c r="A750" s="113"/>
      <c r="B750" s="113"/>
      <c r="C750" s="114"/>
      <c r="D750" s="114"/>
      <c r="E750" s="114"/>
      <c r="F750" s="127"/>
      <c r="G750" s="114"/>
      <c r="H750" s="114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  <c r="AL750" s="118"/>
      <c r="AM750" s="118"/>
      <c r="AN750" s="118"/>
      <c r="AO750" s="118"/>
      <c r="AP750" s="118"/>
      <c r="AQ750" s="118"/>
      <c r="AR750" s="118"/>
      <c r="AS750" s="118"/>
      <c r="AT750" s="118"/>
      <c r="AU750" s="118"/>
    </row>
    <row r="751">
      <c r="A751" s="113"/>
      <c r="B751" s="113"/>
      <c r="C751" s="114"/>
      <c r="D751" s="114"/>
      <c r="E751" s="114"/>
      <c r="F751" s="127"/>
      <c r="G751" s="114"/>
      <c r="H751" s="114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  <c r="AL751" s="118"/>
      <c r="AM751" s="118"/>
      <c r="AN751" s="118"/>
      <c r="AO751" s="118"/>
      <c r="AP751" s="118"/>
      <c r="AQ751" s="118"/>
      <c r="AR751" s="118"/>
      <c r="AS751" s="118"/>
      <c r="AT751" s="118"/>
      <c r="AU751" s="118"/>
    </row>
    <row r="752">
      <c r="A752" s="113"/>
      <c r="B752" s="113"/>
      <c r="C752" s="114"/>
      <c r="D752" s="114"/>
      <c r="E752" s="114"/>
      <c r="F752" s="127"/>
      <c r="G752" s="114"/>
      <c r="H752" s="114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  <c r="AL752" s="118"/>
      <c r="AM752" s="118"/>
      <c r="AN752" s="118"/>
      <c r="AO752" s="118"/>
      <c r="AP752" s="118"/>
      <c r="AQ752" s="118"/>
      <c r="AR752" s="118"/>
      <c r="AS752" s="118"/>
      <c r="AT752" s="118"/>
      <c r="AU752" s="118"/>
    </row>
    <row r="753">
      <c r="A753" s="113"/>
      <c r="B753" s="113"/>
      <c r="C753" s="114"/>
      <c r="D753" s="114"/>
      <c r="E753" s="114"/>
      <c r="F753" s="127"/>
      <c r="G753" s="114"/>
      <c r="H753" s="114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  <c r="AL753" s="118"/>
      <c r="AM753" s="118"/>
      <c r="AN753" s="118"/>
      <c r="AO753" s="118"/>
      <c r="AP753" s="118"/>
      <c r="AQ753" s="118"/>
      <c r="AR753" s="118"/>
      <c r="AS753" s="118"/>
      <c r="AT753" s="118"/>
      <c r="AU753" s="118"/>
    </row>
    <row r="754">
      <c r="A754" s="113"/>
      <c r="B754" s="113"/>
      <c r="C754" s="114"/>
      <c r="D754" s="114"/>
      <c r="E754" s="114"/>
      <c r="F754" s="127"/>
      <c r="G754" s="114"/>
      <c r="H754" s="114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  <c r="AL754" s="118"/>
      <c r="AM754" s="118"/>
      <c r="AN754" s="118"/>
      <c r="AO754" s="118"/>
      <c r="AP754" s="118"/>
      <c r="AQ754" s="118"/>
      <c r="AR754" s="118"/>
      <c r="AS754" s="118"/>
      <c r="AT754" s="118"/>
      <c r="AU754" s="118"/>
    </row>
    <row r="755">
      <c r="A755" s="113"/>
      <c r="B755" s="113"/>
      <c r="C755" s="114"/>
      <c r="D755" s="114"/>
      <c r="E755" s="114"/>
      <c r="F755" s="127"/>
      <c r="G755" s="114"/>
      <c r="H755" s="114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  <c r="AL755" s="118"/>
      <c r="AM755" s="118"/>
      <c r="AN755" s="118"/>
      <c r="AO755" s="118"/>
      <c r="AP755" s="118"/>
      <c r="AQ755" s="118"/>
      <c r="AR755" s="118"/>
      <c r="AS755" s="118"/>
      <c r="AT755" s="118"/>
      <c r="AU755" s="118"/>
    </row>
    <row r="756">
      <c r="A756" s="113"/>
      <c r="B756" s="113"/>
      <c r="C756" s="114"/>
      <c r="D756" s="114"/>
      <c r="E756" s="114"/>
      <c r="F756" s="127"/>
      <c r="G756" s="114"/>
      <c r="H756" s="114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  <c r="AL756" s="118"/>
      <c r="AM756" s="118"/>
      <c r="AN756" s="118"/>
      <c r="AO756" s="118"/>
      <c r="AP756" s="118"/>
      <c r="AQ756" s="118"/>
      <c r="AR756" s="118"/>
      <c r="AS756" s="118"/>
      <c r="AT756" s="118"/>
      <c r="AU756" s="118"/>
    </row>
    <row r="757">
      <c r="A757" s="113"/>
      <c r="B757" s="113"/>
      <c r="C757" s="114"/>
      <c r="D757" s="114"/>
      <c r="E757" s="114"/>
      <c r="F757" s="127"/>
      <c r="G757" s="114"/>
      <c r="H757" s="114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  <c r="AL757" s="118"/>
      <c r="AM757" s="118"/>
      <c r="AN757" s="118"/>
      <c r="AO757" s="118"/>
      <c r="AP757" s="118"/>
      <c r="AQ757" s="118"/>
      <c r="AR757" s="118"/>
      <c r="AS757" s="118"/>
      <c r="AT757" s="118"/>
      <c r="AU757" s="118"/>
    </row>
    <row r="758">
      <c r="A758" s="113"/>
      <c r="B758" s="113"/>
      <c r="C758" s="114"/>
      <c r="D758" s="114"/>
      <c r="E758" s="114"/>
      <c r="F758" s="127"/>
      <c r="G758" s="114"/>
      <c r="H758" s="114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  <c r="AL758" s="118"/>
      <c r="AM758" s="118"/>
      <c r="AN758" s="118"/>
      <c r="AO758" s="118"/>
      <c r="AP758" s="118"/>
      <c r="AQ758" s="118"/>
      <c r="AR758" s="118"/>
      <c r="AS758" s="118"/>
      <c r="AT758" s="118"/>
      <c r="AU758" s="118"/>
    </row>
    <row r="759">
      <c r="A759" s="113"/>
      <c r="B759" s="113"/>
      <c r="C759" s="114"/>
      <c r="D759" s="114"/>
      <c r="E759" s="114"/>
      <c r="F759" s="127"/>
      <c r="G759" s="114"/>
      <c r="H759" s="114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  <c r="AL759" s="118"/>
      <c r="AM759" s="118"/>
      <c r="AN759" s="118"/>
      <c r="AO759" s="118"/>
      <c r="AP759" s="118"/>
      <c r="AQ759" s="118"/>
      <c r="AR759" s="118"/>
      <c r="AS759" s="118"/>
      <c r="AT759" s="118"/>
      <c r="AU759" s="118"/>
    </row>
    <row r="760">
      <c r="A760" s="113"/>
      <c r="B760" s="113"/>
      <c r="C760" s="114"/>
      <c r="D760" s="114"/>
      <c r="E760" s="114"/>
      <c r="F760" s="127"/>
      <c r="G760" s="114"/>
      <c r="H760" s="114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  <c r="AL760" s="118"/>
      <c r="AM760" s="118"/>
      <c r="AN760" s="118"/>
      <c r="AO760" s="118"/>
      <c r="AP760" s="118"/>
      <c r="AQ760" s="118"/>
      <c r="AR760" s="118"/>
      <c r="AS760" s="118"/>
      <c r="AT760" s="118"/>
      <c r="AU760" s="118"/>
    </row>
    <row r="761">
      <c r="A761" s="113"/>
      <c r="B761" s="113"/>
      <c r="C761" s="114"/>
      <c r="D761" s="114"/>
      <c r="E761" s="114"/>
      <c r="F761" s="127"/>
      <c r="G761" s="114"/>
      <c r="H761" s="114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  <c r="AL761" s="118"/>
      <c r="AM761" s="118"/>
      <c r="AN761" s="118"/>
      <c r="AO761" s="118"/>
      <c r="AP761" s="118"/>
      <c r="AQ761" s="118"/>
      <c r="AR761" s="118"/>
      <c r="AS761" s="118"/>
      <c r="AT761" s="118"/>
      <c r="AU761" s="118"/>
    </row>
    <row r="762">
      <c r="A762" s="113"/>
      <c r="B762" s="113"/>
      <c r="C762" s="114"/>
      <c r="D762" s="114"/>
      <c r="E762" s="114"/>
      <c r="F762" s="127"/>
      <c r="G762" s="114"/>
      <c r="H762" s="114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  <c r="AL762" s="118"/>
      <c r="AM762" s="118"/>
      <c r="AN762" s="118"/>
      <c r="AO762" s="118"/>
      <c r="AP762" s="118"/>
      <c r="AQ762" s="118"/>
      <c r="AR762" s="118"/>
      <c r="AS762" s="118"/>
      <c r="AT762" s="118"/>
      <c r="AU762" s="118"/>
    </row>
    <row r="763">
      <c r="A763" s="113"/>
      <c r="B763" s="113"/>
      <c r="C763" s="114"/>
      <c r="D763" s="114"/>
      <c r="E763" s="114"/>
      <c r="F763" s="127"/>
      <c r="G763" s="114"/>
      <c r="H763" s="114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  <c r="AL763" s="118"/>
      <c r="AM763" s="118"/>
      <c r="AN763" s="118"/>
      <c r="AO763" s="118"/>
      <c r="AP763" s="118"/>
      <c r="AQ763" s="118"/>
      <c r="AR763" s="118"/>
      <c r="AS763" s="118"/>
      <c r="AT763" s="118"/>
      <c r="AU763" s="118"/>
    </row>
    <row r="764">
      <c r="A764" s="113"/>
      <c r="B764" s="113"/>
      <c r="C764" s="114"/>
      <c r="D764" s="114"/>
      <c r="E764" s="114"/>
      <c r="F764" s="127"/>
      <c r="G764" s="114"/>
      <c r="H764" s="114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  <c r="AL764" s="118"/>
      <c r="AM764" s="118"/>
      <c r="AN764" s="118"/>
      <c r="AO764" s="118"/>
      <c r="AP764" s="118"/>
      <c r="AQ764" s="118"/>
      <c r="AR764" s="118"/>
      <c r="AS764" s="118"/>
      <c r="AT764" s="118"/>
      <c r="AU764" s="118"/>
    </row>
    <row r="765">
      <c r="A765" s="113"/>
      <c r="B765" s="113"/>
      <c r="C765" s="114"/>
      <c r="D765" s="114"/>
      <c r="E765" s="114"/>
      <c r="F765" s="127"/>
      <c r="G765" s="114"/>
      <c r="H765" s="114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  <c r="AL765" s="118"/>
      <c r="AM765" s="118"/>
      <c r="AN765" s="118"/>
      <c r="AO765" s="118"/>
      <c r="AP765" s="118"/>
      <c r="AQ765" s="118"/>
      <c r="AR765" s="118"/>
      <c r="AS765" s="118"/>
      <c r="AT765" s="118"/>
      <c r="AU765" s="118"/>
    </row>
    <row r="766">
      <c r="A766" s="113"/>
      <c r="B766" s="113"/>
      <c r="C766" s="114"/>
      <c r="D766" s="114"/>
      <c r="E766" s="114"/>
      <c r="F766" s="127"/>
      <c r="G766" s="114"/>
      <c r="H766" s="114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  <c r="AL766" s="118"/>
      <c r="AM766" s="118"/>
      <c r="AN766" s="118"/>
      <c r="AO766" s="118"/>
      <c r="AP766" s="118"/>
      <c r="AQ766" s="118"/>
      <c r="AR766" s="118"/>
      <c r="AS766" s="118"/>
      <c r="AT766" s="118"/>
      <c r="AU766" s="118"/>
    </row>
    <row r="767">
      <c r="A767" s="113"/>
      <c r="B767" s="113"/>
      <c r="C767" s="114"/>
      <c r="D767" s="114"/>
      <c r="E767" s="114"/>
      <c r="F767" s="127"/>
      <c r="G767" s="114"/>
      <c r="H767" s="114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  <c r="AL767" s="118"/>
      <c r="AM767" s="118"/>
      <c r="AN767" s="118"/>
      <c r="AO767" s="118"/>
      <c r="AP767" s="118"/>
      <c r="AQ767" s="118"/>
      <c r="AR767" s="118"/>
      <c r="AS767" s="118"/>
      <c r="AT767" s="118"/>
      <c r="AU767" s="118"/>
    </row>
    <row r="768">
      <c r="A768" s="113"/>
      <c r="B768" s="113"/>
      <c r="C768" s="114"/>
      <c r="D768" s="114"/>
      <c r="E768" s="114"/>
      <c r="F768" s="127"/>
      <c r="G768" s="114"/>
      <c r="H768" s="114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  <c r="AL768" s="118"/>
      <c r="AM768" s="118"/>
      <c r="AN768" s="118"/>
      <c r="AO768" s="118"/>
      <c r="AP768" s="118"/>
      <c r="AQ768" s="118"/>
      <c r="AR768" s="118"/>
      <c r="AS768" s="118"/>
      <c r="AT768" s="118"/>
      <c r="AU768" s="118"/>
    </row>
    <row r="769">
      <c r="A769" s="113"/>
      <c r="B769" s="113"/>
      <c r="C769" s="114"/>
      <c r="D769" s="114"/>
      <c r="E769" s="114"/>
      <c r="F769" s="127"/>
      <c r="G769" s="114"/>
      <c r="H769" s="114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  <c r="AL769" s="118"/>
      <c r="AM769" s="118"/>
      <c r="AN769" s="118"/>
      <c r="AO769" s="118"/>
      <c r="AP769" s="118"/>
      <c r="AQ769" s="118"/>
      <c r="AR769" s="118"/>
      <c r="AS769" s="118"/>
      <c r="AT769" s="118"/>
      <c r="AU769" s="118"/>
    </row>
    <row r="770">
      <c r="A770" s="113"/>
      <c r="B770" s="113"/>
      <c r="C770" s="114"/>
      <c r="D770" s="114"/>
      <c r="E770" s="114"/>
      <c r="F770" s="127"/>
      <c r="G770" s="114"/>
      <c r="H770" s="114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  <c r="AL770" s="118"/>
      <c r="AM770" s="118"/>
      <c r="AN770" s="118"/>
      <c r="AO770" s="118"/>
      <c r="AP770" s="118"/>
      <c r="AQ770" s="118"/>
      <c r="AR770" s="118"/>
      <c r="AS770" s="118"/>
      <c r="AT770" s="118"/>
      <c r="AU770" s="118"/>
    </row>
    <row r="771">
      <c r="A771" s="113"/>
      <c r="B771" s="113"/>
      <c r="C771" s="114"/>
      <c r="D771" s="114"/>
      <c r="E771" s="114"/>
      <c r="F771" s="127"/>
      <c r="G771" s="114"/>
      <c r="H771" s="114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  <c r="AL771" s="118"/>
      <c r="AM771" s="118"/>
      <c r="AN771" s="118"/>
      <c r="AO771" s="118"/>
      <c r="AP771" s="118"/>
      <c r="AQ771" s="118"/>
      <c r="AR771" s="118"/>
      <c r="AS771" s="118"/>
      <c r="AT771" s="118"/>
      <c r="AU771" s="118"/>
    </row>
    <row r="772">
      <c r="A772" s="113"/>
      <c r="B772" s="113"/>
      <c r="C772" s="114"/>
      <c r="D772" s="114"/>
      <c r="E772" s="114"/>
      <c r="F772" s="127"/>
      <c r="G772" s="114"/>
      <c r="H772" s="114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  <c r="AL772" s="118"/>
      <c r="AM772" s="118"/>
      <c r="AN772" s="118"/>
      <c r="AO772" s="118"/>
      <c r="AP772" s="118"/>
      <c r="AQ772" s="118"/>
      <c r="AR772" s="118"/>
      <c r="AS772" s="118"/>
      <c r="AT772" s="118"/>
      <c r="AU772" s="118"/>
    </row>
    <row r="773">
      <c r="A773" s="113"/>
      <c r="B773" s="113"/>
      <c r="C773" s="114"/>
      <c r="D773" s="114"/>
      <c r="E773" s="114"/>
      <c r="F773" s="127"/>
      <c r="G773" s="114"/>
      <c r="H773" s="114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  <c r="AL773" s="118"/>
      <c r="AM773" s="118"/>
      <c r="AN773" s="118"/>
      <c r="AO773" s="118"/>
      <c r="AP773" s="118"/>
      <c r="AQ773" s="118"/>
      <c r="AR773" s="118"/>
      <c r="AS773" s="118"/>
      <c r="AT773" s="118"/>
      <c r="AU773" s="118"/>
    </row>
    <row r="774">
      <c r="A774" s="113"/>
      <c r="B774" s="113"/>
      <c r="C774" s="114"/>
      <c r="D774" s="114"/>
      <c r="E774" s="114"/>
      <c r="F774" s="127"/>
      <c r="G774" s="114"/>
      <c r="H774" s="114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  <c r="AL774" s="118"/>
      <c r="AM774" s="118"/>
      <c r="AN774" s="118"/>
      <c r="AO774" s="118"/>
      <c r="AP774" s="118"/>
      <c r="AQ774" s="118"/>
      <c r="AR774" s="118"/>
      <c r="AS774" s="118"/>
      <c r="AT774" s="118"/>
      <c r="AU774" s="118"/>
    </row>
    <row r="775">
      <c r="A775" s="113"/>
      <c r="B775" s="113"/>
      <c r="C775" s="114"/>
      <c r="D775" s="114"/>
      <c r="E775" s="114"/>
      <c r="F775" s="127"/>
      <c r="G775" s="114"/>
      <c r="H775" s="114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  <c r="AL775" s="118"/>
      <c r="AM775" s="118"/>
      <c r="AN775" s="118"/>
      <c r="AO775" s="118"/>
      <c r="AP775" s="118"/>
      <c r="AQ775" s="118"/>
      <c r="AR775" s="118"/>
      <c r="AS775" s="118"/>
      <c r="AT775" s="118"/>
      <c r="AU775" s="118"/>
    </row>
    <row r="776">
      <c r="A776" s="113"/>
      <c r="B776" s="113"/>
      <c r="C776" s="114"/>
      <c r="D776" s="114"/>
      <c r="E776" s="114"/>
      <c r="F776" s="127"/>
      <c r="G776" s="114"/>
      <c r="H776" s="114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  <c r="AL776" s="118"/>
      <c r="AM776" s="118"/>
      <c r="AN776" s="118"/>
      <c r="AO776" s="118"/>
      <c r="AP776" s="118"/>
      <c r="AQ776" s="118"/>
      <c r="AR776" s="118"/>
      <c r="AS776" s="118"/>
      <c r="AT776" s="118"/>
      <c r="AU776" s="118"/>
    </row>
    <row r="777">
      <c r="A777" s="113"/>
      <c r="B777" s="113"/>
      <c r="C777" s="114"/>
      <c r="D777" s="114"/>
      <c r="E777" s="114"/>
      <c r="F777" s="127"/>
      <c r="G777" s="114"/>
      <c r="H777" s="114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  <c r="AL777" s="118"/>
      <c r="AM777" s="118"/>
      <c r="AN777" s="118"/>
      <c r="AO777" s="118"/>
      <c r="AP777" s="118"/>
      <c r="AQ777" s="118"/>
      <c r="AR777" s="118"/>
      <c r="AS777" s="118"/>
      <c r="AT777" s="118"/>
      <c r="AU777" s="118"/>
    </row>
    <row r="778">
      <c r="A778" s="113"/>
      <c r="B778" s="113"/>
      <c r="C778" s="114"/>
      <c r="D778" s="114"/>
      <c r="E778" s="114"/>
      <c r="F778" s="127"/>
      <c r="G778" s="114"/>
      <c r="H778" s="114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  <c r="AL778" s="118"/>
      <c r="AM778" s="118"/>
      <c r="AN778" s="118"/>
      <c r="AO778" s="118"/>
      <c r="AP778" s="118"/>
      <c r="AQ778" s="118"/>
      <c r="AR778" s="118"/>
      <c r="AS778" s="118"/>
      <c r="AT778" s="118"/>
      <c r="AU778" s="118"/>
    </row>
    <row r="779">
      <c r="A779" s="113"/>
      <c r="B779" s="113"/>
      <c r="C779" s="114"/>
      <c r="D779" s="114"/>
      <c r="E779" s="114"/>
      <c r="F779" s="127"/>
      <c r="G779" s="114"/>
      <c r="H779" s="114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  <c r="AL779" s="118"/>
      <c r="AM779" s="118"/>
      <c r="AN779" s="118"/>
      <c r="AO779" s="118"/>
      <c r="AP779" s="118"/>
      <c r="AQ779" s="118"/>
      <c r="AR779" s="118"/>
      <c r="AS779" s="118"/>
      <c r="AT779" s="118"/>
      <c r="AU779" s="118"/>
    </row>
    <row r="780">
      <c r="A780" s="113"/>
      <c r="B780" s="113"/>
      <c r="C780" s="114"/>
      <c r="D780" s="114"/>
      <c r="E780" s="114"/>
      <c r="F780" s="127"/>
      <c r="G780" s="114"/>
      <c r="H780" s="114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  <c r="AL780" s="118"/>
      <c r="AM780" s="118"/>
      <c r="AN780" s="118"/>
      <c r="AO780" s="118"/>
      <c r="AP780" s="118"/>
      <c r="AQ780" s="118"/>
      <c r="AR780" s="118"/>
      <c r="AS780" s="118"/>
      <c r="AT780" s="118"/>
      <c r="AU780" s="118"/>
    </row>
    <row r="781">
      <c r="A781" s="113"/>
      <c r="B781" s="113"/>
      <c r="C781" s="114"/>
      <c r="D781" s="114"/>
      <c r="E781" s="114"/>
      <c r="F781" s="127"/>
      <c r="G781" s="114"/>
      <c r="H781" s="114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  <c r="AL781" s="118"/>
      <c r="AM781" s="118"/>
      <c r="AN781" s="118"/>
      <c r="AO781" s="118"/>
      <c r="AP781" s="118"/>
      <c r="AQ781" s="118"/>
      <c r="AR781" s="118"/>
      <c r="AS781" s="118"/>
      <c r="AT781" s="118"/>
      <c r="AU781" s="118"/>
    </row>
    <row r="782">
      <c r="A782" s="113"/>
      <c r="B782" s="113"/>
      <c r="C782" s="114"/>
      <c r="D782" s="114"/>
      <c r="E782" s="114"/>
      <c r="F782" s="127"/>
      <c r="G782" s="114"/>
      <c r="H782" s="114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  <c r="AL782" s="118"/>
      <c r="AM782" s="118"/>
      <c r="AN782" s="118"/>
      <c r="AO782" s="118"/>
      <c r="AP782" s="118"/>
      <c r="AQ782" s="118"/>
      <c r="AR782" s="118"/>
      <c r="AS782" s="118"/>
      <c r="AT782" s="118"/>
      <c r="AU782" s="118"/>
    </row>
    <row r="783">
      <c r="A783" s="113"/>
      <c r="B783" s="113"/>
      <c r="C783" s="114"/>
      <c r="D783" s="114"/>
      <c r="E783" s="114"/>
      <c r="F783" s="127"/>
      <c r="G783" s="114"/>
      <c r="H783" s="114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  <c r="AL783" s="118"/>
      <c r="AM783" s="118"/>
      <c r="AN783" s="118"/>
      <c r="AO783" s="118"/>
      <c r="AP783" s="118"/>
      <c r="AQ783" s="118"/>
      <c r="AR783" s="118"/>
      <c r="AS783" s="118"/>
      <c r="AT783" s="118"/>
      <c r="AU783" s="118"/>
    </row>
    <row r="784">
      <c r="A784" s="113"/>
      <c r="B784" s="113"/>
      <c r="C784" s="114"/>
      <c r="D784" s="114"/>
      <c r="E784" s="114"/>
      <c r="F784" s="127"/>
      <c r="G784" s="114"/>
      <c r="H784" s="114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  <c r="AL784" s="118"/>
      <c r="AM784" s="118"/>
      <c r="AN784" s="118"/>
      <c r="AO784" s="118"/>
      <c r="AP784" s="118"/>
      <c r="AQ784" s="118"/>
      <c r="AR784" s="118"/>
      <c r="AS784" s="118"/>
      <c r="AT784" s="118"/>
      <c r="AU784" s="118"/>
    </row>
    <row r="785">
      <c r="A785" s="113"/>
      <c r="B785" s="113"/>
      <c r="C785" s="114"/>
      <c r="D785" s="114"/>
      <c r="E785" s="114"/>
      <c r="F785" s="127"/>
      <c r="G785" s="114"/>
      <c r="H785" s="114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  <c r="AL785" s="118"/>
      <c r="AM785" s="118"/>
      <c r="AN785" s="118"/>
      <c r="AO785" s="118"/>
      <c r="AP785" s="118"/>
      <c r="AQ785" s="118"/>
      <c r="AR785" s="118"/>
      <c r="AS785" s="118"/>
      <c r="AT785" s="118"/>
      <c r="AU785" s="118"/>
    </row>
    <row r="786">
      <c r="A786" s="113"/>
      <c r="B786" s="113"/>
      <c r="C786" s="114"/>
      <c r="D786" s="114"/>
      <c r="E786" s="114"/>
      <c r="F786" s="127"/>
      <c r="G786" s="114"/>
      <c r="H786" s="114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  <c r="AL786" s="118"/>
      <c r="AM786" s="118"/>
      <c r="AN786" s="118"/>
      <c r="AO786" s="118"/>
      <c r="AP786" s="118"/>
      <c r="AQ786" s="118"/>
      <c r="AR786" s="118"/>
      <c r="AS786" s="118"/>
      <c r="AT786" s="118"/>
      <c r="AU786" s="118"/>
    </row>
    <row r="787">
      <c r="A787" s="113"/>
      <c r="B787" s="113"/>
      <c r="C787" s="114"/>
      <c r="D787" s="114"/>
      <c r="E787" s="114"/>
      <c r="F787" s="127"/>
      <c r="G787" s="114"/>
      <c r="H787" s="114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  <c r="AL787" s="118"/>
      <c r="AM787" s="118"/>
      <c r="AN787" s="118"/>
      <c r="AO787" s="118"/>
      <c r="AP787" s="118"/>
      <c r="AQ787" s="118"/>
      <c r="AR787" s="118"/>
      <c r="AS787" s="118"/>
      <c r="AT787" s="118"/>
      <c r="AU787" s="118"/>
    </row>
    <row r="788">
      <c r="A788" s="113"/>
      <c r="B788" s="113"/>
      <c r="C788" s="114"/>
      <c r="D788" s="114"/>
      <c r="E788" s="114"/>
      <c r="F788" s="127"/>
      <c r="G788" s="114"/>
      <c r="H788" s="114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  <c r="AL788" s="118"/>
      <c r="AM788" s="118"/>
      <c r="AN788" s="118"/>
      <c r="AO788" s="118"/>
      <c r="AP788" s="118"/>
      <c r="AQ788" s="118"/>
      <c r="AR788" s="118"/>
      <c r="AS788" s="118"/>
      <c r="AT788" s="118"/>
      <c r="AU788" s="118"/>
    </row>
    <row r="789">
      <c r="A789" s="113"/>
      <c r="B789" s="113"/>
      <c r="C789" s="114"/>
      <c r="D789" s="114"/>
      <c r="E789" s="114"/>
      <c r="F789" s="127"/>
      <c r="G789" s="114"/>
      <c r="H789" s="114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  <c r="AL789" s="118"/>
      <c r="AM789" s="118"/>
      <c r="AN789" s="118"/>
      <c r="AO789" s="118"/>
      <c r="AP789" s="118"/>
      <c r="AQ789" s="118"/>
      <c r="AR789" s="118"/>
      <c r="AS789" s="118"/>
      <c r="AT789" s="118"/>
      <c r="AU789" s="118"/>
    </row>
    <row r="790">
      <c r="A790" s="113"/>
      <c r="B790" s="113"/>
      <c r="C790" s="114"/>
      <c r="D790" s="114"/>
      <c r="E790" s="114"/>
      <c r="F790" s="127"/>
      <c r="G790" s="114"/>
      <c r="H790" s="114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  <c r="AL790" s="118"/>
      <c r="AM790" s="118"/>
      <c r="AN790" s="118"/>
      <c r="AO790" s="118"/>
      <c r="AP790" s="118"/>
      <c r="AQ790" s="118"/>
      <c r="AR790" s="118"/>
      <c r="AS790" s="118"/>
      <c r="AT790" s="118"/>
      <c r="AU790" s="118"/>
    </row>
    <row r="791">
      <c r="A791" s="113"/>
      <c r="B791" s="113"/>
      <c r="C791" s="114"/>
      <c r="D791" s="114"/>
      <c r="E791" s="114"/>
      <c r="F791" s="127"/>
      <c r="G791" s="114"/>
      <c r="H791" s="114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  <c r="AL791" s="118"/>
      <c r="AM791" s="118"/>
      <c r="AN791" s="118"/>
      <c r="AO791" s="118"/>
      <c r="AP791" s="118"/>
      <c r="AQ791" s="118"/>
      <c r="AR791" s="118"/>
      <c r="AS791" s="118"/>
      <c r="AT791" s="118"/>
      <c r="AU791" s="118"/>
    </row>
    <row r="792">
      <c r="A792" s="113"/>
      <c r="B792" s="113"/>
      <c r="C792" s="114"/>
      <c r="D792" s="114"/>
      <c r="E792" s="114"/>
      <c r="F792" s="127"/>
      <c r="G792" s="114"/>
      <c r="H792" s="114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  <c r="AL792" s="118"/>
      <c r="AM792" s="118"/>
      <c r="AN792" s="118"/>
      <c r="AO792" s="118"/>
      <c r="AP792" s="118"/>
      <c r="AQ792" s="118"/>
      <c r="AR792" s="118"/>
      <c r="AS792" s="118"/>
      <c r="AT792" s="118"/>
      <c r="AU792" s="118"/>
    </row>
    <row r="793">
      <c r="A793" s="113"/>
      <c r="B793" s="113"/>
      <c r="C793" s="114"/>
      <c r="D793" s="114"/>
      <c r="E793" s="114"/>
      <c r="F793" s="127"/>
      <c r="G793" s="114"/>
      <c r="H793" s="114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  <c r="AL793" s="118"/>
      <c r="AM793" s="118"/>
      <c r="AN793" s="118"/>
      <c r="AO793" s="118"/>
      <c r="AP793" s="118"/>
      <c r="AQ793" s="118"/>
      <c r="AR793" s="118"/>
      <c r="AS793" s="118"/>
      <c r="AT793" s="118"/>
      <c r="AU793" s="118"/>
    </row>
    <row r="794">
      <c r="A794" s="113"/>
      <c r="B794" s="113"/>
      <c r="C794" s="114"/>
      <c r="D794" s="114"/>
      <c r="E794" s="114"/>
      <c r="F794" s="127"/>
      <c r="G794" s="114"/>
      <c r="H794" s="114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  <c r="AL794" s="118"/>
      <c r="AM794" s="118"/>
      <c r="AN794" s="118"/>
      <c r="AO794" s="118"/>
      <c r="AP794" s="118"/>
      <c r="AQ794" s="118"/>
      <c r="AR794" s="118"/>
      <c r="AS794" s="118"/>
      <c r="AT794" s="118"/>
      <c r="AU794" s="118"/>
    </row>
    <row r="795">
      <c r="A795" s="113"/>
      <c r="B795" s="113"/>
      <c r="C795" s="114"/>
      <c r="D795" s="114"/>
      <c r="E795" s="114"/>
      <c r="F795" s="127"/>
      <c r="G795" s="114"/>
      <c r="H795" s="114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  <c r="AL795" s="118"/>
      <c r="AM795" s="118"/>
      <c r="AN795" s="118"/>
      <c r="AO795" s="118"/>
      <c r="AP795" s="118"/>
      <c r="AQ795" s="118"/>
      <c r="AR795" s="118"/>
      <c r="AS795" s="118"/>
      <c r="AT795" s="118"/>
      <c r="AU795" s="118"/>
    </row>
    <row r="796">
      <c r="A796" s="113"/>
      <c r="B796" s="113"/>
      <c r="C796" s="114"/>
      <c r="D796" s="114"/>
      <c r="E796" s="114"/>
      <c r="F796" s="127"/>
      <c r="G796" s="114"/>
      <c r="H796" s="114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  <c r="AL796" s="118"/>
      <c r="AM796" s="118"/>
      <c r="AN796" s="118"/>
      <c r="AO796" s="118"/>
      <c r="AP796" s="118"/>
      <c r="AQ796" s="118"/>
      <c r="AR796" s="118"/>
      <c r="AS796" s="118"/>
      <c r="AT796" s="118"/>
      <c r="AU796" s="118"/>
    </row>
    <row r="797">
      <c r="A797" s="113"/>
      <c r="B797" s="113"/>
      <c r="C797" s="114"/>
      <c r="D797" s="114"/>
      <c r="E797" s="114"/>
      <c r="F797" s="127"/>
      <c r="G797" s="114"/>
      <c r="H797" s="114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  <c r="AL797" s="118"/>
      <c r="AM797" s="118"/>
      <c r="AN797" s="118"/>
      <c r="AO797" s="118"/>
      <c r="AP797" s="118"/>
      <c r="AQ797" s="118"/>
      <c r="AR797" s="118"/>
      <c r="AS797" s="118"/>
      <c r="AT797" s="118"/>
      <c r="AU797" s="118"/>
    </row>
    <row r="798">
      <c r="A798" s="113"/>
      <c r="B798" s="113"/>
      <c r="C798" s="114"/>
      <c r="D798" s="114"/>
      <c r="E798" s="114"/>
      <c r="F798" s="127"/>
      <c r="G798" s="114"/>
      <c r="H798" s="114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  <c r="AL798" s="118"/>
      <c r="AM798" s="118"/>
      <c r="AN798" s="118"/>
      <c r="AO798" s="118"/>
      <c r="AP798" s="118"/>
      <c r="AQ798" s="118"/>
      <c r="AR798" s="118"/>
      <c r="AS798" s="118"/>
      <c r="AT798" s="118"/>
      <c r="AU798" s="118"/>
    </row>
    <row r="799">
      <c r="A799" s="113"/>
      <c r="B799" s="113"/>
      <c r="C799" s="114"/>
      <c r="D799" s="114"/>
      <c r="E799" s="114"/>
      <c r="F799" s="127"/>
      <c r="G799" s="114"/>
      <c r="H799" s="114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  <c r="AL799" s="118"/>
      <c r="AM799" s="118"/>
      <c r="AN799" s="118"/>
      <c r="AO799" s="118"/>
      <c r="AP799" s="118"/>
      <c r="AQ799" s="118"/>
      <c r="AR799" s="118"/>
      <c r="AS799" s="118"/>
      <c r="AT799" s="118"/>
      <c r="AU799" s="118"/>
    </row>
    <row r="800">
      <c r="A800" s="113"/>
      <c r="B800" s="113"/>
      <c r="C800" s="114"/>
      <c r="D800" s="114"/>
      <c r="E800" s="114"/>
      <c r="F800" s="127"/>
      <c r="G800" s="114"/>
      <c r="H800" s="114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  <c r="AL800" s="118"/>
      <c r="AM800" s="118"/>
      <c r="AN800" s="118"/>
      <c r="AO800" s="118"/>
      <c r="AP800" s="118"/>
      <c r="AQ800" s="118"/>
      <c r="AR800" s="118"/>
      <c r="AS800" s="118"/>
      <c r="AT800" s="118"/>
      <c r="AU800" s="118"/>
    </row>
    <row r="801">
      <c r="A801" s="113"/>
      <c r="B801" s="113"/>
      <c r="C801" s="114"/>
      <c r="D801" s="114"/>
      <c r="E801" s="114"/>
      <c r="F801" s="127"/>
      <c r="G801" s="114"/>
      <c r="H801" s="114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  <c r="AL801" s="118"/>
      <c r="AM801" s="118"/>
      <c r="AN801" s="118"/>
      <c r="AO801" s="118"/>
      <c r="AP801" s="118"/>
      <c r="AQ801" s="118"/>
      <c r="AR801" s="118"/>
      <c r="AS801" s="118"/>
      <c r="AT801" s="118"/>
      <c r="AU801" s="118"/>
    </row>
    <row r="802">
      <c r="A802" s="113"/>
      <c r="B802" s="113"/>
      <c r="C802" s="114"/>
      <c r="D802" s="114"/>
      <c r="E802" s="114"/>
      <c r="F802" s="127"/>
      <c r="G802" s="114"/>
      <c r="H802" s="114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  <c r="AP802" s="118"/>
      <c r="AQ802" s="118"/>
      <c r="AR802" s="118"/>
      <c r="AS802" s="118"/>
      <c r="AT802" s="118"/>
      <c r="AU802" s="118"/>
    </row>
    <row r="803">
      <c r="A803" s="113"/>
      <c r="B803" s="113"/>
      <c r="C803" s="114"/>
      <c r="D803" s="114"/>
      <c r="E803" s="114"/>
      <c r="F803" s="127"/>
      <c r="G803" s="114"/>
      <c r="H803" s="114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  <c r="AT803" s="118"/>
      <c r="AU803" s="118"/>
    </row>
    <row r="804">
      <c r="A804" s="113"/>
      <c r="B804" s="113"/>
      <c r="C804" s="114"/>
      <c r="D804" s="114"/>
      <c r="E804" s="114"/>
      <c r="F804" s="127"/>
      <c r="G804" s="114"/>
      <c r="H804" s="114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  <c r="AP804" s="118"/>
      <c r="AQ804" s="118"/>
      <c r="AR804" s="118"/>
      <c r="AS804" s="118"/>
      <c r="AT804" s="118"/>
      <c r="AU804" s="118"/>
    </row>
    <row r="805">
      <c r="A805" s="113"/>
      <c r="B805" s="113"/>
      <c r="C805" s="114"/>
      <c r="D805" s="114"/>
      <c r="E805" s="114"/>
      <c r="F805" s="127"/>
      <c r="G805" s="114"/>
      <c r="H805" s="114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  <c r="AP805" s="118"/>
      <c r="AQ805" s="118"/>
      <c r="AR805" s="118"/>
      <c r="AS805" s="118"/>
      <c r="AT805" s="118"/>
      <c r="AU805" s="118"/>
    </row>
    <row r="806">
      <c r="A806" s="113"/>
      <c r="B806" s="113"/>
      <c r="C806" s="114"/>
      <c r="D806" s="114"/>
      <c r="E806" s="114"/>
      <c r="F806" s="127"/>
      <c r="G806" s="114"/>
      <c r="H806" s="114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  <c r="AL806" s="118"/>
      <c r="AM806" s="118"/>
      <c r="AN806" s="118"/>
      <c r="AO806" s="118"/>
      <c r="AP806" s="118"/>
      <c r="AQ806" s="118"/>
      <c r="AR806" s="118"/>
      <c r="AS806" s="118"/>
      <c r="AT806" s="118"/>
      <c r="AU806" s="118"/>
    </row>
    <row r="807">
      <c r="A807" s="113"/>
      <c r="B807" s="113"/>
      <c r="C807" s="114"/>
      <c r="D807" s="114"/>
      <c r="E807" s="114"/>
      <c r="F807" s="127"/>
      <c r="G807" s="114"/>
      <c r="H807" s="114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  <c r="AP807" s="118"/>
      <c r="AQ807" s="118"/>
      <c r="AR807" s="118"/>
      <c r="AS807" s="118"/>
      <c r="AT807" s="118"/>
      <c r="AU807" s="118"/>
    </row>
    <row r="808">
      <c r="A808" s="113"/>
      <c r="B808" s="113"/>
      <c r="C808" s="114"/>
      <c r="D808" s="114"/>
      <c r="E808" s="114"/>
      <c r="F808" s="127"/>
      <c r="G808" s="114"/>
      <c r="H808" s="114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  <c r="AT808" s="118"/>
      <c r="AU808" s="118"/>
    </row>
    <row r="809">
      <c r="A809" s="113"/>
      <c r="B809" s="113"/>
      <c r="C809" s="114"/>
      <c r="D809" s="114"/>
      <c r="E809" s="114"/>
      <c r="F809" s="127"/>
      <c r="G809" s="114"/>
      <c r="H809" s="114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  <c r="AP809" s="118"/>
      <c r="AQ809" s="118"/>
      <c r="AR809" s="118"/>
      <c r="AS809" s="118"/>
      <c r="AT809" s="118"/>
      <c r="AU809" s="118"/>
    </row>
    <row r="810">
      <c r="A810" s="113"/>
      <c r="B810" s="113"/>
      <c r="C810" s="114"/>
      <c r="D810" s="114"/>
      <c r="E810" s="114"/>
      <c r="F810" s="127"/>
      <c r="G810" s="114"/>
      <c r="H810" s="114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  <c r="AP810" s="118"/>
      <c r="AQ810" s="118"/>
      <c r="AR810" s="118"/>
      <c r="AS810" s="118"/>
      <c r="AT810" s="118"/>
      <c r="AU810" s="118"/>
    </row>
    <row r="811">
      <c r="A811" s="113"/>
      <c r="B811" s="113"/>
      <c r="C811" s="114"/>
      <c r="D811" s="114"/>
      <c r="E811" s="114"/>
      <c r="F811" s="127"/>
      <c r="G811" s="114"/>
      <c r="H811" s="114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  <c r="AT811" s="118"/>
      <c r="AU811" s="118"/>
    </row>
    <row r="812">
      <c r="A812" s="113"/>
      <c r="B812" s="113"/>
      <c r="C812" s="114"/>
      <c r="D812" s="114"/>
      <c r="E812" s="114"/>
      <c r="F812" s="127"/>
      <c r="G812" s="114"/>
      <c r="H812" s="114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  <c r="AP812" s="118"/>
      <c r="AQ812" s="118"/>
      <c r="AR812" s="118"/>
      <c r="AS812" s="118"/>
      <c r="AT812" s="118"/>
      <c r="AU812" s="118"/>
    </row>
    <row r="813">
      <c r="A813" s="113"/>
      <c r="B813" s="113"/>
      <c r="C813" s="114"/>
      <c r="D813" s="114"/>
      <c r="E813" s="114"/>
      <c r="F813" s="127"/>
      <c r="G813" s="114"/>
      <c r="H813" s="114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  <c r="AT813" s="118"/>
      <c r="AU813" s="118"/>
    </row>
    <row r="814">
      <c r="A814" s="113"/>
      <c r="B814" s="113"/>
      <c r="C814" s="114"/>
      <c r="D814" s="114"/>
      <c r="E814" s="114"/>
      <c r="F814" s="127"/>
      <c r="G814" s="114"/>
      <c r="H814" s="114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  <c r="AT814" s="118"/>
      <c r="AU814" s="118"/>
    </row>
    <row r="815">
      <c r="A815" s="113"/>
      <c r="B815" s="113"/>
      <c r="C815" s="114"/>
      <c r="D815" s="114"/>
      <c r="E815" s="114"/>
      <c r="F815" s="127"/>
      <c r="G815" s="114"/>
      <c r="H815" s="114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  <c r="AP815" s="118"/>
      <c r="AQ815" s="118"/>
      <c r="AR815" s="118"/>
      <c r="AS815" s="118"/>
      <c r="AT815" s="118"/>
      <c r="AU815" s="118"/>
    </row>
    <row r="816">
      <c r="A816" s="113"/>
      <c r="B816" s="113"/>
      <c r="C816" s="114"/>
      <c r="D816" s="114"/>
      <c r="E816" s="114"/>
      <c r="F816" s="127"/>
      <c r="G816" s="114"/>
      <c r="H816" s="114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  <c r="AP816" s="118"/>
      <c r="AQ816" s="118"/>
      <c r="AR816" s="118"/>
      <c r="AS816" s="118"/>
      <c r="AT816" s="118"/>
      <c r="AU816" s="118"/>
    </row>
    <row r="817">
      <c r="A817" s="113"/>
      <c r="B817" s="113"/>
      <c r="C817" s="114"/>
      <c r="D817" s="114"/>
      <c r="E817" s="114"/>
      <c r="F817" s="127"/>
      <c r="G817" s="114"/>
      <c r="H817" s="114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  <c r="AP817" s="118"/>
      <c r="AQ817" s="118"/>
      <c r="AR817" s="118"/>
      <c r="AS817" s="118"/>
      <c r="AT817" s="118"/>
      <c r="AU817" s="118"/>
    </row>
    <row r="818">
      <c r="A818" s="113"/>
      <c r="B818" s="113"/>
      <c r="C818" s="114"/>
      <c r="D818" s="114"/>
      <c r="E818" s="114"/>
      <c r="F818" s="127"/>
      <c r="G818" s="114"/>
      <c r="H818" s="114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  <c r="AP818" s="118"/>
      <c r="AQ818" s="118"/>
      <c r="AR818" s="118"/>
      <c r="AS818" s="118"/>
      <c r="AT818" s="118"/>
      <c r="AU818" s="118"/>
    </row>
    <row r="819">
      <c r="A819" s="113"/>
      <c r="B819" s="113"/>
      <c r="C819" s="114"/>
      <c r="D819" s="114"/>
      <c r="E819" s="114"/>
      <c r="F819" s="127"/>
      <c r="G819" s="114"/>
      <c r="H819" s="114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  <c r="AP819" s="118"/>
      <c r="AQ819" s="118"/>
      <c r="AR819" s="118"/>
      <c r="AS819" s="118"/>
      <c r="AT819" s="118"/>
      <c r="AU819" s="118"/>
    </row>
    <row r="820">
      <c r="A820" s="113"/>
      <c r="B820" s="113"/>
      <c r="C820" s="114"/>
      <c r="D820" s="114"/>
      <c r="E820" s="114"/>
      <c r="F820" s="127"/>
      <c r="G820" s="114"/>
      <c r="H820" s="114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  <c r="AP820" s="118"/>
      <c r="AQ820" s="118"/>
      <c r="AR820" s="118"/>
      <c r="AS820" s="118"/>
      <c r="AT820" s="118"/>
      <c r="AU820" s="118"/>
    </row>
    <row r="821">
      <c r="A821" s="113"/>
      <c r="B821" s="113"/>
      <c r="C821" s="114"/>
      <c r="D821" s="114"/>
      <c r="E821" s="114"/>
      <c r="F821" s="127"/>
      <c r="G821" s="114"/>
      <c r="H821" s="114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  <c r="AP821" s="118"/>
      <c r="AQ821" s="118"/>
      <c r="AR821" s="118"/>
      <c r="AS821" s="118"/>
      <c r="AT821" s="118"/>
      <c r="AU821" s="118"/>
    </row>
    <row r="822">
      <c r="A822" s="113"/>
      <c r="B822" s="113"/>
      <c r="C822" s="114"/>
      <c r="D822" s="114"/>
      <c r="E822" s="114"/>
      <c r="F822" s="127"/>
      <c r="G822" s="114"/>
      <c r="H822" s="114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  <c r="AT822" s="118"/>
      <c r="AU822" s="118"/>
    </row>
    <row r="823">
      <c r="A823" s="113"/>
      <c r="B823" s="113"/>
      <c r="C823" s="114"/>
      <c r="D823" s="114"/>
      <c r="E823" s="114"/>
      <c r="F823" s="127"/>
      <c r="G823" s="114"/>
      <c r="H823" s="114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  <c r="AP823" s="118"/>
      <c r="AQ823" s="118"/>
      <c r="AR823" s="118"/>
      <c r="AS823" s="118"/>
      <c r="AT823" s="118"/>
      <c r="AU823" s="118"/>
    </row>
    <row r="824">
      <c r="A824" s="113"/>
      <c r="B824" s="113"/>
      <c r="C824" s="114"/>
      <c r="D824" s="114"/>
      <c r="E824" s="114"/>
      <c r="F824" s="127"/>
      <c r="G824" s="114"/>
      <c r="H824" s="114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  <c r="AP824" s="118"/>
      <c r="AQ824" s="118"/>
      <c r="AR824" s="118"/>
      <c r="AS824" s="118"/>
      <c r="AT824" s="118"/>
      <c r="AU824" s="118"/>
    </row>
    <row r="825">
      <c r="A825" s="113"/>
      <c r="B825" s="113"/>
      <c r="C825" s="114"/>
      <c r="D825" s="114"/>
      <c r="E825" s="114"/>
      <c r="F825" s="127"/>
      <c r="G825" s="114"/>
      <c r="H825" s="114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  <c r="AP825" s="118"/>
      <c r="AQ825" s="118"/>
      <c r="AR825" s="118"/>
      <c r="AS825" s="118"/>
      <c r="AT825" s="118"/>
      <c r="AU825" s="118"/>
    </row>
    <row r="826">
      <c r="A826" s="113"/>
      <c r="B826" s="113"/>
      <c r="C826" s="114"/>
      <c r="D826" s="114"/>
      <c r="E826" s="114"/>
      <c r="F826" s="127"/>
      <c r="G826" s="114"/>
      <c r="H826" s="114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  <c r="AT826" s="118"/>
      <c r="AU826" s="118"/>
    </row>
    <row r="827">
      <c r="A827" s="113"/>
      <c r="B827" s="113"/>
      <c r="C827" s="114"/>
      <c r="D827" s="114"/>
      <c r="E827" s="114"/>
      <c r="F827" s="127"/>
      <c r="G827" s="114"/>
      <c r="H827" s="114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  <c r="AP827" s="118"/>
      <c r="AQ827" s="118"/>
      <c r="AR827" s="118"/>
      <c r="AS827" s="118"/>
      <c r="AT827" s="118"/>
      <c r="AU827" s="118"/>
    </row>
    <row r="828">
      <c r="A828" s="113"/>
      <c r="B828" s="113"/>
      <c r="C828" s="114"/>
      <c r="D828" s="114"/>
      <c r="E828" s="114"/>
      <c r="F828" s="127"/>
      <c r="G828" s="114"/>
      <c r="H828" s="114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  <c r="AP828" s="118"/>
      <c r="AQ828" s="118"/>
      <c r="AR828" s="118"/>
      <c r="AS828" s="118"/>
      <c r="AT828" s="118"/>
      <c r="AU828" s="118"/>
    </row>
    <row r="829">
      <c r="A829" s="113"/>
      <c r="B829" s="113"/>
      <c r="C829" s="114"/>
      <c r="D829" s="114"/>
      <c r="E829" s="114"/>
      <c r="F829" s="127"/>
      <c r="G829" s="114"/>
      <c r="H829" s="114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  <c r="AP829" s="118"/>
      <c r="AQ829" s="118"/>
      <c r="AR829" s="118"/>
      <c r="AS829" s="118"/>
      <c r="AT829" s="118"/>
      <c r="AU829" s="118"/>
    </row>
    <row r="830">
      <c r="A830" s="113"/>
      <c r="B830" s="113"/>
      <c r="C830" s="114"/>
      <c r="D830" s="114"/>
      <c r="E830" s="114"/>
      <c r="F830" s="127"/>
      <c r="G830" s="114"/>
      <c r="H830" s="114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  <c r="AT830" s="118"/>
      <c r="AU830" s="118"/>
    </row>
    <row r="831">
      <c r="A831" s="113"/>
      <c r="B831" s="113"/>
      <c r="C831" s="114"/>
      <c r="D831" s="114"/>
      <c r="E831" s="114"/>
      <c r="F831" s="127"/>
      <c r="G831" s="114"/>
      <c r="H831" s="114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  <c r="AP831" s="118"/>
      <c r="AQ831" s="118"/>
      <c r="AR831" s="118"/>
      <c r="AS831" s="118"/>
      <c r="AT831" s="118"/>
      <c r="AU831" s="118"/>
    </row>
    <row r="832">
      <c r="A832" s="113"/>
      <c r="B832" s="113"/>
      <c r="C832" s="114"/>
      <c r="D832" s="114"/>
      <c r="E832" s="114"/>
      <c r="F832" s="127"/>
      <c r="G832" s="114"/>
      <c r="H832" s="114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  <c r="AP832" s="118"/>
      <c r="AQ832" s="118"/>
      <c r="AR832" s="118"/>
      <c r="AS832" s="118"/>
      <c r="AT832" s="118"/>
      <c r="AU832" s="118"/>
    </row>
    <row r="833">
      <c r="A833" s="113"/>
      <c r="B833" s="113"/>
      <c r="C833" s="114"/>
      <c r="D833" s="114"/>
      <c r="E833" s="114"/>
      <c r="F833" s="127"/>
      <c r="G833" s="114"/>
      <c r="H833" s="114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  <c r="AP833" s="118"/>
      <c r="AQ833" s="118"/>
      <c r="AR833" s="118"/>
      <c r="AS833" s="118"/>
      <c r="AT833" s="118"/>
      <c r="AU833" s="118"/>
    </row>
    <row r="834">
      <c r="A834" s="113"/>
      <c r="B834" s="113"/>
      <c r="C834" s="114"/>
      <c r="D834" s="114"/>
      <c r="E834" s="114"/>
      <c r="F834" s="127"/>
      <c r="G834" s="114"/>
      <c r="H834" s="114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  <c r="AT834" s="118"/>
      <c r="AU834" s="118"/>
    </row>
    <row r="835">
      <c r="A835" s="113"/>
      <c r="B835" s="113"/>
      <c r="C835" s="114"/>
      <c r="D835" s="114"/>
      <c r="E835" s="114"/>
      <c r="F835" s="127"/>
      <c r="G835" s="114"/>
      <c r="H835" s="114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  <c r="AT835" s="118"/>
      <c r="AU835" s="118"/>
    </row>
    <row r="836">
      <c r="A836" s="113"/>
      <c r="B836" s="113"/>
      <c r="C836" s="114"/>
      <c r="D836" s="114"/>
      <c r="E836" s="114"/>
      <c r="F836" s="127"/>
      <c r="G836" s="114"/>
      <c r="H836" s="114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  <c r="AT836" s="118"/>
      <c r="AU836" s="118"/>
    </row>
    <row r="837">
      <c r="A837" s="113"/>
      <c r="B837" s="113"/>
      <c r="C837" s="114"/>
      <c r="D837" s="114"/>
      <c r="E837" s="114"/>
      <c r="F837" s="127"/>
      <c r="G837" s="114"/>
      <c r="H837" s="114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  <c r="AT837" s="118"/>
      <c r="AU837" s="118"/>
    </row>
    <row r="838">
      <c r="A838" s="113"/>
      <c r="B838" s="113"/>
      <c r="C838" s="114"/>
      <c r="D838" s="114"/>
      <c r="E838" s="114"/>
      <c r="F838" s="127"/>
      <c r="G838" s="114"/>
      <c r="H838" s="114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  <c r="AT838" s="118"/>
      <c r="AU838" s="118"/>
    </row>
    <row r="839">
      <c r="A839" s="113"/>
      <c r="B839" s="113"/>
      <c r="C839" s="114"/>
      <c r="D839" s="114"/>
      <c r="E839" s="114"/>
      <c r="F839" s="127"/>
      <c r="G839" s="114"/>
      <c r="H839" s="114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  <c r="AT839" s="118"/>
      <c r="AU839" s="118"/>
    </row>
    <row r="840">
      <c r="A840" s="113"/>
      <c r="B840" s="113"/>
      <c r="C840" s="114"/>
      <c r="D840" s="114"/>
      <c r="E840" s="114"/>
      <c r="F840" s="127"/>
      <c r="G840" s="114"/>
      <c r="H840" s="114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  <c r="AP840" s="118"/>
      <c r="AQ840" s="118"/>
      <c r="AR840" s="118"/>
      <c r="AS840" s="118"/>
      <c r="AT840" s="118"/>
      <c r="AU840" s="118"/>
    </row>
    <row r="841">
      <c r="A841" s="113"/>
      <c r="B841" s="113"/>
      <c r="C841" s="114"/>
      <c r="D841" s="114"/>
      <c r="E841" s="114"/>
      <c r="F841" s="127"/>
      <c r="G841" s="114"/>
      <c r="H841" s="114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  <c r="AT841" s="118"/>
      <c r="AU841" s="118"/>
    </row>
    <row r="842">
      <c r="A842" s="113"/>
      <c r="B842" s="113"/>
      <c r="C842" s="114"/>
      <c r="D842" s="114"/>
      <c r="E842" s="114"/>
      <c r="F842" s="127"/>
      <c r="G842" s="114"/>
      <c r="H842" s="114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  <c r="AP842" s="118"/>
      <c r="AQ842" s="118"/>
      <c r="AR842" s="118"/>
      <c r="AS842" s="118"/>
      <c r="AT842" s="118"/>
      <c r="AU842" s="118"/>
    </row>
    <row r="843">
      <c r="A843" s="113"/>
      <c r="B843" s="113"/>
      <c r="C843" s="114"/>
      <c r="D843" s="114"/>
      <c r="E843" s="114"/>
      <c r="F843" s="127"/>
      <c r="G843" s="114"/>
      <c r="H843" s="114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  <c r="AT843" s="118"/>
      <c r="AU843" s="118"/>
    </row>
    <row r="844">
      <c r="A844" s="113"/>
      <c r="B844" s="113"/>
      <c r="C844" s="114"/>
      <c r="D844" s="114"/>
      <c r="E844" s="114"/>
      <c r="F844" s="127"/>
      <c r="G844" s="114"/>
      <c r="H844" s="114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  <c r="AP844" s="118"/>
      <c r="AQ844" s="118"/>
      <c r="AR844" s="118"/>
      <c r="AS844" s="118"/>
      <c r="AT844" s="118"/>
      <c r="AU844" s="118"/>
    </row>
    <row r="845">
      <c r="A845" s="113"/>
      <c r="B845" s="113"/>
      <c r="C845" s="114"/>
      <c r="D845" s="114"/>
      <c r="E845" s="114"/>
      <c r="F845" s="127"/>
      <c r="G845" s="114"/>
      <c r="H845" s="114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  <c r="AP845" s="118"/>
      <c r="AQ845" s="118"/>
      <c r="AR845" s="118"/>
      <c r="AS845" s="118"/>
      <c r="AT845" s="118"/>
      <c r="AU845" s="118"/>
    </row>
    <row r="846">
      <c r="A846" s="113"/>
      <c r="B846" s="113"/>
      <c r="C846" s="114"/>
      <c r="D846" s="114"/>
      <c r="E846" s="114"/>
      <c r="F846" s="127"/>
      <c r="G846" s="114"/>
      <c r="H846" s="114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  <c r="AT846" s="118"/>
      <c r="AU846" s="118"/>
    </row>
    <row r="847">
      <c r="A847" s="113"/>
      <c r="B847" s="113"/>
      <c r="C847" s="114"/>
      <c r="D847" s="114"/>
      <c r="E847" s="114"/>
      <c r="F847" s="127"/>
      <c r="G847" s="114"/>
      <c r="H847" s="114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  <c r="AT847" s="118"/>
      <c r="AU847" s="118"/>
    </row>
    <row r="848">
      <c r="A848" s="113"/>
      <c r="B848" s="113"/>
      <c r="C848" s="114"/>
      <c r="D848" s="114"/>
      <c r="E848" s="114"/>
      <c r="F848" s="127"/>
      <c r="G848" s="114"/>
      <c r="H848" s="114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  <c r="AP848" s="118"/>
      <c r="AQ848" s="118"/>
      <c r="AR848" s="118"/>
      <c r="AS848" s="118"/>
      <c r="AT848" s="118"/>
      <c r="AU848" s="118"/>
    </row>
    <row r="849">
      <c r="A849" s="113"/>
      <c r="B849" s="113"/>
      <c r="C849" s="114"/>
      <c r="D849" s="114"/>
      <c r="E849" s="114"/>
      <c r="F849" s="127"/>
      <c r="G849" s="114"/>
      <c r="H849" s="114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  <c r="AT849" s="118"/>
      <c r="AU849" s="118"/>
    </row>
    <row r="850">
      <c r="A850" s="113"/>
      <c r="B850" s="113"/>
      <c r="C850" s="114"/>
      <c r="D850" s="114"/>
      <c r="E850" s="114"/>
      <c r="F850" s="127"/>
      <c r="G850" s="114"/>
      <c r="H850" s="114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  <c r="AT850" s="118"/>
      <c r="AU850" s="118"/>
    </row>
    <row r="851">
      <c r="A851" s="113"/>
      <c r="B851" s="113"/>
      <c r="C851" s="114"/>
      <c r="D851" s="114"/>
      <c r="E851" s="114"/>
      <c r="F851" s="127"/>
      <c r="G851" s="114"/>
      <c r="H851" s="114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  <c r="AT851" s="118"/>
      <c r="AU851" s="118"/>
    </row>
    <row r="852">
      <c r="A852" s="113"/>
      <c r="B852" s="113"/>
      <c r="C852" s="114"/>
      <c r="D852" s="114"/>
      <c r="E852" s="114"/>
      <c r="F852" s="127"/>
      <c r="G852" s="114"/>
      <c r="H852" s="114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  <c r="AT852" s="118"/>
      <c r="AU852" s="118"/>
    </row>
    <row r="853">
      <c r="A853" s="113"/>
      <c r="B853" s="113"/>
      <c r="C853" s="114"/>
      <c r="D853" s="114"/>
      <c r="E853" s="114"/>
      <c r="F853" s="127"/>
      <c r="G853" s="114"/>
      <c r="H853" s="114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  <c r="AT853" s="118"/>
      <c r="AU853" s="118"/>
    </row>
    <row r="854">
      <c r="A854" s="113"/>
      <c r="B854" s="113"/>
      <c r="C854" s="114"/>
      <c r="D854" s="114"/>
      <c r="E854" s="114"/>
      <c r="F854" s="127"/>
      <c r="G854" s="114"/>
      <c r="H854" s="114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  <c r="AT854" s="118"/>
      <c r="AU854" s="118"/>
    </row>
    <row r="855">
      <c r="A855" s="113"/>
      <c r="B855" s="113"/>
      <c r="C855" s="114"/>
      <c r="D855" s="114"/>
      <c r="E855" s="114"/>
      <c r="F855" s="127"/>
      <c r="G855" s="114"/>
      <c r="H855" s="114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  <c r="AP855" s="118"/>
      <c r="AQ855" s="118"/>
      <c r="AR855" s="118"/>
      <c r="AS855" s="118"/>
      <c r="AT855" s="118"/>
      <c r="AU855" s="118"/>
    </row>
    <row r="856">
      <c r="A856" s="113"/>
      <c r="B856" s="113"/>
      <c r="C856" s="114"/>
      <c r="D856" s="114"/>
      <c r="E856" s="114"/>
      <c r="F856" s="127"/>
      <c r="G856" s="114"/>
      <c r="H856" s="114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  <c r="AT856" s="118"/>
      <c r="AU856" s="118"/>
    </row>
    <row r="857">
      <c r="A857" s="113"/>
      <c r="B857" s="113"/>
      <c r="C857" s="114"/>
      <c r="D857" s="114"/>
      <c r="E857" s="114"/>
      <c r="F857" s="127"/>
      <c r="G857" s="114"/>
      <c r="H857" s="114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  <c r="AP857" s="118"/>
      <c r="AQ857" s="118"/>
      <c r="AR857" s="118"/>
      <c r="AS857" s="118"/>
      <c r="AT857" s="118"/>
      <c r="AU857" s="118"/>
    </row>
    <row r="858">
      <c r="A858" s="113"/>
      <c r="B858" s="113"/>
      <c r="C858" s="114"/>
      <c r="D858" s="114"/>
      <c r="E858" s="114"/>
      <c r="F858" s="127"/>
      <c r="G858" s="114"/>
      <c r="H858" s="114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  <c r="AL858" s="118"/>
      <c r="AM858" s="118"/>
      <c r="AN858" s="118"/>
      <c r="AO858" s="118"/>
      <c r="AP858" s="118"/>
      <c r="AQ858" s="118"/>
      <c r="AR858" s="118"/>
      <c r="AS858" s="118"/>
      <c r="AT858" s="118"/>
      <c r="AU858" s="118"/>
    </row>
    <row r="859">
      <c r="A859" s="113"/>
      <c r="B859" s="113"/>
      <c r="C859" s="114"/>
      <c r="D859" s="114"/>
      <c r="E859" s="114"/>
      <c r="F859" s="127"/>
      <c r="G859" s="114"/>
      <c r="H859" s="114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  <c r="AL859" s="118"/>
      <c r="AM859" s="118"/>
      <c r="AN859" s="118"/>
      <c r="AO859" s="118"/>
      <c r="AP859" s="118"/>
      <c r="AQ859" s="118"/>
      <c r="AR859" s="118"/>
      <c r="AS859" s="118"/>
      <c r="AT859" s="118"/>
      <c r="AU859" s="118"/>
    </row>
    <row r="860">
      <c r="A860" s="113"/>
      <c r="B860" s="113"/>
      <c r="C860" s="114"/>
      <c r="D860" s="114"/>
      <c r="E860" s="114"/>
      <c r="F860" s="127"/>
      <c r="G860" s="114"/>
      <c r="H860" s="114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  <c r="AL860" s="118"/>
      <c r="AM860" s="118"/>
      <c r="AN860" s="118"/>
      <c r="AO860" s="118"/>
      <c r="AP860" s="118"/>
      <c r="AQ860" s="118"/>
      <c r="AR860" s="118"/>
      <c r="AS860" s="118"/>
      <c r="AT860" s="118"/>
      <c r="AU860" s="118"/>
    </row>
    <row r="861">
      <c r="A861" s="113"/>
      <c r="B861" s="113"/>
      <c r="C861" s="114"/>
      <c r="D861" s="114"/>
      <c r="E861" s="114"/>
      <c r="F861" s="127"/>
      <c r="G861" s="114"/>
      <c r="H861" s="114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  <c r="AL861" s="118"/>
      <c r="AM861" s="118"/>
      <c r="AN861" s="118"/>
      <c r="AO861" s="118"/>
      <c r="AP861" s="118"/>
      <c r="AQ861" s="118"/>
      <c r="AR861" s="118"/>
      <c r="AS861" s="118"/>
      <c r="AT861" s="118"/>
      <c r="AU861" s="118"/>
    </row>
    <row r="862">
      <c r="A862" s="113"/>
      <c r="B862" s="113"/>
      <c r="C862" s="114"/>
      <c r="D862" s="114"/>
      <c r="E862" s="114"/>
      <c r="F862" s="127"/>
      <c r="G862" s="114"/>
      <c r="H862" s="114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  <c r="AL862" s="118"/>
      <c r="AM862" s="118"/>
      <c r="AN862" s="118"/>
      <c r="AO862" s="118"/>
      <c r="AP862" s="118"/>
      <c r="AQ862" s="118"/>
      <c r="AR862" s="118"/>
      <c r="AS862" s="118"/>
      <c r="AT862" s="118"/>
      <c r="AU862" s="118"/>
    </row>
    <row r="863">
      <c r="A863" s="113"/>
      <c r="B863" s="113"/>
      <c r="C863" s="114"/>
      <c r="D863" s="114"/>
      <c r="E863" s="114"/>
      <c r="F863" s="127"/>
      <c r="G863" s="114"/>
      <c r="H863" s="114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  <c r="AT863" s="118"/>
      <c r="AU863" s="118"/>
    </row>
    <row r="864">
      <c r="A864" s="113"/>
      <c r="B864" s="113"/>
      <c r="C864" s="114"/>
      <c r="D864" s="114"/>
      <c r="E864" s="114"/>
      <c r="F864" s="127"/>
      <c r="G864" s="114"/>
      <c r="H864" s="114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  <c r="AL864" s="118"/>
      <c r="AM864" s="118"/>
      <c r="AN864" s="118"/>
      <c r="AO864" s="118"/>
      <c r="AP864" s="118"/>
      <c r="AQ864" s="118"/>
      <c r="AR864" s="118"/>
      <c r="AS864" s="118"/>
      <c r="AT864" s="118"/>
      <c r="AU864" s="118"/>
    </row>
    <row r="865">
      <c r="A865" s="113"/>
      <c r="B865" s="113"/>
      <c r="C865" s="114"/>
      <c r="D865" s="114"/>
      <c r="E865" s="114"/>
      <c r="F865" s="127"/>
      <c r="G865" s="114"/>
      <c r="H865" s="114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  <c r="AT865" s="118"/>
      <c r="AU865" s="118"/>
    </row>
    <row r="866">
      <c r="A866" s="113"/>
      <c r="B866" s="113"/>
      <c r="C866" s="114"/>
      <c r="D866" s="114"/>
      <c r="E866" s="114"/>
      <c r="F866" s="127"/>
      <c r="G866" s="114"/>
      <c r="H866" s="114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  <c r="AL866" s="118"/>
      <c r="AM866" s="118"/>
      <c r="AN866" s="118"/>
      <c r="AO866" s="118"/>
      <c r="AP866" s="118"/>
      <c r="AQ866" s="118"/>
      <c r="AR866" s="118"/>
      <c r="AS866" s="118"/>
      <c r="AT866" s="118"/>
      <c r="AU866" s="118"/>
    </row>
    <row r="867">
      <c r="A867" s="113"/>
      <c r="B867" s="113"/>
      <c r="C867" s="114"/>
      <c r="D867" s="114"/>
      <c r="E867" s="114"/>
      <c r="F867" s="127"/>
      <c r="G867" s="114"/>
      <c r="H867" s="114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  <c r="AL867" s="118"/>
      <c r="AM867" s="118"/>
      <c r="AN867" s="118"/>
      <c r="AO867" s="118"/>
      <c r="AP867" s="118"/>
      <c r="AQ867" s="118"/>
      <c r="AR867" s="118"/>
      <c r="AS867" s="118"/>
      <c r="AT867" s="118"/>
      <c r="AU867" s="118"/>
    </row>
    <row r="868">
      <c r="A868" s="113"/>
      <c r="B868" s="113"/>
      <c r="C868" s="114"/>
      <c r="D868" s="114"/>
      <c r="E868" s="114"/>
      <c r="F868" s="127"/>
      <c r="G868" s="114"/>
      <c r="H868" s="114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  <c r="AL868" s="118"/>
      <c r="AM868" s="118"/>
      <c r="AN868" s="118"/>
      <c r="AO868" s="118"/>
      <c r="AP868" s="118"/>
      <c r="AQ868" s="118"/>
      <c r="AR868" s="118"/>
      <c r="AS868" s="118"/>
      <c r="AT868" s="118"/>
      <c r="AU868" s="118"/>
    </row>
    <row r="869">
      <c r="A869" s="113"/>
      <c r="B869" s="113"/>
      <c r="C869" s="114"/>
      <c r="D869" s="114"/>
      <c r="E869" s="114"/>
      <c r="F869" s="127"/>
      <c r="G869" s="114"/>
      <c r="H869" s="114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  <c r="AL869" s="118"/>
      <c r="AM869" s="118"/>
      <c r="AN869" s="118"/>
      <c r="AO869" s="118"/>
      <c r="AP869" s="118"/>
      <c r="AQ869" s="118"/>
      <c r="AR869" s="118"/>
      <c r="AS869" s="118"/>
      <c r="AT869" s="118"/>
      <c r="AU869" s="118"/>
    </row>
    <row r="870">
      <c r="A870" s="113"/>
      <c r="B870" s="113"/>
      <c r="C870" s="114"/>
      <c r="D870" s="114"/>
      <c r="E870" s="114"/>
      <c r="F870" s="127"/>
      <c r="G870" s="114"/>
      <c r="H870" s="114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  <c r="AL870" s="118"/>
      <c r="AM870" s="118"/>
      <c r="AN870" s="118"/>
      <c r="AO870" s="118"/>
      <c r="AP870" s="118"/>
      <c r="AQ870" s="118"/>
      <c r="AR870" s="118"/>
      <c r="AS870" s="118"/>
      <c r="AT870" s="118"/>
      <c r="AU870" s="118"/>
    </row>
    <row r="871">
      <c r="A871" s="113"/>
      <c r="B871" s="113"/>
      <c r="C871" s="114"/>
      <c r="D871" s="114"/>
      <c r="E871" s="114"/>
      <c r="F871" s="127"/>
      <c r="G871" s="114"/>
      <c r="H871" s="114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  <c r="AP871" s="118"/>
      <c r="AQ871" s="118"/>
      <c r="AR871" s="118"/>
      <c r="AS871" s="118"/>
      <c r="AT871" s="118"/>
      <c r="AU871" s="118"/>
    </row>
    <row r="872">
      <c r="A872" s="113"/>
      <c r="B872" s="113"/>
      <c r="C872" s="114"/>
      <c r="D872" s="114"/>
      <c r="E872" s="114"/>
      <c r="F872" s="127"/>
      <c r="G872" s="114"/>
      <c r="H872" s="114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  <c r="AT872" s="118"/>
      <c r="AU872" s="118"/>
    </row>
    <row r="873">
      <c r="A873" s="113"/>
      <c r="B873" s="113"/>
      <c r="C873" s="114"/>
      <c r="D873" s="114"/>
      <c r="E873" s="114"/>
      <c r="F873" s="127"/>
      <c r="G873" s="114"/>
      <c r="H873" s="114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  <c r="AT873" s="118"/>
      <c r="AU873" s="118"/>
    </row>
    <row r="874">
      <c r="A874" s="113"/>
      <c r="B874" s="113"/>
      <c r="C874" s="114"/>
      <c r="D874" s="114"/>
      <c r="E874" s="114"/>
      <c r="F874" s="127"/>
      <c r="G874" s="114"/>
      <c r="H874" s="114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  <c r="AT874" s="118"/>
      <c r="AU874" s="118"/>
    </row>
    <row r="875">
      <c r="A875" s="113"/>
      <c r="B875" s="113"/>
      <c r="C875" s="114"/>
      <c r="D875" s="114"/>
      <c r="E875" s="114"/>
      <c r="F875" s="127"/>
      <c r="G875" s="114"/>
      <c r="H875" s="114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  <c r="AT875" s="118"/>
      <c r="AU875" s="118"/>
    </row>
    <row r="876">
      <c r="A876" s="113"/>
      <c r="B876" s="113"/>
      <c r="C876" s="114"/>
      <c r="D876" s="114"/>
      <c r="E876" s="114"/>
      <c r="F876" s="127"/>
      <c r="G876" s="114"/>
      <c r="H876" s="114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  <c r="AT876" s="118"/>
      <c r="AU876" s="118"/>
    </row>
    <row r="877">
      <c r="A877" s="113"/>
      <c r="B877" s="113"/>
      <c r="C877" s="114"/>
      <c r="D877" s="114"/>
      <c r="E877" s="114"/>
      <c r="F877" s="127"/>
      <c r="G877" s="114"/>
      <c r="H877" s="114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  <c r="AT877" s="118"/>
      <c r="AU877" s="118"/>
    </row>
    <row r="878">
      <c r="A878" s="113"/>
      <c r="B878" s="113"/>
      <c r="C878" s="114"/>
      <c r="D878" s="114"/>
      <c r="E878" s="114"/>
      <c r="F878" s="127"/>
      <c r="G878" s="114"/>
      <c r="H878" s="114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  <c r="AP878" s="118"/>
      <c r="AQ878" s="118"/>
      <c r="AR878" s="118"/>
      <c r="AS878" s="118"/>
      <c r="AT878" s="118"/>
      <c r="AU878" s="118"/>
    </row>
    <row r="879">
      <c r="A879" s="113"/>
      <c r="B879" s="113"/>
      <c r="C879" s="114"/>
      <c r="D879" s="114"/>
      <c r="E879" s="114"/>
      <c r="F879" s="127"/>
      <c r="G879" s="114"/>
      <c r="H879" s="114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  <c r="AL879" s="118"/>
      <c r="AM879" s="118"/>
      <c r="AN879" s="118"/>
      <c r="AO879" s="118"/>
      <c r="AP879" s="118"/>
      <c r="AQ879" s="118"/>
      <c r="AR879" s="118"/>
      <c r="AS879" s="118"/>
      <c r="AT879" s="118"/>
      <c r="AU879" s="118"/>
    </row>
    <row r="880">
      <c r="A880" s="113"/>
      <c r="B880" s="113"/>
      <c r="C880" s="114"/>
      <c r="D880" s="114"/>
      <c r="E880" s="114"/>
      <c r="F880" s="127"/>
      <c r="G880" s="114"/>
      <c r="H880" s="114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  <c r="AL880" s="118"/>
      <c r="AM880" s="118"/>
      <c r="AN880" s="118"/>
      <c r="AO880" s="118"/>
      <c r="AP880" s="118"/>
      <c r="AQ880" s="118"/>
      <c r="AR880" s="118"/>
      <c r="AS880" s="118"/>
      <c r="AT880" s="118"/>
      <c r="AU880" s="118"/>
    </row>
    <row r="881">
      <c r="A881" s="113"/>
      <c r="B881" s="113"/>
      <c r="C881" s="114"/>
      <c r="D881" s="114"/>
      <c r="E881" s="114"/>
      <c r="F881" s="127"/>
      <c r="G881" s="114"/>
      <c r="H881" s="114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  <c r="AL881" s="118"/>
      <c r="AM881" s="118"/>
      <c r="AN881" s="118"/>
      <c r="AO881" s="118"/>
      <c r="AP881" s="118"/>
      <c r="AQ881" s="118"/>
      <c r="AR881" s="118"/>
      <c r="AS881" s="118"/>
      <c r="AT881" s="118"/>
      <c r="AU881" s="118"/>
    </row>
    <row r="882">
      <c r="A882" s="113"/>
      <c r="B882" s="113"/>
      <c r="C882" s="114"/>
      <c r="D882" s="114"/>
      <c r="E882" s="114"/>
      <c r="F882" s="127"/>
      <c r="G882" s="114"/>
      <c r="H882" s="114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  <c r="AL882" s="118"/>
      <c r="AM882" s="118"/>
      <c r="AN882" s="118"/>
      <c r="AO882" s="118"/>
      <c r="AP882" s="118"/>
      <c r="AQ882" s="118"/>
      <c r="AR882" s="118"/>
      <c r="AS882" s="118"/>
      <c r="AT882" s="118"/>
      <c r="AU882" s="118"/>
    </row>
    <row r="883">
      <c r="A883" s="113"/>
      <c r="B883" s="113"/>
      <c r="C883" s="114"/>
      <c r="D883" s="114"/>
      <c r="E883" s="114"/>
      <c r="F883" s="127"/>
      <c r="G883" s="114"/>
      <c r="H883" s="114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  <c r="AL883" s="118"/>
      <c r="AM883" s="118"/>
      <c r="AN883" s="118"/>
      <c r="AO883" s="118"/>
      <c r="AP883" s="118"/>
      <c r="AQ883" s="118"/>
      <c r="AR883" s="118"/>
      <c r="AS883" s="118"/>
      <c r="AT883" s="118"/>
      <c r="AU883" s="118"/>
    </row>
    <row r="884">
      <c r="A884" s="113"/>
      <c r="B884" s="113"/>
      <c r="C884" s="114"/>
      <c r="D884" s="114"/>
      <c r="E884" s="114"/>
      <c r="F884" s="127"/>
      <c r="G884" s="114"/>
      <c r="H884" s="114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  <c r="AL884" s="118"/>
      <c r="AM884" s="118"/>
      <c r="AN884" s="118"/>
      <c r="AO884" s="118"/>
      <c r="AP884" s="118"/>
      <c r="AQ884" s="118"/>
      <c r="AR884" s="118"/>
      <c r="AS884" s="118"/>
      <c r="AT884" s="118"/>
      <c r="AU884" s="118"/>
    </row>
    <row r="885">
      <c r="A885" s="113"/>
      <c r="B885" s="113"/>
      <c r="C885" s="114"/>
      <c r="D885" s="114"/>
      <c r="E885" s="114"/>
      <c r="F885" s="127"/>
      <c r="G885" s="114"/>
      <c r="H885" s="114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  <c r="AL885" s="118"/>
      <c r="AM885" s="118"/>
      <c r="AN885" s="118"/>
      <c r="AO885" s="118"/>
      <c r="AP885" s="118"/>
      <c r="AQ885" s="118"/>
      <c r="AR885" s="118"/>
      <c r="AS885" s="118"/>
      <c r="AT885" s="118"/>
      <c r="AU885" s="118"/>
    </row>
    <row r="886">
      <c r="A886" s="113"/>
      <c r="B886" s="113"/>
      <c r="C886" s="114"/>
      <c r="D886" s="114"/>
      <c r="E886" s="114"/>
      <c r="F886" s="127"/>
      <c r="G886" s="114"/>
      <c r="H886" s="114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  <c r="AL886" s="118"/>
      <c r="AM886" s="118"/>
      <c r="AN886" s="118"/>
      <c r="AO886" s="118"/>
      <c r="AP886" s="118"/>
      <c r="AQ886" s="118"/>
      <c r="AR886" s="118"/>
      <c r="AS886" s="118"/>
      <c r="AT886" s="118"/>
      <c r="AU886" s="118"/>
    </row>
    <row r="887">
      <c r="A887" s="113"/>
      <c r="B887" s="113"/>
      <c r="C887" s="114"/>
      <c r="D887" s="114"/>
      <c r="E887" s="114"/>
      <c r="F887" s="127"/>
      <c r="G887" s="114"/>
      <c r="H887" s="114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  <c r="AL887" s="118"/>
      <c r="AM887" s="118"/>
      <c r="AN887" s="118"/>
      <c r="AO887" s="118"/>
      <c r="AP887" s="118"/>
      <c r="AQ887" s="118"/>
      <c r="AR887" s="118"/>
      <c r="AS887" s="118"/>
      <c r="AT887" s="118"/>
      <c r="AU887" s="118"/>
    </row>
    <row r="888">
      <c r="A888" s="113"/>
      <c r="B888" s="113"/>
      <c r="C888" s="114"/>
      <c r="D888" s="114"/>
      <c r="E888" s="114"/>
      <c r="F888" s="127"/>
      <c r="G888" s="114"/>
      <c r="H888" s="114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  <c r="AL888" s="118"/>
      <c r="AM888" s="118"/>
      <c r="AN888" s="118"/>
      <c r="AO888" s="118"/>
      <c r="AP888" s="118"/>
      <c r="AQ888" s="118"/>
      <c r="AR888" s="118"/>
      <c r="AS888" s="118"/>
      <c r="AT888" s="118"/>
      <c r="AU888" s="118"/>
    </row>
    <row r="889">
      <c r="A889" s="113"/>
      <c r="B889" s="113"/>
      <c r="C889" s="114"/>
      <c r="D889" s="114"/>
      <c r="E889" s="114"/>
      <c r="F889" s="127"/>
      <c r="G889" s="114"/>
      <c r="H889" s="114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  <c r="AL889" s="118"/>
      <c r="AM889" s="118"/>
      <c r="AN889" s="118"/>
      <c r="AO889" s="118"/>
      <c r="AP889" s="118"/>
      <c r="AQ889" s="118"/>
      <c r="AR889" s="118"/>
      <c r="AS889" s="118"/>
      <c r="AT889" s="118"/>
      <c r="AU889" s="118"/>
    </row>
    <row r="890">
      <c r="A890" s="113"/>
      <c r="B890" s="113"/>
      <c r="C890" s="114"/>
      <c r="D890" s="114"/>
      <c r="E890" s="114"/>
      <c r="F890" s="127"/>
      <c r="G890" s="114"/>
      <c r="H890" s="114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  <c r="AL890" s="118"/>
      <c r="AM890" s="118"/>
      <c r="AN890" s="118"/>
      <c r="AO890" s="118"/>
      <c r="AP890" s="118"/>
      <c r="AQ890" s="118"/>
      <c r="AR890" s="118"/>
      <c r="AS890" s="118"/>
      <c r="AT890" s="118"/>
      <c r="AU890" s="118"/>
    </row>
    <row r="891">
      <c r="A891" s="113"/>
      <c r="B891" s="113"/>
      <c r="C891" s="114"/>
      <c r="D891" s="114"/>
      <c r="E891" s="114"/>
      <c r="F891" s="127"/>
      <c r="G891" s="114"/>
      <c r="H891" s="114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  <c r="AL891" s="118"/>
      <c r="AM891" s="118"/>
      <c r="AN891" s="118"/>
      <c r="AO891" s="118"/>
      <c r="AP891" s="118"/>
      <c r="AQ891" s="118"/>
      <c r="AR891" s="118"/>
      <c r="AS891" s="118"/>
      <c r="AT891" s="118"/>
      <c r="AU891" s="118"/>
    </row>
    <row r="892">
      <c r="A892" s="113"/>
      <c r="B892" s="113"/>
      <c r="C892" s="114"/>
      <c r="D892" s="114"/>
      <c r="E892" s="114"/>
      <c r="F892" s="127"/>
      <c r="G892" s="114"/>
      <c r="H892" s="114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  <c r="AL892" s="118"/>
      <c r="AM892" s="118"/>
      <c r="AN892" s="118"/>
      <c r="AO892" s="118"/>
      <c r="AP892" s="118"/>
      <c r="AQ892" s="118"/>
      <c r="AR892" s="118"/>
      <c r="AS892" s="118"/>
      <c r="AT892" s="118"/>
      <c r="AU892" s="118"/>
    </row>
    <row r="893">
      <c r="A893" s="113"/>
      <c r="B893" s="113"/>
      <c r="C893" s="114"/>
      <c r="D893" s="114"/>
      <c r="E893" s="114"/>
      <c r="F893" s="127"/>
      <c r="G893" s="114"/>
      <c r="H893" s="114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  <c r="AL893" s="118"/>
      <c r="AM893" s="118"/>
      <c r="AN893" s="118"/>
      <c r="AO893" s="118"/>
      <c r="AP893" s="118"/>
      <c r="AQ893" s="118"/>
      <c r="AR893" s="118"/>
      <c r="AS893" s="118"/>
      <c r="AT893" s="118"/>
      <c r="AU893" s="118"/>
    </row>
    <row r="894">
      <c r="A894" s="113"/>
      <c r="B894" s="113"/>
      <c r="C894" s="114"/>
      <c r="D894" s="114"/>
      <c r="E894" s="114"/>
      <c r="F894" s="127"/>
      <c r="G894" s="114"/>
      <c r="H894" s="114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  <c r="AL894" s="118"/>
      <c r="AM894" s="118"/>
      <c r="AN894" s="118"/>
      <c r="AO894" s="118"/>
      <c r="AP894" s="118"/>
      <c r="AQ894" s="118"/>
      <c r="AR894" s="118"/>
      <c r="AS894" s="118"/>
      <c r="AT894" s="118"/>
      <c r="AU894" s="118"/>
    </row>
    <row r="895">
      <c r="A895" s="113"/>
      <c r="B895" s="113"/>
      <c r="C895" s="114"/>
      <c r="D895" s="114"/>
      <c r="E895" s="114"/>
      <c r="F895" s="127"/>
      <c r="G895" s="114"/>
      <c r="H895" s="114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  <c r="AL895" s="118"/>
      <c r="AM895" s="118"/>
      <c r="AN895" s="118"/>
      <c r="AO895" s="118"/>
      <c r="AP895" s="118"/>
      <c r="AQ895" s="118"/>
      <c r="AR895" s="118"/>
      <c r="AS895" s="118"/>
      <c r="AT895" s="118"/>
      <c r="AU895" s="118"/>
    </row>
    <row r="896">
      <c r="A896" s="113"/>
      <c r="B896" s="113"/>
      <c r="C896" s="114"/>
      <c r="D896" s="114"/>
      <c r="E896" s="114"/>
      <c r="F896" s="127"/>
      <c r="G896" s="114"/>
      <c r="H896" s="114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  <c r="AL896" s="118"/>
      <c r="AM896" s="118"/>
      <c r="AN896" s="118"/>
      <c r="AO896" s="118"/>
      <c r="AP896" s="118"/>
      <c r="AQ896" s="118"/>
      <c r="AR896" s="118"/>
      <c r="AS896" s="118"/>
      <c r="AT896" s="118"/>
      <c r="AU896" s="118"/>
    </row>
    <row r="897">
      <c r="A897" s="113"/>
      <c r="B897" s="113"/>
      <c r="C897" s="114"/>
      <c r="D897" s="114"/>
      <c r="E897" s="114"/>
      <c r="F897" s="127"/>
      <c r="G897" s="114"/>
      <c r="H897" s="114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  <c r="AL897" s="118"/>
      <c r="AM897" s="118"/>
      <c r="AN897" s="118"/>
      <c r="AO897" s="118"/>
      <c r="AP897" s="118"/>
      <c r="AQ897" s="118"/>
      <c r="AR897" s="118"/>
      <c r="AS897" s="118"/>
      <c r="AT897" s="118"/>
      <c r="AU897" s="118"/>
    </row>
    <row r="898">
      <c r="A898" s="113"/>
      <c r="B898" s="113"/>
      <c r="C898" s="114"/>
      <c r="D898" s="114"/>
      <c r="E898" s="114"/>
      <c r="F898" s="127"/>
      <c r="G898" s="114"/>
      <c r="H898" s="114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  <c r="AL898" s="118"/>
      <c r="AM898" s="118"/>
      <c r="AN898" s="118"/>
      <c r="AO898" s="118"/>
      <c r="AP898" s="118"/>
      <c r="AQ898" s="118"/>
      <c r="AR898" s="118"/>
      <c r="AS898" s="118"/>
      <c r="AT898" s="118"/>
      <c r="AU898" s="118"/>
    </row>
    <row r="899">
      <c r="A899" s="113"/>
      <c r="B899" s="113"/>
      <c r="C899" s="114"/>
      <c r="D899" s="114"/>
      <c r="E899" s="114"/>
      <c r="F899" s="127"/>
      <c r="G899" s="114"/>
      <c r="H899" s="114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  <c r="AL899" s="118"/>
      <c r="AM899" s="118"/>
      <c r="AN899" s="118"/>
      <c r="AO899" s="118"/>
      <c r="AP899" s="118"/>
      <c r="AQ899" s="118"/>
      <c r="AR899" s="118"/>
      <c r="AS899" s="118"/>
      <c r="AT899" s="118"/>
      <c r="AU899" s="118"/>
    </row>
    <row r="900">
      <c r="A900" s="113"/>
      <c r="B900" s="113"/>
      <c r="C900" s="114"/>
      <c r="D900" s="114"/>
      <c r="E900" s="114"/>
      <c r="F900" s="127"/>
      <c r="G900" s="114"/>
      <c r="H900" s="114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  <c r="AL900" s="118"/>
      <c r="AM900" s="118"/>
      <c r="AN900" s="118"/>
      <c r="AO900" s="118"/>
      <c r="AP900" s="118"/>
      <c r="AQ900" s="118"/>
      <c r="AR900" s="118"/>
      <c r="AS900" s="118"/>
      <c r="AT900" s="118"/>
      <c r="AU900" s="118"/>
    </row>
    <row r="901">
      <c r="A901" s="113"/>
      <c r="B901" s="113"/>
      <c r="C901" s="114"/>
      <c r="D901" s="114"/>
      <c r="E901" s="114"/>
      <c r="F901" s="127"/>
      <c r="G901" s="114"/>
      <c r="H901" s="114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  <c r="AL901" s="118"/>
      <c r="AM901" s="118"/>
      <c r="AN901" s="118"/>
      <c r="AO901" s="118"/>
      <c r="AP901" s="118"/>
      <c r="AQ901" s="118"/>
      <c r="AR901" s="118"/>
      <c r="AS901" s="118"/>
      <c r="AT901" s="118"/>
      <c r="AU901" s="118"/>
    </row>
    <row r="902">
      <c r="A902" s="113"/>
      <c r="B902" s="113"/>
      <c r="C902" s="114"/>
      <c r="D902" s="114"/>
      <c r="E902" s="114"/>
      <c r="F902" s="127"/>
      <c r="G902" s="114"/>
      <c r="H902" s="114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  <c r="AL902" s="118"/>
      <c r="AM902" s="118"/>
      <c r="AN902" s="118"/>
      <c r="AO902" s="118"/>
      <c r="AP902" s="118"/>
      <c r="AQ902" s="118"/>
      <c r="AR902" s="118"/>
      <c r="AS902" s="118"/>
      <c r="AT902" s="118"/>
      <c r="AU902" s="118"/>
    </row>
    <row r="903">
      <c r="A903" s="113"/>
      <c r="B903" s="113"/>
      <c r="C903" s="114"/>
      <c r="D903" s="114"/>
      <c r="E903" s="114"/>
      <c r="F903" s="127"/>
      <c r="G903" s="114"/>
      <c r="H903" s="114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  <c r="AL903" s="118"/>
      <c r="AM903" s="118"/>
      <c r="AN903" s="118"/>
      <c r="AO903" s="118"/>
      <c r="AP903" s="118"/>
      <c r="AQ903" s="118"/>
      <c r="AR903" s="118"/>
      <c r="AS903" s="118"/>
      <c r="AT903" s="118"/>
      <c r="AU903" s="118"/>
    </row>
    <row r="904">
      <c r="A904" s="113"/>
      <c r="B904" s="113"/>
      <c r="C904" s="114"/>
      <c r="D904" s="114"/>
      <c r="E904" s="114"/>
      <c r="F904" s="127"/>
      <c r="G904" s="114"/>
      <c r="H904" s="114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  <c r="AL904" s="118"/>
      <c r="AM904" s="118"/>
      <c r="AN904" s="118"/>
      <c r="AO904" s="118"/>
      <c r="AP904" s="118"/>
      <c r="AQ904" s="118"/>
      <c r="AR904" s="118"/>
      <c r="AS904" s="118"/>
      <c r="AT904" s="118"/>
      <c r="AU904" s="118"/>
    </row>
    <row r="905">
      <c r="A905" s="113"/>
      <c r="B905" s="113"/>
      <c r="C905" s="114"/>
      <c r="D905" s="114"/>
      <c r="E905" s="114"/>
      <c r="F905" s="127"/>
      <c r="G905" s="114"/>
      <c r="H905" s="114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  <c r="AL905" s="118"/>
      <c r="AM905" s="118"/>
      <c r="AN905" s="118"/>
      <c r="AO905" s="118"/>
      <c r="AP905" s="118"/>
      <c r="AQ905" s="118"/>
      <c r="AR905" s="118"/>
      <c r="AS905" s="118"/>
      <c r="AT905" s="118"/>
      <c r="AU905" s="118"/>
    </row>
    <row r="906">
      <c r="A906" s="113"/>
      <c r="B906" s="113"/>
      <c r="C906" s="114"/>
      <c r="D906" s="114"/>
      <c r="E906" s="114"/>
      <c r="F906" s="127"/>
      <c r="G906" s="114"/>
      <c r="H906" s="114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  <c r="AL906" s="118"/>
      <c r="AM906" s="118"/>
      <c r="AN906" s="118"/>
      <c r="AO906" s="118"/>
      <c r="AP906" s="118"/>
      <c r="AQ906" s="118"/>
      <c r="AR906" s="118"/>
      <c r="AS906" s="118"/>
      <c r="AT906" s="118"/>
      <c r="AU906" s="118"/>
    </row>
    <row r="907">
      <c r="A907" s="113"/>
      <c r="B907" s="113"/>
      <c r="C907" s="114"/>
      <c r="D907" s="114"/>
      <c r="E907" s="114"/>
      <c r="F907" s="127"/>
      <c r="G907" s="114"/>
      <c r="H907" s="114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  <c r="AL907" s="118"/>
      <c r="AM907" s="118"/>
      <c r="AN907" s="118"/>
      <c r="AO907" s="118"/>
      <c r="AP907" s="118"/>
      <c r="AQ907" s="118"/>
      <c r="AR907" s="118"/>
      <c r="AS907" s="118"/>
      <c r="AT907" s="118"/>
      <c r="AU907" s="118"/>
    </row>
    <row r="908">
      <c r="A908" s="113"/>
      <c r="B908" s="113"/>
      <c r="C908" s="114"/>
      <c r="D908" s="114"/>
      <c r="E908" s="114"/>
      <c r="F908" s="127"/>
      <c r="G908" s="114"/>
      <c r="H908" s="114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  <c r="AL908" s="118"/>
      <c r="AM908" s="118"/>
      <c r="AN908" s="118"/>
      <c r="AO908" s="118"/>
      <c r="AP908" s="118"/>
      <c r="AQ908" s="118"/>
      <c r="AR908" s="118"/>
      <c r="AS908" s="118"/>
      <c r="AT908" s="118"/>
      <c r="AU908" s="118"/>
    </row>
    <row r="909">
      <c r="A909" s="113"/>
      <c r="B909" s="113"/>
      <c r="C909" s="114"/>
      <c r="D909" s="114"/>
      <c r="E909" s="114"/>
      <c r="F909" s="127"/>
      <c r="G909" s="114"/>
      <c r="H909" s="114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  <c r="AL909" s="118"/>
      <c r="AM909" s="118"/>
      <c r="AN909" s="118"/>
      <c r="AO909" s="118"/>
      <c r="AP909" s="118"/>
      <c r="AQ909" s="118"/>
      <c r="AR909" s="118"/>
      <c r="AS909" s="118"/>
      <c r="AT909" s="118"/>
      <c r="AU909" s="118"/>
    </row>
    <row r="910">
      <c r="A910" s="113"/>
      <c r="B910" s="113"/>
      <c r="C910" s="114"/>
      <c r="D910" s="114"/>
      <c r="E910" s="114"/>
      <c r="F910" s="127"/>
      <c r="G910" s="114"/>
      <c r="H910" s="114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  <c r="AL910" s="118"/>
      <c r="AM910" s="118"/>
      <c r="AN910" s="118"/>
      <c r="AO910" s="118"/>
      <c r="AP910" s="118"/>
      <c r="AQ910" s="118"/>
      <c r="AR910" s="118"/>
      <c r="AS910" s="118"/>
      <c r="AT910" s="118"/>
      <c r="AU910" s="118"/>
    </row>
    <row r="911">
      <c r="A911" s="113"/>
      <c r="B911" s="113"/>
      <c r="C911" s="114"/>
      <c r="D911" s="114"/>
      <c r="E911" s="114"/>
      <c r="F911" s="127"/>
      <c r="G911" s="114"/>
      <c r="H911" s="114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  <c r="AL911" s="118"/>
      <c r="AM911" s="118"/>
      <c r="AN911" s="118"/>
      <c r="AO911" s="118"/>
      <c r="AP911" s="118"/>
      <c r="AQ911" s="118"/>
      <c r="AR911" s="118"/>
      <c r="AS911" s="118"/>
      <c r="AT911" s="118"/>
      <c r="AU911" s="118"/>
    </row>
    <row r="912">
      <c r="A912" s="113"/>
      <c r="B912" s="113"/>
      <c r="C912" s="114"/>
      <c r="D912" s="114"/>
      <c r="E912" s="114"/>
      <c r="F912" s="127"/>
      <c r="G912" s="114"/>
      <c r="H912" s="114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  <c r="AL912" s="118"/>
      <c r="AM912" s="118"/>
      <c r="AN912" s="118"/>
      <c r="AO912" s="118"/>
      <c r="AP912" s="118"/>
      <c r="AQ912" s="118"/>
      <c r="AR912" s="118"/>
      <c r="AS912" s="118"/>
      <c r="AT912" s="118"/>
      <c r="AU912" s="118"/>
    </row>
    <row r="913">
      <c r="A913" s="113"/>
      <c r="B913" s="113"/>
      <c r="C913" s="114"/>
      <c r="D913" s="114"/>
      <c r="E913" s="114"/>
      <c r="F913" s="127"/>
      <c r="G913" s="114"/>
      <c r="H913" s="114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  <c r="AL913" s="118"/>
      <c r="AM913" s="118"/>
      <c r="AN913" s="118"/>
      <c r="AO913" s="118"/>
      <c r="AP913" s="118"/>
      <c r="AQ913" s="118"/>
      <c r="AR913" s="118"/>
      <c r="AS913" s="118"/>
      <c r="AT913" s="118"/>
      <c r="AU913" s="118"/>
    </row>
    <row r="914">
      <c r="A914" s="113"/>
      <c r="B914" s="113"/>
      <c r="C914" s="114"/>
      <c r="D914" s="114"/>
      <c r="E914" s="114"/>
      <c r="F914" s="127"/>
      <c r="G914" s="114"/>
      <c r="H914" s="114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  <c r="AL914" s="118"/>
      <c r="AM914" s="118"/>
      <c r="AN914" s="118"/>
      <c r="AO914" s="118"/>
      <c r="AP914" s="118"/>
      <c r="AQ914" s="118"/>
      <c r="AR914" s="118"/>
      <c r="AS914" s="118"/>
      <c r="AT914" s="118"/>
      <c r="AU914" s="118"/>
    </row>
    <row r="915">
      <c r="A915" s="113"/>
      <c r="B915" s="113"/>
      <c r="C915" s="114"/>
      <c r="D915" s="114"/>
      <c r="E915" s="114"/>
      <c r="F915" s="127"/>
      <c r="G915" s="114"/>
      <c r="H915" s="114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  <c r="AL915" s="118"/>
      <c r="AM915" s="118"/>
      <c r="AN915" s="118"/>
      <c r="AO915" s="118"/>
      <c r="AP915" s="118"/>
      <c r="AQ915" s="118"/>
      <c r="AR915" s="118"/>
      <c r="AS915" s="118"/>
      <c r="AT915" s="118"/>
      <c r="AU915" s="118"/>
    </row>
    <row r="916">
      <c r="A916" s="113"/>
      <c r="B916" s="113"/>
      <c r="C916" s="114"/>
      <c r="D916" s="114"/>
      <c r="E916" s="114"/>
      <c r="F916" s="127"/>
      <c r="G916" s="114"/>
      <c r="H916" s="114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  <c r="AL916" s="118"/>
      <c r="AM916" s="118"/>
      <c r="AN916" s="118"/>
      <c r="AO916" s="118"/>
      <c r="AP916" s="118"/>
      <c r="AQ916" s="118"/>
      <c r="AR916" s="118"/>
      <c r="AS916" s="118"/>
      <c r="AT916" s="118"/>
      <c r="AU916" s="118"/>
    </row>
    <row r="917">
      <c r="A917" s="113"/>
      <c r="B917" s="113"/>
      <c r="C917" s="114"/>
      <c r="D917" s="114"/>
      <c r="E917" s="114"/>
      <c r="F917" s="127"/>
      <c r="G917" s="114"/>
      <c r="H917" s="114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  <c r="AL917" s="118"/>
      <c r="AM917" s="118"/>
      <c r="AN917" s="118"/>
      <c r="AO917" s="118"/>
      <c r="AP917" s="118"/>
      <c r="AQ917" s="118"/>
      <c r="AR917" s="118"/>
      <c r="AS917" s="118"/>
      <c r="AT917" s="118"/>
      <c r="AU917" s="118"/>
    </row>
    <row r="918">
      <c r="A918" s="113"/>
      <c r="B918" s="113"/>
      <c r="C918" s="114"/>
      <c r="D918" s="114"/>
      <c r="E918" s="114"/>
      <c r="F918" s="127"/>
      <c r="G918" s="114"/>
      <c r="H918" s="114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  <c r="AL918" s="118"/>
      <c r="AM918" s="118"/>
      <c r="AN918" s="118"/>
      <c r="AO918" s="118"/>
      <c r="AP918" s="118"/>
      <c r="AQ918" s="118"/>
      <c r="AR918" s="118"/>
      <c r="AS918" s="118"/>
      <c r="AT918" s="118"/>
      <c r="AU918" s="118"/>
    </row>
    <row r="919">
      <c r="A919" s="113"/>
      <c r="B919" s="113"/>
      <c r="C919" s="114"/>
      <c r="D919" s="114"/>
      <c r="E919" s="114"/>
      <c r="F919" s="127"/>
      <c r="G919" s="114"/>
      <c r="H919" s="114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  <c r="AL919" s="118"/>
      <c r="AM919" s="118"/>
      <c r="AN919" s="118"/>
      <c r="AO919" s="118"/>
      <c r="AP919" s="118"/>
      <c r="AQ919" s="118"/>
      <c r="AR919" s="118"/>
      <c r="AS919" s="118"/>
      <c r="AT919" s="118"/>
      <c r="AU919" s="118"/>
    </row>
    <row r="920">
      <c r="A920" s="113"/>
      <c r="B920" s="113"/>
      <c r="C920" s="114"/>
      <c r="D920" s="114"/>
      <c r="E920" s="114"/>
      <c r="F920" s="127"/>
      <c r="G920" s="114"/>
      <c r="H920" s="114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  <c r="AL920" s="118"/>
      <c r="AM920" s="118"/>
      <c r="AN920" s="118"/>
      <c r="AO920" s="118"/>
      <c r="AP920" s="118"/>
      <c r="AQ920" s="118"/>
      <c r="AR920" s="118"/>
      <c r="AS920" s="118"/>
      <c r="AT920" s="118"/>
      <c r="AU920" s="118"/>
    </row>
    <row r="921">
      <c r="A921" s="113"/>
      <c r="B921" s="113"/>
      <c r="C921" s="114"/>
      <c r="D921" s="114"/>
      <c r="E921" s="114"/>
      <c r="F921" s="127"/>
      <c r="G921" s="114"/>
      <c r="H921" s="114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  <c r="AL921" s="118"/>
      <c r="AM921" s="118"/>
      <c r="AN921" s="118"/>
      <c r="AO921" s="118"/>
      <c r="AP921" s="118"/>
      <c r="AQ921" s="118"/>
      <c r="AR921" s="118"/>
      <c r="AS921" s="118"/>
      <c r="AT921" s="118"/>
      <c r="AU921" s="118"/>
    </row>
    <row r="922">
      <c r="A922" s="113"/>
      <c r="B922" s="113"/>
      <c r="C922" s="114"/>
      <c r="D922" s="114"/>
      <c r="E922" s="114"/>
      <c r="F922" s="127"/>
      <c r="G922" s="114"/>
      <c r="H922" s="114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  <c r="AL922" s="118"/>
      <c r="AM922" s="118"/>
      <c r="AN922" s="118"/>
      <c r="AO922" s="118"/>
      <c r="AP922" s="118"/>
      <c r="AQ922" s="118"/>
      <c r="AR922" s="118"/>
      <c r="AS922" s="118"/>
      <c r="AT922" s="118"/>
      <c r="AU922" s="118"/>
    </row>
    <row r="923">
      <c r="A923" s="113"/>
      <c r="B923" s="113"/>
      <c r="C923" s="114"/>
      <c r="D923" s="114"/>
      <c r="E923" s="114"/>
      <c r="F923" s="127"/>
      <c r="G923" s="114"/>
      <c r="H923" s="114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  <c r="AL923" s="118"/>
      <c r="AM923" s="118"/>
      <c r="AN923" s="118"/>
      <c r="AO923" s="118"/>
      <c r="AP923" s="118"/>
      <c r="AQ923" s="118"/>
      <c r="AR923" s="118"/>
      <c r="AS923" s="118"/>
      <c r="AT923" s="118"/>
      <c r="AU923" s="118"/>
    </row>
    <row r="924">
      <c r="A924" s="113"/>
      <c r="B924" s="113"/>
      <c r="C924" s="114"/>
      <c r="D924" s="114"/>
      <c r="E924" s="114"/>
      <c r="F924" s="127"/>
      <c r="G924" s="114"/>
      <c r="H924" s="114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  <c r="AP924" s="118"/>
      <c r="AQ924" s="118"/>
      <c r="AR924" s="118"/>
      <c r="AS924" s="118"/>
      <c r="AT924" s="118"/>
      <c r="AU924" s="118"/>
    </row>
    <row r="925">
      <c r="A925" s="113"/>
      <c r="B925" s="113"/>
      <c r="C925" s="114"/>
      <c r="D925" s="114"/>
      <c r="E925" s="114"/>
      <c r="F925" s="127"/>
      <c r="G925" s="114"/>
      <c r="H925" s="114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  <c r="AL925" s="118"/>
      <c r="AM925" s="118"/>
      <c r="AN925" s="118"/>
      <c r="AO925" s="118"/>
      <c r="AP925" s="118"/>
      <c r="AQ925" s="118"/>
      <c r="AR925" s="118"/>
      <c r="AS925" s="118"/>
      <c r="AT925" s="118"/>
      <c r="AU925" s="118"/>
    </row>
    <row r="926">
      <c r="A926" s="113"/>
      <c r="B926" s="113"/>
      <c r="C926" s="114"/>
      <c r="D926" s="114"/>
      <c r="E926" s="114"/>
      <c r="F926" s="127"/>
      <c r="G926" s="114"/>
      <c r="H926" s="114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  <c r="AL926" s="118"/>
      <c r="AM926" s="118"/>
      <c r="AN926" s="118"/>
      <c r="AO926" s="118"/>
      <c r="AP926" s="118"/>
      <c r="AQ926" s="118"/>
      <c r="AR926" s="118"/>
      <c r="AS926" s="118"/>
      <c r="AT926" s="118"/>
      <c r="AU926" s="118"/>
    </row>
    <row r="927">
      <c r="A927" s="113"/>
      <c r="B927" s="113"/>
      <c r="C927" s="114"/>
      <c r="D927" s="114"/>
      <c r="E927" s="114"/>
      <c r="F927" s="127"/>
      <c r="G927" s="114"/>
      <c r="H927" s="114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  <c r="AL927" s="118"/>
      <c r="AM927" s="118"/>
      <c r="AN927" s="118"/>
      <c r="AO927" s="118"/>
      <c r="AP927" s="118"/>
      <c r="AQ927" s="118"/>
      <c r="AR927" s="118"/>
      <c r="AS927" s="118"/>
      <c r="AT927" s="118"/>
      <c r="AU927" s="118"/>
    </row>
    <row r="928">
      <c r="A928" s="113"/>
      <c r="B928" s="113"/>
      <c r="C928" s="114"/>
      <c r="D928" s="114"/>
      <c r="E928" s="114"/>
      <c r="F928" s="127"/>
      <c r="G928" s="114"/>
      <c r="H928" s="114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  <c r="AL928" s="118"/>
      <c r="AM928" s="118"/>
      <c r="AN928" s="118"/>
      <c r="AO928" s="118"/>
      <c r="AP928" s="118"/>
      <c r="AQ928" s="118"/>
      <c r="AR928" s="118"/>
      <c r="AS928" s="118"/>
      <c r="AT928" s="118"/>
      <c r="AU928" s="118"/>
    </row>
    <row r="929">
      <c r="A929" s="113"/>
      <c r="B929" s="113"/>
      <c r="C929" s="114"/>
      <c r="D929" s="114"/>
      <c r="E929" s="114"/>
      <c r="F929" s="127"/>
      <c r="G929" s="114"/>
      <c r="H929" s="114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  <c r="AL929" s="118"/>
      <c r="AM929" s="118"/>
      <c r="AN929" s="118"/>
      <c r="AO929" s="118"/>
      <c r="AP929" s="118"/>
      <c r="AQ929" s="118"/>
      <c r="AR929" s="118"/>
      <c r="AS929" s="118"/>
      <c r="AT929" s="118"/>
      <c r="AU929" s="118"/>
    </row>
    <row r="930">
      <c r="A930" s="113"/>
      <c r="B930" s="113"/>
      <c r="C930" s="114"/>
      <c r="D930" s="114"/>
      <c r="E930" s="114"/>
      <c r="F930" s="127"/>
      <c r="G930" s="114"/>
      <c r="H930" s="114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  <c r="AL930" s="118"/>
      <c r="AM930" s="118"/>
      <c r="AN930" s="118"/>
      <c r="AO930" s="118"/>
      <c r="AP930" s="118"/>
      <c r="AQ930" s="118"/>
      <c r="AR930" s="118"/>
      <c r="AS930" s="118"/>
      <c r="AT930" s="118"/>
      <c r="AU930" s="118"/>
    </row>
    <row r="931">
      <c r="A931" s="113"/>
      <c r="B931" s="113"/>
      <c r="C931" s="114"/>
      <c r="D931" s="114"/>
      <c r="E931" s="114"/>
      <c r="F931" s="127"/>
      <c r="G931" s="114"/>
      <c r="H931" s="114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  <c r="AL931" s="118"/>
      <c r="AM931" s="118"/>
      <c r="AN931" s="118"/>
      <c r="AO931" s="118"/>
      <c r="AP931" s="118"/>
      <c r="AQ931" s="118"/>
      <c r="AR931" s="118"/>
      <c r="AS931" s="118"/>
      <c r="AT931" s="118"/>
      <c r="AU931" s="118"/>
    </row>
    <row r="932">
      <c r="A932" s="113"/>
      <c r="B932" s="113"/>
      <c r="C932" s="114"/>
      <c r="D932" s="114"/>
      <c r="E932" s="114"/>
      <c r="F932" s="127"/>
      <c r="G932" s="114"/>
      <c r="H932" s="114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  <c r="AL932" s="118"/>
      <c r="AM932" s="118"/>
      <c r="AN932" s="118"/>
      <c r="AO932" s="118"/>
      <c r="AP932" s="118"/>
      <c r="AQ932" s="118"/>
      <c r="AR932" s="118"/>
      <c r="AS932" s="118"/>
      <c r="AT932" s="118"/>
      <c r="AU932" s="118"/>
    </row>
    <row r="933">
      <c r="A933" s="113"/>
      <c r="B933" s="113"/>
      <c r="C933" s="114"/>
      <c r="D933" s="114"/>
      <c r="E933" s="114"/>
      <c r="F933" s="127"/>
      <c r="G933" s="114"/>
      <c r="H933" s="114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  <c r="AL933" s="118"/>
      <c r="AM933" s="118"/>
      <c r="AN933" s="118"/>
      <c r="AO933" s="118"/>
      <c r="AP933" s="118"/>
      <c r="AQ933" s="118"/>
      <c r="AR933" s="118"/>
      <c r="AS933" s="118"/>
      <c r="AT933" s="118"/>
      <c r="AU933" s="118"/>
    </row>
    <row r="934">
      <c r="A934" s="113"/>
      <c r="B934" s="113"/>
      <c r="C934" s="114"/>
      <c r="D934" s="114"/>
      <c r="E934" s="114"/>
      <c r="F934" s="127"/>
      <c r="G934" s="114"/>
      <c r="H934" s="114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  <c r="AL934" s="118"/>
      <c r="AM934" s="118"/>
      <c r="AN934" s="118"/>
      <c r="AO934" s="118"/>
      <c r="AP934" s="118"/>
      <c r="AQ934" s="118"/>
      <c r="AR934" s="118"/>
      <c r="AS934" s="118"/>
      <c r="AT934" s="118"/>
      <c r="AU934" s="118"/>
    </row>
    <row r="935">
      <c r="A935" s="113"/>
      <c r="B935" s="113"/>
      <c r="C935" s="114"/>
      <c r="D935" s="114"/>
      <c r="E935" s="114"/>
      <c r="F935" s="127"/>
      <c r="G935" s="114"/>
      <c r="H935" s="114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  <c r="AL935" s="118"/>
      <c r="AM935" s="118"/>
      <c r="AN935" s="118"/>
      <c r="AO935" s="118"/>
      <c r="AP935" s="118"/>
      <c r="AQ935" s="118"/>
      <c r="AR935" s="118"/>
      <c r="AS935" s="118"/>
      <c r="AT935" s="118"/>
      <c r="AU935" s="118"/>
    </row>
    <row r="936">
      <c r="A936" s="113"/>
      <c r="B936" s="113"/>
      <c r="C936" s="114"/>
      <c r="D936" s="114"/>
      <c r="E936" s="114"/>
      <c r="F936" s="127"/>
      <c r="G936" s="114"/>
      <c r="H936" s="114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  <c r="AL936" s="118"/>
      <c r="AM936" s="118"/>
      <c r="AN936" s="118"/>
      <c r="AO936" s="118"/>
      <c r="AP936" s="118"/>
      <c r="AQ936" s="118"/>
      <c r="AR936" s="118"/>
      <c r="AS936" s="118"/>
      <c r="AT936" s="118"/>
      <c r="AU936" s="118"/>
    </row>
    <row r="937">
      <c r="A937" s="113"/>
      <c r="B937" s="113"/>
      <c r="C937" s="114"/>
      <c r="D937" s="114"/>
      <c r="E937" s="114"/>
      <c r="F937" s="127"/>
      <c r="G937" s="114"/>
      <c r="H937" s="114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  <c r="AL937" s="118"/>
      <c r="AM937" s="118"/>
      <c r="AN937" s="118"/>
      <c r="AO937" s="118"/>
      <c r="AP937" s="118"/>
      <c r="AQ937" s="118"/>
      <c r="AR937" s="118"/>
      <c r="AS937" s="118"/>
      <c r="AT937" s="118"/>
      <c r="AU937" s="118"/>
    </row>
    <row r="938">
      <c r="A938" s="113"/>
      <c r="B938" s="113"/>
      <c r="C938" s="114"/>
      <c r="D938" s="114"/>
      <c r="E938" s="114"/>
      <c r="F938" s="127"/>
      <c r="G938" s="114"/>
      <c r="H938" s="114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  <c r="AL938" s="118"/>
      <c r="AM938" s="118"/>
      <c r="AN938" s="118"/>
      <c r="AO938" s="118"/>
      <c r="AP938" s="118"/>
      <c r="AQ938" s="118"/>
      <c r="AR938" s="118"/>
      <c r="AS938" s="118"/>
      <c r="AT938" s="118"/>
      <c r="AU938" s="118"/>
    </row>
    <row r="939">
      <c r="A939" s="113"/>
      <c r="B939" s="113"/>
      <c r="C939" s="114"/>
      <c r="D939" s="114"/>
      <c r="E939" s="114"/>
      <c r="F939" s="127"/>
      <c r="G939" s="114"/>
      <c r="H939" s="114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  <c r="AL939" s="118"/>
      <c r="AM939" s="118"/>
      <c r="AN939" s="118"/>
      <c r="AO939" s="118"/>
      <c r="AP939" s="118"/>
      <c r="AQ939" s="118"/>
      <c r="AR939" s="118"/>
      <c r="AS939" s="118"/>
      <c r="AT939" s="118"/>
      <c r="AU939" s="118"/>
    </row>
    <row r="940">
      <c r="A940" s="113"/>
      <c r="B940" s="113"/>
      <c r="C940" s="114"/>
      <c r="D940" s="114"/>
      <c r="E940" s="114"/>
      <c r="F940" s="127"/>
      <c r="G940" s="114"/>
      <c r="H940" s="114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  <c r="AL940" s="118"/>
      <c r="AM940" s="118"/>
      <c r="AN940" s="118"/>
      <c r="AO940" s="118"/>
      <c r="AP940" s="118"/>
      <c r="AQ940" s="118"/>
      <c r="AR940" s="118"/>
      <c r="AS940" s="118"/>
      <c r="AT940" s="118"/>
      <c r="AU940" s="118"/>
    </row>
    <row r="941">
      <c r="A941" s="113"/>
      <c r="B941" s="113"/>
      <c r="C941" s="114"/>
      <c r="D941" s="114"/>
      <c r="E941" s="114"/>
      <c r="F941" s="127"/>
      <c r="G941" s="114"/>
      <c r="H941" s="114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  <c r="AP941" s="118"/>
      <c r="AQ941" s="118"/>
      <c r="AR941" s="118"/>
      <c r="AS941" s="118"/>
      <c r="AT941" s="118"/>
      <c r="AU941" s="118"/>
    </row>
    <row r="942">
      <c r="A942" s="113"/>
      <c r="B942" s="113"/>
      <c r="C942" s="114"/>
      <c r="D942" s="114"/>
      <c r="E942" s="114"/>
      <c r="F942" s="127"/>
      <c r="G942" s="114"/>
      <c r="H942" s="114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  <c r="AL942" s="118"/>
      <c r="AM942" s="118"/>
      <c r="AN942" s="118"/>
      <c r="AO942" s="118"/>
      <c r="AP942" s="118"/>
      <c r="AQ942" s="118"/>
      <c r="AR942" s="118"/>
      <c r="AS942" s="118"/>
      <c r="AT942" s="118"/>
      <c r="AU942" s="118"/>
    </row>
    <row r="943">
      <c r="A943" s="113"/>
      <c r="B943" s="113"/>
      <c r="C943" s="114"/>
      <c r="D943" s="114"/>
      <c r="E943" s="114"/>
      <c r="F943" s="127"/>
      <c r="G943" s="114"/>
      <c r="H943" s="114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  <c r="AT943" s="118"/>
      <c r="AU943" s="118"/>
    </row>
    <row r="944">
      <c r="A944" s="113"/>
      <c r="B944" s="113"/>
      <c r="C944" s="114"/>
      <c r="D944" s="114"/>
      <c r="E944" s="114"/>
      <c r="F944" s="127"/>
      <c r="G944" s="114"/>
      <c r="H944" s="114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  <c r="AL944" s="118"/>
      <c r="AM944" s="118"/>
      <c r="AN944" s="118"/>
      <c r="AO944" s="118"/>
      <c r="AP944" s="118"/>
      <c r="AQ944" s="118"/>
      <c r="AR944" s="118"/>
      <c r="AS944" s="118"/>
      <c r="AT944" s="118"/>
      <c r="AU944" s="118"/>
    </row>
    <row r="945">
      <c r="A945" s="113"/>
      <c r="B945" s="113"/>
      <c r="C945" s="114"/>
      <c r="D945" s="114"/>
      <c r="E945" s="114"/>
      <c r="F945" s="127"/>
      <c r="G945" s="114"/>
      <c r="H945" s="114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  <c r="AT945" s="118"/>
      <c r="AU945" s="118"/>
    </row>
    <row r="946">
      <c r="A946" s="113"/>
      <c r="B946" s="113"/>
      <c r="C946" s="114"/>
      <c r="D946" s="114"/>
      <c r="E946" s="114"/>
      <c r="F946" s="127"/>
      <c r="G946" s="114"/>
      <c r="H946" s="114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  <c r="AT946" s="118"/>
      <c r="AU946" s="118"/>
    </row>
    <row r="947">
      <c r="A947" s="113"/>
      <c r="B947" s="113"/>
      <c r="C947" s="114"/>
      <c r="D947" s="114"/>
      <c r="E947" s="114"/>
      <c r="F947" s="127"/>
      <c r="G947" s="114"/>
      <c r="H947" s="114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  <c r="AT947" s="118"/>
      <c r="AU947" s="118"/>
    </row>
    <row r="948">
      <c r="A948" s="113"/>
      <c r="B948" s="113"/>
      <c r="C948" s="114"/>
      <c r="D948" s="114"/>
      <c r="E948" s="114"/>
      <c r="F948" s="127"/>
      <c r="G948" s="114"/>
      <c r="H948" s="114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  <c r="AL948" s="118"/>
      <c r="AM948" s="118"/>
      <c r="AN948" s="118"/>
      <c r="AO948" s="118"/>
      <c r="AP948" s="118"/>
      <c r="AQ948" s="118"/>
      <c r="AR948" s="118"/>
      <c r="AS948" s="118"/>
      <c r="AT948" s="118"/>
      <c r="AU948" s="118"/>
    </row>
    <row r="949">
      <c r="A949" s="113"/>
      <c r="B949" s="113"/>
      <c r="C949" s="114"/>
      <c r="D949" s="114"/>
      <c r="E949" s="114"/>
      <c r="F949" s="127"/>
      <c r="G949" s="114"/>
      <c r="H949" s="114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  <c r="AL949" s="118"/>
      <c r="AM949" s="118"/>
      <c r="AN949" s="118"/>
      <c r="AO949" s="118"/>
      <c r="AP949" s="118"/>
      <c r="AQ949" s="118"/>
      <c r="AR949" s="118"/>
      <c r="AS949" s="118"/>
      <c r="AT949" s="118"/>
      <c r="AU949" s="118"/>
    </row>
    <row r="950">
      <c r="A950" s="113"/>
      <c r="B950" s="113"/>
      <c r="C950" s="114"/>
      <c r="D950" s="114"/>
      <c r="E950" s="114"/>
      <c r="F950" s="127"/>
      <c r="G950" s="114"/>
      <c r="H950" s="114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  <c r="AL950" s="118"/>
      <c r="AM950" s="118"/>
      <c r="AN950" s="118"/>
      <c r="AO950" s="118"/>
      <c r="AP950" s="118"/>
      <c r="AQ950" s="118"/>
      <c r="AR950" s="118"/>
      <c r="AS950" s="118"/>
      <c r="AT950" s="118"/>
      <c r="AU950" s="118"/>
    </row>
    <row r="951">
      <c r="A951" s="113"/>
      <c r="B951" s="113"/>
      <c r="C951" s="114"/>
      <c r="D951" s="114"/>
      <c r="E951" s="114"/>
      <c r="F951" s="127"/>
      <c r="G951" s="114"/>
      <c r="H951" s="114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  <c r="AP951" s="118"/>
      <c r="AQ951" s="118"/>
      <c r="AR951" s="118"/>
      <c r="AS951" s="118"/>
      <c r="AT951" s="118"/>
      <c r="AU951" s="118"/>
    </row>
    <row r="952">
      <c r="A952" s="113"/>
      <c r="B952" s="113"/>
      <c r="C952" s="114"/>
      <c r="D952" s="114"/>
      <c r="E952" s="114"/>
      <c r="F952" s="127"/>
      <c r="G952" s="114"/>
      <c r="H952" s="114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  <c r="AL952" s="118"/>
      <c r="AM952" s="118"/>
      <c r="AN952" s="118"/>
      <c r="AO952" s="118"/>
      <c r="AP952" s="118"/>
      <c r="AQ952" s="118"/>
      <c r="AR952" s="118"/>
      <c r="AS952" s="118"/>
      <c r="AT952" s="118"/>
      <c r="AU952" s="118"/>
    </row>
    <row r="953">
      <c r="A953" s="113"/>
      <c r="B953" s="113"/>
      <c r="C953" s="114"/>
      <c r="D953" s="114"/>
      <c r="E953" s="114"/>
      <c r="F953" s="127"/>
      <c r="G953" s="114"/>
      <c r="H953" s="114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  <c r="AL953" s="118"/>
      <c r="AM953" s="118"/>
      <c r="AN953" s="118"/>
      <c r="AO953" s="118"/>
      <c r="AP953" s="118"/>
      <c r="AQ953" s="118"/>
      <c r="AR953" s="118"/>
      <c r="AS953" s="118"/>
      <c r="AT953" s="118"/>
      <c r="AU953" s="118"/>
    </row>
    <row r="954">
      <c r="A954" s="113"/>
      <c r="B954" s="113"/>
      <c r="C954" s="114"/>
      <c r="D954" s="114"/>
      <c r="E954" s="114"/>
      <c r="F954" s="127"/>
      <c r="G954" s="114"/>
      <c r="H954" s="114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8"/>
      <c r="AF954" s="118"/>
      <c r="AG954" s="118"/>
      <c r="AH954" s="118"/>
      <c r="AI954" s="118"/>
      <c r="AJ954" s="118"/>
      <c r="AK954" s="118"/>
      <c r="AL954" s="118"/>
      <c r="AM954" s="118"/>
      <c r="AN954" s="118"/>
      <c r="AO954" s="118"/>
      <c r="AP954" s="118"/>
      <c r="AQ954" s="118"/>
      <c r="AR954" s="118"/>
      <c r="AS954" s="118"/>
      <c r="AT954" s="118"/>
      <c r="AU954" s="118"/>
    </row>
    <row r="955">
      <c r="A955" s="113"/>
      <c r="B955" s="113"/>
      <c r="C955" s="114"/>
      <c r="D955" s="114"/>
      <c r="E955" s="114"/>
      <c r="F955" s="127"/>
      <c r="G955" s="114"/>
      <c r="H955" s="114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8"/>
      <c r="AF955" s="118"/>
      <c r="AG955" s="118"/>
      <c r="AH955" s="118"/>
      <c r="AI955" s="118"/>
      <c r="AJ955" s="118"/>
      <c r="AK955" s="118"/>
      <c r="AL955" s="118"/>
      <c r="AM955" s="118"/>
      <c r="AN955" s="118"/>
      <c r="AO955" s="118"/>
      <c r="AP955" s="118"/>
      <c r="AQ955" s="118"/>
      <c r="AR955" s="118"/>
      <c r="AS955" s="118"/>
      <c r="AT955" s="118"/>
      <c r="AU955" s="118"/>
    </row>
    <row r="956">
      <c r="A956" s="113"/>
      <c r="B956" s="113"/>
      <c r="C956" s="114"/>
      <c r="D956" s="114"/>
      <c r="E956" s="114"/>
      <c r="F956" s="127"/>
      <c r="G956" s="114"/>
      <c r="H956" s="114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  <c r="AH956" s="118"/>
      <c r="AI956" s="118"/>
      <c r="AJ956" s="118"/>
      <c r="AK956" s="118"/>
      <c r="AL956" s="118"/>
      <c r="AM956" s="118"/>
      <c r="AN956" s="118"/>
      <c r="AO956" s="118"/>
      <c r="AP956" s="118"/>
      <c r="AQ956" s="118"/>
      <c r="AR956" s="118"/>
      <c r="AS956" s="118"/>
      <c r="AT956" s="118"/>
      <c r="AU956" s="118"/>
    </row>
    <row r="957">
      <c r="A957" s="113"/>
      <c r="B957" s="113"/>
      <c r="C957" s="114"/>
      <c r="D957" s="114"/>
      <c r="E957" s="114"/>
      <c r="F957" s="127"/>
      <c r="G957" s="114"/>
      <c r="H957" s="114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8"/>
      <c r="AF957" s="118"/>
      <c r="AG957" s="118"/>
      <c r="AH957" s="118"/>
      <c r="AI957" s="118"/>
      <c r="AJ957" s="118"/>
      <c r="AK957" s="118"/>
      <c r="AL957" s="118"/>
      <c r="AM957" s="118"/>
      <c r="AN957" s="118"/>
      <c r="AO957" s="118"/>
      <c r="AP957" s="118"/>
      <c r="AQ957" s="118"/>
      <c r="AR957" s="118"/>
      <c r="AS957" s="118"/>
      <c r="AT957" s="118"/>
      <c r="AU957" s="118"/>
    </row>
    <row r="958">
      <c r="A958" s="113"/>
      <c r="B958" s="113"/>
      <c r="C958" s="114"/>
      <c r="D958" s="114"/>
      <c r="E958" s="114"/>
      <c r="F958" s="127"/>
      <c r="G958" s="114"/>
      <c r="H958" s="114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8"/>
      <c r="AF958" s="118"/>
      <c r="AG958" s="118"/>
      <c r="AH958" s="118"/>
      <c r="AI958" s="118"/>
      <c r="AJ958" s="118"/>
      <c r="AK958" s="118"/>
      <c r="AL958" s="118"/>
      <c r="AM958" s="118"/>
      <c r="AN958" s="118"/>
      <c r="AO958" s="118"/>
      <c r="AP958" s="118"/>
      <c r="AQ958" s="118"/>
      <c r="AR958" s="118"/>
      <c r="AS958" s="118"/>
      <c r="AT958" s="118"/>
      <c r="AU958" s="118"/>
    </row>
    <row r="959">
      <c r="A959" s="113"/>
      <c r="B959" s="113"/>
      <c r="C959" s="114"/>
      <c r="D959" s="114"/>
      <c r="E959" s="114"/>
      <c r="F959" s="127"/>
      <c r="G959" s="114"/>
      <c r="H959" s="114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8"/>
      <c r="AF959" s="118"/>
      <c r="AG959" s="118"/>
      <c r="AH959" s="118"/>
      <c r="AI959" s="118"/>
      <c r="AJ959" s="118"/>
      <c r="AK959" s="118"/>
      <c r="AL959" s="118"/>
      <c r="AM959" s="118"/>
      <c r="AN959" s="118"/>
      <c r="AO959" s="118"/>
      <c r="AP959" s="118"/>
      <c r="AQ959" s="118"/>
      <c r="AR959" s="118"/>
      <c r="AS959" s="118"/>
      <c r="AT959" s="118"/>
      <c r="AU959" s="118"/>
    </row>
    <row r="960">
      <c r="A960" s="113"/>
      <c r="B960" s="113"/>
      <c r="C960" s="114"/>
      <c r="D960" s="114"/>
      <c r="E960" s="114"/>
      <c r="F960" s="127"/>
      <c r="G960" s="114"/>
      <c r="H960" s="114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8"/>
      <c r="AF960" s="118"/>
      <c r="AG960" s="118"/>
      <c r="AH960" s="118"/>
      <c r="AI960" s="118"/>
      <c r="AJ960" s="118"/>
      <c r="AK960" s="118"/>
      <c r="AL960" s="118"/>
      <c r="AM960" s="118"/>
      <c r="AN960" s="118"/>
      <c r="AO960" s="118"/>
      <c r="AP960" s="118"/>
      <c r="AQ960" s="118"/>
      <c r="AR960" s="118"/>
      <c r="AS960" s="118"/>
      <c r="AT960" s="118"/>
      <c r="AU960" s="118"/>
    </row>
    <row r="961">
      <c r="A961" s="113"/>
      <c r="B961" s="113"/>
      <c r="C961" s="114"/>
      <c r="D961" s="114"/>
      <c r="E961" s="114"/>
      <c r="F961" s="127"/>
      <c r="G961" s="114"/>
      <c r="H961" s="114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  <c r="AH961" s="118"/>
      <c r="AI961" s="118"/>
      <c r="AJ961" s="118"/>
      <c r="AK961" s="118"/>
      <c r="AL961" s="118"/>
      <c r="AM961" s="118"/>
      <c r="AN961" s="118"/>
      <c r="AO961" s="118"/>
      <c r="AP961" s="118"/>
      <c r="AQ961" s="118"/>
      <c r="AR961" s="118"/>
      <c r="AS961" s="118"/>
      <c r="AT961" s="118"/>
      <c r="AU961" s="118"/>
    </row>
    <row r="962">
      <c r="A962" s="113"/>
      <c r="B962" s="113"/>
      <c r="C962" s="114"/>
      <c r="D962" s="114"/>
      <c r="E962" s="114"/>
      <c r="F962" s="127"/>
      <c r="G962" s="114"/>
      <c r="H962" s="114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8"/>
      <c r="AF962" s="118"/>
      <c r="AG962" s="118"/>
      <c r="AH962" s="118"/>
      <c r="AI962" s="118"/>
      <c r="AJ962" s="118"/>
      <c r="AK962" s="118"/>
      <c r="AL962" s="118"/>
      <c r="AM962" s="118"/>
      <c r="AN962" s="118"/>
      <c r="AO962" s="118"/>
      <c r="AP962" s="118"/>
      <c r="AQ962" s="118"/>
      <c r="AR962" s="118"/>
      <c r="AS962" s="118"/>
      <c r="AT962" s="118"/>
      <c r="AU962" s="118"/>
    </row>
    <row r="963">
      <c r="A963" s="113"/>
      <c r="B963" s="113"/>
      <c r="C963" s="114"/>
      <c r="D963" s="114"/>
      <c r="E963" s="114"/>
      <c r="F963" s="127"/>
      <c r="G963" s="114"/>
      <c r="H963" s="114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8"/>
      <c r="AF963" s="118"/>
      <c r="AG963" s="118"/>
      <c r="AH963" s="118"/>
      <c r="AI963" s="118"/>
      <c r="AJ963" s="118"/>
      <c r="AK963" s="118"/>
      <c r="AL963" s="118"/>
      <c r="AM963" s="118"/>
      <c r="AN963" s="118"/>
      <c r="AO963" s="118"/>
      <c r="AP963" s="118"/>
      <c r="AQ963" s="118"/>
      <c r="AR963" s="118"/>
      <c r="AS963" s="118"/>
      <c r="AT963" s="118"/>
      <c r="AU963" s="118"/>
    </row>
    <row r="964">
      <c r="A964" s="113"/>
      <c r="B964" s="113"/>
      <c r="C964" s="114"/>
      <c r="D964" s="114"/>
      <c r="E964" s="114"/>
      <c r="F964" s="127"/>
      <c r="G964" s="114"/>
      <c r="H964" s="114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8"/>
      <c r="AF964" s="118"/>
      <c r="AG964" s="118"/>
      <c r="AH964" s="118"/>
      <c r="AI964" s="118"/>
      <c r="AJ964" s="118"/>
      <c r="AK964" s="118"/>
      <c r="AL964" s="118"/>
      <c r="AM964" s="118"/>
      <c r="AN964" s="118"/>
      <c r="AO964" s="118"/>
      <c r="AP964" s="118"/>
      <c r="AQ964" s="118"/>
      <c r="AR964" s="118"/>
      <c r="AS964" s="118"/>
      <c r="AT964" s="118"/>
      <c r="AU964" s="118"/>
    </row>
    <row r="965">
      <c r="A965" s="113"/>
      <c r="B965" s="113"/>
      <c r="C965" s="114"/>
      <c r="D965" s="114"/>
      <c r="E965" s="114"/>
      <c r="F965" s="127"/>
      <c r="G965" s="114"/>
      <c r="H965" s="114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8"/>
      <c r="AF965" s="118"/>
      <c r="AG965" s="118"/>
      <c r="AH965" s="118"/>
      <c r="AI965" s="118"/>
      <c r="AJ965" s="118"/>
      <c r="AK965" s="118"/>
      <c r="AL965" s="118"/>
      <c r="AM965" s="118"/>
      <c r="AN965" s="118"/>
      <c r="AO965" s="118"/>
      <c r="AP965" s="118"/>
      <c r="AQ965" s="118"/>
      <c r="AR965" s="118"/>
      <c r="AS965" s="118"/>
      <c r="AT965" s="118"/>
      <c r="AU965" s="118"/>
    </row>
    <row r="966">
      <c r="A966" s="113"/>
      <c r="B966" s="113"/>
      <c r="C966" s="114"/>
      <c r="D966" s="114"/>
      <c r="E966" s="114"/>
      <c r="F966" s="127"/>
      <c r="G966" s="114"/>
      <c r="H966" s="114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8"/>
      <c r="AF966" s="118"/>
      <c r="AG966" s="118"/>
      <c r="AH966" s="118"/>
      <c r="AI966" s="118"/>
      <c r="AJ966" s="118"/>
      <c r="AK966" s="118"/>
      <c r="AL966" s="118"/>
      <c r="AM966" s="118"/>
      <c r="AN966" s="118"/>
      <c r="AO966" s="118"/>
      <c r="AP966" s="118"/>
      <c r="AQ966" s="118"/>
      <c r="AR966" s="118"/>
      <c r="AS966" s="118"/>
      <c r="AT966" s="118"/>
      <c r="AU966" s="118"/>
    </row>
    <row r="967">
      <c r="A967" s="113"/>
      <c r="B967" s="113"/>
      <c r="C967" s="114"/>
      <c r="D967" s="114"/>
      <c r="E967" s="114"/>
      <c r="F967" s="127"/>
      <c r="G967" s="114"/>
      <c r="H967" s="114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8"/>
      <c r="AF967" s="118"/>
      <c r="AG967" s="118"/>
      <c r="AH967" s="118"/>
      <c r="AI967" s="118"/>
      <c r="AJ967" s="118"/>
      <c r="AK967" s="118"/>
      <c r="AL967" s="118"/>
      <c r="AM967" s="118"/>
      <c r="AN967" s="118"/>
      <c r="AO967" s="118"/>
      <c r="AP967" s="118"/>
      <c r="AQ967" s="118"/>
      <c r="AR967" s="118"/>
      <c r="AS967" s="118"/>
      <c r="AT967" s="118"/>
      <c r="AU967" s="118"/>
    </row>
    <row r="968">
      <c r="A968" s="113"/>
      <c r="B968" s="113"/>
      <c r="C968" s="114"/>
      <c r="D968" s="114"/>
      <c r="E968" s="114"/>
      <c r="F968" s="127"/>
      <c r="G968" s="114"/>
      <c r="H968" s="114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8"/>
      <c r="AF968" s="118"/>
      <c r="AG968" s="118"/>
      <c r="AH968" s="118"/>
      <c r="AI968" s="118"/>
      <c r="AJ968" s="118"/>
      <c r="AK968" s="118"/>
      <c r="AL968" s="118"/>
      <c r="AM968" s="118"/>
      <c r="AN968" s="118"/>
      <c r="AO968" s="118"/>
      <c r="AP968" s="118"/>
      <c r="AQ968" s="118"/>
      <c r="AR968" s="118"/>
      <c r="AS968" s="118"/>
      <c r="AT968" s="118"/>
      <c r="AU968" s="118"/>
    </row>
    <row r="969">
      <c r="A969" s="113"/>
      <c r="B969" s="113"/>
      <c r="C969" s="114"/>
      <c r="D969" s="114"/>
      <c r="E969" s="114"/>
      <c r="F969" s="127"/>
      <c r="G969" s="114"/>
      <c r="H969" s="114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8"/>
      <c r="AF969" s="118"/>
      <c r="AG969" s="118"/>
      <c r="AH969" s="118"/>
      <c r="AI969" s="118"/>
      <c r="AJ969" s="118"/>
      <c r="AK969" s="118"/>
      <c r="AL969" s="118"/>
      <c r="AM969" s="118"/>
      <c r="AN969" s="118"/>
      <c r="AO969" s="118"/>
      <c r="AP969" s="118"/>
      <c r="AQ969" s="118"/>
      <c r="AR969" s="118"/>
      <c r="AS969" s="118"/>
      <c r="AT969" s="118"/>
      <c r="AU969" s="118"/>
    </row>
    <row r="970">
      <c r="A970" s="113"/>
      <c r="B970" s="113"/>
      <c r="C970" s="114"/>
      <c r="D970" s="114"/>
      <c r="E970" s="114"/>
      <c r="F970" s="127"/>
      <c r="G970" s="114"/>
      <c r="H970" s="114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8"/>
      <c r="AF970" s="118"/>
      <c r="AG970" s="118"/>
      <c r="AH970" s="118"/>
      <c r="AI970" s="118"/>
      <c r="AJ970" s="118"/>
      <c r="AK970" s="118"/>
      <c r="AL970" s="118"/>
      <c r="AM970" s="118"/>
      <c r="AN970" s="118"/>
      <c r="AO970" s="118"/>
      <c r="AP970" s="118"/>
      <c r="AQ970" s="118"/>
      <c r="AR970" s="118"/>
      <c r="AS970" s="118"/>
      <c r="AT970" s="118"/>
      <c r="AU970" s="118"/>
    </row>
    <row r="971">
      <c r="A971" s="113"/>
      <c r="B971" s="113"/>
      <c r="C971" s="114"/>
      <c r="D971" s="114"/>
      <c r="E971" s="114"/>
      <c r="F971" s="127"/>
      <c r="G971" s="114"/>
      <c r="H971" s="114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8"/>
      <c r="AF971" s="118"/>
      <c r="AG971" s="118"/>
      <c r="AH971" s="118"/>
      <c r="AI971" s="118"/>
      <c r="AJ971" s="118"/>
      <c r="AK971" s="118"/>
      <c r="AL971" s="118"/>
      <c r="AM971" s="118"/>
      <c r="AN971" s="118"/>
      <c r="AO971" s="118"/>
      <c r="AP971" s="118"/>
      <c r="AQ971" s="118"/>
      <c r="AR971" s="118"/>
      <c r="AS971" s="118"/>
      <c r="AT971" s="118"/>
      <c r="AU971" s="118"/>
    </row>
    <row r="972">
      <c r="A972" s="113"/>
      <c r="B972" s="113"/>
      <c r="C972" s="114"/>
      <c r="D972" s="114"/>
      <c r="E972" s="114"/>
      <c r="F972" s="127"/>
      <c r="G972" s="114"/>
      <c r="H972" s="114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8"/>
      <c r="AF972" s="118"/>
      <c r="AG972" s="118"/>
      <c r="AH972" s="118"/>
      <c r="AI972" s="118"/>
      <c r="AJ972" s="118"/>
      <c r="AK972" s="118"/>
      <c r="AL972" s="118"/>
      <c r="AM972" s="118"/>
      <c r="AN972" s="118"/>
      <c r="AO972" s="118"/>
      <c r="AP972" s="118"/>
      <c r="AQ972" s="118"/>
      <c r="AR972" s="118"/>
      <c r="AS972" s="118"/>
      <c r="AT972" s="118"/>
      <c r="AU972" s="118"/>
    </row>
    <row r="973">
      <c r="A973" s="113"/>
      <c r="B973" s="113"/>
      <c r="C973" s="114"/>
      <c r="D973" s="114"/>
      <c r="E973" s="114"/>
      <c r="F973" s="127"/>
      <c r="G973" s="114"/>
      <c r="H973" s="114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8"/>
      <c r="AF973" s="118"/>
      <c r="AG973" s="118"/>
      <c r="AH973" s="118"/>
      <c r="AI973" s="118"/>
      <c r="AJ973" s="118"/>
      <c r="AK973" s="118"/>
      <c r="AL973" s="118"/>
      <c r="AM973" s="118"/>
      <c r="AN973" s="118"/>
      <c r="AO973" s="118"/>
      <c r="AP973" s="118"/>
      <c r="AQ973" s="118"/>
      <c r="AR973" s="118"/>
      <c r="AS973" s="118"/>
      <c r="AT973" s="118"/>
      <c r="AU973" s="118"/>
    </row>
    <row r="974">
      <c r="A974" s="113"/>
      <c r="B974" s="113"/>
      <c r="C974" s="114"/>
      <c r="D974" s="114"/>
      <c r="E974" s="114"/>
      <c r="F974" s="127"/>
      <c r="G974" s="114"/>
      <c r="H974" s="114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8"/>
      <c r="AF974" s="118"/>
      <c r="AG974" s="118"/>
      <c r="AH974" s="118"/>
      <c r="AI974" s="118"/>
      <c r="AJ974" s="118"/>
      <c r="AK974" s="118"/>
      <c r="AL974" s="118"/>
      <c r="AM974" s="118"/>
      <c r="AN974" s="118"/>
      <c r="AO974" s="118"/>
      <c r="AP974" s="118"/>
      <c r="AQ974" s="118"/>
      <c r="AR974" s="118"/>
      <c r="AS974" s="118"/>
      <c r="AT974" s="118"/>
      <c r="AU974" s="118"/>
    </row>
    <row r="975">
      <c r="A975" s="113"/>
      <c r="B975" s="113"/>
      <c r="C975" s="114"/>
      <c r="D975" s="114"/>
      <c r="E975" s="114"/>
      <c r="F975" s="127"/>
      <c r="G975" s="114"/>
      <c r="H975" s="114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8"/>
      <c r="AF975" s="118"/>
      <c r="AG975" s="118"/>
      <c r="AH975" s="118"/>
      <c r="AI975" s="118"/>
      <c r="AJ975" s="118"/>
      <c r="AK975" s="118"/>
      <c r="AL975" s="118"/>
      <c r="AM975" s="118"/>
      <c r="AN975" s="118"/>
      <c r="AO975" s="118"/>
      <c r="AP975" s="118"/>
      <c r="AQ975" s="118"/>
      <c r="AR975" s="118"/>
      <c r="AS975" s="118"/>
      <c r="AT975" s="118"/>
      <c r="AU975" s="118"/>
    </row>
    <row r="976">
      <c r="A976" s="113"/>
      <c r="B976" s="113"/>
      <c r="C976" s="114"/>
      <c r="D976" s="114"/>
      <c r="E976" s="114"/>
      <c r="F976" s="127"/>
      <c r="G976" s="114"/>
      <c r="H976" s="114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8"/>
      <c r="AF976" s="118"/>
      <c r="AG976" s="118"/>
      <c r="AH976" s="118"/>
      <c r="AI976" s="118"/>
      <c r="AJ976" s="118"/>
      <c r="AK976" s="118"/>
      <c r="AL976" s="118"/>
      <c r="AM976" s="118"/>
      <c r="AN976" s="118"/>
      <c r="AO976" s="118"/>
      <c r="AP976" s="118"/>
      <c r="AQ976" s="118"/>
      <c r="AR976" s="118"/>
      <c r="AS976" s="118"/>
      <c r="AT976" s="118"/>
      <c r="AU976" s="118"/>
    </row>
    <row r="977">
      <c r="A977" s="113"/>
      <c r="B977" s="113"/>
      <c r="C977" s="114"/>
      <c r="D977" s="114"/>
      <c r="E977" s="114"/>
      <c r="F977" s="127"/>
      <c r="G977" s="114"/>
      <c r="H977" s="114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8"/>
      <c r="AF977" s="118"/>
      <c r="AG977" s="118"/>
      <c r="AH977" s="118"/>
      <c r="AI977" s="118"/>
      <c r="AJ977" s="118"/>
      <c r="AK977" s="118"/>
      <c r="AL977" s="118"/>
      <c r="AM977" s="118"/>
      <c r="AN977" s="118"/>
      <c r="AO977" s="118"/>
      <c r="AP977" s="118"/>
      <c r="AQ977" s="118"/>
      <c r="AR977" s="118"/>
      <c r="AS977" s="118"/>
      <c r="AT977" s="118"/>
      <c r="AU977" s="118"/>
    </row>
    <row r="978">
      <c r="A978" s="113"/>
      <c r="B978" s="113"/>
      <c r="C978" s="114"/>
      <c r="D978" s="114"/>
      <c r="E978" s="114"/>
      <c r="F978" s="127"/>
      <c r="G978" s="114"/>
      <c r="H978" s="114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8"/>
      <c r="AF978" s="118"/>
      <c r="AG978" s="118"/>
      <c r="AH978" s="118"/>
      <c r="AI978" s="118"/>
      <c r="AJ978" s="118"/>
      <c r="AK978" s="118"/>
      <c r="AL978" s="118"/>
      <c r="AM978" s="118"/>
      <c r="AN978" s="118"/>
      <c r="AO978" s="118"/>
      <c r="AP978" s="118"/>
      <c r="AQ978" s="118"/>
      <c r="AR978" s="118"/>
      <c r="AS978" s="118"/>
      <c r="AT978" s="118"/>
      <c r="AU978" s="118"/>
    </row>
    <row r="979">
      <c r="A979" s="113"/>
      <c r="B979" s="113"/>
      <c r="C979" s="114"/>
      <c r="D979" s="114"/>
      <c r="E979" s="114"/>
      <c r="F979" s="127"/>
      <c r="G979" s="114"/>
      <c r="H979" s="114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8"/>
      <c r="AF979" s="118"/>
      <c r="AG979" s="118"/>
      <c r="AH979" s="118"/>
      <c r="AI979" s="118"/>
      <c r="AJ979" s="118"/>
      <c r="AK979" s="118"/>
      <c r="AL979" s="118"/>
      <c r="AM979" s="118"/>
      <c r="AN979" s="118"/>
      <c r="AO979" s="118"/>
      <c r="AP979" s="118"/>
      <c r="AQ979" s="118"/>
      <c r="AR979" s="118"/>
      <c r="AS979" s="118"/>
      <c r="AT979" s="118"/>
      <c r="AU979" s="118"/>
    </row>
    <row r="980">
      <c r="A980" s="113"/>
      <c r="B980" s="113"/>
      <c r="C980" s="114"/>
      <c r="D980" s="114"/>
      <c r="E980" s="114"/>
      <c r="F980" s="127"/>
      <c r="G980" s="114"/>
      <c r="H980" s="114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8"/>
      <c r="AF980" s="118"/>
      <c r="AG980" s="118"/>
      <c r="AH980" s="118"/>
      <c r="AI980" s="118"/>
      <c r="AJ980" s="118"/>
      <c r="AK980" s="118"/>
      <c r="AL980" s="118"/>
      <c r="AM980" s="118"/>
      <c r="AN980" s="118"/>
      <c r="AO980" s="118"/>
      <c r="AP980" s="118"/>
      <c r="AQ980" s="118"/>
      <c r="AR980" s="118"/>
      <c r="AS980" s="118"/>
      <c r="AT980" s="118"/>
      <c r="AU980" s="118"/>
    </row>
    <row r="981">
      <c r="A981" s="113"/>
      <c r="B981" s="113"/>
      <c r="C981" s="114"/>
      <c r="D981" s="114"/>
      <c r="E981" s="114"/>
      <c r="F981" s="127"/>
      <c r="G981" s="114"/>
      <c r="H981" s="114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8"/>
      <c r="AF981" s="118"/>
      <c r="AG981" s="118"/>
      <c r="AH981" s="118"/>
      <c r="AI981" s="118"/>
      <c r="AJ981" s="118"/>
      <c r="AK981" s="118"/>
      <c r="AL981" s="118"/>
      <c r="AM981" s="118"/>
      <c r="AN981" s="118"/>
      <c r="AO981" s="118"/>
      <c r="AP981" s="118"/>
      <c r="AQ981" s="118"/>
      <c r="AR981" s="118"/>
      <c r="AS981" s="118"/>
      <c r="AT981" s="118"/>
      <c r="AU981" s="118"/>
    </row>
    <row r="982">
      <c r="A982" s="113"/>
      <c r="B982" s="113"/>
      <c r="C982" s="114"/>
      <c r="D982" s="114"/>
      <c r="E982" s="114"/>
      <c r="F982" s="127"/>
      <c r="G982" s="114"/>
      <c r="H982" s="114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8"/>
      <c r="AF982" s="118"/>
      <c r="AG982" s="118"/>
      <c r="AH982" s="118"/>
      <c r="AI982" s="118"/>
      <c r="AJ982" s="118"/>
      <c r="AK982" s="118"/>
      <c r="AL982" s="118"/>
      <c r="AM982" s="118"/>
      <c r="AN982" s="118"/>
      <c r="AO982" s="118"/>
      <c r="AP982" s="118"/>
      <c r="AQ982" s="118"/>
      <c r="AR982" s="118"/>
      <c r="AS982" s="118"/>
      <c r="AT982" s="118"/>
      <c r="AU982" s="118"/>
    </row>
    <row r="983">
      <c r="A983" s="113"/>
      <c r="B983" s="113"/>
      <c r="C983" s="114"/>
      <c r="D983" s="114"/>
      <c r="E983" s="114"/>
      <c r="F983" s="127"/>
      <c r="G983" s="114"/>
      <c r="H983" s="114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8"/>
      <c r="AF983" s="118"/>
      <c r="AG983" s="118"/>
      <c r="AH983" s="118"/>
      <c r="AI983" s="118"/>
      <c r="AJ983" s="118"/>
      <c r="AK983" s="118"/>
      <c r="AL983" s="118"/>
      <c r="AM983" s="118"/>
      <c r="AN983" s="118"/>
      <c r="AO983" s="118"/>
      <c r="AP983" s="118"/>
      <c r="AQ983" s="118"/>
      <c r="AR983" s="118"/>
      <c r="AS983" s="118"/>
      <c r="AT983" s="118"/>
      <c r="AU983" s="118"/>
    </row>
    <row r="984">
      <c r="A984" s="113"/>
      <c r="B984" s="113"/>
      <c r="C984" s="114"/>
      <c r="D984" s="114"/>
      <c r="E984" s="114"/>
      <c r="F984" s="127"/>
      <c r="G984" s="114"/>
      <c r="H984" s="114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8"/>
      <c r="AF984" s="118"/>
      <c r="AG984" s="118"/>
      <c r="AH984" s="118"/>
      <c r="AI984" s="118"/>
      <c r="AJ984" s="118"/>
      <c r="AK984" s="118"/>
      <c r="AL984" s="118"/>
      <c r="AM984" s="118"/>
      <c r="AN984" s="118"/>
      <c r="AO984" s="118"/>
      <c r="AP984" s="118"/>
      <c r="AQ984" s="118"/>
      <c r="AR984" s="118"/>
      <c r="AS984" s="118"/>
      <c r="AT984" s="118"/>
      <c r="AU984" s="118"/>
    </row>
    <row r="985">
      <c r="A985" s="113"/>
      <c r="B985" s="113"/>
      <c r="C985" s="114"/>
      <c r="D985" s="114"/>
      <c r="E985" s="114"/>
      <c r="F985" s="127"/>
      <c r="G985" s="114"/>
      <c r="H985" s="114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8"/>
      <c r="AF985" s="118"/>
      <c r="AG985" s="118"/>
      <c r="AH985" s="118"/>
      <c r="AI985" s="118"/>
      <c r="AJ985" s="118"/>
      <c r="AK985" s="118"/>
      <c r="AL985" s="118"/>
      <c r="AM985" s="118"/>
      <c r="AN985" s="118"/>
      <c r="AO985" s="118"/>
      <c r="AP985" s="118"/>
      <c r="AQ985" s="118"/>
      <c r="AR985" s="118"/>
      <c r="AS985" s="118"/>
      <c r="AT985" s="118"/>
      <c r="AU985" s="118"/>
    </row>
    <row r="986">
      <c r="A986" s="113"/>
      <c r="B986" s="113"/>
      <c r="C986" s="114"/>
      <c r="D986" s="114"/>
      <c r="E986" s="114"/>
      <c r="F986" s="127"/>
      <c r="G986" s="114"/>
      <c r="H986" s="114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8"/>
      <c r="AF986" s="118"/>
      <c r="AG986" s="118"/>
      <c r="AH986" s="118"/>
      <c r="AI986" s="118"/>
      <c r="AJ986" s="118"/>
      <c r="AK986" s="118"/>
      <c r="AL986" s="118"/>
      <c r="AM986" s="118"/>
      <c r="AN986" s="118"/>
      <c r="AO986" s="118"/>
      <c r="AP986" s="118"/>
      <c r="AQ986" s="118"/>
      <c r="AR986" s="118"/>
      <c r="AS986" s="118"/>
      <c r="AT986" s="118"/>
      <c r="AU986" s="118"/>
    </row>
    <row r="987">
      <c r="A987" s="113"/>
      <c r="B987" s="113"/>
      <c r="C987" s="114"/>
      <c r="D987" s="114"/>
      <c r="E987" s="114"/>
      <c r="F987" s="127"/>
      <c r="G987" s="114"/>
      <c r="H987" s="114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8"/>
      <c r="AF987" s="118"/>
      <c r="AG987" s="118"/>
      <c r="AH987" s="118"/>
      <c r="AI987" s="118"/>
      <c r="AJ987" s="118"/>
      <c r="AK987" s="118"/>
      <c r="AL987" s="118"/>
      <c r="AM987" s="118"/>
      <c r="AN987" s="118"/>
      <c r="AO987" s="118"/>
      <c r="AP987" s="118"/>
      <c r="AQ987" s="118"/>
      <c r="AR987" s="118"/>
      <c r="AS987" s="118"/>
      <c r="AT987" s="118"/>
      <c r="AU987" s="118"/>
    </row>
    <row r="988">
      <c r="A988" s="113"/>
      <c r="B988" s="113"/>
      <c r="C988" s="114"/>
      <c r="D988" s="114"/>
      <c r="E988" s="114"/>
      <c r="F988" s="127"/>
      <c r="G988" s="114"/>
      <c r="H988" s="114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8"/>
      <c r="AF988" s="118"/>
      <c r="AG988" s="118"/>
      <c r="AH988" s="118"/>
      <c r="AI988" s="118"/>
      <c r="AJ988" s="118"/>
      <c r="AK988" s="118"/>
      <c r="AL988" s="118"/>
      <c r="AM988" s="118"/>
      <c r="AN988" s="118"/>
      <c r="AO988" s="118"/>
      <c r="AP988" s="118"/>
      <c r="AQ988" s="118"/>
      <c r="AR988" s="118"/>
      <c r="AS988" s="118"/>
      <c r="AT988" s="118"/>
      <c r="AU988" s="118"/>
    </row>
    <row r="989">
      <c r="A989" s="113"/>
      <c r="B989" s="113"/>
      <c r="C989" s="114"/>
      <c r="D989" s="114"/>
      <c r="E989" s="114"/>
      <c r="F989" s="127"/>
      <c r="G989" s="114"/>
      <c r="H989" s="114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8"/>
      <c r="AF989" s="118"/>
      <c r="AG989" s="118"/>
      <c r="AH989" s="118"/>
      <c r="AI989" s="118"/>
      <c r="AJ989" s="118"/>
      <c r="AK989" s="118"/>
      <c r="AL989" s="118"/>
      <c r="AM989" s="118"/>
      <c r="AN989" s="118"/>
      <c r="AO989" s="118"/>
      <c r="AP989" s="118"/>
      <c r="AQ989" s="118"/>
      <c r="AR989" s="118"/>
      <c r="AS989" s="118"/>
      <c r="AT989" s="118"/>
      <c r="AU989" s="118"/>
    </row>
    <row r="990">
      <c r="A990" s="113"/>
      <c r="B990" s="113"/>
      <c r="C990" s="114"/>
      <c r="D990" s="114"/>
      <c r="E990" s="114"/>
      <c r="F990" s="127"/>
      <c r="G990" s="114"/>
      <c r="H990" s="114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8"/>
      <c r="AF990" s="118"/>
      <c r="AG990" s="118"/>
      <c r="AH990" s="118"/>
      <c r="AI990" s="118"/>
      <c r="AJ990" s="118"/>
      <c r="AK990" s="118"/>
      <c r="AL990" s="118"/>
      <c r="AM990" s="118"/>
      <c r="AN990" s="118"/>
      <c r="AO990" s="118"/>
      <c r="AP990" s="118"/>
      <c r="AQ990" s="118"/>
      <c r="AR990" s="118"/>
      <c r="AS990" s="118"/>
      <c r="AT990" s="118"/>
      <c r="AU990" s="118"/>
    </row>
    <row r="991">
      <c r="A991" s="113"/>
      <c r="B991" s="113"/>
      <c r="C991" s="114"/>
      <c r="D991" s="114"/>
      <c r="E991" s="114"/>
      <c r="F991" s="127"/>
      <c r="G991" s="114"/>
      <c r="H991" s="114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8"/>
      <c r="AF991" s="118"/>
      <c r="AG991" s="118"/>
      <c r="AH991" s="118"/>
      <c r="AI991" s="118"/>
      <c r="AJ991" s="118"/>
      <c r="AK991" s="118"/>
      <c r="AL991" s="118"/>
      <c r="AM991" s="118"/>
      <c r="AN991" s="118"/>
      <c r="AO991" s="118"/>
      <c r="AP991" s="118"/>
      <c r="AQ991" s="118"/>
      <c r="AR991" s="118"/>
      <c r="AS991" s="118"/>
      <c r="AT991" s="118"/>
      <c r="AU991" s="118"/>
    </row>
    <row r="992">
      <c r="A992" s="113"/>
      <c r="B992" s="113"/>
      <c r="C992" s="114"/>
      <c r="D992" s="114"/>
      <c r="E992" s="114"/>
      <c r="F992" s="127"/>
      <c r="G992" s="114"/>
      <c r="H992" s="114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8"/>
      <c r="AF992" s="118"/>
      <c r="AG992" s="118"/>
      <c r="AH992" s="118"/>
      <c r="AI992" s="118"/>
      <c r="AJ992" s="118"/>
      <c r="AK992" s="118"/>
      <c r="AL992" s="118"/>
      <c r="AM992" s="118"/>
      <c r="AN992" s="118"/>
      <c r="AO992" s="118"/>
      <c r="AP992" s="118"/>
      <c r="AQ992" s="118"/>
      <c r="AR992" s="118"/>
      <c r="AS992" s="118"/>
      <c r="AT992" s="118"/>
      <c r="AU992" s="118"/>
    </row>
  </sheetData>
  <mergeCells count="4">
    <mergeCell ref="B2:H2"/>
    <mergeCell ref="E3:G3"/>
    <mergeCell ref="B11:H11"/>
    <mergeCell ref="E12:G12"/>
  </mergeCells>
  <conditionalFormatting sqref="B4:G4">
    <cfRule type="expression" dxfId="0" priority="1">
      <formula>G4=2</formula>
    </cfRule>
  </conditionalFormatting>
  <conditionalFormatting sqref="B4:G4">
    <cfRule type="expression" dxfId="0" priority="2">
      <formula>D10="CONNECTICUT"</formula>
    </cfRule>
  </conditionalFormatting>
  <conditionalFormatting sqref="B5:G5">
    <cfRule type="expression" dxfId="1" priority="3">
      <formula>G5=2</formula>
    </cfRule>
  </conditionalFormatting>
  <conditionalFormatting sqref="B5:G5">
    <cfRule type="expression" dxfId="1" priority="4">
      <formula>D10="MAINE"</formula>
    </cfRule>
  </conditionalFormatting>
  <conditionalFormatting sqref="B6:G6">
    <cfRule type="expression" dxfId="0" priority="5">
      <formula>G6=2</formula>
    </cfRule>
  </conditionalFormatting>
  <conditionalFormatting sqref="B6:G6">
    <cfRule type="expression" dxfId="0" priority="6">
      <formula>D10="MASSACHUSETTS"</formula>
    </cfRule>
  </conditionalFormatting>
  <conditionalFormatting sqref="B7:G7">
    <cfRule type="expression" dxfId="1" priority="7">
      <formula>G7=2</formula>
    </cfRule>
  </conditionalFormatting>
  <conditionalFormatting sqref="B7:G7">
    <cfRule type="expression" dxfId="1" priority="8">
      <formula>D10="NEW HAMPSHIRE"</formula>
    </cfRule>
  </conditionalFormatting>
  <conditionalFormatting sqref="B8:G8">
    <cfRule type="expression" dxfId="3" priority="9">
      <formula>G8=2</formula>
    </cfRule>
  </conditionalFormatting>
  <conditionalFormatting sqref="B8:G8">
    <cfRule type="expression" dxfId="3" priority="10">
      <formula>D10="RHODE ISLAND"</formula>
    </cfRule>
  </conditionalFormatting>
  <conditionalFormatting sqref="B9:G9">
    <cfRule type="expression" dxfId="1" priority="11">
      <formula>G9=2</formula>
    </cfRule>
  </conditionalFormatting>
  <conditionalFormatting sqref="B9:G9">
    <cfRule type="expression" dxfId="1" priority="12">
      <formula>D10="VERMONT"</formula>
    </cfRule>
  </conditionalFormatting>
  <conditionalFormatting sqref="B13:G13">
    <cfRule type="expression" dxfId="3" priority="13">
      <formula>G13=2</formula>
    </cfRule>
  </conditionalFormatting>
  <conditionalFormatting sqref="B13:G13">
    <cfRule type="expression" dxfId="3" priority="14">
      <formula>D20="DELAWARE"</formula>
    </cfRule>
  </conditionalFormatting>
  <conditionalFormatting sqref="B14:G14">
    <cfRule type="expression" dxfId="1" priority="15">
      <formula>G14=2</formula>
    </cfRule>
  </conditionalFormatting>
  <conditionalFormatting sqref="B14:G14">
    <cfRule type="expression" dxfId="1" priority="16">
      <formula>D20="MARYLAND"</formula>
    </cfRule>
  </conditionalFormatting>
  <conditionalFormatting sqref="B15:G15">
    <cfRule type="expression" dxfId="3" priority="17">
      <formula>G15=2</formula>
    </cfRule>
  </conditionalFormatting>
  <conditionalFormatting sqref="B15:G15">
    <cfRule type="expression" dxfId="3" priority="18">
      <formula>D20="NEW JERSEY"</formula>
    </cfRule>
  </conditionalFormatting>
  <conditionalFormatting sqref="B16:G16">
    <cfRule type="expression" dxfId="1" priority="19">
      <formula>G16=2</formula>
    </cfRule>
  </conditionalFormatting>
  <conditionalFormatting sqref="B16:G16">
    <cfRule type="expression" dxfId="1" priority="20">
      <formula>D20="NEW YORK"</formula>
    </cfRule>
  </conditionalFormatting>
  <conditionalFormatting sqref="B17:G17">
    <cfRule type="expression" dxfId="3" priority="21">
      <formula>G17=2</formula>
    </cfRule>
  </conditionalFormatting>
  <conditionalFormatting sqref="B17:G17">
    <cfRule type="expression" dxfId="3" priority="22">
      <formula>D20="PENNSYLVANIA"</formula>
    </cfRule>
  </conditionalFormatting>
  <conditionalFormatting sqref="B18:G18">
    <cfRule type="expression" dxfId="1" priority="23">
      <formula>G18=2</formula>
    </cfRule>
  </conditionalFormatting>
  <conditionalFormatting sqref="B18:G18">
    <cfRule type="expression" dxfId="1" priority="24">
      <formula>D20="WASHINGTON, DC"</formula>
    </cfRule>
  </conditionalFormatting>
  <conditionalFormatting sqref="B4:G4">
    <cfRule type="expression" dxfId="4" priority="25">
      <formula>B21="Connecticut"</formula>
    </cfRule>
  </conditionalFormatting>
  <conditionalFormatting sqref="B5:G5">
    <cfRule type="expression" dxfId="5" priority="26">
      <formula>B21="MAINE"</formula>
    </cfRule>
  </conditionalFormatting>
  <conditionalFormatting sqref="B6:G6">
    <cfRule type="expression" dxfId="6" priority="27">
      <formula>B21="MASSACHUSETTS"</formula>
    </cfRule>
  </conditionalFormatting>
  <conditionalFormatting sqref="B7:G7">
    <cfRule type="expression" dxfId="5" priority="28">
      <formula>B21="NEW HAMPSHIRE"</formula>
    </cfRule>
  </conditionalFormatting>
  <conditionalFormatting sqref="B8:G8">
    <cfRule type="expression" dxfId="7" priority="29">
      <formula>B21="RHODE ISLAND"</formula>
    </cfRule>
  </conditionalFormatting>
  <conditionalFormatting sqref="B9:G9">
    <cfRule type="expression" dxfId="5" priority="30">
      <formula>B21="VERMONT"</formula>
    </cfRule>
  </conditionalFormatting>
  <conditionalFormatting sqref="B13:G13">
    <cfRule type="expression" dxfId="7" priority="31">
      <formula>B22="DELAWARE"</formula>
    </cfRule>
  </conditionalFormatting>
  <conditionalFormatting sqref="B14:G14">
    <cfRule type="expression" dxfId="5" priority="32">
      <formula>B22="MARYLAND"</formula>
    </cfRule>
  </conditionalFormatting>
  <conditionalFormatting sqref="B15:G15">
    <cfRule type="expression" dxfId="7" priority="33">
      <formula>B22="NEW JERSEY"</formula>
    </cfRule>
  </conditionalFormatting>
  <conditionalFormatting sqref="B16:G16">
    <cfRule type="expression" dxfId="5" priority="34">
      <formula>B22="NEW YORK"</formula>
    </cfRule>
  </conditionalFormatting>
  <conditionalFormatting sqref="B17:G17">
    <cfRule type="expression" dxfId="7" priority="35">
      <formula>B22="PENNSYLVANIA"</formula>
    </cfRule>
  </conditionalFormatting>
  <conditionalFormatting sqref="B18:G18">
    <cfRule type="expression" dxfId="5" priority="36">
      <formula>B22="WASHINGTON, DC"</formula>
    </cfRule>
  </conditionalFormatting>
  <conditionalFormatting sqref="E16">
    <cfRule type="expression" dxfId="1" priority="37">
      <formula>D20="NEW YORK"</formula>
    </cfRule>
  </conditionalFormatting>
  <conditionalFormatting sqref="F16">
    <cfRule type="expression" dxfId="1" priority="38">
      <formula>D20="NEW YORK"</formula>
    </cfRule>
  </conditionalFormatting>
  <conditionalFormatting sqref="G16">
    <cfRule type="expression" dxfId="1" priority="39">
      <formula>D20="NEW YORK"</formula>
    </cfRule>
  </conditionalFormatting>
  <conditionalFormatting sqref="E17">
    <cfRule type="expression" dxfId="0" priority="40">
      <formula>D20="PENNSYLVANIA"</formula>
    </cfRule>
  </conditionalFormatting>
  <conditionalFormatting sqref="F17">
    <cfRule type="expression" dxfId="0" priority="41">
      <formula>D20="PENNSYLVANIA"</formula>
    </cfRule>
  </conditionalFormatting>
  <conditionalFormatting sqref="G17">
    <cfRule type="expression" dxfId="0" priority="42">
      <formula>D20="PENNSYLVANIA"</formula>
    </cfRule>
  </conditionalFormatting>
  <conditionalFormatting sqref="C17">
    <cfRule type="expression" dxfId="0" priority="43">
      <formula>D20="PENNSYLVANIA"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25"/>
    <col customWidth="1" min="2" max="2" width="14.5"/>
    <col customWidth="1" min="3" max="3" width="21.38"/>
    <col customWidth="1" min="4" max="4" width="6.38"/>
    <col customWidth="1" min="5" max="5" width="3.5"/>
    <col customWidth="1" min="6" max="6" width="14.5"/>
    <col customWidth="1" min="7" max="7" width="21.38"/>
    <col customWidth="1" min="8" max="8" width="6.38"/>
  </cols>
  <sheetData>
    <row r="1" ht="7.5" customHeight="1">
      <c r="A1" s="145"/>
      <c r="B1" s="146"/>
      <c r="C1" s="114"/>
      <c r="D1" s="147"/>
      <c r="E1" s="148"/>
      <c r="F1" s="146"/>
      <c r="G1" s="114"/>
      <c r="H1" s="147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</row>
    <row r="2" ht="18.0" customHeight="1">
      <c r="A2" s="145"/>
      <c r="B2" s="149" t="s">
        <v>218</v>
      </c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</row>
    <row r="3" ht="6.0" customHeight="1">
      <c r="A3" s="145"/>
      <c r="B3" s="150"/>
      <c r="C3" s="150"/>
      <c r="D3" s="150"/>
      <c r="E3" s="148"/>
      <c r="F3" s="150"/>
      <c r="G3" s="150"/>
      <c r="H3" s="150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</row>
    <row r="4" ht="18.0" customHeight="1">
      <c r="A4" s="145"/>
      <c r="B4" s="151" t="s">
        <v>219</v>
      </c>
      <c r="E4" s="148"/>
      <c r="F4" s="152" t="s">
        <v>220</v>
      </c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</row>
    <row r="5" ht="6.0" customHeight="1">
      <c r="A5" s="145"/>
      <c r="B5" s="146"/>
      <c r="C5" s="114"/>
      <c r="D5" s="147"/>
      <c r="E5" s="148"/>
      <c r="F5" s="146"/>
      <c r="G5" s="114"/>
      <c r="H5" s="147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</row>
    <row r="6" ht="15.0" customHeight="1">
      <c r="A6" s="145"/>
      <c r="B6" s="153" t="str">
        <f>'Brackets To Edit'!B4</f>
        <v>NE #1 ● ESPN+</v>
      </c>
      <c r="C6" s="154" t="str">
        <f>'Brackets To Edit'!B8</f>
        <v>Sunday 8/5 - 1:00 PM</v>
      </c>
      <c r="D6" s="155" t="s">
        <v>97</v>
      </c>
      <c r="E6" s="148"/>
      <c r="F6" s="156" t="str">
        <f>'Brackets To Edit'!B48</f>
        <v>MA #1 ● ESPN+</v>
      </c>
      <c r="G6" s="157" t="str">
        <f>'Brackets To Edit'!B52</f>
        <v>Sunday 8/5 - 10:00 AM</v>
      </c>
      <c r="H6" s="155" t="s">
        <v>97</v>
      </c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</row>
    <row r="7" ht="15.0" customHeight="1">
      <c r="A7" s="145"/>
      <c r="B7" s="159" t="str">
        <f>'Brackets To Edit'!B6</f>
        <v>Connecticut</v>
      </c>
      <c r="C7" s="160"/>
      <c r="D7" s="161">
        <f>'Brackets To Edit'!D6</f>
        <v>0</v>
      </c>
      <c r="E7" s="148"/>
      <c r="F7" s="159" t="str">
        <f>'Brackets To Edit'!B50</f>
        <v>New York</v>
      </c>
      <c r="G7" s="160"/>
      <c r="H7" s="161">
        <f>'Brackets To Edit'!D50</f>
        <v>10</v>
      </c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</row>
    <row r="8" ht="15.0" customHeight="1">
      <c r="A8" s="145"/>
      <c r="B8" s="159" t="str">
        <f>'Brackets To Edit'!B10</f>
        <v>Rhode Island</v>
      </c>
      <c r="C8" s="160"/>
      <c r="D8" s="161">
        <f>'Brackets To Edit'!D10</f>
        <v>10</v>
      </c>
      <c r="E8" s="148"/>
      <c r="F8" s="159" t="str">
        <f>'Brackets To Edit'!B54</f>
        <v>Washington, DC</v>
      </c>
      <c r="G8" s="160"/>
      <c r="H8" s="161">
        <f>'Brackets To Edit'!D54</f>
        <v>2</v>
      </c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</row>
    <row r="9" ht="6.0" customHeight="1">
      <c r="A9" s="145"/>
      <c r="B9" s="163"/>
      <c r="C9" s="164"/>
      <c r="D9" s="165"/>
      <c r="E9" s="148"/>
      <c r="F9" s="163"/>
      <c r="G9" s="164"/>
      <c r="H9" s="165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ht="15.0" customHeight="1">
      <c r="A10" s="145"/>
      <c r="B10" s="153" t="str">
        <f>'Brackets To Edit'!B14</f>
        <v>NE #2 ● ESPN+</v>
      </c>
      <c r="C10" s="154" t="str">
        <f>'Brackets To Edit'!B18</f>
        <v>Sunday 8/5 - 7:00 PM</v>
      </c>
      <c r="D10" s="155" t="s">
        <v>97</v>
      </c>
      <c r="E10" s="148"/>
      <c r="F10" s="156" t="str">
        <f>'Brackets To Edit'!B58</f>
        <v>MA #2 ● ESPN+</v>
      </c>
      <c r="G10" s="157" t="str">
        <f>'Brackets To Edit'!B62</f>
        <v>Sunday 8/5 - 4:00 PM</v>
      </c>
      <c r="H10" s="155" t="s">
        <v>97</v>
      </c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</row>
    <row r="11" ht="15.0" customHeight="1">
      <c r="A11" s="145"/>
      <c r="B11" s="159" t="str">
        <f>'Brackets To Edit'!B16</f>
        <v>Massachusetts</v>
      </c>
      <c r="C11" s="160"/>
      <c r="D11" s="161">
        <f>'Brackets To Edit'!D16</f>
        <v>4</v>
      </c>
      <c r="E11" s="148"/>
      <c r="F11" s="159" t="str">
        <f>'Brackets To Edit'!B60</f>
        <v>Maryland</v>
      </c>
      <c r="G11" s="160"/>
      <c r="H11" s="161">
        <f>'Brackets To Edit'!D60</f>
        <v>6</v>
      </c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</row>
    <row r="12" ht="15.0" customHeight="1">
      <c r="A12" s="145"/>
      <c r="B12" s="159" t="str">
        <f>'Brackets To Edit'!B20</f>
        <v>New Hampshire</v>
      </c>
      <c r="C12" s="160"/>
      <c r="D12" s="161">
        <f>'Brackets To Edit'!D20</f>
        <v>2</v>
      </c>
      <c r="E12" s="148"/>
      <c r="F12" s="159" t="str">
        <f>'Brackets To Edit'!B64</f>
        <v>Delaware</v>
      </c>
      <c r="G12" s="160"/>
      <c r="H12" s="161">
        <f>'Brackets To Edit'!D64</f>
        <v>0</v>
      </c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</row>
    <row r="13" ht="6.0" customHeight="1">
      <c r="A13" s="145"/>
      <c r="B13" s="163"/>
      <c r="C13" s="164"/>
      <c r="D13" s="165"/>
      <c r="E13" s="148"/>
      <c r="F13" s="163"/>
      <c r="G13" s="164"/>
      <c r="H13" s="165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</row>
    <row r="14" ht="15.0" customHeight="1">
      <c r="A14" s="145"/>
      <c r="B14" s="153" t="str">
        <f>'Brackets To Edit'!G3</f>
        <v>NE #3 ● ESPN+</v>
      </c>
      <c r="C14" s="154" t="str">
        <f>'Brackets To Edit'!G6</f>
        <v>Monday 8/6 - 1:00 PM</v>
      </c>
      <c r="D14" s="155" t="s">
        <v>97</v>
      </c>
      <c r="E14" s="148"/>
      <c r="F14" s="156" t="str">
        <f>'Brackets To Edit'!G46</f>
        <v>MA #3 ● ESPN+</v>
      </c>
      <c r="G14" s="157" t="str">
        <f>'Brackets To Edit'!G50</f>
        <v>Monday 8/6 - 10:00 AM</v>
      </c>
      <c r="H14" s="155" t="s">
        <v>97</v>
      </c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</row>
    <row r="15" ht="15.0" customHeight="1">
      <c r="A15" s="145"/>
      <c r="B15" s="159" t="str">
        <f>'Brackets To Edit'!G4</f>
        <v>Vermont</v>
      </c>
      <c r="C15" s="160"/>
      <c r="D15" s="161">
        <f>'Brackets To Edit'!I4</f>
        <v>0</v>
      </c>
      <c r="E15" s="148"/>
      <c r="F15" s="159" t="str">
        <f>'Brackets To Edit'!G48</f>
        <v>Pennsylvania</v>
      </c>
      <c r="G15" s="160"/>
      <c r="H15" s="161">
        <f>'Brackets To Edit'!I48</f>
        <v>0</v>
      </c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ht="15.0" customHeight="1">
      <c r="A16" s="166" t="s">
        <v>221</v>
      </c>
      <c r="B16" s="159" t="str">
        <f>'Brackets To Edit'!G8</f>
        <v>Rhode Island</v>
      </c>
      <c r="C16" s="160"/>
      <c r="D16" s="161">
        <f>'Brackets To Edit'!I8</f>
        <v>10</v>
      </c>
      <c r="E16" s="167" t="s">
        <v>221</v>
      </c>
      <c r="F16" s="159" t="str">
        <f>'Brackets To Edit'!G52</f>
        <v>New York</v>
      </c>
      <c r="G16" s="160"/>
      <c r="H16" s="161">
        <f>'Brackets To Edit'!I52</f>
        <v>7</v>
      </c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</row>
    <row r="17" ht="6.0" customHeight="1">
      <c r="A17" s="168"/>
      <c r="B17" s="163"/>
      <c r="C17" s="164"/>
      <c r="D17" s="165"/>
      <c r="E17" s="169"/>
      <c r="F17" s="163"/>
      <c r="G17" s="164"/>
      <c r="H17" s="165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</row>
    <row r="18" ht="15.0" customHeight="1">
      <c r="A18" s="168"/>
      <c r="B18" s="153" t="str">
        <f>'Brackets To Edit'!G12</f>
        <v>NE #4 ● ESPN+</v>
      </c>
      <c r="C18" s="154" t="str">
        <f>'Brackets To Edit'!G16</f>
        <v>Monday 8/6 - 7:00 PM</v>
      </c>
      <c r="D18" s="155" t="s">
        <v>97</v>
      </c>
      <c r="E18" s="169"/>
      <c r="F18" s="156" t="str">
        <f>'Brackets To Edit'!G56</f>
        <v>MA #4 ● ESPN+</v>
      </c>
      <c r="G18" s="157" t="str">
        <f>'Brackets To Edit'!G60</f>
        <v>Monday 8/6 - 4:00 PM</v>
      </c>
      <c r="H18" s="155" t="s">
        <v>97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</row>
    <row r="19" ht="15.0" customHeight="1">
      <c r="A19" s="168"/>
      <c r="B19" s="159" t="str">
        <f>'Brackets To Edit'!G14</f>
        <v>Maine</v>
      </c>
      <c r="C19" s="160"/>
      <c r="D19" s="161">
        <f>'Brackets To Edit'!I14</f>
        <v>4</v>
      </c>
      <c r="E19" s="169"/>
      <c r="F19" s="159" t="str">
        <f>'Brackets To Edit'!G58</f>
        <v>New Jersey</v>
      </c>
      <c r="G19" s="160"/>
      <c r="H19" s="161">
        <f>'Brackets To Edit'!I58</f>
        <v>6</v>
      </c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</row>
    <row r="20" ht="15.0" customHeight="1">
      <c r="A20" s="166" t="s">
        <v>222</v>
      </c>
      <c r="B20" s="159" t="str">
        <f>'Brackets To Edit'!G18</f>
        <v>Massachusetts</v>
      </c>
      <c r="C20" s="160"/>
      <c r="D20" s="161">
        <f>'Brackets To Edit'!I18</f>
        <v>9</v>
      </c>
      <c r="E20" s="167" t="s">
        <v>222</v>
      </c>
      <c r="F20" s="159" t="str">
        <f>'Brackets To Edit'!G62</f>
        <v>Maryland</v>
      </c>
      <c r="G20" s="160"/>
      <c r="H20" s="161">
        <f>'Brackets To Edit'!I62</f>
        <v>2</v>
      </c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</row>
    <row r="21" ht="6.0" customHeight="1">
      <c r="A21" s="168"/>
      <c r="B21" s="163"/>
      <c r="C21" s="164"/>
      <c r="D21" s="165"/>
      <c r="E21" s="169"/>
      <c r="F21" s="163"/>
      <c r="G21" s="164"/>
      <c r="H21" s="165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</row>
    <row r="22" ht="15.0" customHeight="1">
      <c r="A22" s="168"/>
      <c r="B22" s="153" t="str">
        <f>'Brackets To Edit'!B24</f>
        <v>NE #5 ● ESPN+</v>
      </c>
      <c r="C22" s="154" t="str">
        <f>'Brackets To Edit'!B28</f>
        <v>Tuesday 8/7 - 1:00 PM</v>
      </c>
      <c r="D22" s="155" t="s">
        <v>97</v>
      </c>
      <c r="E22" s="169"/>
      <c r="F22" s="156" t="str">
        <f>'Brackets To Edit'!B68</f>
        <v>MA #5 ● ESPN+</v>
      </c>
      <c r="G22" s="157" t="str">
        <f>'Brackets To Edit'!B72</f>
        <v>Tuesday 8/7 - 10:00 AM</v>
      </c>
      <c r="H22" s="155" t="s">
        <v>97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</row>
    <row r="23" ht="15.0" customHeight="1">
      <c r="A23" s="170" t="s">
        <v>200</v>
      </c>
      <c r="B23" s="159" t="str">
        <f>'Brackets To Edit'!B26</f>
        <v>Connecticut</v>
      </c>
      <c r="C23" s="160"/>
      <c r="D23" s="161">
        <f>'Brackets To Edit'!D26</f>
        <v>7</v>
      </c>
      <c r="E23" s="171" t="s">
        <v>200</v>
      </c>
      <c r="F23" s="159" t="str">
        <f>'Brackets To Edit'!B70</f>
        <v>Washington, DC</v>
      </c>
      <c r="G23" s="160"/>
      <c r="H23" s="161">
        <f>'Brackets To Edit'!D70</f>
        <v>6</v>
      </c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</row>
    <row r="24" ht="15.0" customHeight="1">
      <c r="A24" s="170" t="s">
        <v>204</v>
      </c>
      <c r="B24" s="159" t="str">
        <f>'Brackets To Edit'!B30</f>
        <v>Maine</v>
      </c>
      <c r="C24" s="160"/>
      <c r="D24" s="161">
        <f>'Brackets To Edit'!D30</f>
        <v>1</v>
      </c>
      <c r="E24" s="171" t="s">
        <v>204</v>
      </c>
      <c r="F24" s="159" t="str">
        <f>'Brackets To Edit'!B74</f>
        <v>Maryland</v>
      </c>
      <c r="G24" s="160"/>
      <c r="H24" s="161">
        <f>'Brackets To Edit'!D74</f>
        <v>18</v>
      </c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</row>
    <row r="25" ht="6.0" customHeight="1">
      <c r="A25" s="168"/>
      <c r="B25" s="163"/>
      <c r="C25" s="164"/>
      <c r="D25" s="165"/>
      <c r="E25" s="169"/>
      <c r="F25" s="163"/>
      <c r="G25" s="164"/>
      <c r="H25" s="165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</row>
    <row r="26" ht="15.0" customHeight="1">
      <c r="A26" s="168"/>
      <c r="B26" s="153" t="str">
        <f>'Brackets To Edit'!B34</f>
        <v>NE #6 ● ESPN+</v>
      </c>
      <c r="C26" s="154" t="str">
        <f>'Brackets To Edit'!B38</f>
        <v>Tuesday 8/7 - 9:00 PM</v>
      </c>
      <c r="D26" s="155" t="s">
        <v>97</v>
      </c>
      <c r="E26" s="169"/>
      <c r="F26" s="156" t="str">
        <f>'Brackets To Edit'!B78</f>
        <v>MA #6 ● ESPN+</v>
      </c>
      <c r="G26" s="157" t="str">
        <f>'Brackets To Edit'!B82</f>
        <v>Tuesday 8/7 - 7:00 PM</v>
      </c>
      <c r="H26" s="155" t="s">
        <v>97</v>
      </c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</row>
    <row r="27" ht="15.0" customHeight="1">
      <c r="A27" s="170" t="s">
        <v>213</v>
      </c>
      <c r="B27" s="159" t="str">
        <f>'Brackets To Edit'!B36</f>
        <v>New Hampshire</v>
      </c>
      <c r="C27" s="160"/>
      <c r="D27" s="161">
        <f>'Brackets To Edit'!D36</f>
        <v>13</v>
      </c>
      <c r="E27" s="171" t="s">
        <v>213</v>
      </c>
      <c r="F27" s="159" t="str">
        <f>'Brackets To Edit'!B80</f>
        <v>Delaware</v>
      </c>
      <c r="G27" s="160"/>
      <c r="H27" s="161">
        <f>'Brackets To Edit'!D80</f>
        <v>1</v>
      </c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</row>
    <row r="28" ht="15.0" customHeight="1">
      <c r="A28" s="170" t="s">
        <v>215</v>
      </c>
      <c r="B28" s="159" t="str">
        <f>'Brackets To Edit'!B40</f>
        <v>Vermont</v>
      </c>
      <c r="C28" s="160"/>
      <c r="D28" s="161">
        <f>'Brackets To Edit'!D40</f>
        <v>0</v>
      </c>
      <c r="E28" s="171" t="s">
        <v>215</v>
      </c>
      <c r="F28" s="159" t="str">
        <f>'Brackets To Edit'!B84</f>
        <v>Pennsylvania</v>
      </c>
      <c r="G28" s="160"/>
      <c r="H28" s="161">
        <f>'Brackets To Edit'!D84</f>
        <v>6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</row>
    <row r="29" ht="6.0" customHeight="1">
      <c r="A29" s="168"/>
      <c r="B29" s="163"/>
      <c r="C29" s="164"/>
      <c r="D29" s="165"/>
      <c r="E29" s="169"/>
      <c r="F29" s="163"/>
      <c r="G29" s="164"/>
      <c r="H29" s="165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</row>
    <row r="30" ht="15.0" customHeight="1">
      <c r="A30" s="168"/>
      <c r="B30" s="153" t="str">
        <f>'Brackets To Edit'!L10</f>
        <v>NE #7 ● ESPN+</v>
      </c>
      <c r="C30" s="154" t="str">
        <f>'Brackets To Edit'!L12</f>
        <v>Wednesday 8/8 - 4:00 PM</v>
      </c>
      <c r="D30" s="155" t="s">
        <v>97</v>
      </c>
      <c r="E30" s="169"/>
      <c r="F30" s="156" t="str">
        <f>'Brackets To Edit'!L54</f>
        <v>MA #7 ● ESPN+</v>
      </c>
      <c r="G30" s="157" t="str">
        <f>'Brackets To Edit'!L56</f>
        <v>Wednesday 8/8 - 1:00 PM</v>
      </c>
      <c r="H30" s="155" t="s">
        <v>97</v>
      </c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</row>
    <row r="31" ht="15.0" customHeight="1">
      <c r="A31" s="166" t="s">
        <v>223</v>
      </c>
      <c r="B31" s="159" t="str">
        <f>'Brackets To Edit'!L6</f>
        <v>Rhode Island</v>
      </c>
      <c r="C31" s="160"/>
      <c r="D31" s="161">
        <f>'Brackets To Edit'!N6</f>
        <v>1</v>
      </c>
      <c r="E31" s="167" t="s">
        <v>223</v>
      </c>
      <c r="F31" s="159" t="str">
        <f>'Brackets To Edit'!L50</f>
        <v>New York</v>
      </c>
      <c r="G31" s="160"/>
      <c r="H31" s="161">
        <f>'Brackets To Edit'!N50</f>
        <v>5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</row>
    <row r="32" ht="15.0" customHeight="1">
      <c r="A32" s="166" t="s">
        <v>224</v>
      </c>
      <c r="B32" s="159" t="str">
        <f>'Brackets To Edit'!L16</f>
        <v>Massachusetts</v>
      </c>
      <c r="C32" s="160"/>
      <c r="D32" s="161">
        <f>'Brackets To Edit'!N16</f>
        <v>10</v>
      </c>
      <c r="E32" s="167" t="s">
        <v>224</v>
      </c>
      <c r="F32" s="159" t="str">
        <f>'Brackets To Edit'!L60</f>
        <v>New Jersey</v>
      </c>
      <c r="G32" s="160"/>
      <c r="H32" s="161">
        <f>'Brackets To Edit'!N60</f>
        <v>2</v>
      </c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</row>
    <row r="33" ht="6.0" customHeight="1">
      <c r="A33" s="168"/>
      <c r="B33" s="163"/>
      <c r="C33" s="164"/>
      <c r="D33" s="165"/>
      <c r="E33" s="169"/>
      <c r="F33" s="163"/>
      <c r="G33" s="164"/>
      <c r="H33" s="165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</row>
    <row r="34" ht="15.0" customHeight="1">
      <c r="A34" s="168"/>
      <c r="B34" s="153" t="str">
        <f>'Brackets To Edit'!G32</f>
        <v>NE #8 ● ESPN</v>
      </c>
      <c r="C34" s="172" t="str">
        <f>'Brackets To Edit'!G34</f>
        <v>Thursday 8/9 - 1:00 PM</v>
      </c>
      <c r="D34" s="155" t="s">
        <v>97</v>
      </c>
      <c r="E34" s="169"/>
      <c r="F34" s="156" t="str">
        <f>'Brackets To Edit'!G76</f>
        <v>MA #8 ● ESPN</v>
      </c>
      <c r="G34" s="173" t="str">
        <f>'Brackets To Edit'!G78</f>
        <v>Thursday 8/9 - 7:00 PM</v>
      </c>
      <c r="H34" s="155" t="s">
        <v>97</v>
      </c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</row>
    <row r="35" ht="15.0" customHeight="1">
      <c r="A35" s="166" t="s">
        <v>225</v>
      </c>
      <c r="B35" s="159" t="str">
        <f>'Brackets To Edit'!G28</f>
        <v>Connecticut</v>
      </c>
      <c r="C35" s="160"/>
      <c r="D35" s="161">
        <f>'Brackets To Edit'!I28</f>
        <v>3</v>
      </c>
      <c r="E35" s="167" t="s">
        <v>225</v>
      </c>
      <c r="F35" s="159" t="str">
        <f>'Brackets To Edit'!G72</f>
        <v>Maryland</v>
      </c>
      <c r="G35" s="160"/>
      <c r="H35" s="161">
        <f>'Brackets To Edit'!I72</f>
        <v>6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</row>
    <row r="36" ht="15.0" customHeight="1">
      <c r="A36" s="166" t="s">
        <v>226</v>
      </c>
      <c r="B36" s="159" t="str">
        <f>'Brackets To Edit'!G38</f>
        <v>New Hampshire</v>
      </c>
      <c r="C36" s="160"/>
      <c r="D36" s="161">
        <f>'Brackets To Edit'!I38</f>
        <v>9</v>
      </c>
      <c r="E36" s="167" t="s">
        <v>226</v>
      </c>
      <c r="F36" s="159" t="str">
        <f>'Brackets To Edit'!G82</f>
        <v>Pennsylvania</v>
      </c>
      <c r="G36" s="160"/>
      <c r="H36" s="161">
        <f>'Brackets To Edit'!I82</f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</row>
    <row r="37" ht="6.0" customHeight="1">
      <c r="A37" s="168"/>
      <c r="B37" s="163"/>
      <c r="C37" s="164"/>
      <c r="D37" s="165"/>
      <c r="E37" s="169"/>
      <c r="F37" s="163"/>
      <c r="G37" s="164"/>
      <c r="H37" s="165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</row>
    <row r="38" ht="15.0" customHeight="1">
      <c r="A38" s="168"/>
      <c r="B38" s="153" t="str">
        <f>'Brackets To Edit'!L27</f>
        <v>NE #9 ● ESPN</v>
      </c>
      <c r="C38" s="172" t="str">
        <f>'Brackets To Edit'!L29</f>
        <v>Friday 8/10 - 1:00 PM</v>
      </c>
      <c r="D38" s="155" t="s">
        <v>97</v>
      </c>
      <c r="E38" s="169"/>
      <c r="F38" s="156" t="str">
        <f>'Brackets To Edit'!L71</f>
        <v>MA #9 ● ESPN</v>
      </c>
      <c r="G38" s="173" t="str">
        <f>'Brackets To Edit'!L73</f>
        <v>Friday 8/10 - 7:00 PM</v>
      </c>
      <c r="H38" s="155" t="s">
        <v>97</v>
      </c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</row>
    <row r="39" ht="15.0" customHeight="1">
      <c r="A39" s="170" t="s">
        <v>194</v>
      </c>
      <c r="B39" s="159" t="str">
        <f>'Brackets To Edit'!L23</f>
        <v>Rhode Island</v>
      </c>
      <c r="C39" s="160"/>
      <c r="D39" s="161">
        <f>'Brackets To Edit'!N23</f>
        <v>6</v>
      </c>
      <c r="E39" s="171" t="s">
        <v>194</v>
      </c>
      <c r="F39" s="159" t="str">
        <f>'Brackets To Edit'!L67</f>
        <v>New Jersey</v>
      </c>
      <c r="G39" s="160"/>
      <c r="H39" s="161">
        <f>'Brackets To Edit'!N67</f>
        <v>1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</row>
    <row r="40" ht="15.0" customHeight="1">
      <c r="A40" s="166" t="s">
        <v>227</v>
      </c>
      <c r="B40" s="159" t="str">
        <f>'Brackets To Edit'!L33</f>
        <v>New Hampshire</v>
      </c>
      <c r="C40" s="160"/>
      <c r="D40" s="161">
        <f>'Brackets To Edit'!N33</f>
        <v>5</v>
      </c>
      <c r="E40" s="167" t="s">
        <v>227</v>
      </c>
      <c r="F40" s="159" t="str">
        <f>'Brackets To Edit'!L77</f>
        <v>Maryland</v>
      </c>
      <c r="G40" s="160"/>
      <c r="H40" s="161">
        <f>'Brackets To Edit'!N77</f>
        <v>11</v>
      </c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</row>
    <row r="41" ht="6.0" customHeight="1">
      <c r="A41" s="168"/>
      <c r="B41" s="163"/>
      <c r="C41" s="164"/>
      <c r="D41" s="165"/>
      <c r="E41" s="169"/>
      <c r="F41" s="163"/>
      <c r="G41" s="164"/>
      <c r="H41" s="165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</row>
    <row r="42" ht="15.0" customHeight="1">
      <c r="A42" s="168"/>
      <c r="B42" s="153" t="str">
        <f>'Brackets To Edit'!Q18</f>
        <v>NE #10 ● ESPN</v>
      </c>
      <c r="C42" s="172" t="str">
        <f>'Brackets To Edit'!Q20</f>
        <v>Sunday 8/12 - 10:00 AM</v>
      </c>
      <c r="D42" s="155" t="s">
        <v>97</v>
      </c>
      <c r="E42" s="169"/>
      <c r="F42" s="156" t="str">
        <f>'Brackets To Edit'!Q62</f>
        <v>MA #10 ● ESPN</v>
      </c>
      <c r="G42" s="157" t="str">
        <f>'Brackets To Edit'!Q64</f>
        <v>Sunday 8/12 - 1:00 PM</v>
      </c>
      <c r="H42" s="155" t="s">
        <v>97</v>
      </c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</row>
    <row r="43" ht="15.0" customHeight="1">
      <c r="A43" s="166" t="s">
        <v>228</v>
      </c>
      <c r="B43" s="159" t="str">
        <f>'Brackets To Edit'!Q11</f>
        <v>Massachusetts</v>
      </c>
      <c r="C43" s="160"/>
      <c r="D43" s="161">
        <f>'Brackets To Edit'!S11</f>
        <v>2</v>
      </c>
      <c r="E43" s="167" t="s">
        <v>228</v>
      </c>
      <c r="F43" s="159" t="str">
        <f>'Brackets To Edit'!Q55</f>
        <v>New York</v>
      </c>
      <c r="G43" s="160"/>
      <c r="H43" s="161">
        <f>'Brackets To Edit'!S55</f>
        <v>4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</row>
    <row r="44" ht="15.0" customHeight="1">
      <c r="A44" s="166" t="s">
        <v>229</v>
      </c>
      <c r="B44" s="159" t="str">
        <f>'Brackets To Edit'!Q27</f>
        <v>Rhode Island</v>
      </c>
      <c r="C44" s="160"/>
      <c r="D44" s="161">
        <f>'Brackets To Edit'!S27</f>
        <v>3</v>
      </c>
      <c r="E44" s="167" t="s">
        <v>229</v>
      </c>
      <c r="F44" s="159" t="str">
        <f>'Brackets To Edit'!Q71</f>
        <v>Maryland</v>
      </c>
      <c r="G44" s="160"/>
      <c r="H44" s="161">
        <f>'Brackets To Edit'!S71</f>
        <v>0</v>
      </c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</row>
    <row r="45" ht="9.0" customHeight="1">
      <c r="A45" s="145"/>
      <c r="B45" s="163"/>
      <c r="C45" s="164"/>
      <c r="D45" s="165"/>
      <c r="E45" s="148"/>
      <c r="F45" s="163"/>
      <c r="G45" s="164"/>
      <c r="H45" s="165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</row>
    <row r="46">
      <c r="A46" s="145"/>
      <c r="B46" s="174" t="s">
        <v>230</v>
      </c>
      <c r="C46" s="175"/>
      <c r="D46" s="176"/>
      <c r="E46" s="148"/>
      <c r="F46" s="177" t="s">
        <v>231</v>
      </c>
      <c r="G46" s="175"/>
      <c r="H46" s="176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</row>
    <row r="47">
      <c r="A47" s="145"/>
      <c r="B47" s="178" t="str">
        <f>'Brackets To Edit'!V19</f>
        <v>Rhode Island</v>
      </c>
      <c r="E47" s="148"/>
      <c r="F47" s="179" t="str">
        <f>'Brackets To Edit'!V63</f>
        <v>New York</v>
      </c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</row>
    <row r="48" ht="22.5" customHeight="1">
      <c r="A48" s="145"/>
      <c r="B48" s="146"/>
      <c r="C48" s="114"/>
      <c r="D48" s="147"/>
      <c r="E48" s="148"/>
      <c r="F48" s="146"/>
      <c r="G48" s="114"/>
      <c r="H48" s="147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</row>
    <row r="49" ht="22.5" customHeight="1">
      <c r="A49" s="145"/>
      <c r="B49" s="180">
        <f>'Brackets To Edit'!Z10</f>
        <v>10</v>
      </c>
      <c r="E49" s="148"/>
      <c r="F49" s="180">
        <f>'Brackets To Edit'!Z54</f>
        <v>10</v>
      </c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</row>
    <row r="50" ht="22.5" customHeight="1">
      <c r="A50" s="145"/>
      <c r="B50" s="180">
        <f>'Brackets To Edit'!Z10</f>
        <v>10</v>
      </c>
      <c r="E50" s="148"/>
      <c r="F50" s="181">
        <f>'Brackets To Edit'!Z54</f>
        <v>10</v>
      </c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</row>
    <row r="51" ht="22.5" customHeight="1">
      <c r="A51" s="145"/>
      <c r="B51" s="146"/>
      <c r="C51" s="114"/>
      <c r="D51" s="147"/>
      <c r="E51" s="148"/>
      <c r="F51" s="146"/>
      <c r="G51" s="114"/>
      <c r="H51" s="147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</row>
    <row r="52" ht="22.5" customHeight="1">
      <c r="A52" s="145"/>
      <c r="B52" s="146"/>
      <c r="C52" s="114"/>
      <c r="D52" s="147"/>
      <c r="E52" s="148"/>
      <c r="F52" s="146"/>
      <c r="G52" s="114"/>
      <c r="H52" s="147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</row>
    <row r="53" ht="22.5" customHeight="1">
      <c r="A53" s="145"/>
      <c r="B53" s="146"/>
      <c r="C53" s="114"/>
      <c r="D53" s="147"/>
      <c r="E53" s="148"/>
      <c r="F53" s="146"/>
      <c r="G53" s="114"/>
      <c r="H53" s="147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</row>
    <row r="54" ht="22.5" customHeight="1">
      <c r="A54" s="145"/>
      <c r="B54" s="146"/>
      <c r="C54" s="114"/>
      <c r="D54" s="147"/>
      <c r="E54" s="148"/>
      <c r="F54" s="146"/>
      <c r="G54" s="114"/>
      <c r="H54" s="147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</row>
    <row r="55" ht="22.5" customHeight="1">
      <c r="A55" s="145"/>
      <c r="B55" s="146"/>
      <c r="C55" s="114"/>
      <c r="D55" s="147"/>
      <c r="E55" s="148"/>
      <c r="F55" s="146"/>
      <c r="G55" s="114"/>
      <c r="H55" s="147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</row>
    <row r="56" ht="22.5" customHeight="1">
      <c r="A56" s="145"/>
      <c r="B56" s="146"/>
      <c r="C56" s="114"/>
      <c r="D56" s="147"/>
      <c r="E56" s="148"/>
      <c r="F56" s="146"/>
      <c r="G56" s="114"/>
      <c r="H56" s="147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</row>
    <row r="57" ht="22.5" customHeight="1">
      <c r="A57" s="145"/>
      <c r="B57" s="146"/>
      <c r="C57" s="114"/>
      <c r="D57" s="147"/>
      <c r="E57" s="148"/>
      <c r="F57" s="146"/>
      <c r="G57" s="114"/>
      <c r="H57" s="147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</row>
    <row r="58">
      <c r="A58" s="145"/>
      <c r="B58" s="146"/>
      <c r="C58" s="114"/>
      <c r="D58" s="147"/>
      <c r="E58" s="148"/>
      <c r="F58" s="146"/>
      <c r="G58" s="114"/>
      <c r="H58" s="147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</row>
    <row r="59">
      <c r="A59" s="145"/>
      <c r="B59" s="146"/>
      <c r="C59" s="114"/>
      <c r="D59" s="147"/>
      <c r="E59" s="148"/>
      <c r="F59" s="146"/>
      <c r="G59" s="114"/>
      <c r="H59" s="147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</row>
    <row r="60">
      <c r="A60" s="145"/>
      <c r="B60" s="146"/>
      <c r="C60" s="114"/>
      <c r="D60" s="147"/>
      <c r="E60" s="148"/>
      <c r="F60" s="146"/>
      <c r="G60" s="114"/>
      <c r="H60" s="147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</row>
    <row r="61">
      <c r="A61" s="145"/>
      <c r="B61" s="146"/>
      <c r="C61" s="114"/>
      <c r="D61" s="147"/>
      <c r="E61" s="148"/>
      <c r="F61" s="146"/>
      <c r="G61" s="114"/>
      <c r="H61" s="147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</row>
    <row r="62">
      <c r="A62" s="145"/>
      <c r="B62" s="146"/>
      <c r="C62" s="114"/>
      <c r="D62" s="147"/>
      <c r="E62" s="148"/>
      <c r="F62" s="146"/>
      <c r="G62" s="114"/>
      <c r="H62" s="147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</row>
    <row r="63">
      <c r="A63" s="145"/>
      <c r="B63" s="146"/>
      <c r="C63" s="114"/>
      <c r="D63" s="147"/>
      <c r="E63" s="148"/>
      <c r="F63" s="146"/>
      <c r="G63" s="114"/>
      <c r="H63" s="147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</row>
    <row r="64">
      <c r="A64" s="145"/>
      <c r="B64" s="146"/>
      <c r="C64" s="114"/>
      <c r="D64" s="147"/>
      <c r="E64" s="148"/>
      <c r="F64" s="146"/>
      <c r="G64" s="114"/>
      <c r="H64" s="147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</row>
    <row r="65">
      <c r="A65" s="145"/>
      <c r="B65" s="146"/>
      <c r="C65" s="114"/>
      <c r="D65" s="147"/>
      <c r="E65" s="148"/>
      <c r="F65" s="146"/>
      <c r="G65" s="114"/>
      <c r="H65" s="147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</row>
    <row r="66">
      <c r="A66" s="145"/>
      <c r="B66" s="146"/>
      <c r="C66" s="114"/>
      <c r="D66" s="147"/>
      <c r="E66" s="148"/>
      <c r="F66" s="146"/>
      <c r="G66" s="114"/>
      <c r="H66" s="147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</row>
    <row r="67">
      <c r="A67" s="145"/>
      <c r="B67" s="146"/>
      <c r="C67" s="114"/>
      <c r="D67" s="147"/>
      <c r="E67" s="148"/>
      <c r="F67" s="146"/>
      <c r="G67" s="114"/>
      <c r="H67" s="147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</row>
    <row r="68">
      <c r="A68" s="145"/>
      <c r="B68" s="146"/>
      <c r="C68" s="114"/>
      <c r="D68" s="147"/>
      <c r="E68" s="148"/>
      <c r="F68" s="146"/>
      <c r="G68" s="114"/>
      <c r="H68" s="147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</row>
    <row r="69">
      <c r="A69" s="145"/>
      <c r="B69" s="146"/>
      <c r="C69" s="114"/>
      <c r="D69" s="147"/>
      <c r="E69" s="148"/>
      <c r="F69" s="146"/>
      <c r="G69" s="114"/>
      <c r="H69" s="147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</row>
    <row r="70">
      <c r="A70" s="145"/>
      <c r="B70" s="146"/>
      <c r="C70" s="114"/>
      <c r="D70" s="147"/>
      <c r="E70" s="148"/>
      <c r="F70" s="146"/>
      <c r="G70" s="114"/>
      <c r="H70" s="147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</row>
    <row r="71">
      <c r="A71" s="145"/>
      <c r="B71" s="146"/>
      <c r="C71" s="114"/>
      <c r="D71" s="147"/>
      <c r="E71" s="148"/>
      <c r="F71" s="146"/>
      <c r="G71" s="114"/>
      <c r="H71" s="147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</row>
    <row r="72">
      <c r="A72" s="145"/>
      <c r="B72" s="146"/>
      <c r="C72" s="114"/>
      <c r="D72" s="147"/>
      <c r="E72" s="148"/>
      <c r="F72" s="146"/>
      <c r="G72" s="114"/>
      <c r="H72" s="147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</row>
    <row r="73">
      <c r="A73" s="145"/>
      <c r="B73" s="146"/>
      <c r="C73" s="114"/>
      <c r="D73" s="147"/>
      <c r="E73" s="148"/>
      <c r="F73" s="146"/>
      <c r="G73" s="114"/>
      <c r="H73" s="147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</row>
    <row r="74">
      <c r="A74" s="145"/>
      <c r="B74" s="146"/>
      <c r="C74" s="114"/>
      <c r="D74" s="147"/>
      <c r="E74" s="148"/>
      <c r="F74" s="146"/>
      <c r="G74" s="114"/>
      <c r="H74" s="147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</row>
    <row r="75">
      <c r="A75" s="145"/>
      <c r="B75" s="146"/>
      <c r="C75" s="114"/>
      <c r="D75" s="147"/>
      <c r="E75" s="148"/>
      <c r="F75" s="146"/>
      <c r="G75" s="114"/>
      <c r="H75" s="147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</row>
    <row r="76">
      <c r="A76" s="145"/>
      <c r="B76" s="146"/>
      <c r="C76" s="114"/>
      <c r="D76" s="147"/>
      <c r="E76" s="148"/>
      <c r="F76" s="146"/>
      <c r="G76" s="114"/>
      <c r="H76" s="147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</row>
    <row r="77">
      <c r="A77" s="145"/>
      <c r="B77" s="146"/>
      <c r="C77" s="114"/>
      <c r="D77" s="147"/>
      <c r="E77" s="148"/>
      <c r="F77" s="146"/>
      <c r="G77" s="114"/>
      <c r="H77" s="147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</row>
    <row r="78">
      <c r="A78" s="145"/>
      <c r="B78" s="146"/>
      <c r="C78" s="114"/>
      <c r="D78" s="147"/>
      <c r="E78" s="148"/>
      <c r="F78" s="146"/>
      <c r="G78" s="114"/>
      <c r="H78" s="147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</row>
    <row r="79">
      <c r="A79" s="145"/>
      <c r="B79" s="146"/>
      <c r="C79" s="114"/>
      <c r="D79" s="147"/>
      <c r="E79" s="148"/>
      <c r="F79" s="146"/>
      <c r="G79" s="114"/>
      <c r="H79" s="147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</row>
    <row r="80">
      <c r="A80" s="145"/>
      <c r="B80" s="146"/>
      <c r="C80" s="114"/>
      <c r="D80" s="147"/>
      <c r="E80" s="148"/>
      <c r="F80" s="146"/>
      <c r="G80" s="114"/>
      <c r="H80" s="147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</row>
    <row r="81">
      <c r="A81" s="145"/>
      <c r="B81" s="146"/>
      <c r="C81" s="114"/>
      <c r="D81" s="147"/>
      <c r="E81" s="148"/>
      <c r="F81" s="146"/>
      <c r="G81" s="114"/>
      <c r="H81" s="147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</row>
    <row r="82">
      <c r="A82" s="145"/>
      <c r="B82" s="146"/>
      <c r="C82" s="114"/>
      <c r="D82" s="147"/>
      <c r="E82" s="148"/>
      <c r="F82" s="146"/>
      <c r="G82" s="114"/>
      <c r="H82" s="147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</row>
    <row r="83">
      <c r="A83" s="145"/>
      <c r="B83" s="146"/>
      <c r="C83" s="114"/>
      <c r="D83" s="147"/>
      <c r="E83" s="148"/>
      <c r="F83" s="146"/>
      <c r="G83" s="114"/>
      <c r="H83" s="147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</row>
    <row r="84">
      <c r="A84" s="145"/>
      <c r="B84" s="146"/>
      <c r="C84" s="114"/>
      <c r="D84" s="147"/>
      <c r="E84" s="148"/>
      <c r="F84" s="146"/>
      <c r="G84" s="114"/>
      <c r="H84" s="147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</row>
    <row r="85">
      <c r="A85" s="145"/>
      <c r="B85" s="146"/>
      <c r="C85" s="114"/>
      <c r="D85" s="147"/>
      <c r="E85" s="148"/>
      <c r="F85" s="146"/>
      <c r="G85" s="114"/>
      <c r="H85" s="147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</row>
    <row r="86">
      <c r="A86" s="145"/>
      <c r="B86" s="146"/>
      <c r="C86" s="114"/>
      <c r="D86" s="147"/>
      <c r="E86" s="148"/>
      <c r="F86" s="146"/>
      <c r="G86" s="114"/>
      <c r="H86" s="147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</row>
    <row r="87">
      <c r="A87" s="145"/>
      <c r="B87" s="146"/>
      <c r="C87" s="114"/>
      <c r="D87" s="147"/>
      <c r="E87" s="148"/>
      <c r="F87" s="146"/>
      <c r="G87" s="114"/>
      <c r="H87" s="147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</row>
    <row r="88">
      <c r="A88" s="145"/>
      <c r="B88" s="146"/>
      <c r="C88" s="114"/>
      <c r="D88" s="147"/>
      <c r="E88" s="148"/>
      <c r="F88" s="146"/>
      <c r="G88" s="114"/>
      <c r="H88" s="147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</row>
    <row r="89">
      <c r="A89" s="145"/>
      <c r="B89" s="146"/>
      <c r="C89" s="114"/>
      <c r="D89" s="147"/>
      <c r="E89" s="148"/>
      <c r="F89" s="146"/>
      <c r="G89" s="114"/>
      <c r="H89" s="147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</row>
    <row r="90">
      <c r="A90" s="145"/>
      <c r="B90" s="146"/>
      <c r="C90" s="114"/>
      <c r="D90" s="147"/>
      <c r="E90" s="148"/>
      <c r="F90" s="146"/>
      <c r="G90" s="114"/>
      <c r="H90" s="147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</row>
    <row r="91">
      <c r="A91" s="145"/>
      <c r="B91" s="146"/>
      <c r="C91" s="114"/>
      <c r="D91" s="147"/>
      <c r="E91" s="148"/>
      <c r="F91" s="146"/>
      <c r="G91" s="114"/>
      <c r="H91" s="147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</row>
    <row r="92">
      <c r="A92" s="145"/>
      <c r="B92" s="146"/>
      <c r="C92" s="114"/>
      <c r="D92" s="147"/>
      <c r="E92" s="148"/>
      <c r="F92" s="146"/>
      <c r="G92" s="114"/>
      <c r="H92" s="147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</row>
    <row r="93">
      <c r="A93" s="145"/>
      <c r="B93" s="146"/>
      <c r="C93" s="114"/>
      <c r="D93" s="147"/>
      <c r="E93" s="148"/>
      <c r="F93" s="146"/>
      <c r="G93" s="114"/>
      <c r="H93" s="147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</row>
    <row r="94">
      <c r="A94" s="145"/>
      <c r="B94" s="146"/>
      <c r="C94" s="114"/>
      <c r="D94" s="147"/>
      <c r="E94" s="148"/>
      <c r="F94" s="146"/>
      <c r="G94" s="114"/>
      <c r="H94" s="147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</row>
    <row r="95">
      <c r="A95" s="145"/>
      <c r="B95" s="146"/>
      <c r="C95" s="114"/>
      <c r="D95" s="147"/>
      <c r="E95" s="148"/>
      <c r="F95" s="146"/>
      <c r="G95" s="114"/>
      <c r="H95" s="147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</row>
    <row r="96">
      <c r="A96" s="145"/>
      <c r="B96" s="146"/>
      <c r="C96" s="114"/>
      <c r="D96" s="147"/>
      <c r="E96" s="148"/>
      <c r="F96" s="146"/>
      <c r="G96" s="114"/>
      <c r="H96" s="147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</row>
    <row r="97">
      <c r="A97" s="145"/>
      <c r="B97" s="146"/>
      <c r="C97" s="114"/>
      <c r="D97" s="147"/>
      <c r="E97" s="148"/>
      <c r="F97" s="146"/>
      <c r="G97" s="114"/>
      <c r="H97" s="147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</row>
    <row r="98">
      <c r="A98" s="145"/>
      <c r="B98" s="146"/>
      <c r="C98" s="114"/>
      <c r="D98" s="147"/>
      <c r="E98" s="148"/>
      <c r="F98" s="146"/>
      <c r="G98" s="114"/>
      <c r="H98" s="147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</row>
    <row r="99">
      <c r="A99" s="145"/>
      <c r="B99" s="146"/>
      <c r="C99" s="114"/>
      <c r="D99" s="147"/>
      <c r="E99" s="148"/>
      <c r="F99" s="146"/>
      <c r="G99" s="114"/>
      <c r="H99" s="147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</row>
    <row r="100">
      <c r="A100" s="145"/>
      <c r="B100" s="146"/>
      <c r="C100" s="114"/>
      <c r="D100" s="147"/>
      <c r="E100" s="148"/>
      <c r="F100" s="146"/>
      <c r="G100" s="114"/>
      <c r="H100" s="147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</row>
    <row r="101">
      <c r="A101" s="145"/>
      <c r="B101" s="146"/>
      <c r="C101" s="114"/>
      <c r="D101" s="147"/>
      <c r="E101" s="148"/>
      <c r="F101" s="146"/>
      <c r="G101" s="114"/>
      <c r="H101" s="147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</row>
    <row r="102">
      <c r="A102" s="145"/>
      <c r="B102" s="146"/>
      <c r="C102" s="114"/>
      <c r="D102" s="147"/>
      <c r="E102" s="148"/>
      <c r="F102" s="146"/>
      <c r="G102" s="114"/>
      <c r="H102" s="147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</row>
    <row r="103">
      <c r="A103" s="145"/>
      <c r="B103" s="146"/>
      <c r="C103" s="114"/>
      <c r="D103" s="147"/>
      <c r="E103" s="148"/>
      <c r="F103" s="146"/>
      <c r="G103" s="114"/>
      <c r="H103" s="147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</row>
    <row r="104">
      <c r="A104" s="145"/>
      <c r="B104" s="146"/>
      <c r="C104" s="114"/>
      <c r="D104" s="147"/>
      <c r="E104" s="148"/>
      <c r="F104" s="146"/>
      <c r="G104" s="114"/>
      <c r="H104" s="147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</row>
    <row r="105">
      <c r="A105" s="145"/>
      <c r="B105" s="146"/>
      <c r="C105" s="114"/>
      <c r="D105" s="147"/>
      <c r="E105" s="148"/>
      <c r="F105" s="146"/>
      <c r="G105" s="114"/>
      <c r="H105" s="147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</row>
    <row r="106">
      <c r="A106" s="145"/>
      <c r="B106" s="146"/>
      <c r="C106" s="114"/>
      <c r="D106" s="147"/>
      <c r="E106" s="148"/>
      <c r="F106" s="146"/>
      <c r="G106" s="114"/>
      <c r="H106" s="147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</row>
    <row r="107">
      <c r="A107" s="145"/>
      <c r="B107" s="146"/>
      <c r="C107" s="114"/>
      <c r="D107" s="147"/>
      <c r="E107" s="148"/>
      <c r="F107" s="146"/>
      <c r="G107" s="114"/>
      <c r="H107" s="147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</row>
    <row r="108">
      <c r="A108" s="145"/>
      <c r="B108" s="146"/>
      <c r="C108" s="114"/>
      <c r="D108" s="147"/>
      <c r="E108" s="148"/>
      <c r="F108" s="146"/>
      <c r="G108" s="114"/>
      <c r="H108" s="147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</row>
    <row r="109">
      <c r="A109" s="145"/>
      <c r="B109" s="146"/>
      <c r="C109" s="114"/>
      <c r="D109" s="147"/>
      <c r="E109" s="148"/>
      <c r="F109" s="146"/>
      <c r="G109" s="114"/>
      <c r="H109" s="147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</row>
    <row r="110">
      <c r="A110" s="145"/>
      <c r="B110" s="146"/>
      <c r="C110" s="114"/>
      <c r="D110" s="147"/>
      <c r="E110" s="148"/>
      <c r="F110" s="146"/>
      <c r="G110" s="114"/>
      <c r="H110" s="147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</row>
    <row r="111">
      <c r="A111" s="145"/>
      <c r="B111" s="146"/>
      <c r="C111" s="114"/>
      <c r="D111" s="147"/>
      <c r="E111" s="148"/>
      <c r="F111" s="146"/>
      <c r="G111" s="114"/>
      <c r="H111" s="147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</row>
    <row r="112">
      <c r="A112" s="145"/>
      <c r="B112" s="146"/>
      <c r="C112" s="114"/>
      <c r="D112" s="147"/>
      <c r="E112" s="148"/>
      <c r="F112" s="146"/>
      <c r="G112" s="114"/>
      <c r="H112" s="147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</row>
    <row r="113">
      <c r="A113" s="145"/>
      <c r="B113" s="146"/>
      <c r="C113" s="114"/>
      <c r="D113" s="147"/>
      <c r="E113" s="148"/>
      <c r="F113" s="146"/>
      <c r="G113" s="114"/>
      <c r="H113" s="147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</row>
    <row r="114">
      <c r="A114" s="145"/>
      <c r="B114" s="146"/>
      <c r="C114" s="114"/>
      <c r="D114" s="147"/>
      <c r="E114" s="148"/>
      <c r="F114" s="146"/>
      <c r="G114" s="114"/>
      <c r="H114" s="147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</row>
    <row r="115">
      <c r="A115" s="145"/>
      <c r="B115" s="146"/>
      <c r="C115" s="114"/>
      <c r="D115" s="147"/>
      <c r="E115" s="148"/>
      <c r="F115" s="146"/>
      <c r="G115" s="114"/>
      <c r="H115" s="147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</row>
    <row r="116">
      <c r="A116" s="145"/>
      <c r="B116" s="146"/>
      <c r="C116" s="114"/>
      <c r="D116" s="147"/>
      <c r="E116" s="148"/>
      <c r="F116" s="146"/>
      <c r="G116" s="114"/>
      <c r="H116" s="147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</row>
    <row r="117">
      <c r="A117" s="145"/>
      <c r="B117" s="146"/>
      <c r="C117" s="114"/>
      <c r="D117" s="147"/>
      <c r="E117" s="148"/>
      <c r="F117" s="146"/>
      <c r="G117" s="114"/>
      <c r="H117" s="147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</row>
    <row r="118">
      <c r="A118" s="145"/>
      <c r="B118" s="146"/>
      <c r="C118" s="114"/>
      <c r="D118" s="147"/>
      <c r="E118" s="148"/>
      <c r="F118" s="146"/>
      <c r="G118" s="114"/>
      <c r="H118" s="147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</row>
    <row r="119">
      <c r="A119" s="145"/>
      <c r="B119" s="146"/>
      <c r="C119" s="114"/>
      <c r="D119" s="147"/>
      <c r="E119" s="148"/>
      <c r="F119" s="146"/>
      <c r="G119" s="114"/>
      <c r="H119" s="147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</row>
    <row r="120">
      <c r="A120" s="145"/>
      <c r="B120" s="146"/>
      <c r="C120" s="114"/>
      <c r="D120" s="147"/>
      <c r="E120" s="148"/>
      <c r="F120" s="146"/>
      <c r="G120" s="114"/>
      <c r="H120" s="147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</row>
    <row r="121">
      <c r="A121" s="145"/>
      <c r="B121" s="146"/>
      <c r="C121" s="114"/>
      <c r="D121" s="147"/>
      <c r="E121" s="148"/>
      <c r="F121" s="146"/>
      <c r="G121" s="114"/>
      <c r="H121" s="147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</row>
    <row r="122">
      <c r="A122" s="145"/>
      <c r="B122" s="146"/>
      <c r="C122" s="114"/>
      <c r="D122" s="147"/>
      <c r="E122" s="148"/>
      <c r="F122" s="146"/>
      <c r="G122" s="114"/>
      <c r="H122" s="147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</row>
    <row r="123">
      <c r="A123" s="145"/>
      <c r="B123" s="146"/>
      <c r="C123" s="114"/>
      <c r="D123" s="147"/>
      <c r="E123" s="148"/>
      <c r="F123" s="146"/>
      <c r="G123" s="114"/>
      <c r="H123" s="147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</row>
    <row r="124">
      <c r="A124" s="145"/>
      <c r="B124" s="146"/>
      <c r="C124" s="114"/>
      <c r="D124" s="147"/>
      <c r="E124" s="148"/>
      <c r="F124" s="146"/>
      <c r="G124" s="114"/>
      <c r="H124" s="147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</row>
    <row r="125">
      <c r="A125" s="145"/>
      <c r="B125" s="146"/>
      <c r="C125" s="114"/>
      <c r="D125" s="147"/>
      <c r="E125" s="148"/>
      <c r="F125" s="146"/>
      <c r="G125" s="114"/>
      <c r="H125" s="147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</row>
    <row r="126">
      <c r="A126" s="145"/>
      <c r="B126" s="146"/>
      <c r="C126" s="114"/>
      <c r="D126" s="147"/>
      <c r="E126" s="148"/>
      <c r="F126" s="146"/>
      <c r="G126" s="114"/>
      <c r="H126" s="147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</row>
    <row r="127">
      <c r="A127" s="145"/>
      <c r="B127" s="146"/>
      <c r="C127" s="114"/>
      <c r="D127" s="147"/>
      <c r="E127" s="148"/>
      <c r="F127" s="146"/>
      <c r="G127" s="114"/>
      <c r="H127" s="147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</row>
    <row r="128">
      <c r="A128" s="145"/>
      <c r="B128" s="146"/>
      <c r="C128" s="114"/>
      <c r="D128" s="147"/>
      <c r="E128" s="148"/>
      <c r="F128" s="146"/>
      <c r="G128" s="114"/>
      <c r="H128" s="147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</row>
    <row r="129">
      <c r="A129" s="145"/>
      <c r="B129" s="146"/>
      <c r="C129" s="114"/>
      <c r="D129" s="147"/>
      <c r="E129" s="148"/>
      <c r="F129" s="146"/>
      <c r="G129" s="114"/>
      <c r="H129" s="147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</row>
    <row r="130">
      <c r="A130" s="145"/>
      <c r="B130" s="146"/>
      <c r="C130" s="114"/>
      <c r="D130" s="147"/>
      <c r="E130" s="148"/>
      <c r="F130" s="146"/>
      <c r="G130" s="114"/>
      <c r="H130" s="147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</row>
    <row r="131">
      <c r="A131" s="145"/>
      <c r="B131" s="146"/>
      <c r="C131" s="114"/>
      <c r="D131" s="147"/>
      <c r="E131" s="148"/>
      <c r="F131" s="146"/>
      <c r="G131" s="114"/>
      <c r="H131" s="147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</row>
    <row r="132">
      <c r="A132" s="145"/>
      <c r="B132" s="146"/>
      <c r="C132" s="114"/>
      <c r="D132" s="147"/>
      <c r="E132" s="148"/>
      <c r="F132" s="146"/>
      <c r="G132" s="114"/>
      <c r="H132" s="147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</row>
    <row r="133">
      <c r="A133" s="145"/>
      <c r="B133" s="146"/>
      <c r="C133" s="114"/>
      <c r="D133" s="147"/>
      <c r="E133" s="148"/>
      <c r="F133" s="146"/>
      <c r="G133" s="114"/>
      <c r="H133" s="147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</row>
    <row r="134">
      <c r="A134" s="145"/>
      <c r="B134" s="146"/>
      <c r="C134" s="114"/>
      <c r="D134" s="147"/>
      <c r="E134" s="148"/>
      <c r="F134" s="146"/>
      <c r="G134" s="114"/>
      <c r="H134" s="147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</row>
    <row r="135">
      <c r="A135" s="145"/>
      <c r="B135" s="146"/>
      <c r="C135" s="114"/>
      <c r="D135" s="147"/>
      <c r="E135" s="148"/>
      <c r="F135" s="146"/>
      <c r="G135" s="114"/>
      <c r="H135" s="147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</row>
    <row r="136">
      <c r="A136" s="145"/>
      <c r="B136" s="146"/>
      <c r="C136" s="114"/>
      <c r="D136" s="147"/>
      <c r="E136" s="148"/>
      <c r="F136" s="146"/>
      <c r="G136" s="114"/>
      <c r="H136" s="147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</row>
    <row r="137">
      <c r="A137" s="145"/>
      <c r="B137" s="146"/>
      <c r="C137" s="114"/>
      <c r="D137" s="147"/>
      <c r="E137" s="148"/>
      <c r="F137" s="146"/>
      <c r="G137" s="114"/>
      <c r="H137" s="147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</row>
    <row r="138">
      <c r="A138" s="145"/>
      <c r="B138" s="146"/>
      <c r="C138" s="114"/>
      <c r="D138" s="147"/>
      <c r="E138" s="148"/>
      <c r="F138" s="146"/>
      <c r="G138" s="114"/>
      <c r="H138" s="147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</row>
    <row r="139">
      <c r="A139" s="145"/>
      <c r="B139" s="146"/>
      <c r="C139" s="114"/>
      <c r="D139" s="147"/>
      <c r="E139" s="148"/>
      <c r="F139" s="146"/>
      <c r="G139" s="114"/>
      <c r="H139" s="147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</row>
    <row r="140">
      <c r="A140" s="145"/>
      <c r="B140" s="146"/>
      <c r="C140" s="114"/>
      <c r="D140" s="147"/>
      <c r="E140" s="148"/>
      <c r="F140" s="146"/>
      <c r="G140" s="114"/>
      <c r="H140" s="147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</row>
    <row r="141">
      <c r="A141" s="145"/>
      <c r="B141" s="146"/>
      <c r="C141" s="114"/>
      <c r="D141" s="147"/>
      <c r="E141" s="148"/>
      <c r="F141" s="146"/>
      <c r="G141" s="114"/>
      <c r="H141" s="147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</row>
    <row r="142">
      <c r="A142" s="145"/>
      <c r="B142" s="146"/>
      <c r="C142" s="114"/>
      <c r="D142" s="147"/>
      <c r="E142" s="148"/>
      <c r="F142" s="146"/>
      <c r="G142" s="114"/>
      <c r="H142" s="147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</row>
    <row r="143">
      <c r="A143" s="145"/>
      <c r="B143" s="146"/>
      <c r="C143" s="114"/>
      <c r="D143" s="147"/>
      <c r="E143" s="148"/>
      <c r="F143" s="146"/>
      <c r="G143" s="114"/>
      <c r="H143" s="147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</row>
    <row r="144">
      <c r="A144" s="145"/>
      <c r="B144" s="146"/>
      <c r="C144" s="114"/>
      <c r="D144" s="147"/>
      <c r="E144" s="148"/>
      <c r="F144" s="146"/>
      <c r="G144" s="114"/>
      <c r="H144" s="147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</row>
    <row r="145">
      <c r="A145" s="145"/>
      <c r="B145" s="146"/>
      <c r="C145" s="114"/>
      <c r="D145" s="147"/>
      <c r="E145" s="148"/>
      <c r="F145" s="146"/>
      <c r="G145" s="114"/>
      <c r="H145" s="147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</row>
    <row r="146">
      <c r="A146" s="145"/>
      <c r="B146" s="146"/>
      <c r="C146" s="114"/>
      <c r="D146" s="147"/>
      <c r="E146" s="148"/>
      <c r="F146" s="146"/>
      <c r="G146" s="114"/>
      <c r="H146" s="147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</row>
    <row r="147">
      <c r="A147" s="145"/>
      <c r="B147" s="146"/>
      <c r="C147" s="114"/>
      <c r="D147" s="147"/>
      <c r="E147" s="148"/>
      <c r="F147" s="146"/>
      <c r="G147" s="114"/>
      <c r="H147" s="147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</row>
    <row r="148">
      <c r="A148" s="145"/>
      <c r="B148" s="146"/>
      <c r="C148" s="114"/>
      <c r="D148" s="147"/>
      <c r="E148" s="148"/>
      <c r="F148" s="146"/>
      <c r="G148" s="114"/>
      <c r="H148" s="147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</row>
    <row r="149">
      <c r="A149" s="145"/>
      <c r="B149" s="146"/>
      <c r="C149" s="114"/>
      <c r="D149" s="147"/>
      <c r="E149" s="148"/>
      <c r="F149" s="146"/>
      <c r="G149" s="114"/>
      <c r="H149" s="147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</row>
    <row r="150">
      <c r="A150" s="145"/>
      <c r="B150" s="146"/>
      <c r="C150" s="114"/>
      <c r="D150" s="147"/>
      <c r="E150" s="148"/>
      <c r="F150" s="146"/>
      <c r="G150" s="114"/>
      <c r="H150" s="147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</row>
    <row r="151">
      <c r="A151" s="145"/>
      <c r="B151" s="146"/>
      <c r="C151" s="114"/>
      <c r="D151" s="147"/>
      <c r="E151" s="148"/>
      <c r="F151" s="146"/>
      <c r="G151" s="114"/>
      <c r="H151" s="147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</row>
    <row r="152">
      <c r="A152" s="145"/>
      <c r="B152" s="146"/>
      <c r="C152" s="114"/>
      <c r="D152" s="147"/>
      <c r="E152" s="148"/>
      <c r="F152" s="146"/>
      <c r="G152" s="114"/>
      <c r="H152" s="147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</row>
    <row r="153">
      <c r="A153" s="145"/>
      <c r="B153" s="146"/>
      <c r="C153" s="114"/>
      <c r="D153" s="147"/>
      <c r="E153" s="148"/>
      <c r="F153" s="146"/>
      <c r="G153" s="114"/>
      <c r="H153" s="147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</row>
    <row r="154">
      <c r="A154" s="145"/>
      <c r="B154" s="146"/>
      <c r="C154" s="114"/>
      <c r="D154" s="147"/>
      <c r="E154" s="148"/>
      <c r="F154" s="146"/>
      <c r="G154" s="114"/>
      <c r="H154" s="147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</row>
    <row r="155">
      <c r="A155" s="145"/>
      <c r="B155" s="146"/>
      <c r="C155" s="114"/>
      <c r="D155" s="147"/>
      <c r="E155" s="148"/>
      <c r="F155" s="146"/>
      <c r="G155" s="114"/>
      <c r="H155" s="147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</row>
    <row r="156">
      <c r="A156" s="145"/>
      <c r="B156" s="146"/>
      <c r="C156" s="114"/>
      <c r="D156" s="147"/>
      <c r="E156" s="148"/>
      <c r="F156" s="146"/>
      <c r="G156" s="114"/>
      <c r="H156" s="147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</row>
    <row r="157">
      <c r="A157" s="145"/>
      <c r="B157" s="146"/>
      <c r="C157" s="114"/>
      <c r="D157" s="147"/>
      <c r="E157" s="148"/>
      <c r="F157" s="146"/>
      <c r="G157" s="114"/>
      <c r="H157" s="147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</row>
    <row r="158">
      <c r="A158" s="145"/>
      <c r="B158" s="146"/>
      <c r="C158" s="114"/>
      <c r="D158" s="147"/>
      <c r="E158" s="148"/>
      <c r="F158" s="146"/>
      <c r="G158" s="114"/>
      <c r="H158" s="147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</row>
    <row r="159">
      <c r="A159" s="145"/>
      <c r="B159" s="146"/>
      <c r="C159" s="114"/>
      <c r="D159" s="147"/>
      <c r="E159" s="148"/>
      <c r="F159" s="146"/>
      <c r="G159" s="114"/>
      <c r="H159" s="147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</row>
    <row r="160">
      <c r="A160" s="145"/>
      <c r="B160" s="146"/>
      <c r="C160" s="114"/>
      <c r="D160" s="147"/>
      <c r="E160" s="148"/>
      <c r="F160" s="146"/>
      <c r="G160" s="114"/>
      <c r="H160" s="147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</row>
    <row r="161">
      <c r="A161" s="145"/>
      <c r="B161" s="146"/>
      <c r="C161" s="114"/>
      <c r="D161" s="147"/>
      <c r="E161" s="148"/>
      <c r="F161" s="146"/>
      <c r="G161" s="114"/>
      <c r="H161" s="147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</row>
    <row r="162">
      <c r="A162" s="145"/>
      <c r="B162" s="146"/>
      <c r="C162" s="114"/>
      <c r="D162" s="147"/>
      <c r="E162" s="148"/>
      <c r="F162" s="146"/>
      <c r="G162" s="114"/>
      <c r="H162" s="147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</row>
    <row r="163">
      <c r="A163" s="145"/>
      <c r="B163" s="146"/>
      <c r="C163" s="114"/>
      <c r="D163" s="147"/>
      <c r="E163" s="148"/>
      <c r="F163" s="146"/>
      <c r="G163" s="114"/>
      <c r="H163" s="147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</row>
    <row r="164">
      <c r="A164" s="145"/>
      <c r="B164" s="146"/>
      <c r="C164" s="114"/>
      <c r="D164" s="147"/>
      <c r="E164" s="148"/>
      <c r="F164" s="146"/>
      <c r="G164" s="114"/>
      <c r="H164" s="147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</row>
    <row r="165">
      <c r="A165" s="145"/>
      <c r="B165" s="146"/>
      <c r="C165" s="114"/>
      <c r="D165" s="147"/>
      <c r="E165" s="148"/>
      <c r="F165" s="146"/>
      <c r="G165" s="114"/>
      <c r="H165" s="147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</row>
    <row r="166">
      <c r="A166" s="145"/>
      <c r="B166" s="146"/>
      <c r="C166" s="114"/>
      <c r="D166" s="147"/>
      <c r="E166" s="148"/>
      <c r="F166" s="146"/>
      <c r="G166" s="114"/>
      <c r="H166" s="147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</row>
    <row r="167">
      <c r="A167" s="145"/>
      <c r="B167" s="146"/>
      <c r="C167" s="114"/>
      <c r="D167" s="147"/>
      <c r="E167" s="148"/>
      <c r="F167" s="146"/>
      <c r="G167" s="114"/>
      <c r="H167" s="147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</row>
    <row r="168">
      <c r="A168" s="145"/>
      <c r="B168" s="146"/>
      <c r="C168" s="114"/>
      <c r="D168" s="147"/>
      <c r="E168" s="148"/>
      <c r="F168" s="146"/>
      <c r="G168" s="114"/>
      <c r="H168" s="147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</row>
    <row r="169">
      <c r="A169" s="145"/>
      <c r="B169" s="146"/>
      <c r="C169" s="114"/>
      <c r="D169" s="147"/>
      <c r="E169" s="148"/>
      <c r="F169" s="146"/>
      <c r="G169" s="114"/>
      <c r="H169" s="147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</row>
    <row r="170">
      <c r="A170" s="145"/>
      <c r="B170" s="146"/>
      <c r="C170" s="114"/>
      <c r="D170" s="147"/>
      <c r="E170" s="148"/>
      <c r="F170" s="146"/>
      <c r="G170" s="114"/>
      <c r="H170" s="147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</row>
    <row r="171">
      <c r="A171" s="145"/>
      <c r="B171" s="146"/>
      <c r="C171" s="114"/>
      <c r="D171" s="147"/>
      <c r="E171" s="148"/>
      <c r="F171" s="146"/>
      <c r="G171" s="114"/>
      <c r="H171" s="147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</row>
    <row r="172">
      <c r="A172" s="145"/>
      <c r="B172" s="146"/>
      <c r="C172" s="114"/>
      <c r="D172" s="147"/>
      <c r="E172" s="148"/>
      <c r="F172" s="146"/>
      <c r="G172" s="114"/>
      <c r="H172" s="147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</row>
    <row r="173">
      <c r="A173" s="145"/>
      <c r="B173" s="146"/>
      <c r="C173" s="114"/>
      <c r="D173" s="147"/>
      <c r="E173" s="148"/>
      <c r="F173" s="146"/>
      <c r="G173" s="114"/>
      <c r="H173" s="147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</row>
    <row r="174">
      <c r="A174" s="145"/>
      <c r="B174" s="146"/>
      <c r="C174" s="114"/>
      <c r="D174" s="147"/>
      <c r="E174" s="148"/>
      <c r="F174" s="146"/>
      <c r="G174" s="114"/>
      <c r="H174" s="147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</row>
    <row r="175">
      <c r="A175" s="145"/>
      <c r="B175" s="146"/>
      <c r="C175" s="114"/>
      <c r="D175" s="147"/>
      <c r="E175" s="148"/>
      <c r="F175" s="146"/>
      <c r="G175" s="114"/>
      <c r="H175" s="147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</row>
    <row r="176">
      <c r="A176" s="145"/>
      <c r="B176" s="146"/>
      <c r="C176" s="114"/>
      <c r="D176" s="147"/>
      <c r="E176" s="148"/>
      <c r="F176" s="146"/>
      <c r="G176" s="114"/>
      <c r="H176" s="147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</row>
    <row r="177">
      <c r="A177" s="145"/>
      <c r="B177" s="146"/>
      <c r="C177" s="114"/>
      <c r="D177" s="147"/>
      <c r="E177" s="148"/>
      <c r="F177" s="146"/>
      <c r="G177" s="114"/>
      <c r="H177" s="147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</row>
    <row r="178">
      <c r="A178" s="145"/>
      <c r="B178" s="146"/>
      <c r="C178" s="114"/>
      <c r="D178" s="147"/>
      <c r="E178" s="148"/>
      <c r="F178" s="146"/>
      <c r="G178" s="114"/>
      <c r="H178" s="147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</row>
    <row r="179">
      <c r="A179" s="145"/>
      <c r="B179" s="146"/>
      <c r="C179" s="114"/>
      <c r="D179" s="147"/>
      <c r="E179" s="148"/>
      <c r="F179" s="146"/>
      <c r="G179" s="114"/>
      <c r="H179" s="147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</row>
    <row r="180">
      <c r="A180" s="145"/>
      <c r="B180" s="146"/>
      <c r="C180" s="114"/>
      <c r="D180" s="147"/>
      <c r="E180" s="148"/>
      <c r="F180" s="146"/>
      <c r="G180" s="114"/>
      <c r="H180" s="147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</row>
    <row r="181">
      <c r="A181" s="145"/>
      <c r="B181" s="146"/>
      <c r="C181" s="114"/>
      <c r="D181" s="147"/>
      <c r="E181" s="148"/>
      <c r="F181" s="146"/>
      <c r="G181" s="114"/>
      <c r="H181" s="147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</row>
    <row r="182">
      <c r="A182" s="145"/>
      <c r="B182" s="146"/>
      <c r="C182" s="114"/>
      <c r="D182" s="147"/>
      <c r="E182" s="148"/>
      <c r="F182" s="146"/>
      <c r="G182" s="114"/>
      <c r="H182" s="147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</row>
    <row r="183">
      <c r="A183" s="145"/>
      <c r="B183" s="146"/>
      <c r="C183" s="114"/>
      <c r="D183" s="147"/>
      <c r="E183" s="148"/>
      <c r="F183" s="146"/>
      <c r="G183" s="114"/>
      <c r="H183" s="147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</row>
    <row r="184">
      <c r="A184" s="145"/>
      <c r="B184" s="146"/>
      <c r="C184" s="114"/>
      <c r="D184" s="147"/>
      <c r="E184" s="148"/>
      <c r="F184" s="146"/>
      <c r="G184" s="114"/>
      <c r="H184" s="147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</row>
    <row r="185">
      <c r="A185" s="145"/>
      <c r="B185" s="146"/>
      <c r="C185" s="114"/>
      <c r="D185" s="147"/>
      <c r="E185" s="148"/>
      <c r="F185" s="146"/>
      <c r="G185" s="114"/>
      <c r="H185" s="147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</row>
    <row r="186">
      <c r="A186" s="145"/>
      <c r="B186" s="146"/>
      <c r="C186" s="114"/>
      <c r="D186" s="147"/>
      <c r="E186" s="148"/>
      <c r="F186" s="146"/>
      <c r="G186" s="114"/>
      <c r="H186" s="147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</row>
    <row r="187">
      <c r="A187" s="145"/>
      <c r="B187" s="146"/>
      <c r="C187" s="114"/>
      <c r="D187" s="147"/>
      <c r="E187" s="148"/>
      <c r="F187" s="146"/>
      <c r="G187" s="114"/>
      <c r="H187" s="147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</row>
    <row r="188">
      <c r="A188" s="145"/>
      <c r="B188" s="146"/>
      <c r="C188" s="114"/>
      <c r="D188" s="147"/>
      <c r="E188" s="148"/>
      <c r="F188" s="146"/>
      <c r="G188" s="114"/>
      <c r="H188" s="147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</row>
    <row r="189">
      <c r="A189" s="145"/>
      <c r="B189" s="146"/>
      <c r="C189" s="114"/>
      <c r="D189" s="147"/>
      <c r="E189" s="148"/>
      <c r="F189" s="146"/>
      <c r="G189" s="114"/>
      <c r="H189" s="147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</row>
    <row r="190">
      <c r="A190" s="145"/>
      <c r="B190" s="146"/>
      <c r="C190" s="114"/>
      <c r="D190" s="147"/>
      <c r="E190" s="148"/>
      <c r="F190" s="146"/>
      <c r="G190" s="114"/>
      <c r="H190" s="147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</row>
    <row r="191">
      <c r="A191" s="145"/>
      <c r="B191" s="146"/>
      <c r="C191" s="114"/>
      <c r="D191" s="147"/>
      <c r="E191" s="148"/>
      <c r="F191" s="146"/>
      <c r="G191" s="114"/>
      <c r="H191" s="147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</row>
    <row r="192">
      <c r="A192" s="145"/>
      <c r="B192" s="146"/>
      <c r="C192" s="114"/>
      <c r="D192" s="147"/>
      <c r="E192" s="148"/>
      <c r="F192" s="146"/>
      <c r="G192" s="114"/>
      <c r="H192" s="147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</row>
    <row r="193">
      <c r="A193" s="145"/>
      <c r="B193" s="146"/>
      <c r="C193" s="114"/>
      <c r="D193" s="147"/>
      <c r="E193" s="148"/>
      <c r="F193" s="146"/>
      <c r="G193" s="114"/>
      <c r="H193" s="147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</row>
    <row r="194">
      <c r="A194" s="145"/>
      <c r="B194" s="146"/>
      <c r="C194" s="114"/>
      <c r="D194" s="147"/>
      <c r="E194" s="148"/>
      <c r="F194" s="146"/>
      <c r="G194" s="114"/>
      <c r="H194" s="147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</row>
    <row r="195">
      <c r="A195" s="145"/>
      <c r="B195" s="146"/>
      <c r="C195" s="114"/>
      <c r="D195" s="147"/>
      <c r="E195" s="148"/>
      <c r="F195" s="146"/>
      <c r="G195" s="114"/>
      <c r="H195" s="147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</row>
    <row r="196">
      <c r="A196" s="145"/>
      <c r="B196" s="146"/>
      <c r="C196" s="114"/>
      <c r="D196" s="147"/>
      <c r="E196" s="148"/>
      <c r="F196" s="146"/>
      <c r="G196" s="114"/>
      <c r="H196" s="147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</row>
    <row r="197">
      <c r="A197" s="145"/>
      <c r="B197" s="146"/>
      <c r="C197" s="114"/>
      <c r="D197" s="147"/>
      <c r="E197" s="148"/>
      <c r="F197" s="146"/>
      <c r="G197" s="114"/>
      <c r="H197" s="147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</row>
    <row r="198">
      <c r="A198" s="145"/>
      <c r="B198" s="146"/>
      <c r="C198" s="114"/>
      <c r="D198" s="147"/>
      <c r="E198" s="148"/>
      <c r="F198" s="146"/>
      <c r="G198" s="114"/>
      <c r="H198" s="147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</row>
    <row r="199">
      <c r="A199" s="145"/>
      <c r="B199" s="146"/>
      <c r="C199" s="114"/>
      <c r="D199" s="147"/>
      <c r="E199" s="148"/>
      <c r="F199" s="146"/>
      <c r="G199" s="114"/>
      <c r="H199" s="147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</row>
    <row r="200">
      <c r="A200" s="145"/>
      <c r="B200" s="146"/>
      <c r="C200" s="114"/>
      <c r="D200" s="147"/>
      <c r="E200" s="148"/>
      <c r="F200" s="146"/>
      <c r="G200" s="114"/>
      <c r="H200" s="147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</row>
    <row r="201">
      <c r="A201" s="145"/>
      <c r="B201" s="146"/>
      <c r="C201" s="114"/>
      <c r="D201" s="147"/>
      <c r="E201" s="148"/>
      <c r="F201" s="146"/>
      <c r="G201" s="114"/>
      <c r="H201" s="147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</row>
    <row r="202">
      <c r="A202" s="145"/>
      <c r="B202" s="146"/>
      <c r="C202" s="114"/>
      <c r="D202" s="147"/>
      <c r="E202" s="148"/>
      <c r="F202" s="146"/>
      <c r="G202" s="114"/>
      <c r="H202" s="147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</row>
    <row r="203">
      <c r="A203" s="145"/>
      <c r="B203" s="146"/>
      <c r="C203" s="114"/>
      <c r="D203" s="147"/>
      <c r="E203" s="148"/>
      <c r="F203" s="146"/>
      <c r="G203" s="114"/>
      <c r="H203" s="147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</row>
    <row r="204">
      <c r="A204" s="145"/>
      <c r="B204" s="146"/>
      <c r="C204" s="114"/>
      <c r="D204" s="147"/>
      <c r="E204" s="148"/>
      <c r="F204" s="146"/>
      <c r="G204" s="114"/>
      <c r="H204" s="147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</row>
    <row r="205">
      <c r="A205" s="145"/>
      <c r="B205" s="146"/>
      <c r="C205" s="114"/>
      <c r="D205" s="147"/>
      <c r="E205" s="148"/>
      <c r="F205" s="146"/>
      <c r="G205" s="114"/>
      <c r="H205" s="147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</row>
    <row r="206">
      <c r="A206" s="145"/>
      <c r="B206" s="146"/>
      <c r="C206" s="114"/>
      <c r="D206" s="147"/>
      <c r="E206" s="148"/>
      <c r="F206" s="146"/>
      <c r="G206" s="114"/>
      <c r="H206" s="147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</row>
    <row r="207">
      <c r="A207" s="145"/>
      <c r="B207" s="146"/>
      <c r="C207" s="114"/>
      <c r="D207" s="147"/>
      <c r="E207" s="148"/>
      <c r="F207" s="146"/>
      <c r="G207" s="114"/>
      <c r="H207" s="147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</row>
    <row r="208">
      <c r="A208" s="145"/>
      <c r="B208" s="146"/>
      <c r="C208" s="114"/>
      <c r="D208" s="147"/>
      <c r="E208" s="148"/>
      <c r="F208" s="146"/>
      <c r="G208" s="114"/>
      <c r="H208" s="147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</row>
    <row r="209">
      <c r="A209" s="145"/>
      <c r="B209" s="146"/>
      <c r="C209" s="114"/>
      <c r="D209" s="147"/>
      <c r="E209" s="148"/>
      <c r="F209" s="146"/>
      <c r="G209" s="114"/>
      <c r="H209" s="147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</row>
    <row r="210">
      <c r="A210" s="145"/>
      <c r="B210" s="146"/>
      <c r="C210" s="114"/>
      <c r="D210" s="147"/>
      <c r="E210" s="148"/>
      <c r="F210" s="146"/>
      <c r="G210" s="114"/>
      <c r="H210" s="147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</row>
    <row r="211">
      <c r="A211" s="145"/>
      <c r="B211" s="146"/>
      <c r="C211" s="114"/>
      <c r="D211" s="147"/>
      <c r="E211" s="148"/>
      <c r="F211" s="146"/>
      <c r="G211" s="114"/>
      <c r="H211" s="147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</row>
    <row r="212">
      <c r="A212" s="145"/>
      <c r="B212" s="146"/>
      <c r="C212" s="114"/>
      <c r="D212" s="147"/>
      <c r="E212" s="148"/>
      <c r="F212" s="146"/>
      <c r="G212" s="114"/>
      <c r="H212" s="147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</row>
    <row r="213">
      <c r="A213" s="145"/>
      <c r="B213" s="146"/>
      <c r="C213" s="114"/>
      <c r="D213" s="147"/>
      <c r="E213" s="148"/>
      <c r="F213" s="146"/>
      <c r="G213" s="114"/>
      <c r="H213" s="147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</row>
    <row r="214">
      <c r="A214" s="145"/>
      <c r="B214" s="146"/>
      <c r="C214" s="114"/>
      <c r="D214" s="147"/>
      <c r="E214" s="148"/>
      <c r="F214" s="146"/>
      <c r="G214" s="114"/>
      <c r="H214" s="147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</row>
    <row r="215">
      <c r="A215" s="145"/>
      <c r="B215" s="146"/>
      <c r="C215" s="114"/>
      <c r="D215" s="147"/>
      <c r="E215" s="148"/>
      <c r="F215" s="146"/>
      <c r="G215" s="114"/>
      <c r="H215" s="147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</row>
    <row r="216">
      <c r="A216" s="145"/>
      <c r="B216" s="146"/>
      <c r="C216" s="114"/>
      <c r="D216" s="147"/>
      <c r="E216" s="148"/>
      <c r="F216" s="146"/>
      <c r="G216" s="114"/>
      <c r="H216" s="147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</row>
    <row r="217">
      <c r="A217" s="145"/>
      <c r="B217" s="146"/>
      <c r="C217" s="114"/>
      <c r="D217" s="147"/>
      <c r="E217" s="148"/>
      <c r="F217" s="146"/>
      <c r="G217" s="114"/>
      <c r="H217" s="147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</row>
    <row r="218">
      <c r="A218" s="145"/>
      <c r="B218" s="146"/>
      <c r="C218" s="114"/>
      <c r="D218" s="147"/>
      <c r="E218" s="148"/>
      <c r="F218" s="146"/>
      <c r="G218" s="114"/>
      <c r="H218" s="147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</row>
    <row r="219">
      <c r="A219" s="145"/>
      <c r="B219" s="146"/>
      <c r="C219" s="114"/>
      <c r="D219" s="147"/>
      <c r="E219" s="148"/>
      <c r="F219" s="146"/>
      <c r="G219" s="114"/>
      <c r="H219" s="147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</row>
    <row r="220">
      <c r="A220" s="145"/>
      <c r="B220" s="146"/>
      <c r="C220" s="114"/>
      <c r="D220" s="147"/>
      <c r="E220" s="148"/>
      <c r="F220" s="146"/>
      <c r="G220" s="114"/>
      <c r="H220" s="147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</row>
    <row r="221">
      <c r="A221" s="145"/>
      <c r="B221" s="146"/>
      <c r="C221" s="114"/>
      <c r="D221" s="147"/>
      <c r="E221" s="148"/>
      <c r="F221" s="146"/>
      <c r="G221" s="114"/>
      <c r="H221" s="147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</row>
    <row r="222">
      <c r="A222" s="145"/>
      <c r="B222" s="146"/>
      <c r="C222" s="114"/>
      <c r="D222" s="147"/>
      <c r="E222" s="148"/>
      <c r="F222" s="146"/>
      <c r="G222" s="114"/>
      <c r="H222" s="147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</row>
    <row r="223">
      <c r="A223" s="145"/>
      <c r="B223" s="146"/>
      <c r="C223" s="114"/>
      <c r="D223" s="147"/>
      <c r="E223" s="148"/>
      <c r="F223" s="146"/>
      <c r="G223" s="114"/>
      <c r="H223" s="147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</row>
    <row r="224">
      <c r="A224" s="145"/>
      <c r="B224" s="146"/>
      <c r="C224" s="114"/>
      <c r="D224" s="147"/>
      <c r="E224" s="148"/>
      <c r="F224" s="146"/>
      <c r="G224" s="114"/>
      <c r="H224" s="147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</row>
    <row r="225">
      <c r="A225" s="145"/>
      <c r="B225" s="146"/>
      <c r="C225" s="114"/>
      <c r="D225" s="147"/>
      <c r="E225" s="148"/>
      <c r="F225" s="146"/>
      <c r="G225" s="114"/>
      <c r="H225" s="147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</row>
    <row r="226">
      <c r="A226" s="145"/>
      <c r="B226" s="146"/>
      <c r="C226" s="114"/>
      <c r="D226" s="147"/>
      <c r="E226" s="148"/>
      <c r="F226" s="146"/>
      <c r="G226" s="114"/>
      <c r="H226" s="147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</row>
    <row r="227">
      <c r="A227" s="145"/>
      <c r="B227" s="146"/>
      <c r="C227" s="114"/>
      <c r="D227" s="147"/>
      <c r="E227" s="148"/>
      <c r="F227" s="146"/>
      <c r="G227" s="114"/>
      <c r="H227" s="147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</row>
    <row r="228">
      <c r="A228" s="145"/>
      <c r="B228" s="146"/>
      <c r="C228" s="114"/>
      <c r="D228" s="147"/>
      <c r="E228" s="148"/>
      <c r="F228" s="146"/>
      <c r="G228" s="114"/>
      <c r="H228" s="147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</row>
    <row r="229">
      <c r="A229" s="145"/>
      <c r="B229" s="146"/>
      <c r="C229" s="114"/>
      <c r="D229" s="147"/>
      <c r="E229" s="148"/>
      <c r="F229" s="146"/>
      <c r="G229" s="114"/>
      <c r="H229" s="147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</row>
    <row r="230">
      <c r="A230" s="145"/>
      <c r="B230" s="146"/>
      <c r="C230" s="114"/>
      <c r="D230" s="147"/>
      <c r="E230" s="148"/>
      <c r="F230" s="146"/>
      <c r="G230" s="114"/>
      <c r="H230" s="147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</row>
    <row r="231">
      <c r="A231" s="145"/>
      <c r="B231" s="146"/>
      <c r="C231" s="114"/>
      <c r="D231" s="147"/>
      <c r="E231" s="148"/>
      <c r="F231" s="146"/>
      <c r="G231" s="114"/>
      <c r="H231" s="147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</row>
    <row r="232">
      <c r="A232" s="145"/>
      <c r="B232" s="146"/>
      <c r="C232" s="114"/>
      <c r="D232" s="147"/>
      <c r="E232" s="148"/>
      <c r="F232" s="146"/>
      <c r="G232" s="114"/>
      <c r="H232" s="147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</row>
    <row r="233">
      <c r="A233" s="145"/>
      <c r="B233" s="146"/>
      <c r="C233" s="114"/>
      <c r="D233" s="147"/>
      <c r="E233" s="148"/>
      <c r="F233" s="146"/>
      <c r="G233" s="114"/>
      <c r="H233" s="147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</row>
    <row r="234">
      <c r="A234" s="145"/>
      <c r="B234" s="146"/>
      <c r="C234" s="114"/>
      <c r="D234" s="147"/>
      <c r="E234" s="148"/>
      <c r="F234" s="146"/>
      <c r="G234" s="114"/>
      <c r="H234" s="147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</row>
    <row r="235">
      <c r="A235" s="145"/>
      <c r="B235" s="146"/>
      <c r="C235" s="114"/>
      <c r="D235" s="147"/>
      <c r="E235" s="148"/>
      <c r="F235" s="146"/>
      <c r="G235" s="114"/>
      <c r="H235" s="147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</row>
    <row r="236">
      <c r="A236" s="145"/>
      <c r="B236" s="146"/>
      <c r="C236" s="114"/>
      <c r="D236" s="147"/>
      <c r="E236" s="148"/>
      <c r="F236" s="146"/>
      <c r="G236" s="114"/>
      <c r="H236" s="147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</row>
    <row r="237">
      <c r="A237" s="145"/>
      <c r="B237" s="146"/>
      <c r="C237" s="114"/>
      <c r="D237" s="147"/>
      <c r="E237" s="148"/>
      <c r="F237" s="146"/>
      <c r="G237" s="114"/>
      <c r="H237" s="147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</row>
    <row r="238">
      <c r="A238" s="145"/>
      <c r="B238" s="146"/>
      <c r="C238" s="114"/>
      <c r="D238" s="147"/>
      <c r="E238" s="148"/>
      <c r="F238" s="146"/>
      <c r="G238" s="114"/>
      <c r="H238" s="147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</row>
    <row r="239">
      <c r="A239" s="145"/>
      <c r="B239" s="146"/>
      <c r="C239" s="114"/>
      <c r="D239" s="147"/>
      <c r="E239" s="148"/>
      <c r="F239" s="146"/>
      <c r="G239" s="114"/>
      <c r="H239" s="147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</row>
    <row r="240">
      <c r="A240" s="145"/>
      <c r="B240" s="146"/>
      <c r="C240" s="114"/>
      <c r="D240" s="147"/>
      <c r="E240" s="148"/>
      <c r="F240" s="146"/>
      <c r="G240" s="114"/>
      <c r="H240" s="147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</row>
    <row r="241">
      <c r="A241" s="145"/>
      <c r="B241" s="146"/>
      <c r="C241" s="114"/>
      <c r="D241" s="147"/>
      <c r="E241" s="148"/>
      <c r="F241" s="146"/>
      <c r="G241" s="114"/>
      <c r="H241" s="147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</row>
    <row r="242">
      <c r="A242" s="145"/>
      <c r="B242" s="146"/>
      <c r="C242" s="114"/>
      <c r="D242" s="147"/>
      <c r="E242" s="148"/>
      <c r="F242" s="146"/>
      <c r="G242" s="114"/>
      <c r="H242" s="147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</row>
    <row r="243">
      <c r="A243" s="145"/>
      <c r="B243" s="146"/>
      <c r="C243" s="114"/>
      <c r="D243" s="147"/>
      <c r="E243" s="148"/>
      <c r="F243" s="146"/>
      <c r="G243" s="114"/>
      <c r="H243" s="147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</row>
    <row r="244">
      <c r="A244" s="145"/>
      <c r="B244" s="146"/>
      <c r="C244" s="114"/>
      <c r="D244" s="147"/>
      <c r="E244" s="148"/>
      <c r="F244" s="146"/>
      <c r="G244" s="114"/>
      <c r="H244" s="147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</row>
    <row r="245">
      <c r="A245" s="145"/>
      <c r="B245" s="146"/>
      <c r="C245" s="114"/>
      <c r="D245" s="147"/>
      <c r="E245" s="148"/>
      <c r="F245" s="146"/>
      <c r="G245" s="114"/>
      <c r="H245" s="147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</row>
    <row r="246">
      <c r="A246" s="145"/>
      <c r="B246" s="146"/>
      <c r="C246" s="114"/>
      <c r="D246" s="147"/>
      <c r="E246" s="148"/>
      <c r="F246" s="146"/>
      <c r="G246" s="114"/>
      <c r="H246" s="147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</row>
    <row r="247">
      <c r="A247" s="145"/>
      <c r="B247" s="146"/>
      <c r="C247" s="114"/>
      <c r="D247" s="147"/>
      <c r="E247" s="148"/>
      <c r="F247" s="146"/>
      <c r="G247" s="114"/>
      <c r="H247" s="147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</row>
    <row r="248">
      <c r="A248" s="145"/>
      <c r="B248" s="146"/>
      <c r="C248" s="114"/>
      <c r="D248" s="147"/>
      <c r="E248" s="148"/>
      <c r="F248" s="146"/>
      <c r="G248" s="114"/>
      <c r="H248" s="147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</row>
    <row r="249">
      <c r="A249" s="145"/>
      <c r="B249" s="146"/>
      <c r="C249" s="114"/>
      <c r="D249" s="147"/>
      <c r="E249" s="148"/>
      <c r="F249" s="146"/>
      <c r="G249" s="114"/>
      <c r="H249" s="147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</row>
    <row r="250">
      <c r="A250" s="145"/>
      <c r="B250" s="146"/>
      <c r="C250" s="114"/>
      <c r="D250" s="147"/>
      <c r="E250" s="148"/>
      <c r="F250" s="146"/>
      <c r="G250" s="114"/>
      <c r="H250" s="147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</row>
    <row r="251">
      <c r="A251" s="145"/>
      <c r="B251" s="146"/>
      <c r="C251" s="114"/>
      <c r="D251" s="147"/>
      <c r="E251" s="148"/>
      <c r="F251" s="146"/>
      <c r="G251" s="114"/>
      <c r="H251" s="147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</row>
    <row r="252">
      <c r="A252" s="145"/>
      <c r="B252" s="146"/>
      <c r="C252" s="114"/>
      <c r="D252" s="147"/>
      <c r="E252" s="148"/>
      <c r="F252" s="146"/>
      <c r="G252" s="114"/>
      <c r="H252" s="147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</row>
    <row r="253">
      <c r="A253" s="145"/>
      <c r="B253" s="146"/>
      <c r="C253" s="114"/>
      <c r="D253" s="147"/>
      <c r="E253" s="148"/>
      <c r="F253" s="146"/>
      <c r="G253" s="114"/>
      <c r="H253" s="147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</row>
    <row r="254">
      <c r="A254" s="145"/>
      <c r="B254" s="146"/>
      <c r="C254" s="114"/>
      <c r="D254" s="147"/>
      <c r="E254" s="148"/>
      <c r="F254" s="146"/>
      <c r="G254" s="114"/>
      <c r="H254" s="147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</row>
    <row r="255">
      <c r="A255" s="145"/>
      <c r="B255" s="146"/>
      <c r="C255" s="114"/>
      <c r="D255" s="147"/>
      <c r="E255" s="148"/>
      <c r="F255" s="146"/>
      <c r="G255" s="114"/>
      <c r="H255" s="147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</row>
    <row r="256">
      <c r="A256" s="145"/>
      <c r="B256" s="146"/>
      <c r="C256" s="114"/>
      <c r="D256" s="147"/>
      <c r="E256" s="148"/>
      <c r="F256" s="146"/>
      <c r="G256" s="114"/>
      <c r="H256" s="147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</row>
    <row r="257">
      <c r="A257" s="145"/>
      <c r="B257" s="146"/>
      <c r="C257" s="114"/>
      <c r="D257" s="147"/>
      <c r="E257" s="148"/>
      <c r="F257" s="146"/>
      <c r="G257" s="114"/>
      <c r="H257" s="147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</row>
    <row r="258">
      <c r="A258" s="145"/>
      <c r="B258" s="146"/>
      <c r="C258" s="114"/>
      <c r="D258" s="147"/>
      <c r="E258" s="148"/>
      <c r="F258" s="146"/>
      <c r="G258" s="114"/>
      <c r="H258" s="147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</row>
    <row r="259">
      <c r="A259" s="145"/>
      <c r="B259" s="146"/>
      <c r="C259" s="114"/>
      <c r="D259" s="147"/>
      <c r="E259" s="148"/>
      <c r="F259" s="146"/>
      <c r="G259" s="114"/>
      <c r="H259" s="147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</row>
    <row r="260">
      <c r="A260" s="145"/>
      <c r="B260" s="146"/>
      <c r="C260" s="114"/>
      <c r="D260" s="147"/>
      <c r="E260" s="148"/>
      <c r="F260" s="146"/>
      <c r="G260" s="114"/>
      <c r="H260" s="147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</row>
    <row r="261">
      <c r="A261" s="145"/>
      <c r="B261" s="146"/>
      <c r="C261" s="114"/>
      <c r="D261" s="147"/>
      <c r="E261" s="148"/>
      <c r="F261" s="146"/>
      <c r="G261" s="114"/>
      <c r="H261" s="147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</row>
    <row r="262">
      <c r="A262" s="145"/>
      <c r="B262" s="146"/>
      <c r="C262" s="114"/>
      <c r="D262" s="147"/>
      <c r="E262" s="148"/>
      <c r="F262" s="146"/>
      <c r="G262" s="114"/>
      <c r="H262" s="147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</row>
    <row r="263">
      <c r="A263" s="145"/>
      <c r="B263" s="146"/>
      <c r="C263" s="114"/>
      <c r="D263" s="147"/>
      <c r="E263" s="148"/>
      <c r="F263" s="146"/>
      <c r="G263" s="114"/>
      <c r="H263" s="147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</row>
    <row r="264">
      <c r="A264" s="145"/>
      <c r="B264" s="146"/>
      <c r="C264" s="114"/>
      <c r="D264" s="147"/>
      <c r="E264" s="148"/>
      <c r="F264" s="146"/>
      <c r="G264" s="114"/>
      <c r="H264" s="147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</row>
    <row r="265">
      <c r="A265" s="145"/>
      <c r="B265" s="146"/>
      <c r="C265" s="114"/>
      <c r="D265" s="147"/>
      <c r="E265" s="148"/>
      <c r="F265" s="146"/>
      <c r="G265" s="114"/>
      <c r="H265" s="147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</row>
    <row r="266">
      <c r="A266" s="145"/>
      <c r="B266" s="146"/>
      <c r="C266" s="114"/>
      <c r="D266" s="147"/>
      <c r="E266" s="148"/>
      <c r="F266" s="146"/>
      <c r="G266" s="114"/>
      <c r="H266" s="147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</row>
    <row r="267">
      <c r="A267" s="145"/>
      <c r="B267" s="146"/>
      <c r="C267" s="114"/>
      <c r="D267" s="147"/>
      <c r="E267" s="148"/>
      <c r="F267" s="146"/>
      <c r="G267" s="114"/>
      <c r="H267" s="147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</row>
    <row r="268">
      <c r="A268" s="145"/>
      <c r="B268" s="146"/>
      <c r="C268" s="114"/>
      <c r="D268" s="147"/>
      <c r="E268" s="148"/>
      <c r="F268" s="146"/>
      <c r="G268" s="114"/>
      <c r="H268" s="147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</row>
    <row r="269">
      <c r="A269" s="145"/>
      <c r="B269" s="146"/>
      <c r="C269" s="114"/>
      <c r="D269" s="147"/>
      <c r="E269" s="148"/>
      <c r="F269" s="146"/>
      <c r="G269" s="114"/>
      <c r="H269" s="147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</row>
    <row r="270">
      <c r="A270" s="145"/>
      <c r="B270" s="146"/>
      <c r="C270" s="114"/>
      <c r="D270" s="147"/>
      <c r="E270" s="148"/>
      <c r="F270" s="146"/>
      <c r="G270" s="114"/>
      <c r="H270" s="147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</row>
    <row r="271">
      <c r="A271" s="145"/>
      <c r="B271" s="146"/>
      <c r="C271" s="114"/>
      <c r="D271" s="147"/>
      <c r="E271" s="148"/>
      <c r="F271" s="146"/>
      <c r="G271" s="114"/>
      <c r="H271" s="147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</row>
    <row r="272">
      <c r="A272" s="145"/>
      <c r="B272" s="146"/>
      <c r="C272" s="114"/>
      <c r="D272" s="147"/>
      <c r="E272" s="148"/>
      <c r="F272" s="146"/>
      <c r="G272" s="114"/>
      <c r="H272" s="147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</row>
    <row r="273">
      <c r="A273" s="145"/>
      <c r="B273" s="146"/>
      <c r="C273" s="114"/>
      <c r="D273" s="147"/>
      <c r="E273" s="148"/>
      <c r="F273" s="146"/>
      <c r="G273" s="114"/>
      <c r="H273" s="147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</row>
    <row r="274">
      <c r="A274" s="145"/>
      <c r="B274" s="146"/>
      <c r="C274" s="114"/>
      <c r="D274" s="147"/>
      <c r="E274" s="148"/>
      <c r="F274" s="146"/>
      <c r="G274" s="114"/>
      <c r="H274" s="147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</row>
    <row r="275">
      <c r="A275" s="145"/>
      <c r="B275" s="146"/>
      <c r="C275" s="114"/>
      <c r="D275" s="147"/>
      <c r="E275" s="148"/>
      <c r="F275" s="146"/>
      <c r="G275" s="114"/>
      <c r="H275" s="147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</row>
    <row r="276">
      <c r="A276" s="145"/>
      <c r="B276" s="146"/>
      <c r="C276" s="114"/>
      <c r="D276" s="147"/>
      <c r="E276" s="148"/>
      <c r="F276" s="146"/>
      <c r="G276" s="114"/>
      <c r="H276" s="147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</row>
    <row r="277">
      <c r="A277" s="145"/>
      <c r="B277" s="146"/>
      <c r="C277" s="114"/>
      <c r="D277" s="147"/>
      <c r="E277" s="148"/>
      <c r="F277" s="146"/>
      <c r="G277" s="114"/>
      <c r="H277" s="147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</row>
    <row r="278">
      <c r="A278" s="145"/>
      <c r="B278" s="146"/>
      <c r="C278" s="114"/>
      <c r="D278" s="147"/>
      <c r="E278" s="148"/>
      <c r="F278" s="146"/>
      <c r="G278" s="114"/>
      <c r="H278" s="147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</row>
    <row r="279">
      <c r="A279" s="145"/>
      <c r="B279" s="146"/>
      <c r="C279" s="114"/>
      <c r="D279" s="147"/>
      <c r="E279" s="148"/>
      <c r="F279" s="146"/>
      <c r="G279" s="114"/>
      <c r="H279" s="147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</row>
    <row r="280">
      <c r="A280" s="145"/>
      <c r="B280" s="146"/>
      <c r="C280" s="114"/>
      <c r="D280" s="147"/>
      <c r="E280" s="148"/>
      <c r="F280" s="146"/>
      <c r="G280" s="114"/>
      <c r="H280" s="147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</row>
    <row r="281">
      <c r="A281" s="145"/>
      <c r="B281" s="146"/>
      <c r="C281" s="114"/>
      <c r="D281" s="147"/>
      <c r="E281" s="148"/>
      <c r="F281" s="146"/>
      <c r="G281" s="114"/>
      <c r="H281" s="147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</row>
    <row r="282">
      <c r="A282" s="145"/>
      <c r="B282" s="146"/>
      <c r="C282" s="114"/>
      <c r="D282" s="147"/>
      <c r="E282" s="148"/>
      <c r="F282" s="146"/>
      <c r="G282" s="114"/>
      <c r="H282" s="147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</row>
    <row r="283">
      <c r="A283" s="145"/>
      <c r="B283" s="146"/>
      <c r="C283" s="114"/>
      <c r="D283" s="147"/>
      <c r="E283" s="148"/>
      <c r="F283" s="146"/>
      <c r="G283" s="114"/>
      <c r="H283" s="147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</row>
    <row r="284">
      <c r="A284" s="145"/>
      <c r="B284" s="146"/>
      <c r="C284" s="114"/>
      <c r="D284" s="147"/>
      <c r="E284" s="148"/>
      <c r="F284" s="146"/>
      <c r="G284" s="114"/>
      <c r="H284" s="147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</row>
    <row r="285">
      <c r="A285" s="145"/>
      <c r="B285" s="146"/>
      <c r="C285" s="114"/>
      <c r="D285" s="147"/>
      <c r="E285" s="148"/>
      <c r="F285" s="146"/>
      <c r="G285" s="114"/>
      <c r="H285" s="147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</row>
    <row r="286">
      <c r="A286" s="145"/>
      <c r="B286" s="146"/>
      <c r="C286" s="114"/>
      <c r="D286" s="147"/>
      <c r="E286" s="148"/>
      <c r="F286" s="146"/>
      <c r="G286" s="114"/>
      <c r="H286" s="147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</row>
    <row r="287">
      <c r="A287" s="145"/>
      <c r="B287" s="146"/>
      <c r="C287" s="114"/>
      <c r="D287" s="147"/>
      <c r="E287" s="148"/>
      <c r="F287" s="146"/>
      <c r="G287" s="114"/>
      <c r="H287" s="147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</row>
    <row r="288">
      <c r="A288" s="145"/>
      <c r="B288" s="146"/>
      <c r="C288" s="114"/>
      <c r="D288" s="147"/>
      <c r="E288" s="148"/>
      <c r="F288" s="146"/>
      <c r="G288" s="114"/>
      <c r="H288" s="147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</row>
    <row r="289">
      <c r="A289" s="145"/>
      <c r="B289" s="146"/>
      <c r="C289" s="114"/>
      <c r="D289" s="147"/>
      <c r="E289" s="148"/>
      <c r="F289" s="146"/>
      <c r="G289" s="114"/>
      <c r="H289" s="147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</row>
    <row r="290">
      <c r="A290" s="145"/>
      <c r="B290" s="146"/>
      <c r="C290" s="114"/>
      <c r="D290" s="147"/>
      <c r="E290" s="148"/>
      <c r="F290" s="146"/>
      <c r="G290" s="114"/>
      <c r="H290" s="147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</row>
    <row r="291">
      <c r="A291" s="145"/>
      <c r="B291" s="146"/>
      <c r="C291" s="114"/>
      <c r="D291" s="147"/>
      <c r="E291" s="148"/>
      <c r="F291" s="146"/>
      <c r="G291" s="114"/>
      <c r="H291" s="147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</row>
    <row r="292">
      <c r="A292" s="145"/>
      <c r="B292" s="146"/>
      <c r="C292" s="114"/>
      <c r="D292" s="147"/>
      <c r="E292" s="148"/>
      <c r="F292" s="146"/>
      <c r="G292" s="114"/>
      <c r="H292" s="147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</row>
    <row r="293">
      <c r="A293" s="145"/>
      <c r="B293" s="146"/>
      <c r="C293" s="114"/>
      <c r="D293" s="147"/>
      <c r="E293" s="148"/>
      <c r="F293" s="146"/>
      <c r="G293" s="114"/>
      <c r="H293" s="147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</row>
    <row r="294">
      <c r="A294" s="145"/>
      <c r="B294" s="146"/>
      <c r="C294" s="114"/>
      <c r="D294" s="147"/>
      <c r="E294" s="148"/>
      <c r="F294" s="146"/>
      <c r="G294" s="114"/>
      <c r="H294" s="147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</row>
    <row r="295">
      <c r="A295" s="145"/>
      <c r="B295" s="146"/>
      <c r="C295" s="114"/>
      <c r="D295" s="147"/>
      <c r="E295" s="148"/>
      <c r="F295" s="146"/>
      <c r="G295" s="114"/>
      <c r="H295" s="147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</row>
    <row r="296">
      <c r="A296" s="145"/>
      <c r="B296" s="146"/>
      <c r="C296" s="114"/>
      <c r="D296" s="147"/>
      <c r="E296" s="148"/>
      <c r="F296" s="146"/>
      <c r="G296" s="114"/>
      <c r="H296" s="147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</row>
    <row r="297">
      <c r="A297" s="145"/>
      <c r="B297" s="146"/>
      <c r="C297" s="114"/>
      <c r="D297" s="147"/>
      <c r="E297" s="148"/>
      <c r="F297" s="146"/>
      <c r="G297" s="114"/>
      <c r="H297" s="147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</row>
    <row r="298">
      <c r="A298" s="145"/>
      <c r="B298" s="146"/>
      <c r="C298" s="114"/>
      <c r="D298" s="147"/>
      <c r="E298" s="148"/>
      <c r="F298" s="146"/>
      <c r="G298" s="114"/>
      <c r="H298" s="147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</row>
    <row r="299">
      <c r="A299" s="145"/>
      <c r="B299" s="146"/>
      <c r="C299" s="114"/>
      <c r="D299" s="147"/>
      <c r="E299" s="148"/>
      <c r="F299" s="146"/>
      <c r="G299" s="114"/>
      <c r="H299" s="147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</row>
    <row r="300">
      <c r="A300" s="145"/>
      <c r="B300" s="146"/>
      <c r="C300" s="114"/>
      <c r="D300" s="147"/>
      <c r="E300" s="148"/>
      <c r="F300" s="146"/>
      <c r="G300" s="114"/>
      <c r="H300" s="147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</row>
    <row r="301">
      <c r="A301" s="145"/>
      <c r="B301" s="146"/>
      <c r="C301" s="114"/>
      <c r="D301" s="147"/>
      <c r="E301" s="148"/>
      <c r="F301" s="146"/>
      <c r="G301" s="114"/>
      <c r="H301" s="147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</row>
    <row r="302">
      <c r="A302" s="145"/>
      <c r="B302" s="146"/>
      <c r="C302" s="114"/>
      <c r="D302" s="147"/>
      <c r="E302" s="148"/>
      <c r="F302" s="146"/>
      <c r="G302" s="114"/>
      <c r="H302" s="147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</row>
    <row r="303">
      <c r="A303" s="145"/>
      <c r="B303" s="146"/>
      <c r="C303" s="114"/>
      <c r="D303" s="147"/>
      <c r="E303" s="148"/>
      <c r="F303" s="146"/>
      <c r="G303" s="114"/>
      <c r="H303" s="147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</row>
    <row r="304">
      <c r="A304" s="145"/>
      <c r="B304" s="146"/>
      <c r="C304" s="114"/>
      <c r="D304" s="147"/>
      <c r="E304" s="148"/>
      <c r="F304" s="146"/>
      <c r="G304" s="114"/>
      <c r="H304" s="147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</row>
    <row r="305">
      <c r="A305" s="145"/>
      <c r="B305" s="146"/>
      <c r="C305" s="114"/>
      <c r="D305" s="147"/>
      <c r="E305" s="148"/>
      <c r="F305" s="146"/>
      <c r="G305" s="114"/>
      <c r="H305" s="147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</row>
    <row r="306">
      <c r="A306" s="145"/>
      <c r="B306" s="146"/>
      <c r="C306" s="114"/>
      <c r="D306" s="147"/>
      <c r="E306" s="148"/>
      <c r="F306" s="146"/>
      <c r="G306" s="114"/>
      <c r="H306" s="147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</row>
    <row r="307">
      <c r="A307" s="145"/>
      <c r="B307" s="146"/>
      <c r="C307" s="114"/>
      <c r="D307" s="147"/>
      <c r="E307" s="148"/>
      <c r="F307" s="146"/>
      <c r="G307" s="114"/>
      <c r="H307" s="147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</row>
    <row r="308">
      <c r="A308" s="145"/>
      <c r="B308" s="146"/>
      <c r="C308" s="114"/>
      <c r="D308" s="147"/>
      <c r="E308" s="148"/>
      <c r="F308" s="146"/>
      <c r="G308" s="114"/>
      <c r="H308" s="147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</row>
    <row r="309">
      <c r="A309" s="145"/>
      <c r="B309" s="146"/>
      <c r="C309" s="114"/>
      <c r="D309" s="147"/>
      <c r="E309" s="148"/>
      <c r="F309" s="146"/>
      <c r="G309" s="114"/>
      <c r="H309" s="147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</row>
    <row r="310">
      <c r="A310" s="145"/>
      <c r="B310" s="146"/>
      <c r="C310" s="114"/>
      <c r="D310" s="147"/>
      <c r="E310" s="148"/>
      <c r="F310" s="146"/>
      <c r="G310" s="114"/>
      <c r="H310" s="147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</row>
    <row r="311">
      <c r="A311" s="145"/>
      <c r="B311" s="146"/>
      <c r="C311" s="114"/>
      <c r="D311" s="147"/>
      <c r="E311" s="148"/>
      <c r="F311" s="146"/>
      <c r="G311" s="114"/>
      <c r="H311" s="147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</row>
    <row r="312">
      <c r="A312" s="145"/>
      <c r="B312" s="146"/>
      <c r="C312" s="114"/>
      <c r="D312" s="147"/>
      <c r="E312" s="148"/>
      <c r="F312" s="146"/>
      <c r="G312" s="114"/>
      <c r="H312" s="147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</row>
    <row r="313">
      <c r="A313" s="145"/>
      <c r="B313" s="146"/>
      <c r="C313" s="114"/>
      <c r="D313" s="147"/>
      <c r="E313" s="148"/>
      <c r="F313" s="146"/>
      <c r="G313" s="114"/>
      <c r="H313" s="147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</row>
    <row r="314">
      <c r="A314" s="145"/>
      <c r="B314" s="146"/>
      <c r="C314" s="114"/>
      <c r="D314" s="147"/>
      <c r="E314" s="148"/>
      <c r="F314" s="146"/>
      <c r="G314" s="114"/>
      <c r="H314" s="147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</row>
    <row r="315">
      <c r="A315" s="145"/>
      <c r="B315" s="146"/>
      <c r="C315" s="114"/>
      <c r="D315" s="147"/>
      <c r="E315" s="148"/>
      <c r="F315" s="146"/>
      <c r="G315" s="114"/>
      <c r="H315" s="147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</row>
    <row r="316">
      <c r="A316" s="145"/>
      <c r="B316" s="146"/>
      <c r="C316" s="114"/>
      <c r="D316" s="147"/>
      <c r="E316" s="148"/>
      <c r="F316" s="146"/>
      <c r="G316" s="114"/>
      <c r="H316" s="147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</row>
    <row r="317">
      <c r="A317" s="145"/>
      <c r="B317" s="146"/>
      <c r="C317" s="114"/>
      <c r="D317" s="147"/>
      <c r="E317" s="148"/>
      <c r="F317" s="146"/>
      <c r="G317" s="114"/>
      <c r="H317" s="147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</row>
    <row r="318">
      <c r="A318" s="145"/>
      <c r="B318" s="146"/>
      <c r="C318" s="114"/>
      <c r="D318" s="147"/>
      <c r="E318" s="148"/>
      <c r="F318" s="146"/>
      <c r="G318" s="114"/>
      <c r="H318" s="147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</row>
    <row r="319">
      <c r="A319" s="145"/>
      <c r="B319" s="146"/>
      <c r="C319" s="114"/>
      <c r="D319" s="147"/>
      <c r="E319" s="148"/>
      <c r="F319" s="146"/>
      <c r="G319" s="114"/>
      <c r="H319" s="147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</row>
    <row r="320">
      <c r="A320" s="145"/>
      <c r="B320" s="146"/>
      <c r="C320" s="114"/>
      <c r="D320" s="147"/>
      <c r="E320" s="148"/>
      <c r="F320" s="146"/>
      <c r="G320" s="114"/>
      <c r="H320" s="147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</row>
    <row r="321">
      <c r="A321" s="145"/>
      <c r="B321" s="146"/>
      <c r="C321" s="114"/>
      <c r="D321" s="147"/>
      <c r="E321" s="148"/>
      <c r="F321" s="146"/>
      <c r="G321" s="114"/>
      <c r="H321" s="147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</row>
    <row r="322">
      <c r="A322" s="145"/>
      <c r="B322" s="146"/>
      <c r="C322" s="114"/>
      <c r="D322" s="147"/>
      <c r="E322" s="148"/>
      <c r="F322" s="146"/>
      <c r="G322" s="114"/>
      <c r="H322" s="147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</row>
    <row r="323">
      <c r="A323" s="145"/>
      <c r="B323" s="146"/>
      <c r="C323" s="114"/>
      <c r="D323" s="147"/>
      <c r="E323" s="148"/>
      <c r="F323" s="146"/>
      <c r="G323" s="114"/>
      <c r="H323" s="147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</row>
    <row r="324">
      <c r="A324" s="145"/>
      <c r="B324" s="146"/>
      <c r="C324" s="114"/>
      <c r="D324" s="147"/>
      <c r="E324" s="148"/>
      <c r="F324" s="146"/>
      <c r="G324" s="114"/>
      <c r="H324" s="147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</row>
    <row r="325">
      <c r="A325" s="145"/>
      <c r="B325" s="146"/>
      <c r="C325" s="114"/>
      <c r="D325" s="147"/>
      <c r="E325" s="148"/>
      <c r="F325" s="146"/>
      <c r="G325" s="114"/>
      <c r="H325" s="147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</row>
    <row r="326">
      <c r="A326" s="145"/>
      <c r="B326" s="146"/>
      <c r="C326" s="114"/>
      <c r="D326" s="147"/>
      <c r="E326" s="148"/>
      <c r="F326" s="146"/>
      <c r="G326" s="114"/>
      <c r="H326" s="147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</row>
    <row r="327">
      <c r="A327" s="145"/>
      <c r="B327" s="146"/>
      <c r="C327" s="114"/>
      <c r="D327" s="147"/>
      <c r="E327" s="148"/>
      <c r="F327" s="146"/>
      <c r="G327" s="114"/>
      <c r="H327" s="147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</row>
    <row r="328">
      <c r="A328" s="145"/>
      <c r="B328" s="146"/>
      <c r="C328" s="114"/>
      <c r="D328" s="147"/>
      <c r="E328" s="148"/>
      <c r="F328" s="146"/>
      <c r="G328" s="114"/>
      <c r="H328" s="147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</row>
    <row r="329">
      <c r="A329" s="145"/>
      <c r="B329" s="146"/>
      <c r="C329" s="114"/>
      <c r="D329" s="147"/>
      <c r="E329" s="148"/>
      <c r="F329" s="146"/>
      <c r="G329" s="114"/>
      <c r="H329" s="147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</row>
    <row r="330">
      <c r="A330" s="145"/>
      <c r="B330" s="146"/>
      <c r="C330" s="114"/>
      <c r="D330" s="147"/>
      <c r="E330" s="148"/>
      <c r="F330" s="146"/>
      <c r="G330" s="114"/>
      <c r="H330" s="147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</row>
    <row r="331">
      <c r="A331" s="145"/>
      <c r="B331" s="146"/>
      <c r="C331" s="114"/>
      <c r="D331" s="147"/>
      <c r="E331" s="148"/>
      <c r="F331" s="146"/>
      <c r="G331" s="114"/>
      <c r="H331" s="147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</row>
    <row r="332">
      <c r="A332" s="145"/>
      <c r="B332" s="146"/>
      <c r="C332" s="114"/>
      <c r="D332" s="147"/>
      <c r="E332" s="148"/>
      <c r="F332" s="146"/>
      <c r="G332" s="114"/>
      <c r="H332" s="147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</row>
    <row r="333">
      <c r="A333" s="145"/>
      <c r="B333" s="146"/>
      <c r="C333" s="114"/>
      <c r="D333" s="147"/>
      <c r="E333" s="148"/>
      <c r="F333" s="146"/>
      <c r="G333" s="114"/>
      <c r="H333" s="147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</row>
    <row r="334">
      <c r="A334" s="145"/>
      <c r="B334" s="146"/>
      <c r="C334" s="114"/>
      <c r="D334" s="147"/>
      <c r="E334" s="148"/>
      <c r="F334" s="146"/>
      <c r="G334" s="114"/>
      <c r="H334" s="147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</row>
    <row r="335">
      <c r="A335" s="145"/>
      <c r="B335" s="146"/>
      <c r="C335" s="114"/>
      <c r="D335" s="147"/>
      <c r="E335" s="148"/>
      <c r="F335" s="146"/>
      <c r="G335" s="114"/>
      <c r="H335" s="147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</row>
    <row r="336">
      <c r="A336" s="145"/>
      <c r="B336" s="146"/>
      <c r="C336" s="114"/>
      <c r="D336" s="147"/>
      <c r="E336" s="148"/>
      <c r="F336" s="146"/>
      <c r="G336" s="114"/>
      <c r="H336" s="147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</row>
    <row r="337">
      <c r="A337" s="145"/>
      <c r="B337" s="146"/>
      <c r="C337" s="114"/>
      <c r="D337" s="147"/>
      <c r="E337" s="148"/>
      <c r="F337" s="146"/>
      <c r="G337" s="114"/>
      <c r="H337" s="147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</row>
    <row r="338">
      <c r="A338" s="145"/>
      <c r="B338" s="146"/>
      <c r="C338" s="114"/>
      <c r="D338" s="147"/>
      <c r="E338" s="148"/>
      <c r="F338" s="146"/>
      <c r="G338" s="114"/>
      <c r="H338" s="147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</row>
    <row r="339">
      <c r="A339" s="145"/>
      <c r="B339" s="146"/>
      <c r="C339" s="114"/>
      <c r="D339" s="147"/>
      <c r="E339" s="148"/>
      <c r="F339" s="146"/>
      <c r="G339" s="114"/>
      <c r="H339" s="147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</row>
    <row r="340">
      <c r="A340" s="145"/>
      <c r="B340" s="146"/>
      <c r="C340" s="114"/>
      <c r="D340" s="147"/>
      <c r="E340" s="148"/>
      <c r="F340" s="146"/>
      <c r="G340" s="114"/>
      <c r="H340" s="147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</row>
    <row r="341">
      <c r="A341" s="145"/>
      <c r="B341" s="146"/>
      <c r="C341" s="114"/>
      <c r="D341" s="147"/>
      <c r="E341" s="148"/>
      <c r="F341" s="146"/>
      <c r="G341" s="114"/>
      <c r="H341" s="147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</row>
    <row r="342">
      <c r="A342" s="145"/>
      <c r="B342" s="146"/>
      <c r="C342" s="114"/>
      <c r="D342" s="147"/>
      <c r="E342" s="148"/>
      <c r="F342" s="146"/>
      <c r="G342" s="114"/>
      <c r="H342" s="147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</row>
    <row r="343">
      <c r="A343" s="145"/>
      <c r="B343" s="146"/>
      <c r="C343" s="114"/>
      <c r="D343" s="147"/>
      <c r="E343" s="148"/>
      <c r="F343" s="146"/>
      <c r="G343" s="114"/>
      <c r="H343" s="147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</row>
    <row r="344">
      <c r="A344" s="145"/>
      <c r="B344" s="146"/>
      <c r="C344" s="114"/>
      <c r="D344" s="147"/>
      <c r="E344" s="148"/>
      <c r="F344" s="146"/>
      <c r="G344" s="114"/>
      <c r="H344" s="147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</row>
    <row r="345">
      <c r="A345" s="145"/>
      <c r="B345" s="146"/>
      <c r="C345" s="114"/>
      <c r="D345" s="147"/>
      <c r="E345" s="148"/>
      <c r="F345" s="146"/>
      <c r="G345" s="114"/>
      <c r="H345" s="147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</row>
    <row r="346">
      <c r="A346" s="145"/>
      <c r="B346" s="146"/>
      <c r="C346" s="114"/>
      <c r="D346" s="147"/>
      <c r="E346" s="148"/>
      <c r="F346" s="146"/>
      <c r="G346" s="114"/>
      <c r="H346" s="147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</row>
    <row r="347">
      <c r="A347" s="145"/>
      <c r="B347" s="146"/>
      <c r="C347" s="114"/>
      <c r="D347" s="147"/>
      <c r="E347" s="148"/>
      <c r="F347" s="146"/>
      <c r="G347" s="114"/>
      <c r="H347" s="147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</row>
    <row r="348">
      <c r="A348" s="145"/>
      <c r="B348" s="146"/>
      <c r="C348" s="114"/>
      <c r="D348" s="147"/>
      <c r="E348" s="148"/>
      <c r="F348" s="146"/>
      <c r="G348" s="114"/>
      <c r="H348" s="147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</row>
    <row r="349">
      <c r="A349" s="145"/>
      <c r="B349" s="146"/>
      <c r="C349" s="114"/>
      <c r="D349" s="147"/>
      <c r="E349" s="148"/>
      <c r="F349" s="146"/>
      <c r="G349" s="114"/>
      <c r="H349" s="147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</row>
    <row r="350">
      <c r="A350" s="145"/>
      <c r="B350" s="146"/>
      <c r="C350" s="114"/>
      <c r="D350" s="147"/>
      <c r="E350" s="148"/>
      <c r="F350" s="146"/>
      <c r="G350" s="114"/>
      <c r="H350" s="147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</row>
    <row r="351">
      <c r="A351" s="145"/>
      <c r="B351" s="146"/>
      <c r="C351" s="114"/>
      <c r="D351" s="147"/>
      <c r="E351" s="148"/>
      <c r="F351" s="146"/>
      <c r="G351" s="114"/>
      <c r="H351" s="147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</row>
    <row r="352">
      <c r="A352" s="145"/>
      <c r="B352" s="146"/>
      <c r="C352" s="114"/>
      <c r="D352" s="147"/>
      <c r="E352" s="148"/>
      <c r="F352" s="146"/>
      <c r="G352" s="114"/>
      <c r="H352" s="147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</row>
    <row r="353">
      <c r="A353" s="145"/>
      <c r="B353" s="146"/>
      <c r="C353" s="114"/>
      <c r="D353" s="147"/>
      <c r="E353" s="148"/>
      <c r="F353" s="146"/>
      <c r="G353" s="114"/>
      <c r="H353" s="147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</row>
    <row r="354">
      <c r="A354" s="145"/>
      <c r="B354" s="146"/>
      <c r="C354" s="114"/>
      <c r="D354" s="147"/>
      <c r="E354" s="148"/>
      <c r="F354" s="146"/>
      <c r="G354" s="114"/>
      <c r="H354" s="147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</row>
    <row r="355">
      <c r="A355" s="145"/>
      <c r="B355" s="146"/>
      <c r="C355" s="114"/>
      <c r="D355" s="147"/>
      <c r="E355" s="148"/>
      <c r="F355" s="146"/>
      <c r="G355" s="114"/>
      <c r="H355" s="147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</row>
    <row r="356">
      <c r="A356" s="145"/>
      <c r="B356" s="146"/>
      <c r="C356" s="114"/>
      <c r="D356" s="147"/>
      <c r="E356" s="148"/>
      <c r="F356" s="146"/>
      <c r="G356" s="114"/>
      <c r="H356" s="147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</row>
    <row r="357">
      <c r="A357" s="145"/>
      <c r="B357" s="146"/>
      <c r="C357" s="114"/>
      <c r="D357" s="147"/>
      <c r="E357" s="148"/>
      <c r="F357" s="146"/>
      <c r="G357" s="114"/>
      <c r="H357" s="147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</row>
    <row r="358">
      <c r="A358" s="145"/>
      <c r="B358" s="146"/>
      <c r="C358" s="114"/>
      <c r="D358" s="147"/>
      <c r="E358" s="148"/>
      <c r="F358" s="146"/>
      <c r="G358" s="114"/>
      <c r="H358" s="147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</row>
    <row r="359">
      <c r="A359" s="145"/>
      <c r="B359" s="146"/>
      <c r="C359" s="114"/>
      <c r="D359" s="147"/>
      <c r="E359" s="148"/>
      <c r="F359" s="146"/>
      <c r="G359" s="114"/>
      <c r="H359" s="147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</row>
    <row r="360">
      <c r="A360" s="145"/>
      <c r="B360" s="146"/>
      <c r="C360" s="114"/>
      <c r="D360" s="147"/>
      <c r="E360" s="148"/>
      <c r="F360" s="146"/>
      <c r="G360" s="114"/>
      <c r="H360" s="147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</row>
    <row r="361">
      <c r="A361" s="145"/>
      <c r="B361" s="146"/>
      <c r="C361" s="114"/>
      <c r="D361" s="147"/>
      <c r="E361" s="148"/>
      <c r="F361" s="146"/>
      <c r="G361" s="114"/>
      <c r="H361" s="147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</row>
    <row r="362">
      <c r="A362" s="145"/>
      <c r="B362" s="146"/>
      <c r="C362" s="114"/>
      <c r="D362" s="147"/>
      <c r="E362" s="148"/>
      <c r="F362" s="146"/>
      <c r="G362" s="114"/>
      <c r="H362" s="147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</row>
    <row r="363">
      <c r="A363" s="145"/>
      <c r="B363" s="146"/>
      <c r="C363" s="114"/>
      <c r="D363" s="147"/>
      <c r="E363" s="148"/>
      <c r="F363" s="146"/>
      <c r="G363" s="114"/>
      <c r="H363" s="147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</row>
    <row r="364">
      <c r="A364" s="145"/>
      <c r="B364" s="146"/>
      <c r="C364" s="114"/>
      <c r="D364" s="147"/>
      <c r="E364" s="148"/>
      <c r="F364" s="146"/>
      <c r="G364" s="114"/>
      <c r="H364" s="147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</row>
    <row r="365">
      <c r="A365" s="145"/>
      <c r="B365" s="146"/>
      <c r="C365" s="114"/>
      <c r="D365" s="147"/>
      <c r="E365" s="148"/>
      <c r="F365" s="146"/>
      <c r="G365" s="114"/>
      <c r="H365" s="147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</row>
    <row r="366">
      <c r="A366" s="145"/>
      <c r="B366" s="146"/>
      <c r="C366" s="114"/>
      <c r="D366" s="147"/>
      <c r="E366" s="148"/>
      <c r="F366" s="146"/>
      <c r="G366" s="114"/>
      <c r="H366" s="147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</row>
    <row r="367">
      <c r="A367" s="145"/>
      <c r="B367" s="146"/>
      <c r="C367" s="114"/>
      <c r="D367" s="147"/>
      <c r="E367" s="148"/>
      <c r="F367" s="146"/>
      <c r="G367" s="114"/>
      <c r="H367" s="147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</row>
    <row r="368">
      <c r="A368" s="145"/>
      <c r="B368" s="146"/>
      <c r="C368" s="114"/>
      <c r="D368" s="147"/>
      <c r="E368" s="148"/>
      <c r="F368" s="146"/>
      <c r="G368" s="114"/>
      <c r="H368" s="147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</row>
    <row r="369">
      <c r="A369" s="145"/>
      <c r="B369" s="146"/>
      <c r="C369" s="114"/>
      <c r="D369" s="147"/>
      <c r="E369" s="148"/>
      <c r="F369" s="146"/>
      <c r="G369" s="114"/>
      <c r="H369" s="147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</row>
    <row r="370">
      <c r="A370" s="145"/>
      <c r="B370" s="146"/>
      <c r="C370" s="114"/>
      <c r="D370" s="147"/>
      <c r="E370" s="148"/>
      <c r="F370" s="146"/>
      <c r="G370" s="114"/>
      <c r="H370" s="147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</row>
    <row r="371">
      <c r="A371" s="145"/>
      <c r="B371" s="146"/>
      <c r="C371" s="114"/>
      <c r="D371" s="147"/>
      <c r="E371" s="148"/>
      <c r="F371" s="146"/>
      <c r="G371" s="114"/>
      <c r="H371" s="147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</row>
    <row r="372">
      <c r="A372" s="145"/>
      <c r="B372" s="146"/>
      <c r="C372" s="114"/>
      <c r="D372" s="147"/>
      <c r="E372" s="148"/>
      <c r="F372" s="146"/>
      <c r="G372" s="114"/>
      <c r="H372" s="147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</row>
    <row r="373">
      <c r="A373" s="145"/>
      <c r="B373" s="146"/>
      <c r="C373" s="114"/>
      <c r="D373" s="147"/>
      <c r="E373" s="148"/>
      <c r="F373" s="146"/>
      <c r="G373" s="114"/>
      <c r="H373" s="147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</row>
    <row r="374">
      <c r="A374" s="145"/>
      <c r="B374" s="146"/>
      <c r="C374" s="114"/>
      <c r="D374" s="147"/>
      <c r="E374" s="148"/>
      <c r="F374" s="146"/>
      <c r="G374" s="114"/>
      <c r="H374" s="147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</row>
    <row r="375">
      <c r="A375" s="145"/>
      <c r="B375" s="146"/>
      <c r="C375" s="114"/>
      <c r="D375" s="147"/>
      <c r="E375" s="148"/>
      <c r="F375" s="146"/>
      <c r="G375" s="114"/>
      <c r="H375" s="147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</row>
    <row r="376">
      <c r="A376" s="145"/>
      <c r="B376" s="146"/>
      <c r="C376" s="114"/>
      <c r="D376" s="147"/>
      <c r="E376" s="148"/>
      <c r="F376" s="146"/>
      <c r="G376" s="114"/>
      <c r="H376" s="147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</row>
    <row r="377">
      <c r="A377" s="145"/>
      <c r="B377" s="146"/>
      <c r="C377" s="114"/>
      <c r="D377" s="147"/>
      <c r="E377" s="148"/>
      <c r="F377" s="146"/>
      <c r="G377" s="114"/>
      <c r="H377" s="147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</row>
    <row r="378">
      <c r="A378" s="145"/>
      <c r="B378" s="146"/>
      <c r="C378" s="114"/>
      <c r="D378" s="147"/>
      <c r="E378" s="148"/>
      <c r="F378" s="146"/>
      <c r="G378" s="114"/>
      <c r="H378" s="147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</row>
    <row r="379">
      <c r="A379" s="145"/>
      <c r="B379" s="146"/>
      <c r="C379" s="114"/>
      <c r="D379" s="147"/>
      <c r="E379" s="148"/>
      <c r="F379" s="146"/>
      <c r="G379" s="114"/>
      <c r="H379" s="147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</row>
    <row r="380">
      <c r="A380" s="145"/>
      <c r="B380" s="146"/>
      <c r="C380" s="114"/>
      <c r="D380" s="147"/>
      <c r="E380" s="148"/>
      <c r="F380" s="146"/>
      <c r="G380" s="114"/>
      <c r="H380" s="147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</row>
    <row r="381">
      <c r="A381" s="145"/>
      <c r="B381" s="146"/>
      <c r="C381" s="114"/>
      <c r="D381" s="147"/>
      <c r="E381" s="148"/>
      <c r="F381" s="146"/>
      <c r="G381" s="114"/>
      <c r="H381" s="147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</row>
    <row r="382">
      <c r="A382" s="145"/>
      <c r="B382" s="146"/>
      <c r="C382" s="114"/>
      <c r="D382" s="147"/>
      <c r="E382" s="148"/>
      <c r="F382" s="146"/>
      <c r="G382" s="114"/>
      <c r="H382" s="147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</row>
    <row r="383">
      <c r="A383" s="145"/>
      <c r="B383" s="146"/>
      <c r="C383" s="114"/>
      <c r="D383" s="147"/>
      <c r="E383" s="148"/>
      <c r="F383" s="146"/>
      <c r="G383" s="114"/>
      <c r="H383" s="147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</row>
    <row r="384">
      <c r="A384" s="145"/>
      <c r="B384" s="146"/>
      <c r="C384" s="114"/>
      <c r="D384" s="147"/>
      <c r="E384" s="148"/>
      <c r="F384" s="146"/>
      <c r="G384" s="114"/>
      <c r="H384" s="147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</row>
    <row r="385">
      <c r="A385" s="145"/>
      <c r="B385" s="146"/>
      <c r="C385" s="114"/>
      <c r="D385" s="147"/>
      <c r="E385" s="148"/>
      <c r="F385" s="146"/>
      <c r="G385" s="114"/>
      <c r="H385" s="147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</row>
    <row r="386">
      <c r="A386" s="145"/>
      <c r="B386" s="146"/>
      <c r="C386" s="114"/>
      <c r="D386" s="147"/>
      <c r="E386" s="148"/>
      <c r="F386" s="146"/>
      <c r="G386" s="114"/>
      <c r="H386" s="147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</row>
    <row r="387">
      <c r="A387" s="145"/>
      <c r="B387" s="146"/>
      <c r="C387" s="114"/>
      <c r="D387" s="147"/>
      <c r="E387" s="148"/>
      <c r="F387" s="146"/>
      <c r="G387" s="114"/>
      <c r="H387" s="147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</row>
    <row r="388">
      <c r="A388" s="145"/>
      <c r="B388" s="146"/>
      <c r="C388" s="114"/>
      <c r="D388" s="147"/>
      <c r="E388" s="148"/>
      <c r="F388" s="146"/>
      <c r="G388" s="114"/>
      <c r="H388" s="147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</row>
    <row r="389">
      <c r="A389" s="145"/>
      <c r="B389" s="146"/>
      <c r="C389" s="114"/>
      <c r="D389" s="147"/>
      <c r="E389" s="148"/>
      <c r="F389" s="146"/>
      <c r="G389" s="114"/>
      <c r="H389" s="147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</row>
    <row r="390">
      <c r="A390" s="145"/>
      <c r="B390" s="146"/>
      <c r="C390" s="114"/>
      <c r="D390" s="147"/>
      <c r="E390" s="148"/>
      <c r="F390" s="146"/>
      <c r="G390" s="114"/>
      <c r="H390" s="147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</row>
    <row r="391">
      <c r="A391" s="145"/>
      <c r="B391" s="146"/>
      <c r="C391" s="114"/>
      <c r="D391" s="147"/>
      <c r="E391" s="148"/>
      <c r="F391" s="146"/>
      <c r="G391" s="114"/>
      <c r="H391" s="147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</row>
    <row r="392">
      <c r="A392" s="145"/>
      <c r="B392" s="146"/>
      <c r="C392" s="114"/>
      <c r="D392" s="147"/>
      <c r="E392" s="148"/>
      <c r="F392" s="146"/>
      <c r="G392" s="114"/>
      <c r="H392" s="147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</row>
    <row r="393">
      <c r="A393" s="145"/>
      <c r="B393" s="146"/>
      <c r="C393" s="114"/>
      <c r="D393" s="147"/>
      <c r="E393" s="148"/>
      <c r="F393" s="146"/>
      <c r="G393" s="114"/>
      <c r="H393" s="147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</row>
    <row r="394">
      <c r="A394" s="145"/>
      <c r="B394" s="146"/>
      <c r="C394" s="114"/>
      <c r="D394" s="147"/>
      <c r="E394" s="148"/>
      <c r="F394" s="146"/>
      <c r="G394" s="114"/>
      <c r="H394" s="147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</row>
    <row r="395">
      <c r="A395" s="145"/>
      <c r="B395" s="146"/>
      <c r="C395" s="114"/>
      <c r="D395" s="147"/>
      <c r="E395" s="148"/>
      <c r="F395" s="146"/>
      <c r="G395" s="114"/>
      <c r="H395" s="147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</row>
    <row r="396">
      <c r="A396" s="145"/>
      <c r="B396" s="146"/>
      <c r="C396" s="114"/>
      <c r="D396" s="147"/>
      <c r="E396" s="148"/>
      <c r="F396" s="146"/>
      <c r="G396" s="114"/>
      <c r="H396" s="147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</row>
    <row r="397">
      <c r="A397" s="145"/>
      <c r="B397" s="146"/>
      <c r="C397" s="114"/>
      <c r="D397" s="147"/>
      <c r="E397" s="148"/>
      <c r="F397" s="146"/>
      <c r="G397" s="114"/>
      <c r="H397" s="147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</row>
    <row r="398">
      <c r="A398" s="145"/>
      <c r="B398" s="146"/>
      <c r="C398" s="114"/>
      <c r="D398" s="147"/>
      <c r="E398" s="148"/>
      <c r="F398" s="146"/>
      <c r="G398" s="114"/>
      <c r="H398" s="147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</row>
    <row r="399">
      <c r="A399" s="145"/>
      <c r="B399" s="146"/>
      <c r="C399" s="114"/>
      <c r="D399" s="147"/>
      <c r="E399" s="148"/>
      <c r="F399" s="146"/>
      <c r="G399" s="114"/>
      <c r="H399" s="147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</row>
    <row r="400">
      <c r="A400" s="145"/>
      <c r="B400" s="146"/>
      <c r="C400" s="114"/>
      <c r="D400" s="147"/>
      <c r="E400" s="148"/>
      <c r="F400" s="146"/>
      <c r="G400" s="114"/>
      <c r="H400" s="147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</row>
    <row r="401">
      <c r="A401" s="145"/>
      <c r="B401" s="146"/>
      <c r="C401" s="114"/>
      <c r="D401" s="147"/>
      <c r="E401" s="148"/>
      <c r="F401" s="146"/>
      <c r="G401" s="114"/>
      <c r="H401" s="147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</row>
    <row r="402">
      <c r="A402" s="145"/>
      <c r="B402" s="146"/>
      <c r="C402" s="114"/>
      <c r="D402" s="147"/>
      <c r="E402" s="148"/>
      <c r="F402" s="146"/>
      <c r="G402" s="114"/>
      <c r="H402" s="147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</row>
    <row r="403">
      <c r="A403" s="145"/>
      <c r="B403" s="146"/>
      <c r="C403" s="114"/>
      <c r="D403" s="147"/>
      <c r="E403" s="148"/>
      <c r="F403" s="146"/>
      <c r="G403" s="114"/>
      <c r="H403" s="147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</row>
    <row r="404">
      <c r="A404" s="145"/>
      <c r="B404" s="146"/>
      <c r="C404" s="114"/>
      <c r="D404" s="147"/>
      <c r="E404" s="148"/>
      <c r="F404" s="146"/>
      <c r="G404" s="114"/>
      <c r="H404" s="147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</row>
    <row r="405">
      <c r="A405" s="145"/>
      <c r="B405" s="146"/>
      <c r="C405" s="114"/>
      <c r="D405" s="147"/>
      <c r="E405" s="148"/>
      <c r="F405" s="146"/>
      <c r="G405" s="114"/>
      <c r="H405" s="147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</row>
    <row r="406">
      <c r="A406" s="145"/>
      <c r="B406" s="146"/>
      <c r="C406" s="114"/>
      <c r="D406" s="147"/>
      <c r="E406" s="148"/>
      <c r="F406" s="146"/>
      <c r="G406" s="114"/>
      <c r="H406" s="147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</row>
    <row r="407">
      <c r="A407" s="145"/>
      <c r="B407" s="146"/>
      <c r="C407" s="114"/>
      <c r="D407" s="147"/>
      <c r="E407" s="148"/>
      <c r="F407" s="146"/>
      <c r="G407" s="114"/>
      <c r="H407" s="147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</row>
    <row r="408">
      <c r="A408" s="145"/>
      <c r="B408" s="146"/>
      <c r="C408" s="114"/>
      <c r="D408" s="147"/>
      <c r="E408" s="148"/>
      <c r="F408" s="146"/>
      <c r="G408" s="114"/>
      <c r="H408" s="147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</row>
    <row r="409">
      <c r="A409" s="145"/>
      <c r="B409" s="146"/>
      <c r="C409" s="114"/>
      <c r="D409" s="147"/>
      <c r="E409" s="148"/>
      <c r="F409" s="146"/>
      <c r="G409" s="114"/>
      <c r="H409" s="147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</row>
    <row r="410">
      <c r="A410" s="145"/>
      <c r="B410" s="146"/>
      <c r="C410" s="114"/>
      <c r="D410" s="147"/>
      <c r="E410" s="148"/>
      <c r="F410" s="146"/>
      <c r="G410" s="114"/>
      <c r="H410" s="147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</row>
    <row r="411">
      <c r="A411" s="145"/>
      <c r="B411" s="146"/>
      <c r="C411" s="114"/>
      <c r="D411" s="147"/>
      <c r="E411" s="148"/>
      <c r="F411" s="146"/>
      <c r="G411" s="114"/>
      <c r="H411" s="147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</row>
    <row r="412">
      <c r="A412" s="145"/>
      <c r="B412" s="146"/>
      <c r="C412" s="114"/>
      <c r="D412" s="147"/>
      <c r="E412" s="148"/>
      <c r="F412" s="146"/>
      <c r="G412" s="114"/>
      <c r="H412" s="147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</row>
    <row r="413">
      <c r="A413" s="145"/>
      <c r="B413" s="146"/>
      <c r="C413" s="114"/>
      <c r="D413" s="147"/>
      <c r="E413" s="148"/>
      <c r="F413" s="146"/>
      <c r="G413" s="114"/>
      <c r="H413" s="147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</row>
    <row r="414">
      <c r="A414" s="145"/>
      <c r="B414" s="146"/>
      <c r="C414" s="114"/>
      <c r="D414" s="147"/>
      <c r="E414" s="148"/>
      <c r="F414" s="146"/>
      <c r="G414" s="114"/>
      <c r="H414" s="147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</row>
    <row r="415">
      <c r="A415" s="145"/>
      <c r="B415" s="146"/>
      <c r="C415" s="114"/>
      <c r="D415" s="147"/>
      <c r="E415" s="148"/>
      <c r="F415" s="146"/>
      <c r="G415" s="114"/>
      <c r="H415" s="147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</row>
    <row r="416">
      <c r="A416" s="145"/>
      <c r="B416" s="146"/>
      <c r="C416" s="114"/>
      <c r="D416" s="147"/>
      <c r="E416" s="148"/>
      <c r="F416" s="146"/>
      <c r="G416" s="114"/>
      <c r="H416" s="147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</row>
    <row r="417">
      <c r="A417" s="145"/>
      <c r="B417" s="146"/>
      <c r="C417" s="114"/>
      <c r="D417" s="147"/>
      <c r="E417" s="148"/>
      <c r="F417" s="146"/>
      <c r="G417" s="114"/>
      <c r="H417" s="147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</row>
    <row r="418">
      <c r="A418" s="145"/>
      <c r="B418" s="146"/>
      <c r="C418" s="114"/>
      <c r="D418" s="147"/>
      <c r="E418" s="148"/>
      <c r="F418" s="146"/>
      <c r="G418" s="114"/>
      <c r="H418" s="147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</row>
    <row r="419">
      <c r="A419" s="145"/>
      <c r="B419" s="146"/>
      <c r="C419" s="114"/>
      <c r="D419" s="147"/>
      <c r="E419" s="148"/>
      <c r="F419" s="146"/>
      <c r="G419" s="114"/>
      <c r="H419" s="147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</row>
    <row r="420">
      <c r="A420" s="145"/>
      <c r="B420" s="146"/>
      <c r="C420" s="114"/>
      <c r="D420" s="147"/>
      <c r="E420" s="148"/>
      <c r="F420" s="146"/>
      <c r="G420" s="114"/>
      <c r="H420" s="147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</row>
    <row r="421">
      <c r="A421" s="145"/>
      <c r="B421" s="146"/>
      <c r="C421" s="114"/>
      <c r="D421" s="147"/>
      <c r="E421" s="148"/>
      <c r="F421" s="146"/>
      <c r="G421" s="114"/>
      <c r="H421" s="147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</row>
    <row r="422">
      <c r="A422" s="145"/>
      <c r="B422" s="146"/>
      <c r="C422" s="114"/>
      <c r="D422" s="147"/>
      <c r="E422" s="148"/>
      <c r="F422" s="146"/>
      <c r="G422" s="114"/>
      <c r="H422" s="147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</row>
    <row r="423">
      <c r="A423" s="145"/>
      <c r="B423" s="146"/>
      <c r="C423" s="114"/>
      <c r="D423" s="147"/>
      <c r="E423" s="148"/>
      <c r="F423" s="146"/>
      <c r="G423" s="114"/>
      <c r="H423" s="147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</row>
    <row r="424">
      <c r="A424" s="145"/>
      <c r="B424" s="146"/>
      <c r="C424" s="114"/>
      <c r="D424" s="147"/>
      <c r="E424" s="148"/>
      <c r="F424" s="146"/>
      <c r="G424" s="114"/>
      <c r="H424" s="147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</row>
    <row r="425">
      <c r="A425" s="145"/>
      <c r="B425" s="146"/>
      <c r="C425" s="114"/>
      <c r="D425" s="147"/>
      <c r="E425" s="148"/>
      <c r="F425" s="146"/>
      <c r="G425" s="114"/>
      <c r="H425" s="147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</row>
    <row r="426">
      <c r="A426" s="145"/>
      <c r="B426" s="146"/>
      <c r="C426" s="114"/>
      <c r="D426" s="147"/>
      <c r="E426" s="148"/>
      <c r="F426" s="146"/>
      <c r="G426" s="114"/>
      <c r="H426" s="147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</row>
    <row r="427">
      <c r="A427" s="145"/>
      <c r="B427" s="146"/>
      <c r="C427" s="114"/>
      <c r="D427" s="147"/>
      <c r="E427" s="148"/>
      <c r="F427" s="146"/>
      <c r="G427" s="114"/>
      <c r="H427" s="147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</row>
    <row r="428">
      <c r="A428" s="145"/>
      <c r="B428" s="146"/>
      <c r="C428" s="114"/>
      <c r="D428" s="147"/>
      <c r="E428" s="148"/>
      <c r="F428" s="146"/>
      <c r="G428" s="114"/>
      <c r="H428" s="147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</row>
    <row r="429">
      <c r="A429" s="145"/>
      <c r="B429" s="146"/>
      <c r="C429" s="114"/>
      <c r="D429" s="147"/>
      <c r="E429" s="148"/>
      <c r="F429" s="146"/>
      <c r="G429" s="114"/>
      <c r="H429" s="147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</row>
    <row r="430">
      <c r="A430" s="145"/>
      <c r="B430" s="146"/>
      <c r="C430" s="114"/>
      <c r="D430" s="147"/>
      <c r="E430" s="148"/>
      <c r="F430" s="146"/>
      <c r="G430" s="114"/>
      <c r="H430" s="147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</row>
    <row r="431">
      <c r="A431" s="145"/>
      <c r="B431" s="146"/>
      <c r="C431" s="114"/>
      <c r="D431" s="147"/>
      <c r="E431" s="148"/>
      <c r="F431" s="146"/>
      <c r="G431" s="114"/>
      <c r="H431" s="147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</row>
    <row r="432">
      <c r="A432" s="145"/>
      <c r="B432" s="146"/>
      <c r="C432" s="114"/>
      <c r="D432" s="147"/>
      <c r="E432" s="148"/>
      <c r="F432" s="146"/>
      <c r="G432" s="114"/>
      <c r="H432" s="147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</row>
    <row r="433">
      <c r="A433" s="145"/>
      <c r="B433" s="146"/>
      <c r="C433" s="114"/>
      <c r="D433" s="147"/>
      <c r="E433" s="148"/>
      <c r="F433" s="146"/>
      <c r="G433" s="114"/>
      <c r="H433" s="147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</row>
    <row r="434">
      <c r="A434" s="145"/>
      <c r="B434" s="146"/>
      <c r="C434" s="114"/>
      <c r="D434" s="147"/>
      <c r="E434" s="148"/>
      <c r="F434" s="146"/>
      <c r="G434" s="114"/>
      <c r="H434" s="147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</row>
    <row r="435">
      <c r="A435" s="145"/>
      <c r="B435" s="146"/>
      <c r="C435" s="114"/>
      <c r="D435" s="147"/>
      <c r="E435" s="148"/>
      <c r="F435" s="146"/>
      <c r="G435" s="114"/>
      <c r="H435" s="147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</row>
    <row r="436">
      <c r="A436" s="145"/>
      <c r="B436" s="146"/>
      <c r="C436" s="114"/>
      <c r="D436" s="147"/>
      <c r="E436" s="148"/>
      <c r="F436" s="146"/>
      <c r="G436" s="114"/>
      <c r="H436" s="147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</row>
    <row r="437">
      <c r="A437" s="145"/>
      <c r="B437" s="146"/>
      <c r="C437" s="114"/>
      <c r="D437" s="147"/>
      <c r="E437" s="148"/>
      <c r="F437" s="146"/>
      <c r="G437" s="114"/>
      <c r="H437" s="147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</row>
    <row r="438">
      <c r="A438" s="145"/>
      <c r="B438" s="146"/>
      <c r="C438" s="114"/>
      <c r="D438" s="147"/>
      <c r="E438" s="148"/>
      <c r="F438" s="146"/>
      <c r="G438" s="114"/>
      <c r="H438" s="147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</row>
    <row r="439">
      <c r="A439" s="145"/>
      <c r="B439" s="146"/>
      <c r="C439" s="114"/>
      <c r="D439" s="147"/>
      <c r="E439" s="148"/>
      <c r="F439" s="146"/>
      <c r="G439" s="114"/>
      <c r="H439" s="147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</row>
    <row r="440">
      <c r="A440" s="145"/>
      <c r="B440" s="146"/>
      <c r="C440" s="114"/>
      <c r="D440" s="147"/>
      <c r="E440" s="148"/>
      <c r="F440" s="146"/>
      <c r="G440" s="114"/>
      <c r="H440" s="147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</row>
    <row r="441">
      <c r="A441" s="145"/>
      <c r="B441" s="146"/>
      <c r="C441" s="114"/>
      <c r="D441" s="147"/>
      <c r="E441" s="148"/>
      <c r="F441" s="146"/>
      <c r="G441" s="114"/>
      <c r="H441" s="147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</row>
    <row r="442">
      <c r="A442" s="145"/>
      <c r="B442" s="146"/>
      <c r="C442" s="114"/>
      <c r="D442" s="147"/>
      <c r="E442" s="148"/>
      <c r="F442" s="146"/>
      <c r="G442" s="114"/>
      <c r="H442" s="147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</row>
    <row r="443">
      <c r="A443" s="145"/>
      <c r="B443" s="146"/>
      <c r="C443" s="114"/>
      <c r="D443" s="147"/>
      <c r="E443" s="148"/>
      <c r="F443" s="146"/>
      <c r="G443" s="114"/>
      <c r="H443" s="147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</row>
    <row r="444">
      <c r="A444" s="145"/>
      <c r="B444" s="146"/>
      <c r="C444" s="114"/>
      <c r="D444" s="147"/>
      <c r="E444" s="148"/>
      <c r="F444" s="146"/>
      <c r="G444" s="114"/>
      <c r="H444" s="147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</row>
    <row r="445">
      <c r="A445" s="145"/>
      <c r="B445" s="146"/>
      <c r="C445" s="114"/>
      <c r="D445" s="147"/>
      <c r="E445" s="148"/>
      <c r="F445" s="146"/>
      <c r="G445" s="114"/>
      <c r="H445" s="147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</row>
    <row r="446">
      <c r="A446" s="145"/>
      <c r="B446" s="146"/>
      <c r="C446" s="114"/>
      <c r="D446" s="147"/>
      <c r="E446" s="148"/>
      <c r="F446" s="146"/>
      <c r="G446" s="114"/>
      <c r="H446" s="147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</row>
    <row r="447">
      <c r="A447" s="145"/>
      <c r="B447" s="146"/>
      <c r="C447" s="114"/>
      <c r="D447" s="147"/>
      <c r="E447" s="148"/>
      <c r="F447" s="146"/>
      <c r="G447" s="114"/>
      <c r="H447" s="147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</row>
    <row r="448">
      <c r="A448" s="145"/>
      <c r="B448" s="146"/>
      <c r="C448" s="114"/>
      <c r="D448" s="147"/>
      <c r="E448" s="148"/>
      <c r="F448" s="146"/>
      <c r="G448" s="114"/>
      <c r="H448" s="147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</row>
    <row r="449">
      <c r="A449" s="145"/>
      <c r="B449" s="146"/>
      <c r="C449" s="114"/>
      <c r="D449" s="147"/>
      <c r="E449" s="148"/>
      <c r="F449" s="146"/>
      <c r="G449" s="114"/>
      <c r="H449" s="147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</row>
    <row r="450">
      <c r="A450" s="145"/>
      <c r="B450" s="146"/>
      <c r="C450" s="114"/>
      <c r="D450" s="147"/>
      <c r="E450" s="148"/>
      <c r="F450" s="146"/>
      <c r="G450" s="114"/>
      <c r="H450" s="147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</row>
    <row r="451">
      <c r="A451" s="145"/>
      <c r="B451" s="146"/>
      <c r="C451" s="114"/>
      <c r="D451" s="147"/>
      <c r="E451" s="148"/>
      <c r="F451" s="146"/>
      <c r="G451" s="114"/>
      <c r="H451" s="147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</row>
    <row r="452">
      <c r="A452" s="145"/>
      <c r="B452" s="146"/>
      <c r="C452" s="114"/>
      <c r="D452" s="147"/>
      <c r="E452" s="148"/>
      <c r="F452" s="146"/>
      <c r="G452" s="114"/>
      <c r="H452" s="147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</row>
    <row r="453">
      <c r="A453" s="145"/>
      <c r="B453" s="146"/>
      <c r="C453" s="114"/>
      <c r="D453" s="147"/>
      <c r="E453" s="148"/>
      <c r="F453" s="146"/>
      <c r="G453" s="114"/>
      <c r="H453" s="147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</row>
    <row r="454">
      <c r="A454" s="145"/>
      <c r="B454" s="146"/>
      <c r="C454" s="114"/>
      <c r="D454" s="147"/>
      <c r="E454" s="148"/>
      <c r="F454" s="146"/>
      <c r="G454" s="114"/>
      <c r="H454" s="147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</row>
    <row r="455">
      <c r="A455" s="145"/>
      <c r="B455" s="146"/>
      <c r="C455" s="114"/>
      <c r="D455" s="147"/>
      <c r="E455" s="148"/>
      <c r="F455" s="146"/>
      <c r="G455" s="114"/>
      <c r="H455" s="147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</row>
    <row r="456">
      <c r="A456" s="145"/>
      <c r="B456" s="146"/>
      <c r="C456" s="114"/>
      <c r="D456" s="147"/>
      <c r="E456" s="148"/>
      <c r="F456" s="146"/>
      <c r="G456" s="114"/>
      <c r="H456" s="147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</row>
    <row r="457">
      <c r="A457" s="145"/>
      <c r="B457" s="146"/>
      <c r="C457" s="114"/>
      <c r="D457" s="147"/>
      <c r="E457" s="148"/>
      <c r="F457" s="146"/>
      <c r="G457" s="114"/>
      <c r="H457" s="147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</row>
    <row r="458">
      <c r="A458" s="145"/>
      <c r="B458" s="146"/>
      <c r="C458" s="114"/>
      <c r="D458" s="147"/>
      <c r="E458" s="148"/>
      <c r="F458" s="146"/>
      <c r="G458" s="114"/>
      <c r="H458" s="147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</row>
    <row r="459">
      <c r="A459" s="145"/>
      <c r="B459" s="146"/>
      <c r="C459" s="114"/>
      <c r="D459" s="147"/>
      <c r="E459" s="148"/>
      <c r="F459" s="146"/>
      <c r="G459" s="114"/>
      <c r="H459" s="147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</row>
    <row r="460">
      <c r="A460" s="145"/>
      <c r="B460" s="146"/>
      <c r="C460" s="114"/>
      <c r="D460" s="147"/>
      <c r="E460" s="148"/>
      <c r="F460" s="146"/>
      <c r="G460" s="114"/>
      <c r="H460" s="147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</row>
    <row r="461">
      <c r="A461" s="145"/>
      <c r="B461" s="146"/>
      <c r="C461" s="114"/>
      <c r="D461" s="147"/>
      <c r="E461" s="148"/>
      <c r="F461" s="146"/>
      <c r="G461" s="114"/>
      <c r="H461" s="147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</row>
    <row r="462">
      <c r="A462" s="145"/>
      <c r="B462" s="146"/>
      <c r="C462" s="114"/>
      <c r="D462" s="147"/>
      <c r="E462" s="148"/>
      <c r="F462" s="146"/>
      <c r="G462" s="114"/>
      <c r="H462" s="147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</row>
    <row r="463">
      <c r="A463" s="145"/>
      <c r="B463" s="146"/>
      <c r="C463" s="114"/>
      <c r="D463" s="147"/>
      <c r="E463" s="148"/>
      <c r="F463" s="146"/>
      <c r="G463" s="114"/>
      <c r="H463" s="147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</row>
    <row r="464">
      <c r="A464" s="145"/>
      <c r="B464" s="146"/>
      <c r="C464" s="114"/>
      <c r="D464" s="147"/>
      <c r="E464" s="148"/>
      <c r="F464" s="146"/>
      <c r="G464" s="114"/>
      <c r="H464" s="147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</row>
    <row r="465">
      <c r="A465" s="145"/>
      <c r="B465" s="146"/>
      <c r="C465" s="114"/>
      <c r="D465" s="147"/>
      <c r="E465" s="148"/>
      <c r="F465" s="146"/>
      <c r="G465" s="114"/>
      <c r="H465" s="147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</row>
    <row r="466">
      <c r="A466" s="145"/>
      <c r="B466" s="146"/>
      <c r="C466" s="114"/>
      <c r="D466" s="147"/>
      <c r="E466" s="148"/>
      <c r="F466" s="146"/>
      <c r="G466" s="114"/>
      <c r="H466" s="147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</row>
    <row r="467">
      <c r="A467" s="145"/>
      <c r="B467" s="146"/>
      <c r="C467" s="114"/>
      <c r="D467" s="147"/>
      <c r="E467" s="148"/>
      <c r="F467" s="146"/>
      <c r="G467" s="114"/>
      <c r="H467" s="147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</row>
    <row r="468">
      <c r="A468" s="145"/>
      <c r="B468" s="146"/>
      <c r="C468" s="114"/>
      <c r="D468" s="147"/>
      <c r="E468" s="148"/>
      <c r="F468" s="146"/>
      <c r="G468" s="114"/>
      <c r="H468" s="147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</row>
    <row r="469">
      <c r="A469" s="145"/>
      <c r="B469" s="146"/>
      <c r="C469" s="114"/>
      <c r="D469" s="147"/>
      <c r="E469" s="148"/>
      <c r="F469" s="146"/>
      <c r="G469" s="114"/>
      <c r="H469" s="147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</row>
    <row r="470">
      <c r="A470" s="145"/>
      <c r="B470" s="146"/>
      <c r="C470" s="114"/>
      <c r="D470" s="147"/>
      <c r="E470" s="148"/>
      <c r="F470" s="146"/>
      <c r="G470" s="114"/>
      <c r="H470" s="147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</row>
    <row r="471">
      <c r="A471" s="145"/>
      <c r="B471" s="146"/>
      <c r="C471" s="114"/>
      <c r="D471" s="147"/>
      <c r="E471" s="148"/>
      <c r="F471" s="146"/>
      <c r="G471" s="114"/>
      <c r="H471" s="147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</row>
    <row r="472">
      <c r="A472" s="145"/>
      <c r="B472" s="146"/>
      <c r="C472" s="114"/>
      <c r="D472" s="147"/>
      <c r="E472" s="148"/>
      <c r="F472" s="146"/>
      <c r="G472" s="114"/>
      <c r="H472" s="147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</row>
    <row r="473">
      <c r="A473" s="145"/>
      <c r="B473" s="146"/>
      <c r="C473" s="114"/>
      <c r="D473" s="147"/>
      <c r="E473" s="148"/>
      <c r="F473" s="146"/>
      <c r="G473" s="114"/>
      <c r="H473" s="147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</row>
    <row r="474">
      <c r="A474" s="145"/>
      <c r="B474" s="146"/>
      <c r="C474" s="114"/>
      <c r="D474" s="147"/>
      <c r="E474" s="148"/>
      <c r="F474" s="146"/>
      <c r="G474" s="114"/>
      <c r="H474" s="147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</row>
    <row r="475">
      <c r="A475" s="145"/>
      <c r="B475" s="146"/>
      <c r="C475" s="114"/>
      <c r="D475" s="147"/>
      <c r="E475" s="148"/>
      <c r="F475" s="146"/>
      <c r="G475" s="114"/>
      <c r="H475" s="147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</row>
    <row r="476">
      <c r="A476" s="145"/>
      <c r="B476" s="146"/>
      <c r="C476" s="114"/>
      <c r="D476" s="147"/>
      <c r="E476" s="148"/>
      <c r="F476" s="146"/>
      <c r="G476" s="114"/>
      <c r="H476" s="147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</row>
    <row r="477">
      <c r="A477" s="145"/>
      <c r="B477" s="146"/>
      <c r="C477" s="114"/>
      <c r="D477" s="147"/>
      <c r="E477" s="148"/>
      <c r="F477" s="146"/>
      <c r="G477" s="114"/>
      <c r="H477" s="147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</row>
    <row r="478">
      <c r="A478" s="145"/>
      <c r="B478" s="146"/>
      <c r="C478" s="114"/>
      <c r="D478" s="147"/>
      <c r="E478" s="148"/>
      <c r="F478" s="146"/>
      <c r="G478" s="114"/>
      <c r="H478" s="147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</row>
    <row r="479">
      <c r="A479" s="145"/>
      <c r="B479" s="146"/>
      <c r="C479" s="114"/>
      <c r="D479" s="147"/>
      <c r="E479" s="148"/>
      <c r="F479" s="146"/>
      <c r="G479" s="114"/>
      <c r="H479" s="147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</row>
    <row r="480">
      <c r="A480" s="145"/>
      <c r="B480" s="146"/>
      <c r="C480" s="114"/>
      <c r="D480" s="147"/>
      <c r="E480" s="148"/>
      <c r="F480" s="146"/>
      <c r="G480" s="114"/>
      <c r="H480" s="147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</row>
    <row r="481">
      <c r="A481" s="145"/>
      <c r="B481" s="146"/>
      <c r="C481" s="114"/>
      <c r="D481" s="147"/>
      <c r="E481" s="148"/>
      <c r="F481" s="146"/>
      <c r="G481" s="114"/>
      <c r="H481" s="147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</row>
    <row r="482">
      <c r="A482" s="145"/>
      <c r="B482" s="146"/>
      <c r="C482" s="114"/>
      <c r="D482" s="147"/>
      <c r="E482" s="148"/>
      <c r="F482" s="146"/>
      <c r="G482" s="114"/>
      <c r="H482" s="147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</row>
    <row r="483">
      <c r="A483" s="145"/>
      <c r="B483" s="146"/>
      <c r="C483" s="114"/>
      <c r="D483" s="147"/>
      <c r="E483" s="148"/>
      <c r="F483" s="146"/>
      <c r="G483" s="114"/>
      <c r="H483" s="147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</row>
    <row r="484">
      <c r="A484" s="145"/>
      <c r="B484" s="146"/>
      <c r="C484" s="114"/>
      <c r="D484" s="147"/>
      <c r="E484" s="148"/>
      <c r="F484" s="146"/>
      <c r="G484" s="114"/>
      <c r="H484" s="147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</row>
    <row r="485">
      <c r="A485" s="145"/>
      <c r="B485" s="146"/>
      <c r="C485" s="114"/>
      <c r="D485" s="147"/>
      <c r="E485" s="148"/>
      <c r="F485" s="146"/>
      <c r="G485" s="114"/>
      <c r="H485" s="147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</row>
    <row r="486">
      <c r="A486" s="145"/>
      <c r="B486" s="146"/>
      <c r="C486" s="114"/>
      <c r="D486" s="147"/>
      <c r="E486" s="148"/>
      <c r="F486" s="146"/>
      <c r="G486" s="114"/>
      <c r="H486" s="147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</row>
    <row r="487">
      <c r="A487" s="145"/>
      <c r="B487" s="146"/>
      <c r="C487" s="114"/>
      <c r="D487" s="147"/>
      <c r="E487" s="148"/>
      <c r="F487" s="146"/>
      <c r="G487" s="114"/>
      <c r="H487" s="147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</row>
    <row r="488">
      <c r="A488" s="145"/>
      <c r="B488" s="146"/>
      <c r="C488" s="114"/>
      <c r="D488" s="147"/>
      <c r="E488" s="148"/>
      <c r="F488" s="146"/>
      <c r="G488" s="114"/>
      <c r="H488" s="147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</row>
    <row r="489">
      <c r="A489" s="145"/>
      <c r="B489" s="146"/>
      <c r="C489" s="114"/>
      <c r="D489" s="147"/>
      <c r="E489" s="148"/>
      <c r="F489" s="146"/>
      <c r="G489" s="114"/>
      <c r="H489" s="147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</row>
    <row r="490">
      <c r="A490" s="145"/>
      <c r="B490" s="146"/>
      <c r="C490" s="114"/>
      <c r="D490" s="147"/>
      <c r="E490" s="148"/>
      <c r="F490" s="146"/>
      <c r="G490" s="114"/>
      <c r="H490" s="147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</row>
    <row r="491">
      <c r="A491" s="145"/>
      <c r="B491" s="146"/>
      <c r="C491" s="114"/>
      <c r="D491" s="147"/>
      <c r="E491" s="148"/>
      <c r="F491" s="146"/>
      <c r="G491" s="114"/>
      <c r="H491" s="147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</row>
    <row r="492">
      <c r="A492" s="145"/>
      <c r="B492" s="146"/>
      <c r="C492" s="114"/>
      <c r="D492" s="147"/>
      <c r="E492" s="148"/>
      <c r="F492" s="146"/>
      <c r="G492" s="114"/>
      <c r="H492" s="147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</row>
    <row r="493">
      <c r="A493" s="145"/>
      <c r="B493" s="146"/>
      <c r="C493" s="114"/>
      <c r="D493" s="147"/>
      <c r="E493" s="148"/>
      <c r="F493" s="146"/>
      <c r="G493" s="114"/>
      <c r="H493" s="147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</row>
    <row r="494">
      <c r="A494" s="145"/>
      <c r="B494" s="146"/>
      <c r="C494" s="114"/>
      <c r="D494" s="147"/>
      <c r="E494" s="148"/>
      <c r="F494" s="146"/>
      <c r="G494" s="114"/>
      <c r="H494" s="147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</row>
    <row r="495">
      <c r="A495" s="145"/>
      <c r="B495" s="146"/>
      <c r="C495" s="114"/>
      <c r="D495" s="147"/>
      <c r="E495" s="148"/>
      <c r="F495" s="146"/>
      <c r="G495" s="114"/>
      <c r="H495" s="147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</row>
    <row r="496">
      <c r="A496" s="145"/>
      <c r="B496" s="146"/>
      <c r="C496" s="114"/>
      <c r="D496" s="147"/>
      <c r="E496" s="148"/>
      <c r="F496" s="146"/>
      <c r="G496" s="114"/>
      <c r="H496" s="147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</row>
    <row r="497">
      <c r="A497" s="145"/>
      <c r="B497" s="146"/>
      <c r="C497" s="114"/>
      <c r="D497" s="147"/>
      <c r="E497" s="148"/>
      <c r="F497" s="146"/>
      <c r="G497" s="114"/>
      <c r="H497" s="147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</row>
    <row r="498">
      <c r="A498" s="145"/>
      <c r="B498" s="146"/>
      <c r="C498" s="114"/>
      <c r="D498" s="147"/>
      <c r="E498" s="148"/>
      <c r="F498" s="146"/>
      <c r="G498" s="114"/>
      <c r="H498" s="147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</row>
    <row r="499">
      <c r="A499" s="145"/>
      <c r="B499" s="146"/>
      <c r="C499" s="114"/>
      <c r="D499" s="147"/>
      <c r="E499" s="148"/>
      <c r="F499" s="146"/>
      <c r="G499" s="114"/>
      <c r="H499" s="147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</row>
    <row r="500">
      <c r="A500" s="145"/>
      <c r="B500" s="146"/>
      <c r="C500" s="114"/>
      <c r="D500" s="147"/>
      <c r="E500" s="148"/>
      <c r="F500" s="146"/>
      <c r="G500" s="114"/>
      <c r="H500" s="147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</row>
    <row r="501">
      <c r="A501" s="145"/>
      <c r="B501" s="146"/>
      <c r="C501" s="114"/>
      <c r="D501" s="147"/>
      <c r="E501" s="148"/>
      <c r="F501" s="146"/>
      <c r="G501" s="114"/>
      <c r="H501" s="147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</row>
    <row r="502">
      <c r="A502" s="145"/>
      <c r="B502" s="146"/>
      <c r="C502" s="114"/>
      <c r="D502" s="147"/>
      <c r="E502" s="148"/>
      <c r="F502" s="146"/>
      <c r="G502" s="114"/>
      <c r="H502" s="147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</row>
    <row r="503">
      <c r="A503" s="145"/>
      <c r="B503" s="146"/>
      <c r="C503" s="114"/>
      <c r="D503" s="147"/>
      <c r="E503" s="148"/>
      <c r="F503" s="146"/>
      <c r="G503" s="114"/>
      <c r="H503" s="147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</row>
    <row r="504">
      <c r="A504" s="145"/>
      <c r="B504" s="146"/>
      <c r="C504" s="114"/>
      <c r="D504" s="147"/>
      <c r="E504" s="148"/>
      <c r="F504" s="146"/>
      <c r="G504" s="114"/>
      <c r="H504" s="147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</row>
    <row r="505">
      <c r="A505" s="145"/>
      <c r="B505" s="146"/>
      <c r="C505" s="114"/>
      <c r="D505" s="147"/>
      <c r="E505" s="148"/>
      <c r="F505" s="146"/>
      <c r="G505" s="114"/>
      <c r="H505" s="147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</row>
    <row r="506">
      <c r="A506" s="145"/>
      <c r="B506" s="146"/>
      <c r="C506" s="114"/>
      <c r="D506" s="147"/>
      <c r="E506" s="148"/>
      <c r="F506" s="146"/>
      <c r="G506" s="114"/>
      <c r="H506" s="147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</row>
    <row r="507">
      <c r="A507" s="145"/>
      <c r="B507" s="146"/>
      <c r="C507" s="114"/>
      <c r="D507" s="147"/>
      <c r="E507" s="148"/>
      <c r="F507" s="146"/>
      <c r="G507" s="114"/>
      <c r="H507" s="147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</row>
    <row r="508">
      <c r="A508" s="145"/>
      <c r="B508" s="146"/>
      <c r="C508" s="114"/>
      <c r="D508" s="147"/>
      <c r="E508" s="148"/>
      <c r="F508" s="146"/>
      <c r="G508" s="114"/>
      <c r="H508" s="147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</row>
    <row r="509">
      <c r="A509" s="145"/>
      <c r="B509" s="146"/>
      <c r="C509" s="114"/>
      <c r="D509" s="147"/>
      <c r="E509" s="148"/>
      <c r="F509" s="146"/>
      <c r="G509" s="114"/>
      <c r="H509" s="147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</row>
    <row r="510">
      <c r="A510" s="145"/>
      <c r="B510" s="146"/>
      <c r="C510" s="114"/>
      <c r="D510" s="147"/>
      <c r="E510" s="148"/>
      <c r="F510" s="146"/>
      <c r="G510" s="114"/>
      <c r="H510" s="147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</row>
    <row r="511">
      <c r="A511" s="145"/>
      <c r="B511" s="146"/>
      <c r="C511" s="114"/>
      <c r="D511" s="147"/>
      <c r="E511" s="148"/>
      <c r="F511" s="146"/>
      <c r="G511" s="114"/>
      <c r="H511" s="147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</row>
    <row r="512">
      <c r="A512" s="145"/>
      <c r="B512" s="146"/>
      <c r="C512" s="114"/>
      <c r="D512" s="147"/>
      <c r="E512" s="148"/>
      <c r="F512" s="146"/>
      <c r="G512" s="114"/>
      <c r="H512" s="147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</row>
    <row r="513">
      <c r="A513" s="145"/>
      <c r="B513" s="146"/>
      <c r="C513" s="114"/>
      <c r="D513" s="147"/>
      <c r="E513" s="148"/>
      <c r="F513" s="146"/>
      <c r="G513" s="114"/>
      <c r="H513" s="147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</row>
    <row r="514">
      <c r="A514" s="145"/>
      <c r="B514" s="146"/>
      <c r="C514" s="114"/>
      <c r="D514" s="147"/>
      <c r="E514" s="148"/>
      <c r="F514" s="146"/>
      <c r="G514" s="114"/>
      <c r="H514" s="147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</row>
    <row r="515">
      <c r="A515" s="145"/>
      <c r="B515" s="146"/>
      <c r="C515" s="114"/>
      <c r="D515" s="147"/>
      <c r="E515" s="148"/>
      <c r="F515" s="146"/>
      <c r="G515" s="114"/>
      <c r="H515" s="147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</row>
    <row r="516">
      <c r="A516" s="145"/>
      <c r="B516" s="146"/>
      <c r="C516" s="114"/>
      <c r="D516" s="147"/>
      <c r="E516" s="148"/>
      <c r="F516" s="146"/>
      <c r="G516" s="114"/>
      <c r="H516" s="147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</row>
    <row r="517">
      <c r="A517" s="145"/>
      <c r="B517" s="146"/>
      <c r="C517" s="114"/>
      <c r="D517" s="147"/>
      <c r="E517" s="148"/>
      <c r="F517" s="146"/>
      <c r="G517" s="114"/>
      <c r="H517" s="147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</row>
    <row r="518">
      <c r="A518" s="145"/>
      <c r="B518" s="146"/>
      <c r="C518" s="114"/>
      <c r="D518" s="147"/>
      <c r="E518" s="148"/>
      <c r="F518" s="146"/>
      <c r="G518" s="114"/>
      <c r="H518" s="147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</row>
    <row r="519">
      <c r="A519" s="145"/>
      <c r="B519" s="146"/>
      <c r="C519" s="114"/>
      <c r="D519" s="147"/>
      <c r="E519" s="148"/>
      <c r="F519" s="146"/>
      <c r="G519" s="114"/>
      <c r="H519" s="147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</row>
    <row r="520">
      <c r="A520" s="145"/>
      <c r="B520" s="146"/>
      <c r="C520" s="114"/>
      <c r="D520" s="147"/>
      <c r="E520" s="148"/>
      <c r="F520" s="146"/>
      <c r="G520" s="114"/>
      <c r="H520" s="147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</row>
    <row r="521">
      <c r="A521" s="145"/>
      <c r="B521" s="146"/>
      <c r="C521" s="114"/>
      <c r="D521" s="147"/>
      <c r="E521" s="148"/>
      <c r="F521" s="146"/>
      <c r="G521" s="114"/>
      <c r="H521" s="147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</row>
    <row r="522">
      <c r="A522" s="145"/>
      <c r="B522" s="146"/>
      <c r="C522" s="114"/>
      <c r="D522" s="147"/>
      <c r="E522" s="148"/>
      <c r="F522" s="146"/>
      <c r="G522" s="114"/>
      <c r="H522" s="147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</row>
    <row r="523">
      <c r="A523" s="145"/>
      <c r="B523" s="146"/>
      <c r="C523" s="114"/>
      <c r="D523" s="147"/>
      <c r="E523" s="148"/>
      <c r="F523" s="146"/>
      <c r="G523" s="114"/>
      <c r="H523" s="147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</row>
    <row r="524">
      <c r="A524" s="145"/>
      <c r="B524" s="146"/>
      <c r="C524" s="114"/>
      <c r="D524" s="147"/>
      <c r="E524" s="148"/>
      <c r="F524" s="146"/>
      <c r="G524" s="114"/>
      <c r="H524" s="147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</row>
    <row r="525">
      <c r="A525" s="145"/>
      <c r="B525" s="146"/>
      <c r="C525" s="114"/>
      <c r="D525" s="147"/>
      <c r="E525" s="148"/>
      <c r="F525" s="146"/>
      <c r="G525" s="114"/>
      <c r="H525" s="147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</row>
    <row r="526">
      <c r="A526" s="145"/>
      <c r="B526" s="146"/>
      <c r="C526" s="114"/>
      <c r="D526" s="147"/>
      <c r="E526" s="148"/>
      <c r="F526" s="146"/>
      <c r="G526" s="114"/>
      <c r="H526" s="147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</row>
    <row r="527">
      <c r="A527" s="145"/>
      <c r="B527" s="146"/>
      <c r="C527" s="114"/>
      <c r="D527" s="147"/>
      <c r="E527" s="148"/>
      <c r="F527" s="146"/>
      <c r="G527" s="114"/>
      <c r="H527" s="147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</row>
    <row r="528">
      <c r="A528" s="145"/>
      <c r="B528" s="146"/>
      <c r="C528" s="114"/>
      <c r="D528" s="147"/>
      <c r="E528" s="148"/>
      <c r="F528" s="146"/>
      <c r="G528" s="114"/>
      <c r="H528" s="147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</row>
    <row r="529">
      <c r="A529" s="145"/>
      <c r="B529" s="146"/>
      <c r="C529" s="114"/>
      <c r="D529" s="147"/>
      <c r="E529" s="148"/>
      <c r="F529" s="146"/>
      <c r="G529" s="114"/>
      <c r="H529" s="147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</row>
    <row r="530">
      <c r="A530" s="145"/>
      <c r="B530" s="146"/>
      <c r="C530" s="114"/>
      <c r="D530" s="147"/>
      <c r="E530" s="148"/>
      <c r="F530" s="146"/>
      <c r="G530" s="114"/>
      <c r="H530" s="147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</row>
    <row r="531">
      <c r="A531" s="145"/>
      <c r="B531" s="146"/>
      <c r="C531" s="114"/>
      <c r="D531" s="147"/>
      <c r="E531" s="148"/>
      <c r="F531" s="146"/>
      <c r="G531" s="114"/>
      <c r="H531" s="147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</row>
    <row r="532">
      <c r="A532" s="145"/>
      <c r="B532" s="146"/>
      <c r="C532" s="114"/>
      <c r="D532" s="147"/>
      <c r="E532" s="148"/>
      <c r="F532" s="146"/>
      <c r="G532" s="114"/>
      <c r="H532" s="147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</row>
    <row r="533">
      <c r="A533" s="145"/>
      <c r="B533" s="146"/>
      <c r="C533" s="114"/>
      <c r="D533" s="147"/>
      <c r="E533" s="148"/>
      <c r="F533" s="146"/>
      <c r="G533" s="114"/>
      <c r="H533" s="147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</row>
    <row r="534">
      <c r="A534" s="145"/>
      <c r="B534" s="146"/>
      <c r="C534" s="114"/>
      <c r="D534" s="147"/>
      <c r="E534" s="148"/>
      <c r="F534" s="146"/>
      <c r="G534" s="114"/>
      <c r="H534" s="147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</row>
    <row r="535">
      <c r="A535" s="145"/>
      <c r="B535" s="146"/>
      <c r="C535" s="114"/>
      <c r="D535" s="147"/>
      <c r="E535" s="148"/>
      <c r="F535" s="146"/>
      <c r="G535" s="114"/>
      <c r="H535" s="147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</row>
    <row r="536">
      <c r="A536" s="145"/>
      <c r="B536" s="146"/>
      <c r="C536" s="114"/>
      <c r="D536" s="147"/>
      <c r="E536" s="148"/>
      <c r="F536" s="146"/>
      <c r="G536" s="114"/>
      <c r="H536" s="147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</row>
    <row r="537">
      <c r="A537" s="145"/>
      <c r="B537" s="146"/>
      <c r="C537" s="114"/>
      <c r="D537" s="147"/>
      <c r="E537" s="148"/>
      <c r="F537" s="146"/>
      <c r="G537" s="114"/>
      <c r="H537" s="147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</row>
    <row r="538">
      <c r="A538" s="145"/>
      <c r="B538" s="146"/>
      <c r="C538" s="114"/>
      <c r="D538" s="147"/>
      <c r="E538" s="148"/>
      <c r="F538" s="146"/>
      <c r="G538" s="114"/>
      <c r="H538" s="147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</row>
    <row r="539">
      <c r="A539" s="145"/>
      <c r="B539" s="146"/>
      <c r="C539" s="114"/>
      <c r="D539" s="147"/>
      <c r="E539" s="148"/>
      <c r="F539" s="146"/>
      <c r="G539" s="114"/>
      <c r="H539" s="147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</row>
    <row r="540">
      <c r="A540" s="145"/>
      <c r="B540" s="146"/>
      <c r="C540" s="114"/>
      <c r="D540" s="147"/>
      <c r="E540" s="148"/>
      <c r="F540" s="146"/>
      <c r="G540" s="114"/>
      <c r="H540" s="147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</row>
    <row r="541">
      <c r="A541" s="145"/>
      <c r="B541" s="146"/>
      <c r="C541" s="114"/>
      <c r="D541" s="147"/>
      <c r="E541" s="148"/>
      <c r="F541" s="146"/>
      <c r="G541" s="114"/>
      <c r="H541" s="147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</row>
    <row r="542">
      <c r="A542" s="145"/>
      <c r="B542" s="146"/>
      <c r="C542" s="114"/>
      <c r="D542" s="147"/>
      <c r="E542" s="148"/>
      <c r="F542" s="146"/>
      <c r="G542" s="114"/>
      <c r="H542" s="147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</row>
    <row r="543">
      <c r="A543" s="145"/>
      <c r="B543" s="146"/>
      <c r="C543" s="114"/>
      <c r="D543" s="147"/>
      <c r="E543" s="148"/>
      <c r="F543" s="146"/>
      <c r="G543" s="114"/>
      <c r="H543" s="147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</row>
    <row r="544">
      <c r="A544" s="145"/>
      <c r="B544" s="146"/>
      <c r="C544" s="114"/>
      <c r="D544" s="147"/>
      <c r="E544" s="148"/>
      <c r="F544" s="146"/>
      <c r="G544" s="114"/>
      <c r="H544" s="147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</row>
    <row r="545">
      <c r="A545" s="145"/>
      <c r="B545" s="146"/>
      <c r="C545" s="114"/>
      <c r="D545" s="147"/>
      <c r="E545" s="148"/>
      <c r="F545" s="146"/>
      <c r="G545" s="114"/>
      <c r="H545" s="147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</row>
    <row r="546">
      <c r="A546" s="145"/>
      <c r="B546" s="146"/>
      <c r="C546" s="114"/>
      <c r="D546" s="147"/>
      <c r="E546" s="148"/>
      <c r="F546" s="146"/>
      <c r="G546" s="114"/>
      <c r="H546" s="147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</row>
    <row r="547">
      <c r="A547" s="145"/>
      <c r="B547" s="146"/>
      <c r="C547" s="114"/>
      <c r="D547" s="147"/>
      <c r="E547" s="148"/>
      <c r="F547" s="146"/>
      <c r="G547" s="114"/>
      <c r="H547" s="147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</row>
    <row r="548">
      <c r="A548" s="145"/>
      <c r="B548" s="146"/>
      <c r="C548" s="114"/>
      <c r="D548" s="147"/>
      <c r="E548" s="148"/>
      <c r="F548" s="146"/>
      <c r="G548" s="114"/>
      <c r="H548" s="147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</row>
    <row r="549">
      <c r="A549" s="145"/>
      <c r="B549" s="146"/>
      <c r="C549" s="114"/>
      <c r="D549" s="147"/>
      <c r="E549" s="148"/>
      <c r="F549" s="146"/>
      <c r="G549" s="114"/>
      <c r="H549" s="147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</row>
    <row r="550">
      <c r="A550" s="145"/>
      <c r="B550" s="146"/>
      <c r="C550" s="114"/>
      <c r="D550" s="147"/>
      <c r="E550" s="148"/>
      <c r="F550" s="146"/>
      <c r="G550" s="114"/>
      <c r="H550" s="147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</row>
    <row r="551">
      <c r="A551" s="145"/>
      <c r="B551" s="146"/>
      <c r="C551" s="114"/>
      <c r="D551" s="147"/>
      <c r="E551" s="148"/>
      <c r="F551" s="146"/>
      <c r="G551" s="114"/>
      <c r="H551" s="147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</row>
    <row r="552">
      <c r="A552" s="145"/>
      <c r="B552" s="146"/>
      <c r="C552" s="114"/>
      <c r="D552" s="147"/>
      <c r="E552" s="148"/>
      <c r="F552" s="146"/>
      <c r="G552" s="114"/>
      <c r="H552" s="147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</row>
    <row r="553">
      <c r="A553" s="145"/>
      <c r="B553" s="146"/>
      <c r="C553" s="114"/>
      <c r="D553" s="147"/>
      <c r="E553" s="148"/>
      <c r="F553" s="146"/>
      <c r="G553" s="114"/>
      <c r="H553" s="147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</row>
    <row r="554">
      <c r="A554" s="145"/>
      <c r="B554" s="146"/>
      <c r="C554" s="114"/>
      <c r="D554" s="147"/>
      <c r="E554" s="148"/>
      <c r="F554" s="146"/>
      <c r="G554" s="114"/>
      <c r="H554" s="147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</row>
    <row r="555">
      <c r="A555" s="145"/>
      <c r="B555" s="146"/>
      <c r="C555" s="114"/>
      <c r="D555" s="147"/>
      <c r="E555" s="148"/>
      <c r="F555" s="146"/>
      <c r="G555" s="114"/>
      <c r="H555" s="147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</row>
    <row r="556">
      <c r="A556" s="145"/>
      <c r="B556" s="146"/>
      <c r="C556" s="114"/>
      <c r="D556" s="147"/>
      <c r="E556" s="148"/>
      <c r="F556" s="146"/>
      <c r="G556" s="114"/>
      <c r="H556" s="147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</row>
    <row r="557">
      <c r="A557" s="145"/>
      <c r="B557" s="146"/>
      <c r="C557" s="114"/>
      <c r="D557" s="147"/>
      <c r="E557" s="148"/>
      <c r="F557" s="146"/>
      <c r="G557" s="114"/>
      <c r="H557" s="147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</row>
    <row r="558">
      <c r="A558" s="145"/>
      <c r="B558" s="146"/>
      <c r="C558" s="114"/>
      <c r="D558" s="147"/>
      <c r="E558" s="148"/>
      <c r="F558" s="146"/>
      <c r="G558" s="114"/>
      <c r="H558" s="147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</row>
    <row r="559">
      <c r="A559" s="145"/>
      <c r="B559" s="146"/>
      <c r="C559" s="114"/>
      <c r="D559" s="147"/>
      <c r="E559" s="148"/>
      <c r="F559" s="146"/>
      <c r="G559" s="114"/>
      <c r="H559" s="147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</row>
    <row r="560">
      <c r="A560" s="145"/>
      <c r="B560" s="146"/>
      <c r="C560" s="114"/>
      <c r="D560" s="147"/>
      <c r="E560" s="148"/>
      <c r="F560" s="146"/>
      <c r="G560" s="114"/>
      <c r="H560" s="147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</row>
    <row r="561">
      <c r="A561" s="145"/>
      <c r="B561" s="146"/>
      <c r="C561" s="114"/>
      <c r="D561" s="147"/>
      <c r="E561" s="148"/>
      <c r="F561" s="146"/>
      <c r="G561" s="114"/>
      <c r="H561" s="147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</row>
    <row r="562">
      <c r="A562" s="145"/>
      <c r="B562" s="146"/>
      <c r="C562" s="114"/>
      <c r="D562" s="147"/>
      <c r="E562" s="148"/>
      <c r="F562" s="146"/>
      <c r="G562" s="114"/>
      <c r="H562" s="147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</row>
    <row r="563">
      <c r="A563" s="145"/>
      <c r="B563" s="146"/>
      <c r="C563" s="114"/>
      <c r="D563" s="147"/>
      <c r="E563" s="148"/>
      <c r="F563" s="146"/>
      <c r="G563" s="114"/>
      <c r="H563" s="147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</row>
    <row r="564">
      <c r="A564" s="145"/>
      <c r="B564" s="146"/>
      <c r="C564" s="114"/>
      <c r="D564" s="147"/>
      <c r="E564" s="148"/>
      <c r="F564" s="146"/>
      <c r="G564" s="114"/>
      <c r="H564" s="147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</row>
    <row r="565">
      <c r="A565" s="145"/>
      <c r="B565" s="146"/>
      <c r="C565" s="114"/>
      <c r="D565" s="147"/>
      <c r="E565" s="148"/>
      <c r="F565" s="146"/>
      <c r="G565" s="114"/>
      <c r="H565" s="147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</row>
    <row r="566">
      <c r="A566" s="145"/>
      <c r="B566" s="146"/>
      <c r="C566" s="114"/>
      <c r="D566" s="147"/>
      <c r="E566" s="148"/>
      <c r="F566" s="146"/>
      <c r="G566" s="114"/>
      <c r="H566" s="147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</row>
    <row r="567">
      <c r="A567" s="145"/>
      <c r="B567" s="146"/>
      <c r="C567" s="114"/>
      <c r="D567" s="147"/>
      <c r="E567" s="148"/>
      <c r="F567" s="146"/>
      <c r="G567" s="114"/>
      <c r="H567" s="147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</row>
    <row r="568">
      <c r="A568" s="145"/>
      <c r="B568" s="146"/>
      <c r="C568" s="114"/>
      <c r="D568" s="147"/>
      <c r="E568" s="148"/>
      <c r="F568" s="146"/>
      <c r="G568" s="114"/>
      <c r="H568" s="147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</row>
    <row r="569">
      <c r="A569" s="145"/>
      <c r="B569" s="146"/>
      <c r="C569" s="114"/>
      <c r="D569" s="147"/>
      <c r="E569" s="148"/>
      <c r="F569" s="146"/>
      <c r="G569" s="114"/>
      <c r="H569" s="147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</row>
    <row r="570">
      <c r="A570" s="145"/>
      <c r="B570" s="146"/>
      <c r="C570" s="114"/>
      <c r="D570" s="147"/>
      <c r="E570" s="148"/>
      <c r="F570" s="146"/>
      <c r="G570" s="114"/>
      <c r="H570" s="147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</row>
    <row r="571">
      <c r="A571" s="145"/>
      <c r="B571" s="146"/>
      <c r="C571" s="114"/>
      <c r="D571" s="147"/>
      <c r="E571" s="148"/>
      <c r="F571" s="146"/>
      <c r="G571" s="114"/>
      <c r="H571" s="147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</row>
    <row r="572">
      <c r="A572" s="145"/>
      <c r="B572" s="146"/>
      <c r="C572" s="114"/>
      <c r="D572" s="147"/>
      <c r="E572" s="148"/>
      <c r="F572" s="146"/>
      <c r="G572" s="114"/>
      <c r="H572" s="147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</row>
    <row r="573">
      <c r="A573" s="145"/>
      <c r="B573" s="146"/>
      <c r="C573" s="114"/>
      <c r="D573" s="147"/>
      <c r="E573" s="148"/>
      <c r="F573" s="146"/>
      <c r="G573" s="114"/>
      <c r="H573" s="147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</row>
    <row r="574">
      <c r="A574" s="145"/>
      <c r="B574" s="146"/>
      <c r="C574" s="114"/>
      <c r="D574" s="147"/>
      <c r="E574" s="148"/>
      <c r="F574" s="146"/>
      <c r="G574" s="114"/>
      <c r="H574" s="147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</row>
    <row r="575">
      <c r="A575" s="145"/>
      <c r="B575" s="146"/>
      <c r="C575" s="114"/>
      <c r="D575" s="147"/>
      <c r="E575" s="148"/>
      <c r="F575" s="146"/>
      <c r="G575" s="114"/>
      <c r="H575" s="147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  <c r="AH575" s="118"/>
      <c r="AI575" s="118"/>
      <c r="AJ575" s="118"/>
      <c r="AK575" s="118"/>
    </row>
    <row r="576">
      <c r="A576" s="145"/>
      <c r="B576" s="146"/>
      <c r="C576" s="114"/>
      <c r="D576" s="147"/>
      <c r="E576" s="148"/>
      <c r="F576" s="146"/>
      <c r="G576" s="114"/>
      <c r="H576" s="147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8"/>
      <c r="AI576" s="118"/>
      <c r="AJ576" s="118"/>
      <c r="AK576" s="118"/>
    </row>
    <row r="577">
      <c r="A577" s="145"/>
      <c r="B577" s="146"/>
      <c r="C577" s="114"/>
      <c r="D577" s="147"/>
      <c r="E577" s="148"/>
      <c r="F577" s="146"/>
      <c r="G577" s="114"/>
      <c r="H577" s="147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  <c r="AH577" s="118"/>
      <c r="AI577" s="118"/>
      <c r="AJ577" s="118"/>
      <c r="AK577" s="118"/>
    </row>
    <row r="578">
      <c r="A578" s="145"/>
      <c r="B578" s="146"/>
      <c r="C578" s="114"/>
      <c r="D578" s="147"/>
      <c r="E578" s="148"/>
      <c r="F578" s="146"/>
      <c r="G578" s="114"/>
      <c r="H578" s="147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  <c r="AH578" s="118"/>
      <c r="AI578" s="118"/>
      <c r="AJ578" s="118"/>
      <c r="AK578" s="118"/>
    </row>
    <row r="579">
      <c r="A579" s="145"/>
      <c r="B579" s="146"/>
      <c r="C579" s="114"/>
      <c r="D579" s="147"/>
      <c r="E579" s="148"/>
      <c r="F579" s="146"/>
      <c r="G579" s="114"/>
      <c r="H579" s="147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</row>
    <row r="580">
      <c r="A580" s="145"/>
      <c r="B580" s="146"/>
      <c r="C580" s="114"/>
      <c r="D580" s="147"/>
      <c r="E580" s="148"/>
      <c r="F580" s="146"/>
      <c r="G580" s="114"/>
      <c r="H580" s="147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  <c r="AH580" s="118"/>
      <c r="AI580" s="118"/>
      <c r="AJ580" s="118"/>
      <c r="AK580" s="118"/>
    </row>
    <row r="581">
      <c r="A581" s="145"/>
      <c r="B581" s="146"/>
      <c r="C581" s="114"/>
      <c r="D581" s="147"/>
      <c r="E581" s="148"/>
      <c r="F581" s="146"/>
      <c r="G581" s="114"/>
      <c r="H581" s="147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  <c r="AH581" s="118"/>
      <c r="AI581" s="118"/>
      <c r="AJ581" s="118"/>
      <c r="AK581" s="118"/>
    </row>
    <row r="582">
      <c r="A582" s="145"/>
      <c r="B582" s="146"/>
      <c r="C582" s="114"/>
      <c r="D582" s="147"/>
      <c r="E582" s="148"/>
      <c r="F582" s="146"/>
      <c r="G582" s="114"/>
      <c r="H582" s="147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</row>
    <row r="583">
      <c r="A583" s="145"/>
      <c r="B583" s="146"/>
      <c r="C583" s="114"/>
      <c r="D583" s="147"/>
      <c r="E583" s="148"/>
      <c r="F583" s="146"/>
      <c r="G583" s="114"/>
      <c r="H583" s="147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</row>
    <row r="584">
      <c r="A584" s="145"/>
      <c r="B584" s="146"/>
      <c r="C584" s="114"/>
      <c r="D584" s="147"/>
      <c r="E584" s="148"/>
      <c r="F584" s="146"/>
      <c r="G584" s="114"/>
      <c r="H584" s="147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</row>
    <row r="585">
      <c r="A585" s="145"/>
      <c r="B585" s="146"/>
      <c r="C585" s="114"/>
      <c r="D585" s="147"/>
      <c r="E585" s="148"/>
      <c r="F585" s="146"/>
      <c r="G585" s="114"/>
      <c r="H585" s="147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</row>
    <row r="586">
      <c r="A586" s="145"/>
      <c r="B586" s="146"/>
      <c r="C586" s="114"/>
      <c r="D586" s="147"/>
      <c r="E586" s="148"/>
      <c r="F586" s="146"/>
      <c r="G586" s="114"/>
      <c r="H586" s="147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</row>
    <row r="587">
      <c r="A587" s="145"/>
      <c r="B587" s="146"/>
      <c r="C587" s="114"/>
      <c r="D587" s="147"/>
      <c r="E587" s="148"/>
      <c r="F587" s="146"/>
      <c r="G587" s="114"/>
      <c r="H587" s="147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</row>
    <row r="588">
      <c r="A588" s="145"/>
      <c r="B588" s="146"/>
      <c r="C588" s="114"/>
      <c r="D588" s="147"/>
      <c r="E588" s="148"/>
      <c r="F588" s="146"/>
      <c r="G588" s="114"/>
      <c r="H588" s="147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</row>
    <row r="589">
      <c r="A589" s="145"/>
      <c r="B589" s="146"/>
      <c r="C589" s="114"/>
      <c r="D589" s="147"/>
      <c r="E589" s="148"/>
      <c r="F589" s="146"/>
      <c r="G589" s="114"/>
      <c r="H589" s="147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</row>
    <row r="590">
      <c r="A590" s="145"/>
      <c r="B590" s="146"/>
      <c r="C590" s="114"/>
      <c r="D590" s="147"/>
      <c r="E590" s="148"/>
      <c r="F590" s="146"/>
      <c r="G590" s="114"/>
      <c r="H590" s="147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</row>
    <row r="591">
      <c r="A591" s="145"/>
      <c r="B591" s="146"/>
      <c r="C591" s="114"/>
      <c r="D591" s="147"/>
      <c r="E591" s="148"/>
      <c r="F591" s="146"/>
      <c r="G591" s="114"/>
      <c r="H591" s="147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</row>
    <row r="592">
      <c r="A592" s="145"/>
      <c r="B592" s="146"/>
      <c r="C592" s="114"/>
      <c r="D592" s="147"/>
      <c r="E592" s="148"/>
      <c r="F592" s="146"/>
      <c r="G592" s="114"/>
      <c r="H592" s="147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</row>
    <row r="593">
      <c r="A593" s="145"/>
      <c r="B593" s="146"/>
      <c r="C593" s="114"/>
      <c r="D593" s="147"/>
      <c r="E593" s="148"/>
      <c r="F593" s="146"/>
      <c r="G593" s="114"/>
      <c r="H593" s="147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</row>
    <row r="594">
      <c r="A594" s="145"/>
      <c r="B594" s="146"/>
      <c r="C594" s="114"/>
      <c r="D594" s="147"/>
      <c r="E594" s="148"/>
      <c r="F594" s="146"/>
      <c r="G594" s="114"/>
      <c r="H594" s="147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</row>
    <row r="595">
      <c r="A595" s="145"/>
      <c r="B595" s="146"/>
      <c r="C595" s="114"/>
      <c r="D595" s="147"/>
      <c r="E595" s="148"/>
      <c r="F595" s="146"/>
      <c r="G595" s="114"/>
      <c r="H595" s="147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</row>
    <row r="596">
      <c r="A596" s="145"/>
      <c r="B596" s="146"/>
      <c r="C596" s="114"/>
      <c r="D596" s="147"/>
      <c r="E596" s="148"/>
      <c r="F596" s="146"/>
      <c r="G596" s="114"/>
      <c r="H596" s="147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</row>
    <row r="597">
      <c r="A597" s="145"/>
      <c r="B597" s="146"/>
      <c r="C597" s="114"/>
      <c r="D597" s="147"/>
      <c r="E597" s="148"/>
      <c r="F597" s="146"/>
      <c r="G597" s="114"/>
      <c r="H597" s="147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</row>
    <row r="598">
      <c r="A598" s="145"/>
      <c r="B598" s="146"/>
      <c r="C598" s="114"/>
      <c r="D598" s="147"/>
      <c r="E598" s="148"/>
      <c r="F598" s="146"/>
      <c r="G598" s="114"/>
      <c r="H598" s="147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</row>
    <row r="599">
      <c r="A599" s="145"/>
      <c r="B599" s="146"/>
      <c r="C599" s="114"/>
      <c r="D599" s="147"/>
      <c r="E599" s="148"/>
      <c r="F599" s="146"/>
      <c r="G599" s="114"/>
      <c r="H599" s="147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</row>
    <row r="600">
      <c r="A600" s="145"/>
      <c r="B600" s="146"/>
      <c r="C600" s="114"/>
      <c r="D600" s="147"/>
      <c r="E600" s="148"/>
      <c r="F600" s="146"/>
      <c r="G600" s="114"/>
      <c r="H600" s="147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</row>
    <row r="601">
      <c r="A601" s="145"/>
      <c r="B601" s="146"/>
      <c r="C601" s="114"/>
      <c r="D601" s="147"/>
      <c r="E601" s="148"/>
      <c r="F601" s="146"/>
      <c r="G601" s="114"/>
      <c r="H601" s="147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</row>
    <row r="602">
      <c r="A602" s="145"/>
      <c r="B602" s="146"/>
      <c r="C602" s="114"/>
      <c r="D602" s="147"/>
      <c r="E602" s="148"/>
      <c r="F602" s="146"/>
      <c r="G602" s="114"/>
      <c r="H602" s="147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</row>
    <row r="603">
      <c r="A603" s="145"/>
      <c r="B603" s="146"/>
      <c r="C603" s="114"/>
      <c r="D603" s="147"/>
      <c r="E603" s="148"/>
      <c r="F603" s="146"/>
      <c r="G603" s="114"/>
      <c r="H603" s="147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</row>
    <row r="604">
      <c r="A604" s="145"/>
      <c r="B604" s="146"/>
      <c r="C604" s="114"/>
      <c r="D604" s="147"/>
      <c r="E604" s="148"/>
      <c r="F604" s="146"/>
      <c r="G604" s="114"/>
      <c r="H604" s="147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</row>
    <row r="605">
      <c r="A605" s="145"/>
      <c r="B605" s="146"/>
      <c r="C605" s="114"/>
      <c r="D605" s="147"/>
      <c r="E605" s="148"/>
      <c r="F605" s="146"/>
      <c r="G605" s="114"/>
      <c r="H605" s="147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</row>
    <row r="606">
      <c r="A606" s="145"/>
      <c r="B606" s="146"/>
      <c r="C606" s="114"/>
      <c r="D606" s="147"/>
      <c r="E606" s="148"/>
      <c r="F606" s="146"/>
      <c r="G606" s="114"/>
      <c r="H606" s="147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</row>
    <row r="607">
      <c r="A607" s="145"/>
      <c r="B607" s="146"/>
      <c r="C607" s="114"/>
      <c r="D607" s="147"/>
      <c r="E607" s="148"/>
      <c r="F607" s="146"/>
      <c r="G607" s="114"/>
      <c r="H607" s="147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</row>
    <row r="608">
      <c r="A608" s="145"/>
      <c r="B608" s="146"/>
      <c r="C608" s="114"/>
      <c r="D608" s="147"/>
      <c r="E608" s="148"/>
      <c r="F608" s="146"/>
      <c r="G608" s="114"/>
      <c r="H608" s="147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</row>
    <row r="609">
      <c r="A609" s="145"/>
      <c r="B609" s="146"/>
      <c r="C609" s="114"/>
      <c r="D609" s="147"/>
      <c r="E609" s="148"/>
      <c r="F609" s="146"/>
      <c r="G609" s="114"/>
      <c r="H609" s="147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</row>
    <row r="610">
      <c r="A610" s="145"/>
      <c r="B610" s="146"/>
      <c r="C610" s="114"/>
      <c r="D610" s="147"/>
      <c r="E610" s="148"/>
      <c r="F610" s="146"/>
      <c r="G610" s="114"/>
      <c r="H610" s="147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</row>
    <row r="611">
      <c r="A611" s="145"/>
      <c r="B611" s="146"/>
      <c r="C611" s="114"/>
      <c r="D611" s="147"/>
      <c r="E611" s="148"/>
      <c r="F611" s="146"/>
      <c r="G611" s="114"/>
      <c r="H611" s="147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</row>
    <row r="612">
      <c r="A612" s="145"/>
      <c r="B612" s="146"/>
      <c r="C612" s="114"/>
      <c r="D612" s="147"/>
      <c r="E612" s="148"/>
      <c r="F612" s="146"/>
      <c r="G612" s="114"/>
      <c r="H612" s="147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</row>
    <row r="613">
      <c r="A613" s="145"/>
      <c r="B613" s="146"/>
      <c r="C613" s="114"/>
      <c r="D613" s="147"/>
      <c r="E613" s="148"/>
      <c r="F613" s="146"/>
      <c r="G613" s="114"/>
      <c r="H613" s="147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</row>
    <row r="614">
      <c r="A614" s="145"/>
      <c r="B614" s="146"/>
      <c r="C614" s="114"/>
      <c r="D614" s="147"/>
      <c r="E614" s="148"/>
      <c r="F614" s="146"/>
      <c r="G614" s="114"/>
      <c r="H614" s="147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</row>
    <row r="615">
      <c r="A615" s="145"/>
      <c r="B615" s="146"/>
      <c r="C615" s="114"/>
      <c r="D615" s="147"/>
      <c r="E615" s="148"/>
      <c r="F615" s="146"/>
      <c r="G615" s="114"/>
      <c r="H615" s="147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</row>
    <row r="616">
      <c r="A616" s="145"/>
      <c r="B616" s="146"/>
      <c r="C616" s="114"/>
      <c r="D616" s="147"/>
      <c r="E616" s="148"/>
      <c r="F616" s="146"/>
      <c r="G616" s="114"/>
      <c r="H616" s="147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</row>
    <row r="617">
      <c r="A617" s="145"/>
      <c r="B617" s="146"/>
      <c r="C617" s="114"/>
      <c r="D617" s="147"/>
      <c r="E617" s="148"/>
      <c r="F617" s="146"/>
      <c r="G617" s="114"/>
      <c r="H617" s="147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</row>
    <row r="618">
      <c r="A618" s="145"/>
      <c r="B618" s="146"/>
      <c r="C618" s="114"/>
      <c r="D618" s="147"/>
      <c r="E618" s="148"/>
      <c r="F618" s="146"/>
      <c r="G618" s="114"/>
      <c r="H618" s="147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</row>
    <row r="619">
      <c r="A619" s="145"/>
      <c r="B619" s="146"/>
      <c r="C619" s="114"/>
      <c r="D619" s="147"/>
      <c r="E619" s="148"/>
      <c r="F619" s="146"/>
      <c r="G619" s="114"/>
      <c r="H619" s="147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</row>
    <row r="620">
      <c r="A620" s="145"/>
      <c r="B620" s="146"/>
      <c r="C620" s="114"/>
      <c r="D620" s="147"/>
      <c r="E620" s="148"/>
      <c r="F620" s="146"/>
      <c r="G620" s="114"/>
      <c r="H620" s="147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</row>
    <row r="621">
      <c r="A621" s="145"/>
      <c r="B621" s="146"/>
      <c r="C621" s="114"/>
      <c r="D621" s="147"/>
      <c r="E621" s="148"/>
      <c r="F621" s="146"/>
      <c r="G621" s="114"/>
      <c r="H621" s="147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</row>
    <row r="622">
      <c r="A622" s="145"/>
      <c r="B622" s="146"/>
      <c r="C622" s="114"/>
      <c r="D622" s="147"/>
      <c r="E622" s="148"/>
      <c r="F622" s="146"/>
      <c r="G622" s="114"/>
      <c r="H622" s="147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</row>
    <row r="623">
      <c r="A623" s="145"/>
      <c r="B623" s="146"/>
      <c r="C623" s="114"/>
      <c r="D623" s="147"/>
      <c r="E623" s="148"/>
      <c r="F623" s="146"/>
      <c r="G623" s="114"/>
      <c r="H623" s="147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</row>
    <row r="624">
      <c r="A624" s="145"/>
      <c r="B624" s="146"/>
      <c r="C624" s="114"/>
      <c r="D624" s="147"/>
      <c r="E624" s="148"/>
      <c r="F624" s="146"/>
      <c r="G624" s="114"/>
      <c r="H624" s="147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</row>
    <row r="625">
      <c r="A625" s="145"/>
      <c r="B625" s="146"/>
      <c r="C625" s="114"/>
      <c r="D625" s="147"/>
      <c r="E625" s="148"/>
      <c r="F625" s="146"/>
      <c r="G625" s="114"/>
      <c r="H625" s="147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</row>
    <row r="626">
      <c r="A626" s="145"/>
      <c r="B626" s="146"/>
      <c r="C626" s="114"/>
      <c r="D626" s="147"/>
      <c r="E626" s="148"/>
      <c r="F626" s="146"/>
      <c r="G626" s="114"/>
      <c r="H626" s="147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</row>
    <row r="627">
      <c r="A627" s="145"/>
      <c r="B627" s="146"/>
      <c r="C627" s="114"/>
      <c r="D627" s="147"/>
      <c r="E627" s="148"/>
      <c r="F627" s="146"/>
      <c r="G627" s="114"/>
      <c r="H627" s="147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</row>
    <row r="628">
      <c r="A628" s="145"/>
      <c r="B628" s="146"/>
      <c r="C628" s="114"/>
      <c r="D628" s="147"/>
      <c r="E628" s="148"/>
      <c r="F628" s="146"/>
      <c r="G628" s="114"/>
      <c r="H628" s="147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</row>
    <row r="629">
      <c r="A629" s="145"/>
      <c r="B629" s="146"/>
      <c r="C629" s="114"/>
      <c r="D629" s="147"/>
      <c r="E629" s="148"/>
      <c r="F629" s="146"/>
      <c r="G629" s="114"/>
      <c r="H629" s="147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</row>
    <row r="630">
      <c r="A630" s="145"/>
      <c r="B630" s="146"/>
      <c r="C630" s="114"/>
      <c r="D630" s="147"/>
      <c r="E630" s="148"/>
      <c r="F630" s="146"/>
      <c r="G630" s="114"/>
      <c r="H630" s="147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</row>
    <row r="631">
      <c r="A631" s="145"/>
      <c r="B631" s="146"/>
      <c r="C631" s="114"/>
      <c r="D631" s="147"/>
      <c r="E631" s="148"/>
      <c r="F631" s="146"/>
      <c r="G631" s="114"/>
      <c r="H631" s="147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</row>
    <row r="632">
      <c r="A632" s="145"/>
      <c r="B632" s="146"/>
      <c r="C632" s="114"/>
      <c r="D632" s="147"/>
      <c r="E632" s="148"/>
      <c r="F632" s="146"/>
      <c r="G632" s="114"/>
      <c r="H632" s="147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</row>
    <row r="633">
      <c r="A633" s="145"/>
      <c r="B633" s="146"/>
      <c r="C633" s="114"/>
      <c r="D633" s="147"/>
      <c r="E633" s="148"/>
      <c r="F633" s="146"/>
      <c r="G633" s="114"/>
      <c r="H633" s="147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</row>
    <row r="634">
      <c r="A634" s="145"/>
      <c r="B634" s="146"/>
      <c r="C634" s="114"/>
      <c r="D634" s="147"/>
      <c r="E634" s="148"/>
      <c r="F634" s="146"/>
      <c r="G634" s="114"/>
      <c r="H634" s="147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</row>
    <row r="635">
      <c r="A635" s="145"/>
      <c r="B635" s="146"/>
      <c r="C635" s="114"/>
      <c r="D635" s="147"/>
      <c r="E635" s="148"/>
      <c r="F635" s="146"/>
      <c r="G635" s="114"/>
      <c r="H635" s="147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</row>
    <row r="636">
      <c r="A636" s="145"/>
      <c r="B636" s="146"/>
      <c r="C636" s="114"/>
      <c r="D636" s="147"/>
      <c r="E636" s="148"/>
      <c r="F636" s="146"/>
      <c r="G636" s="114"/>
      <c r="H636" s="147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</row>
    <row r="637">
      <c r="A637" s="145"/>
      <c r="B637" s="146"/>
      <c r="C637" s="114"/>
      <c r="D637" s="147"/>
      <c r="E637" s="148"/>
      <c r="F637" s="146"/>
      <c r="G637" s="114"/>
      <c r="H637" s="147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</row>
    <row r="638">
      <c r="A638" s="145"/>
      <c r="B638" s="146"/>
      <c r="C638" s="114"/>
      <c r="D638" s="147"/>
      <c r="E638" s="148"/>
      <c r="F638" s="146"/>
      <c r="G638" s="114"/>
      <c r="H638" s="147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</row>
    <row r="639">
      <c r="A639" s="145"/>
      <c r="B639" s="146"/>
      <c r="C639" s="114"/>
      <c r="D639" s="147"/>
      <c r="E639" s="148"/>
      <c r="F639" s="146"/>
      <c r="G639" s="114"/>
      <c r="H639" s="147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</row>
    <row r="640">
      <c r="A640" s="145"/>
      <c r="B640" s="146"/>
      <c r="C640" s="114"/>
      <c r="D640" s="147"/>
      <c r="E640" s="148"/>
      <c r="F640" s="146"/>
      <c r="G640" s="114"/>
      <c r="H640" s="147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</row>
    <row r="641">
      <c r="A641" s="145"/>
      <c r="B641" s="146"/>
      <c r="C641" s="114"/>
      <c r="D641" s="147"/>
      <c r="E641" s="148"/>
      <c r="F641" s="146"/>
      <c r="G641" s="114"/>
      <c r="H641" s="147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</row>
    <row r="642">
      <c r="A642" s="145"/>
      <c r="B642" s="146"/>
      <c r="C642" s="114"/>
      <c r="D642" s="147"/>
      <c r="E642" s="148"/>
      <c r="F642" s="146"/>
      <c r="G642" s="114"/>
      <c r="H642" s="147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</row>
    <row r="643">
      <c r="A643" s="145"/>
      <c r="B643" s="146"/>
      <c r="C643" s="114"/>
      <c r="D643" s="147"/>
      <c r="E643" s="148"/>
      <c r="F643" s="146"/>
      <c r="G643" s="114"/>
      <c r="H643" s="147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</row>
    <row r="644">
      <c r="A644" s="145"/>
      <c r="B644" s="146"/>
      <c r="C644" s="114"/>
      <c r="D644" s="147"/>
      <c r="E644" s="148"/>
      <c r="F644" s="146"/>
      <c r="G644" s="114"/>
      <c r="H644" s="147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</row>
    <row r="645">
      <c r="A645" s="145"/>
      <c r="B645" s="146"/>
      <c r="C645" s="114"/>
      <c r="D645" s="147"/>
      <c r="E645" s="148"/>
      <c r="F645" s="146"/>
      <c r="G645" s="114"/>
      <c r="H645" s="147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</row>
    <row r="646">
      <c r="A646" s="145"/>
      <c r="B646" s="146"/>
      <c r="C646" s="114"/>
      <c r="D646" s="147"/>
      <c r="E646" s="148"/>
      <c r="F646" s="146"/>
      <c r="G646" s="114"/>
      <c r="H646" s="147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</row>
    <row r="647">
      <c r="A647" s="145"/>
      <c r="B647" s="146"/>
      <c r="C647" s="114"/>
      <c r="D647" s="147"/>
      <c r="E647" s="148"/>
      <c r="F647" s="146"/>
      <c r="G647" s="114"/>
      <c r="H647" s="147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</row>
    <row r="648">
      <c r="A648" s="145"/>
      <c r="B648" s="146"/>
      <c r="C648" s="114"/>
      <c r="D648" s="147"/>
      <c r="E648" s="148"/>
      <c r="F648" s="146"/>
      <c r="G648" s="114"/>
      <c r="H648" s="147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</row>
    <row r="649">
      <c r="A649" s="145"/>
      <c r="B649" s="146"/>
      <c r="C649" s="114"/>
      <c r="D649" s="147"/>
      <c r="E649" s="148"/>
      <c r="F649" s="146"/>
      <c r="G649" s="114"/>
      <c r="H649" s="147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</row>
    <row r="650">
      <c r="A650" s="145"/>
      <c r="B650" s="146"/>
      <c r="C650" s="114"/>
      <c r="D650" s="147"/>
      <c r="E650" s="148"/>
      <c r="F650" s="146"/>
      <c r="G650" s="114"/>
      <c r="H650" s="147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</row>
    <row r="651">
      <c r="A651" s="145"/>
      <c r="B651" s="146"/>
      <c r="C651" s="114"/>
      <c r="D651" s="147"/>
      <c r="E651" s="148"/>
      <c r="F651" s="146"/>
      <c r="G651" s="114"/>
      <c r="H651" s="147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</row>
    <row r="652">
      <c r="A652" s="145"/>
      <c r="B652" s="146"/>
      <c r="C652" s="114"/>
      <c r="D652" s="147"/>
      <c r="E652" s="148"/>
      <c r="F652" s="146"/>
      <c r="G652" s="114"/>
      <c r="H652" s="147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</row>
    <row r="653">
      <c r="A653" s="145"/>
      <c r="B653" s="146"/>
      <c r="C653" s="114"/>
      <c r="D653" s="147"/>
      <c r="E653" s="148"/>
      <c r="F653" s="146"/>
      <c r="G653" s="114"/>
      <c r="H653" s="147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</row>
    <row r="654">
      <c r="A654" s="145"/>
      <c r="B654" s="146"/>
      <c r="C654" s="114"/>
      <c r="D654" s="147"/>
      <c r="E654" s="148"/>
      <c r="F654" s="146"/>
      <c r="G654" s="114"/>
      <c r="H654" s="147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</row>
    <row r="655">
      <c r="A655" s="145"/>
      <c r="B655" s="146"/>
      <c r="C655" s="114"/>
      <c r="D655" s="147"/>
      <c r="E655" s="148"/>
      <c r="F655" s="146"/>
      <c r="G655" s="114"/>
      <c r="H655" s="147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</row>
    <row r="656">
      <c r="A656" s="145"/>
      <c r="B656" s="146"/>
      <c r="C656" s="114"/>
      <c r="D656" s="147"/>
      <c r="E656" s="148"/>
      <c r="F656" s="146"/>
      <c r="G656" s="114"/>
      <c r="H656" s="147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</row>
    <row r="657">
      <c r="A657" s="145"/>
      <c r="B657" s="146"/>
      <c r="C657" s="114"/>
      <c r="D657" s="147"/>
      <c r="E657" s="148"/>
      <c r="F657" s="146"/>
      <c r="G657" s="114"/>
      <c r="H657" s="147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</row>
    <row r="658">
      <c r="A658" s="145"/>
      <c r="B658" s="146"/>
      <c r="C658" s="114"/>
      <c r="D658" s="147"/>
      <c r="E658" s="148"/>
      <c r="F658" s="146"/>
      <c r="G658" s="114"/>
      <c r="H658" s="147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</row>
    <row r="659">
      <c r="A659" s="145"/>
      <c r="B659" s="146"/>
      <c r="C659" s="114"/>
      <c r="D659" s="147"/>
      <c r="E659" s="148"/>
      <c r="F659" s="146"/>
      <c r="G659" s="114"/>
      <c r="H659" s="147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</row>
    <row r="660">
      <c r="A660" s="145"/>
      <c r="B660" s="146"/>
      <c r="C660" s="114"/>
      <c r="D660" s="147"/>
      <c r="E660" s="148"/>
      <c r="F660" s="146"/>
      <c r="G660" s="114"/>
      <c r="H660" s="147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</row>
    <row r="661">
      <c r="A661" s="145"/>
      <c r="B661" s="146"/>
      <c r="C661" s="114"/>
      <c r="D661" s="147"/>
      <c r="E661" s="148"/>
      <c r="F661" s="146"/>
      <c r="G661" s="114"/>
      <c r="H661" s="147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</row>
    <row r="662">
      <c r="A662" s="145"/>
      <c r="B662" s="146"/>
      <c r="C662" s="114"/>
      <c r="D662" s="147"/>
      <c r="E662" s="148"/>
      <c r="F662" s="146"/>
      <c r="G662" s="114"/>
      <c r="H662" s="147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</row>
    <row r="663">
      <c r="A663" s="145"/>
      <c r="B663" s="146"/>
      <c r="C663" s="114"/>
      <c r="D663" s="147"/>
      <c r="E663" s="148"/>
      <c r="F663" s="146"/>
      <c r="G663" s="114"/>
      <c r="H663" s="147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</row>
    <row r="664">
      <c r="A664" s="145"/>
      <c r="B664" s="146"/>
      <c r="C664" s="114"/>
      <c r="D664" s="147"/>
      <c r="E664" s="148"/>
      <c r="F664" s="146"/>
      <c r="G664" s="114"/>
      <c r="H664" s="147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</row>
    <row r="665">
      <c r="A665" s="145"/>
      <c r="B665" s="146"/>
      <c r="C665" s="114"/>
      <c r="D665" s="147"/>
      <c r="E665" s="148"/>
      <c r="F665" s="146"/>
      <c r="G665" s="114"/>
      <c r="H665" s="147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</row>
    <row r="666">
      <c r="A666" s="145"/>
      <c r="B666" s="146"/>
      <c r="C666" s="114"/>
      <c r="D666" s="147"/>
      <c r="E666" s="148"/>
      <c r="F666" s="146"/>
      <c r="G666" s="114"/>
      <c r="H666" s="147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</row>
    <row r="667">
      <c r="A667" s="145"/>
      <c r="B667" s="146"/>
      <c r="C667" s="114"/>
      <c r="D667" s="147"/>
      <c r="E667" s="148"/>
      <c r="F667" s="146"/>
      <c r="G667" s="114"/>
      <c r="H667" s="147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</row>
    <row r="668">
      <c r="A668" s="145"/>
      <c r="B668" s="146"/>
      <c r="C668" s="114"/>
      <c r="D668" s="147"/>
      <c r="E668" s="148"/>
      <c r="F668" s="146"/>
      <c r="G668" s="114"/>
      <c r="H668" s="147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</row>
    <row r="669">
      <c r="A669" s="145"/>
      <c r="B669" s="146"/>
      <c r="C669" s="114"/>
      <c r="D669" s="147"/>
      <c r="E669" s="148"/>
      <c r="F669" s="146"/>
      <c r="G669" s="114"/>
      <c r="H669" s="147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</row>
    <row r="670">
      <c r="A670" s="145"/>
      <c r="B670" s="146"/>
      <c r="C670" s="114"/>
      <c r="D670" s="147"/>
      <c r="E670" s="148"/>
      <c r="F670" s="146"/>
      <c r="G670" s="114"/>
      <c r="H670" s="147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</row>
    <row r="671">
      <c r="A671" s="145"/>
      <c r="B671" s="146"/>
      <c r="C671" s="114"/>
      <c r="D671" s="147"/>
      <c r="E671" s="148"/>
      <c r="F671" s="146"/>
      <c r="G671" s="114"/>
      <c r="H671" s="147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</row>
    <row r="672">
      <c r="A672" s="145"/>
      <c r="B672" s="146"/>
      <c r="C672" s="114"/>
      <c r="D672" s="147"/>
      <c r="E672" s="148"/>
      <c r="F672" s="146"/>
      <c r="G672" s="114"/>
      <c r="H672" s="147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</row>
    <row r="673">
      <c r="A673" s="145"/>
      <c r="B673" s="146"/>
      <c r="C673" s="114"/>
      <c r="D673" s="147"/>
      <c r="E673" s="148"/>
      <c r="F673" s="146"/>
      <c r="G673" s="114"/>
      <c r="H673" s="147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</row>
    <row r="674">
      <c r="A674" s="145"/>
      <c r="B674" s="146"/>
      <c r="C674" s="114"/>
      <c r="D674" s="147"/>
      <c r="E674" s="148"/>
      <c r="F674" s="146"/>
      <c r="G674" s="114"/>
      <c r="H674" s="147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</row>
    <row r="675">
      <c r="A675" s="145"/>
      <c r="B675" s="146"/>
      <c r="C675" s="114"/>
      <c r="D675" s="147"/>
      <c r="E675" s="148"/>
      <c r="F675" s="146"/>
      <c r="G675" s="114"/>
      <c r="H675" s="147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</row>
    <row r="676">
      <c r="A676" s="145"/>
      <c r="B676" s="146"/>
      <c r="C676" s="114"/>
      <c r="D676" s="147"/>
      <c r="E676" s="148"/>
      <c r="F676" s="146"/>
      <c r="G676" s="114"/>
      <c r="H676" s="147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</row>
    <row r="677">
      <c r="A677" s="145"/>
      <c r="B677" s="146"/>
      <c r="C677" s="114"/>
      <c r="D677" s="147"/>
      <c r="E677" s="148"/>
      <c r="F677" s="146"/>
      <c r="G677" s="114"/>
      <c r="H677" s="147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</row>
    <row r="678">
      <c r="A678" s="145"/>
      <c r="B678" s="146"/>
      <c r="C678" s="114"/>
      <c r="D678" s="147"/>
      <c r="E678" s="148"/>
      <c r="F678" s="146"/>
      <c r="G678" s="114"/>
      <c r="H678" s="147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</row>
    <row r="679">
      <c r="A679" s="145"/>
      <c r="B679" s="146"/>
      <c r="C679" s="114"/>
      <c r="D679" s="147"/>
      <c r="E679" s="148"/>
      <c r="F679" s="146"/>
      <c r="G679" s="114"/>
      <c r="H679" s="147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</row>
    <row r="680">
      <c r="A680" s="145"/>
      <c r="B680" s="146"/>
      <c r="C680" s="114"/>
      <c r="D680" s="147"/>
      <c r="E680" s="148"/>
      <c r="F680" s="146"/>
      <c r="G680" s="114"/>
      <c r="H680" s="147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</row>
    <row r="681">
      <c r="A681" s="145"/>
      <c r="B681" s="146"/>
      <c r="C681" s="114"/>
      <c r="D681" s="147"/>
      <c r="E681" s="148"/>
      <c r="F681" s="146"/>
      <c r="G681" s="114"/>
      <c r="H681" s="147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</row>
    <row r="682">
      <c r="A682" s="145"/>
      <c r="B682" s="146"/>
      <c r="C682" s="114"/>
      <c r="D682" s="147"/>
      <c r="E682" s="148"/>
      <c r="F682" s="146"/>
      <c r="G682" s="114"/>
      <c r="H682" s="147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</row>
    <row r="683">
      <c r="A683" s="145"/>
      <c r="B683" s="146"/>
      <c r="C683" s="114"/>
      <c r="D683" s="147"/>
      <c r="E683" s="148"/>
      <c r="F683" s="146"/>
      <c r="G683" s="114"/>
      <c r="H683" s="147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</row>
    <row r="684">
      <c r="A684" s="145"/>
      <c r="B684" s="146"/>
      <c r="C684" s="114"/>
      <c r="D684" s="147"/>
      <c r="E684" s="148"/>
      <c r="F684" s="146"/>
      <c r="G684" s="114"/>
      <c r="H684" s="147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</row>
    <row r="685">
      <c r="A685" s="145"/>
      <c r="B685" s="146"/>
      <c r="C685" s="114"/>
      <c r="D685" s="147"/>
      <c r="E685" s="148"/>
      <c r="F685" s="146"/>
      <c r="G685" s="114"/>
      <c r="H685" s="147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</row>
    <row r="686">
      <c r="A686" s="145"/>
      <c r="B686" s="146"/>
      <c r="C686" s="114"/>
      <c r="D686" s="147"/>
      <c r="E686" s="148"/>
      <c r="F686" s="146"/>
      <c r="G686" s="114"/>
      <c r="H686" s="147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</row>
    <row r="687">
      <c r="A687" s="145"/>
      <c r="B687" s="146"/>
      <c r="C687" s="114"/>
      <c r="D687" s="147"/>
      <c r="E687" s="148"/>
      <c r="F687" s="146"/>
      <c r="G687" s="114"/>
      <c r="H687" s="147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</row>
    <row r="688">
      <c r="A688" s="145"/>
      <c r="B688" s="146"/>
      <c r="C688" s="114"/>
      <c r="D688" s="147"/>
      <c r="E688" s="148"/>
      <c r="F688" s="146"/>
      <c r="G688" s="114"/>
      <c r="H688" s="147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</row>
    <row r="689">
      <c r="A689" s="145"/>
      <c r="B689" s="146"/>
      <c r="C689" s="114"/>
      <c r="D689" s="147"/>
      <c r="E689" s="148"/>
      <c r="F689" s="146"/>
      <c r="G689" s="114"/>
      <c r="H689" s="147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</row>
    <row r="690">
      <c r="A690" s="145"/>
      <c r="B690" s="146"/>
      <c r="C690" s="114"/>
      <c r="D690" s="147"/>
      <c r="E690" s="148"/>
      <c r="F690" s="146"/>
      <c r="G690" s="114"/>
      <c r="H690" s="147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</row>
    <row r="691">
      <c r="A691" s="145"/>
      <c r="B691" s="146"/>
      <c r="C691" s="114"/>
      <c r="D691" s="147"/>
      <c r="E691" s="148"/>
      <c r="F691" s="146"/>
      <c r="G691" s="114"/>
      <c r="H691" s="147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</row>
    <row r="692">
      <c r="A692" s="145"/>
      <c r="B692" s="146"/>
      <c r="C692" s="114"/>
      <c r="D692" s="147"/>
      <c r="E692" s="148"/>
      <c r="F692" s="146"/>
      <c r="G692" s="114"/>
      <c r="H692" s="147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</row>
    <row r="693">
      <c r="A693" s="145"/>
      <c r="B693" s="146"/>
      <c r="C693" s="114"/>
      <c r="D693" s="147"/>
      <c r="E693" s="148"/>
      <c r="F693" s="146"/>
      <c r="G693" s="114"/>
      <c r="H693" s="147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</row>
    <row r="694">
      <c r="A694" s="145"/>
      <c r="B694" s="146"/>
      <c r="C694" s="114"/>
      <c r="D694" s="147"/>
      <c r="E694" s="148"/>
      <c r="F694" s="146"/>
      <c r="G694" s="114"/>
      <c r="H694" s="147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</row>
    <row r="695">
      <c r="A695" s="145"/>
      <c r="B695" s="146"/>
      <c r="C695" s="114"/>
      <c r="D695" s="147"/>
      <c r="E695" s="148"/>
      <c r="F695" s="146"/>
      <c r="G695" s="114"/>
      <c r="H695" s="147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</row>
    <row r="696">
      <c r="A696" s="145"/>
      <c r="B696" s="146"/>
      <c r="C696" s="114"/>
      <c r="D696" s="147"/>
      <c r="E696" s="148"/>
      <c r="F696" s="146"/>
      <c r="G696" s="114"/>
      <c r="H696" s="147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</row>
    <row r="697">
      <c r="A697" s="145"/>
      <c r="B697" s="146"/>
      <c r="C697" s="114"/>
      <c r="D697" s="147"/>
      <c r="E697" s="148"/>
      <c r="F697" s="146"/>
      <c r="G697" s="114"/>
      <c r="H697" s="147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</row>
    <row r="698">
      <c r="A698" s="145"/>
      <c r="B698" s="146"/>
      <c r="C698" s="114"/>
      <c r="D698" s="147"/>
      <c r="E698" s="148"/>
      <c r="F698" s="146"/>
      <c r="G698" s="114"/>
      <c r="H698" s="147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</row>
    <row r="699">
      <c r="A699" s="145"/>
      <c r="B699" s="146"/>
      <c r="C699" s="114"/>
      <c r="D699" s="147"/>
      <c r="E699" s="148"/>
      <c r="F699" s="146"/>
      <c r="G699" s="114"/>
      <c r="H699" s="147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</row>
    <row r="700">
      <c r="A700" s="145"/>
      <c r="B700" s="146"/>
      <c r="C700" s="114"/>
      <c r="D700" s="147"/>
      <c r="E700" s="148"/>
      <c r="F700" s="146"/>
      <c r="G700" s="114"/>
      <c r="H700" s="147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</row>
    <row r="701">
      <c r="A701" s="145"/>
      <c r="B701" s="146"/>
      <c r="C701" s="114"/>
      <c r="D701" s="147"/>
      <c r="E701" s="148"/>
      <c r="F701" s="146"/>
      <c r="G701" s="114"/>
      <c r="H701" s="147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</row>
    <row r="702">
      <c r="A702" s="145"/>
      <c r="B702" s="146"/>
      <c r="C702" s="114"/>
      <c r="D702" s="147"/>
      <c r="E702" s="148"/>
      <c r="F702" s="146"/>
      <c r="G702" s="114"/>
      <c r="H702" s="147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</row>
    <row r="703">
      <c r="A703" s="145"/>
      <c r="B703" s="146"/>
      <c r="C703" s="114"/>
      <c r="D703" s="147"/>
      <c r="E703" s="148"/>
      <c r="F703" s="146"/>
      <c r="G703" s="114"/>
      <c r="H703" s="147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</row>
    <row r="704">
      <c r="A704" s="145"/>
      <c r="B704" s="146"/>
      <c r="C704" s="114"/>
      <c r="D704" s="147"/>
      <c r="E704" s="148"/>
      <c r="F704" s="146"/>
      <c r="G704" s="114"/>
      <c r="H704" s="147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</row>
    <row r="705">
      <c r="A705" s="145"/>
      <c r="B705" s="146"/>
      <c r="C705" s="114"/>
      <c r="D705" s="147"/>
      <c r="E705" s="148"/>
      <c r="F705" s="146"/>
      <c r="G705" s="114"/>
      <c r="H705" s="147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</row>
    <row r="706">
      <c r="A706" s="145"/>
      <c r="B706" s="146"/>
      <c r="C706" s="114"/>
      <c r="D706" s="147"/>
      <c r="E706" s="148"/>
      <c r="F706" s="146"/>
      <c r="G706" s="114"/>
      <c r="H706" s="147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</row>
    <row r="707">
      <c r="A707" s="145"/>
      <c r="B707" s="146"/>
      <c r="C707" s="114"/>
      <c r="D707" s="147"/>
      <c r="E707" s="148"/>
      <c r="F707" s="146"/>
      <c r="G707" s="114"/>
      <c r="H707" s="147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</row>
    <row r="708">
      <c r="A708" s="145"/>
      <c r="B708" s="146"/>
      <c r="C708" s="114"/>
      <c r="D708" s="147"/>
      <c r="E708" s="148"/>
      <c r="F708" s="146"/>
      <c r="G708" s="114"/>
      <c r="H708" s="147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</row>
    <row r="709">
      <c r="A709" s="145"/>
      <c r="B709" s="146"/>
      <c r="C709" s="114"/>
      <c r="D709" s="147"/>
      <c r="E709" s="148"/>
      <c r="F709" s="146"/>
      <c r="G709" s="114"/>
      <c r="H709" s="147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</row>
    <row r="710">
      <c r="A710" s="145"/>
      <c r="B710" s="146"/>
      <c r="C710" s="114"/>
      <c r="D710" s="147"/>
      <c r="E710" s="148"/>
      <c r="F710" s="146"/>
      <c r="G710" s="114"/>
      <c r="H710" s="147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</row>
    <row r="711">
      <c r="A711" s="145"/>
      <c r="B711" s="146"/>
      <c r="C711" s="114"/>
      <c r="D711" s="147"/>
      <c r="E711" s="148"/>
      <c r="F711" s="146"/>
      <c r="G711" s="114"/>
      <c r="H711" s="147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</row>
    <row r="712">
      <c r="A712" s="145"/>
      <c r="B712" s="146"/>
      <c r="C712" s="114"/>
      <c r="D712" s="147"/>
      <c r="E712" s="148"/>
      <c r="F712" s="146"/>
      <c r="G712" s="114"/>
      <c r="H712" s="147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</row>
    <row r="713">
      <c r="A713" s="145"/>
      <c r="B713" s="146"/>
      <c r="C713" s="114"/>
      <c r="D713" s="147"/>
      <c r="E713" s="148"/>
      <c r="F713" s="146"/>
      <c r="G713" s="114"/>
      <c r="H713" s="147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</row>
    <row r="714">
      <c r="A714" s="145"/>
      <c r="B714" s="146"/>
      <c r="C714" s="114"/>
      <c r="D714" s="147"/>
      <c r="E714" s="148"/>
      <c r="F714" s="146"/>
      <c r="G714" s="114"/>
      <c r="H714" s="147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</row>
    <row r="715">
      <c r="A715" s="145"/>
      <c r="B715" s="146"/>
      <c r="C715" s="114"/>
      <c r="D715" s="147"/>
      <c r="E715" s="148"/>
      <c r="F715" s="146"/>
      <c r="G715" s="114"/>
      <c r="H715" s="147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</row>
    <row r="716">
      <c r="A716" s="145"/>
      <c r="B716" s="146"/>
      <c r="C716" s="114"/>
      <c r="D716" s="147"/>
      <c r="E716" s="148"/>
      <c r="F716" s="146"/>
      <c r="G716" s="114"/>
      <c r="H716" s="147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</row>
    <row r="717">
      <c r="A717" s="145"/>
      <c r="B717" s="146"/>
      <c r="C717" s="114"/>
      <c r="D717" s="147"/>
      <c r="E717" s="148"/>
      <c r="F717" s="146"/>
      <c r="G717" s="114"/>
      <c r="H717" s="147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</row>
    <row r="718">
      <c r="A718" s="145"/>
      <c r="B718" s="146"/>
      <c r="C718" s="114"/>
      <c r="D718" s="147"/>
      <c r="E718" s="148"/>
      <c r="F718" s="146"/>
      <c r="G718" s="114"/>
      <c r="H718" s="147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</row>
    <row r="719">
      <c r="A719" s="145"/>
      <c r="B719" s="146"/>
      <c r="C719" s="114"/>
      <c r="D719" s="147"/>
      <c r="E719" s="148"/>
      <c r="F719" s="146"/>
      <c r="G719" s="114"/>
      <c r="H719" s="147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</row>
    <row r="720">
      <c r="A720" s="145"/>
      <c r="B720" s="146"/>
      <c r="C720" s="114"/>
      <c r="D720" s="147"/>
      <c r="E720" s="148"/>
      <c r="F720" s="146"/>
      <c r="G720" s="114"/>
      <c r="H720" s="147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</row>
    <row r="721">
      <c r="A721" s="145"/>
      <c r="B721" s="146"/>
      <c r="C721" s="114"/>
      <c r="D721" s="147"/>
      <c r="E721" s="148"/>
      <c r="F721" s="146"/>
      <c r="G721" s="114"/>
      <c r="H721" s="147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</row>
    <row r="722">
      <c r="A722" s="145"/>
      <c r="B722" s="146"/>
      <c r="C722" s="114"/>
      <c r="D722" s="147"/>
      <c r="E722" s="148"/>
      <c r="F722" s="146"/>
      <c r="G722" s="114"/>
      <c r="H722" s="147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</row>
    <row r="723">
      <c r="A723" s="145"/>
      <c r="B723" s="146"/>
      <c r="C723" s="114"/>
      <c r="D723" s="147"/>
      <c r="E723" s="148"/>
      <c r="F723" s="146"/>
      <c r="G723" s="114"/>
      <c r="H723" s="147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</row>
    <row r="724">
      <c r="A724" s="145"/>
      <c r="B724" s="146"/>
      <c r="C724" s="114"/>
      <c r="D724" s="147"/>
      <c r="E724" s="148"/>
      <c r="F724" s="146"/>
      <c r="G724" s="114"/>
      <c r="H724" s="147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</row>
    <row r="725">
      <c r="A725" s="145"/>
      <c r="B725" s="146"/>
      <c r="C725" s="114"/>
      <c r="D725" s="147"/>
      <c r="E725" s="148"/>
      <c r="F725" s="146"/>
      <c r="G725" s="114"/>
      <c r="H725" s="147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</row>
    <row r="726">
      <c r="A726" s="145"/>
      <c r="B726" s="146"/>
      <c r="C726" s="114"/>
      <c r="D726" s="147"/>
      <c r="E726" s="148"/>
      <c r="F726" s="146"/>
      <c r="G726" s="114"/>
      <c r="H726" s="147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</row>
    <row r="727">
      <c r="A727" s="145"/>
      <c r="B727" s="146"/>
      <c r="C727" s="114"/>
      <c r="D727" s="147"/>
      <c r="E727" s="148"/>
      <c r="F727" s="146"/>
      <c r="G727" s="114"/>
      <c r="H727" s="147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</row>
    <row r="728">
      <c r="A728" s="145"/>
      <c r="B728" s="146"/>
      <c r="C728" s="114"/>
      <c r="D728" s="147"/>
      <c r="E728" s="148"/>
      <c r="F728" s="146"/>
      <c r="G728" s="114"/>
      <c r="H728" s="147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</row>
    <row r="729">
      <c r="A729" s="145"/>
      <c r="B729" s="146"/>
      <c r="C729" s="114"/>
      <c r="D729" s="147"/>
      <c r="E729" s="148"/>
      <c r="F729" s="146"/>
      <c r="G729" s="114"/>
      <c r="H729" s="147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</row>
    <row r="730">
      <c r="A730" s="145"/>
      <c r="B730" s="146"/>
      <c r="C730" s="114"/>
      <c r="D730" s="147"/>
      <c r="E730" s="148"/>
      <c r="F730" s="146"/>
      <c r="G730" s="114"/>
      <c r="H730" s="147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</row>
    <row r="731">
      <c r="A731" s="145"/>
      <c r="B731" s="146"/>
      <c r="C731" s="114"/>
      <c r="D731" s="147"/>
      <c r="E731" s="148"/>
      <c r="F731" s="146"/>
      <c r="G731" s="114"/>
      <c r="H731" s="147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</row>
    <row r="732">
      <c r="A732" s="145"/>
      <c r="B732" s="146"/>
      <c r="C732" s="114"/>
      <c r="D732" s="147"/>
      <c r="E732" s="148"/>
      <c r="F732" s="146"/>
      <c r="G732" s="114"/>
      <c r="H732" s="147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</row>
    <row r="733">
      <c r="A733" s="145"/>
      <c r="B733" s="146"/>
      <c r="C733" s="114"/>
      <c r="D733" s="147"/>
      <c r="E733" s="148"/>
      <c r="F733" s="146"/>
      <c r="G733" s="114"/>
      <c r="H733" s="147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</row>
    <row r="734">
      <c r="A734" s="145"/>
      <c r="B734" s="146"/>
      <c r="C734" s="114"/>
      <c r="D734" s="147"/>
      <c r="E734" s="148"/>
      <c r="F734" s="146"/>
      <c r="G734" s="114"/>
      <c r="H734" s="147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</row>
    <row r="735">
      <c r="A735" s="145"/>
      <c r="B735" s="146"/>
      <c r="C735" s="114"/>
      <c r="D735" s="147"/>
      <c r="E735" s="148"/>
      <c r="F735" s="146"/>
      <c r="G735" s="114"/>
      <c r="H735" s="147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</row>
    <row r="736">
      <c r="A736" s="145"/>
      <c r="B736" s="146"/>
      <c r="C736" s="114"/>
      <c r="D736" s="147"/>
      <c r="E736" s="148"/>
      <c r="F736" s="146"/>
      <c r="G736" s="114"/>
      <c r="H736" s="147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</row>
    <row r="737">
      <c r="A737" s="145"/>
      <c r="B737" s="146"/>
      <c r="C737" s="114"/>
      <c r="D737" s="147"/>
      <c r="E737" s="148"/>
      <c r="F737" s="146"/>
      <c r="G737" s="114"/>
      <c r="H737" s="147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</row>
    <row r="738">
      <c r="A738" s="145"/>
      <c r="B738" s="146"/>
      <c r="C738" s="114"/>
      <c r="D738" s="147"/>
      <c r="E738" s="148"/>
      <c r="F738" s="146"/>
      <c r="G738" s="114"/>
      <c r="H738" s="147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</row>
    <row r="739">
      <c r="A739" s="145"/>
      <c r="B739" s="146"/>
      <c r="C739" s="114"/>
      <c r="D739" s="147"/>
      <c r="E739" s="148"/>
      <c r="F739" s="146"/>
      <c r="G739" s="114"/>
      <c r="H739" s="147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</row>
    <row r="740">
      <c r="A740" s="145"/>
      <c r="B740" s="146"/>
      <c r="C740" s="114"/>
      <c r="D740" s="147"/>
      <c r="E740" s="148"/>
      <c r="F740" s="146"/>
      <c r="G740" s="114"/>
      <c r="H740" s="147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</row>
    <row r="741">
      <c r="A741" s="145"/>
      <c r="B741" s="146"/>
      <c r="C741" s="114"/>
      <c r="D741" s="147"/>
      <c r="E741" s="148"/>
      <c r="F741" s="146"/>
      <c r="G741" s="114"/>
      <c r="H741" s="147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</row>
    <row r="742">
      <c r="A742" s="145"/>
      <c r="B742" s="146"/>
      <c r="C742" s="114"/>
      <c r="D742" s="147"/>
      <c r="E742" s="148"/>
      <c r="F742" s="146"/>
      <c r="G742" s="114"/>
      <c r="H742" s="147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</row>
    <row r="743">
      <c r="A743" s="145"/>
      <c r="B743" s="146"/>
      <c r="C743" s="114"/>
      <c r="D743" s="147"/>
      <c r="E743" s="148"/>
      <c r="F743" s="146"/>
      <c r="G743" s="114"/>
      <c r="H743" s="147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</row>
    <row r="744">
      <c r="A744" s="145"/>
      <c r="B744" s="146"/>
      <c r="C744" s="114"/>
      <c r="D744" s="147"/>
      <c r="E744" s="148"/>
      <c r="F744" s="146"/>
      <c r="G744" s="114"/>
      <c r="H744" s="147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</row>
    <row r="745">
      <c r="A745" s="145"/>
      <c r="B745" s="146"/>
      <c r="C745" s="114"/>
      <c r="D745" s="147"/>
      <c r="E745" s="148"/>
      <c r="F745" s="146"/>
      <c r="G745" s="114"/>
      <c r="H745" s="147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</row>
    <row r="746">
      <c r="A746" s="145"/>
      <c r="B746" s="146"/>
      <c r="C746" s="114"/>
      <c r="D746" s="147"/>
      <c r="E746" s="148"/>
      <c r="F746" s="146"/>
      <c r="G746" s="114"/>
      <c r="H746" s="147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</row>
    <row r="747">
      <c r="A747" s="145"/>
      <c r="B747" s="146"/>
      <c r="C747" s="114"/>
      <c r="D747" s="147"/>
      <c r="E747" s="148"/>
      <c r="F747" s="146"/>
      <c r="G747" s="114"/>
      <c r="H747" s="147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</row>
    <row r="748">
      <c r="A748" s="145"/>
      <c r="B748" s="146"/>
      <c r="C748" s="114"/>
      <c r="D748" s="147"/>
      <c r="E748" s="148"/>
      <c r="F748" s="146"/>
      <c r="G748" s="114"/>
      <c r="H748" s="147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</row>
    <row r="749">
      <c r="A749" s="145"/>
      <c r="B749" s="146"/>
      <c r="C749" s="114"/>
      <c r="D749" s="147"/>
      <c r="E749" s="148"/>
      <c r="F749" s="146"/>
      <c r="G749" s="114"/>
      <c r="H749" s="147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</row>
    <row r="750">
      <c r="A750" s="145"/>
      <c r="B750" s="146"/>
      <c r="C750" s="114"/>
      <c r="D750" s="147"/>
      <c r="E750" s="148"/>
      <c r="F750" s="146"/>
      <c r="G750" s="114"/>
      <c r="H750" s="147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</row>
    <row r="751">
      <c r="A751" s="145"/>
      <c r="B751" s="146"/>
      <c r="C751" s="114"/>
      <c r="D751" s="147"/>
      <c r="E751" s="148"/>
      <c r="F751" s="146"/>
      <c r="G751" s="114"/>
      <c r="H751" s="147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</row>
    <row r="752">
      <c r="A752" s="145"/>
      <c r="B752" s="146"/>
      <c r="C752" s="114"/>
      <c r="D752" s="147"/>
      <c r="E752" s="148"/>
      <c r="F752" s="146"/>
      <c r="G752" s="114"/>
      <c r="H752" s="147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</row>
    <row r="753">
      <c r="A753" s="145"/>
      <c r="B753" s="146"/>
      <c r="C753" s="114"/>
      <c r="D753" s="147"/>
      <c r="E753" s="148"/>
      <c r="F753" s="146"/>
      <c r="G753" s="114"/>
      <c r="H753" s="147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</row>
    <row r="754">
      <c r="A754" s="145"/>
      <c r="B754" s="146"/>
      <c r="C754" s="114"/>
      <c r="D754" s="147"/>
      <c r="E754" s="148"/>
      <c r="F754" s="146"/>
      <c r="G754" s="114"/>
      <c r="H754" s="147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</row>
    <row r="755">
      <c r="A755" s="145"/>
      <c r="B755" s="146"/>
      <c r="C755" s="114"/>
      <c r="D755" s="147"/>
      <c r="E755" s="148"/>
      <c r="F755" s="146"/>
      <c r="G755" s="114"/>
      <c r="H755" s="147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</row>
    <row r="756">
      <c r="A756" s="145"/>
      <c r="B756" s="146"/>
      <c r="C756" s="114"/>
      <c r="D756" s="147"/>
      <c r="E756" s="148"/>
      <c r="F756" s="146"/>
      <c r="G756" s="114"/>
      <c r="H756" s="147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</row>
    <row r="757">
      <c r="A757" s="145"/>
      <c r="B757" s="146"/>
      <c r="C757" s="114"/>
      <c r="D757" s="147"/>
      <c r="E757" s="148"/>
      <c r="F757" s="146"/>
      <c r="G757" s="114"/>
      <c r="H757" s="147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</row>
    <row r="758">
      <c r="A758" s="145"/>
      <c r="B758" s="146"/>
      <c r="C758" s="114"/>
      <c r="D758" s="147"/>
      <c r="E758" s="148"/>
      <c r="F758" s="146"/>
      <c r="G758" s="114"/>
      <c r="H758" s="147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</row>
    <row r="759">
      <c r="A759" s="145"/>
      <c r="B759" s="146"/>
      <c r="C759" s="114"/>
      <c r="D759" s="147"/>
      <c r="E759" s="148"/>
      <c r="F759" s="146"/>
      <c r="G759" s="114"/>
      <c r="H759" s="147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</row>
    <row r="760">
      <c r="A760" s="145"/>
      <c r="B760" s="146"/>
      <c r="C760" s="114"/>
      <c r="D760" s="147"/>
      <c r="E760" s="148"/>
      <c r="F760" s="146"/>
      <c r="G760" s="114"/>
      <c r="H760" s="147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</row>
    <row r="761">
      <c r="A761" s="145"/>
      <c r="B761" s="146"/>
      <c r="C761" s="114"/>
      <c r="D761" s="147"/>
      <c r="E761" s="148"/>
      <c r="F761" s="146"/>
      <c r="G761" s="114"/>
      <c r="H761" s="147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</row>
    <row r="762">
      <c r="A762" s="145"/>
      <c r="B762" s="146"/>
      <c r="C762" s="114"/>
      <c r="D762" s="147"/>
      <c r="E762" s="148"/>
      <c r="F762" s="146"/>
      <c r="G762" s="114"/>
      <c r="H762" s="147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</row>
    <row r="763">
      <c r="A763" s="145"/>
      <c r="B763" s="146"/>
      <c r="C763" s="114"/>
      <c r="D763" s="147"/>
      <c r="E763" s="148"/>
      <c r="F763" s="146"/>
      <c r="G763" s="114"/>
      <c r="H763" s="147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</row>
    <row r="764">
      <c r="A764" s="145"/>
      <c r="B764" s="146"/>
      <c r="C764" s="114"/>
      <c r="D764" s="147"/>
      <c r="E764" s="148"/>
      <c r="F764" s="146"/>
      <c r="G764" s="114"/>
      <c r="H764" s="147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</row>
    <row r="765">
      <c r="A765" s="145"/>
      <c r="B765" s="146"/>
      <c r="C765" s="114"/>
      <c r="D765" s="147"/>
      <c r="E765" s="148"/>
      <c r="F765" s="146"/>
      <c r="G765" s="114"/>
      <c r="H765" s="147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</row>
    <row r="766">
      <c r="A766" s="145"/>
      <c r="B766" s="146"/>
      <c r="C766" s="114"/>
      <c r="D766" s="147"/>
      <c r="E766" s="148"/>
      <c r="F766" s="146"/>
      <c r="G766" s="114"/>
      <c r="H766" s="147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</row>
    <row r="767">
      <c r="A767" s="145"/>
      <c r="B767" s="146"/>
      <c r="C767" s="114"/>
      <c r="D767" s="147"/>
      <c r="E767" s="148"/>
      <c r="F767" s="146"/>
      <c r="G767" s="114"/>
      <c r="H767" s="147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</row>
    <row r="768">
      <c r="A768" s="145"/>
      <c r="B768" s="146"/>
      <c r="C768" s="114"/>
      <c r="D768" s="147"/>
      <c r="E768" s="148"/>
      <c r="F768" s="146"/>
      <c r="G768" s="114"/>
      <c r="H768" s="147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</row>
    <row r="769">
      <c r="A769" s="145"/>
      <c r="B769" s="146"/>
      <c r="C769" s="114"/>
      <c r="D769" s="147"/>
      <c r="E769" s="148"/>
      <c r="F769" s="146"/>
      <c r="G769" s="114"/>
      <c r="H769" s="147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</row>
    <row r="770">
      <c r="A770" s="145"/>
      <c r="B770" s="146"/>
      <c r="C770" s="114"/>
      <c r="D770" s="147"/>
      <c r="E770" s="148"/>
      <c r="F770" s="146"/>
      <c r="G770" s="114"/>
      <c r="H770" s="147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</row>
    <row r="771">
      <c r="A771" s="145"/>
      <c r="B771" s="146"/>
      <c r="C771" s="114"/>
      <c r="D771" s="147"/>
      <c r="E771" s="148"/>
      <c r="F771" s="146"/>
      <c r="G771" s="114"/>
      <c r="H771" s="147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</row>
    <row r="772">
      <c r="A772" s="145"/>
      <c r="B772" s="146"/>
      <c r="C772" s="114"/>
      <c r="D772" s="147"/>
      <c r="E772" s="148"/>
      <c r="F772" s="146"/>
      <c r="G772" s="114"/>
      <c r="H772" s="147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</row>
    <row r="773">
      <c r="A773" s="145"/>
      <c r="B773" s="146"/>
      <c r="C773" s="114"/>
      <c r="D773" s="147"/>
      <c r="E773" s="148"/>
      <c r="F773" s="146"/>
      <c r="G773" s="114"/>
      <c r="H773" s="147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</row>
    <row r="774">
      <c r="A774" s="145"/>
      <c r="B774" s="146"/>
      <c r="C774" s="114"/>
      <c r="D774" s="147"/>
      <c r="E774" s="148"/>
      <c r="F774" s="146"/>
      <c r="G774" s="114"/>
      <c r="H774" s="147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</row>
    <row r="775">
      <c r="A775" s="145"/>
      <c r="B775" s="146"/>
      <c r="C775" s="114"/>
      <c r="D775" s="147"/>
      <c r="E775" s="148"/>
      <c r="F775" s="146"/>
      <c r="G775" s="114"/>
      <c r="H775" s="147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</row>
    <row r="776">
      <c r="A776" s="145"/>
      <c r="B776" s="146"/>
      <c r="C776" s="114"/>
      <c r="D776" s="147"/>
      <c r="E776" s="148"/>
      <c r="F776" s="146"/>
      <c r="G776" s="114"/>
      <c r="H776" s="147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</row>
    <row r="777">
      <c r="A777" s="145"/>
      <c r="B777" s="146"/>
      <c r="C777" s="114"/>
      <c r="D777" s="147"/>
      <c r="E777" s="148"/>
      <c r="F777" s="146"/>
      <c r="G777" s="114"/>
      <c r="H777" s="147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</row>
    <row r="778">
      <c r="A778" s="145"/>
      <c r="B778" s="146"/>
      <c r="C778" s="114"/>
      <c r="D778" s="147"/>
      <c r="E778" s="148"/>
      <c r="F778" s="146"/>
      <c r="G778" s="114"/>
      <c r="H778" s="147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</row>
    <row r="779">
      <c r="A779" s="145"/>
      <c r="B779" s="146"/>
      <c r="C779" s="114"/>
      <c r="D779" s="147"/>
      <c r="E779" s="148"/>
      <c r="F779" s="146"/>
      <c r="G779" s="114"/>
      <c r="H779" s="147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</row>
    <row r="780">
      <c r="A780" s="145"/>
      <c r="B780" s="146"/>
      <c r="C780" s="114"/>
      <c r="D780" s="147"/>
      <c r="E780" s="148"/>
      <c r="F780" s="146"/>
      <c r="G780" s="114"/>
      <c r="H780" s="147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</row>
    <row r="781">
      <c r="A781" s="145"/>
      <c r="B781" s="146"/>
      <c r="C781" s="114"/>
      <c r="D781" s="147"/>
      <c r="E781" s="148"/>
      <c r="F781" s="146"/>
      <c r="G781" s="114"/>
      <c r="H781" s="147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</row>
    <row r="782">
      <c r="A782" s="145"/>
      <c r="B782" s="146"/>
      <c r="C782" s="114"/>
      <c r="D782" s="147"/>
      <c r="E782" s="148"/>
      <c r="F782" s="146"/>
      <c r="G782" s="114"/>
      <c r="H782" s="147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</row>
    <row r="783">
      <c r="A783" s="145"/>
      <c r="B783" s="146"/>
      <c r="C783" s="114"/>
      <c r="D783" s="147"/>
      <c r="E783" s="148"/>
      <c r="F783" s="146"/>
      <c r="G783" s="114"/>
      <c r="H783" s="147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</row>
    <row r="784">
      <c r="A784" s="145"/>
      <c r="B784" s="146"/>
      <c r="C784" s="114"/>
      <c r="D784" s="147"/>
      <c r="E784" s="148"/>
      <c r="F784" s="146"/>
      <c r="G784" s="114"/>
      <c r="H784" s="147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</row>
    <row r="785">
      <c r="A785" s="145"/>
      <c r="B785" s="146"/>
      <c r="C785" s="114"/>
      <c r="D785" s="147"/>
      <c r="E785" s="148"/>
      <c r="F785" s="146"/>
      <c r="G785" s="114"/>
      <c r="H785" s="147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</row>
    <row r="786">
      <c r="A786" s="145"/>
      <c r="B786" s="146"/>
      <c r="C786" s="114"/>
      <c r="D786" s="147"/>
      <c r="E786" s="148"/>
      <c r="F786" s="146"/>
      <c r="G786" s="114"/>
      <c r="H786" s="147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</row>
    <row r="787">
      <c r="A787" s="145"/>
      <c r="B787" s="146"/>
      <c r="C787" s="114"/>
      <c r="D787" s="147"/>
      <c r="E787" s="148"/>
      <c r="F787" s="146"/>
      <c r="G787" s="114"/>
      <c r="H787" s="147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</row>
    <row r="788">
      <c r="A788" s="145"/>
      <c r="B788" s="146"/>
      <c r="C788" s="114"/>
      <c r="D788" s="147"/>
      <c r="E788" s="148"/>
      <c r="F788" s="146"/>
      <c r="G788" s="114"/>
      <c r="H788" s="147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</row>
    <row r="789">
      <c r="A789" s="145"/>
      <c r="B789" s="146"/>
      <c r="C789" s="114"/>
      <c r="D789" s="147"/>
      <c r="E789" s="148"/>
      <c r="F789" s="146"/>
      <c r="G789" s="114"/>
      <c r="H789" s="147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</row>
    <row r="790">
      <c r="A790" s="145"/>
      <c r="B790" s="146"/>
      <c r="C790" s="114"/>
      <c r="D790" s="147"/>
      <c r="E790" s="148"/>
      <c r="F790" s="146"/>
      <c r="G790" s="114"/>
      <c r="H790" s="147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</row>
    <row r="791">
      <c r="A791" s="145"/>
      <c r="B791" s="146"/>
      <c r="C791" s="114"/>
      <c r="D791" s="147"/>
      <c r="E791" s="148"/>
      <c r="F791" s="146"/>
      <c r="G791" s="114"/>
      <c r="H791" s="147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</row>
    <row r="792">
      <c r="A792" s="145"/>
      <c r="B792" s="146"/>
      <c r="C792" s="114"/>
      <c r="D792" s="147"/>
      <c r="E792" s="148"/>
      <c r="F792" s="146"/>
      <c r="G792" s="114"/>
      <c r="H792" s="147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</row>
    <row r="793">
      <c r="A793" s="145"/>
      <c r="B793" s="146"/>
      <c r="C793" s="114"/>
      <c r="D793" s="147"/>
      <c r="E793" s="148"/>
      <c r="F793" s="146"/>
      <c r="G793" s="114"/>
      <c r="H793" s="147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</row>
    <row r="794">
      <c r="A794" s="145"/>
      <c r="B794" s="146"/>
      <c r="C794" s="114"/>
      <c r="D794" s="147"/>
      <c r="E794" s="148"/>
      <c r="F794" s="146"/>
      <c r="G794" s="114"/>
      <c r="H794" s="147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</row>
    <row r="795">
      <c r="A795" s="145"/>
      <c r="B795" s="146"/>
      <c r="C795" s="114"/>
      <c r="D795" s="147"/>
      <c r="E795" s="148"/>
      <c r="F795" s="146"/>
      <c r="G795" s="114"/>
      <c r="H795" s="147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</row>
    <row r="796">
      <c r="A796" s="145"/>
      <c r="B796" s="146"/>
      <c r="C796" s="114"/>
      <c r="D796" s="147"/>
      <c r="E796" s="148"/>
      <c r="F796" s="146"/>
      <c r="G796" s="114"/>
      <c r="H796" s="147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</row>
    <row r="797">
      <c r="A797" s="145"/>
      <c r="B797" s="146"/>
      <c r="C797" s="114"/>
      <c r="D797" s="147"/>
      <c r="E797" s="148"/>
      <c r="F797" s="146"/>
      <c r="G797" s="114"/>
      <c r="H797" s="147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</row>
    <row r="798">
      <c r="A798" s="145"/>
      <c r="B798" s="146"/>
      <c r="C798" s="114"/>
      <c r="D798" s="147"/>
      <c r="E798" s="148"/>
      <c r="F798" s="146"/>
      <c r="G798" s="114"/>
      <c r="H798" s="147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</row>
    <row r="799">
      <c r="A799" s="145"/>
      <c r="B799" s="146"/>
      <c r="C799" s="114"/>
      <c r="D799" s="147"/>
      <c r="E799" s="148"/>
      <c r="F799" s="146"/>
      <c r="G799" s="114"/>
      <c r="H799" s="147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</row>
    <row r="800">
      <c r="A800" s="145"/>
      <c r="B800" s="146"/>
      <c r="C800" s="114"/>
      <c r="D800" s="147"/>
      <c r="E800" s="148"/>
      <c r="F800" s="146"/>
      <c r="G800" s="114"/>
      <c r="H800" s="147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</row>
    <row r="801">
      <c r="A801" s="145"/>
      <c r="B801" s="146"/>
      <c r="C801" s="114"/>
      <c r="D801" s="147"/>
      <c r="E801" s="148"/>
      <c r="F801" s="146"/>
      <c r="G801" s="114"/>
      <c r="H801" s="147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</row>
    <row r="802">
      <c r="A802" s="145"/>
      <c r="B802" s="146"/>
      <c r="C802" s="114"/>
      <c r="D802" s="147"/>
      <c r="E802" s="148"/>
      <c r="F802" s="146"/>
      <c r="G802" s="114"/>
      <c r="H802" s="147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</row>
    <row r="803">
      <c r="A803" s="145"/>
      <c r="B803" s="146"/>
      <c r="C803" s="114"/>
      <c r="D803" s="147"/>
      <c r="E803" s="148"/>
      <c r="F803" s="146"/>
      <c r="G803" s="114"/>
      <c r="H803" s="147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</row>
    <row r="804">
      <c r="A804" s="145"/>
      <c r="B804" s="146"/>
      <c r="C804" s="114"/>
      <c r="D804" s="147"/>
      <c r="E804" s="148"/>
      <c r="F804" s="146"/>
      <c r="G804" s="114"/>
      <c r="H804" s="147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</row>
    <row r="805">
      <c r="A805" s="145"/>
      <c r="B805" s="146"/>
      <c r="C805" s="114"/>
      <c r="D805" s="147"/>
      <c r="E805" s="148"/>
      <c r="F805" s="146"/>
      <c r="G805" s="114"/>
      <c r="H805" s="147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</row>
    <row r="806">
      <c r="A806" s="145"/>
      <c r="B806" s="146"/>
      <c r="C806" s="114"/>
      <c r="D806" s="147"/>
      <c r="E806" s="148"/>
      <c r="F806" s="146"/>
      <c r="G806" s="114"/>
      <c r="H806" s="147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</row>
    <row r="807">
      <c r="A807" s="145"/>
      <c r="B807" s="146"/>
      <c r="C807" s="114"/>
      <c r="D807" s="147"/>
      <c r="E807" s="148"/>
      <c r="F807" s="146"/>
      <c r="G807" s="114"/>
      <c r="H807" s="147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</row>
    <row r="808">
      <c r="A808" s="145"/>
      <c r="B808" s="146"/>
      <c r="C808" s="114"/>
      <c r="D808" s="147"/>
      <c r="E808" s="148"/>
      <c r="F808" s="146"/>
      <c r="G808" s="114"/>
      <c r="H808" s="147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</row>
    <row r="809">
      <c r="A809" s="145"/>
      <c r="B809" s="146"/>
      <c r="C809" s="114"/>
      <c r="D809" s="147"/>
      <c r="E809" s="148"/>
      <c r="F809" s="146"/>
      <c r="G809" s="114"/>
      <c r="H809" s="147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</row>
    <row r="810">
      <c r="A810" s="145"/>
      <c r="B810" s="146"/>
      <c r="C810" s="114"/>
      <c r="D810" s="147"/>
      <c r="E810" s="148"/>
      <c r="F810" s="146"/>
      <c r="G810" s="114"/>
      <c r="H810" s="147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</row>
    <row r="811">
      <c r="A811" s="145"/>
      <c r="B811" s="146"/>
      <c r="C811" s="114"/>
      <c r="D811" s="147"/>
      <c r="E811" s="148"/>
      <c r="F811" s="146"/>
      <c r="G811" s="114"/>
      <c r="H811" s="147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</row>
    <row r="812">
      <c r="A812" s="145"/>
      <c r="B812" s="146"/>
      <c r="C812" s="114"/>
      <c r="D812" s="147"/>
      <c r="E812" s="148"/>
      <c r="F812" s="146"/>
      <c r="G812" s="114"/>
      <c r="H812" s="147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</row>
    <row r="813">
      <c r="A813" s="145"/>
      <c r="B813" s="146"/>
      <c r="C813" s="114"/>
      <c r="D813" s="147"/>
      <c r="E813" s="148"/>
      <c r="F813" s="146"/>
      <c r="G813" s="114"/>
      <c r="H813" s="147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</row>
    <row r="814">
      <c r="A814" s="145"/>
      <c r="B814" s="146"/>
      <c r="C814" s="114"/>
      <c r="D814" s="147"/>
      <c r="E814" s="148"/>
      <c r="F814" s="146"/>
      <c r="G814" s="114"/>
      <c r="H814" s="147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</row>
    <row r="815">
      <c r="A815" s="145"/>
      <c r="B815" s="146"/>
      <c r="C815" s="114"/>
      <c r="D815" s="147"/>
      <c r="E815" s="148"/>
      <c r="F815" s="146"/>
      <c r="G815" s="114"/>
      <c r="H815" s="147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</row>
    <row r="816">
      <c r="A816" s="145"/>
      <c r="B816" s="146"/>
      <c r="C816" s="114"/>
      <c r="D816" s="147"/>
      <c r="E816" s="148"/>
      <c r="F816" s="146"/>
      <c r="G816" s="114"/>
      <c r="H816" s="147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</row>
    <row r="817">
      <c r="A817" s="145"/>
      <c r="B817" s="146"/>
      <c r="C817" s="114"/>
      <c r="D817" s="147"/>
      <c r="E817" s="148"/>
      <c r="F817" s="146"/>
      <c r="G817" s="114"/>
      <c r="H817" s="147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</row>
    <row r="818">
      <c r="A818" s="145"/>
      <c r="B818" s="146"/>
      <c r="C818" s="114"/>
      <c r="D818" s="147"/>
      <c r="E818" s="148"/>
      <c r="F818" s="146"/>
      <c r="G818" s="114"/>
      <c r="H818" s="147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</row>
    <row r="819">
      <c r="A819" s="145"/>
      <c r="B819" s="146"/>
      <c r="C819" s="114"/>
      <c r="D819" s="147"/>
      <c r="E819" s="148"/>
      <c r="F819" s="146"/>
      <c r="G819" s="114"/>
      <c r="H819" s="147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</row>
    <row r="820">
      <c r="A820" s="145"/>
      <c r="B820" s="146"/>
      <c r="C820" s="114"/>
      <c r="D820" s="147"/>
      <c r="E820" s="148"/>
      <c r="F820" s="146"/>
      <c r="G820" s="114"/>
      <c r="H820" s="147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</row>
    <row r="821">
      <c r="A821" s="145"/>
      <c r="B821" s="146"/>
      <c r="C821" s="114"/>
      <c r="D821" s="147"/>
      <c r="E821" s="148"/>
      <c r="F821" s="146"/>
      <c r="G821" s="114"/>
      <c r="H821" s="147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</row>
    <row r="822">
      <c r="A822" s="145"/>
      <c r="B822" s="146"/>
      <c r="C822" s="114"/>
      <c r="D822" s="147"/>
      <c r="E822" s="148"/>
      <c r="F822" s="146"/>
      <c r="G822" s="114"/>
      <c r="H822" s="147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</row>
    <row r="823">
      <c r="A823" s="145"/>
      <c r="B823" s="146"/>
      <c r="C823" s="114"/>
      <c r="D823" s="147"/>
      <c r="E823" s="148"/>
      <c r="F823" s="146"/>
      <c r="G823" s="114"/>
      <c r="H823" s="147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</row>
    <row r="824">
      <c r="A824" s="145"/>
      <c r="B824" s="146"/>
      <c r="C824" s="114"/>
      <c r="D824" s="147"/>
      <c r="E824" s="148"/>
      <c r="F824" s="146"/>
      <c r="G824" s="114"/>
      <c r="H824" s="147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</row>
    <row r="825">
      <c r="A825" s="145"/>
      <c r="B825" s="146"/>
      <c r="C825" s="114"/>
      <c r="D825" s="147"/>
      <c r="E825" s="148"/>
      <c r="F825" s="146"/>
      <c r="G825" s="114"/>
      <c r="H825" s="147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</row>
    <row r="826">
      <c r="A826" s="145"/>
      <c r="B826" s="146"/>
      <c r="C826" s="114"/>
      <c r="D826" s="147"/>
      <c r="E826" s="148"/>
      <c r="F826" s="146"/>
      <c r="G826" s="114"/>
      <c r="H826" s="147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</row>
    <row r="827">
      <c r="A827" s="145"/>
      <c r="B827" s="146"/>
      <c r="C827" s="114"/>
      <c r="D827" s="147"/>
      <c r="E827" s="148"/>
      <c r="F827" s="146"/>
      <c r="G827" s="114"/>
      <c r="H827" s="147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</row>
    <row r="828">
      <c r="A828" s="145"/>
      <c r="B828" s="146"/>
      <c r="C828" s="114"/>
      <c r="D828" s="147"/>
      <c r="E828" s="148"/>
      <c r="F828" s="146"/>
      <c r="G828" s="114"/>
      <c r="H828" s="147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</row>
    <row r="829">
      <c r="A829" s="145"/>
      <c r="B829" s="146"/>
      <c r="C829" s="114"/>
      <c r="D829" s="147"/>
      <c r="E829" s="148"/>
      <c r="F829" s="146"/>
      <c r="G829" s="114"/>
      <c r="H829" s="147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</row>
    <row r="830">
      <c r="A830" s="145"/>
      <c r="B830" s="146"/>
      <c r="C830" s="114"/>
      <c r="D830" s="147"/>
      <c r="E830" s="148"/>
      <c r="F830" s="146"/>
      <c r="G830" s="114"/>
      <c r="H830" s="147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</row>
    <row r="831">
      <c r="A831" s="145"/>
      <c r="B831" s="146"/>
      <c r="C831" s="114"/>
      <c r="D831" s="147"/>
      <c r="E831" s="148"/>
      <c r="F831" s="146"/>
      <c r="G831" s="114"/>
      <c r="H831" s="147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</row>
    <row r="832">
      <c r="A832" s="145"/>
      <c r="B832" s="146"/>
      <c r="C832" s="114"/>
      <c r="D832" s="147"/>
      <c r="E832" s="148"/>
      <c r="F832" s="146"/>
      <c r="G832" s="114"/>
      <c r="H832" s="147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</row>
    <row r="833">
      <c r="A833" s="145"/>
      <c r="B833" s="146"/>
      <c r="C833" s="114"/>
      <c r="D833" s="147"/>
      <c r="E833" s="148"/>
      <c r="F833" s="146"/>
      <c r="G833" s="114"/>
      <c r="H833" s="147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</row>
    <row r="834">
      <c r="A834" s="145"/>
      <c r="B834" s="146"/>
      <c r="C834" s="114"/>
      <c r="D834" s="147"/>
      <c r="E834" s="148"/>
      <c r="F834" s="146"/>
      <c r="G834" s="114"/>
      <c r="H834" s="147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</row>
    <row r="835">
      <c r="A835" s="145"/>
      <c r="B835" s="146"/>
      <c r="C835" s="114"/>
      <c r="D835" s="147"/>
      <c r="E835" s="148"/>
      <c r="F835" s="146"/>
      <c r="G835" s="114"/>
      <c r="H835" s="147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</row>
    <row r="836">
      <c r="A836" s="145"/>
      <c r="B836" s="146"/>
      <c r="C836" s="114"/>
      <c r="D836" s="147"/>
      <c r="E836" s="148"/>
      <c r="F836" s="146"/>
      <c r="G836" s="114"/>
      <c r="H836" s="147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</row>
    <row r="837">
      <c r="A837" s="145"/>
      <c r="B837" s="146"/>
      <c r="C837" s="114"/>
      <c r="D837" s="147"/>
      <c r="E837" s="148"/>
      <c r="F837" s="146"/>
      <c r="G837" s="114"/>
      <c r="H837" s="147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</row>
    <row r="838">
      <c r="A838" s="145"/>
      <c r="B838" s="146"/>
      <c r="C838" s="114"/>
      <c r="D838" s="147"/>
      <c r="E838" s="148"/>
      <c r="F838" s="146"/>
      <c r="G838" s="114"/>
      <c r="H838" s="147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</row>
    <row r="839">
      <c r="A839" s="145"/>
      <c r="B839" s="146"/>
      <c r="C839" s="114"/>
      <c r="D839" s="147"/>
      <c r="E839" s="148"/>
      <c r="F839" s="146"/>
      <c r="G839" s="114"/>
      <c r="H839" s="147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</row>
    <row r="840">
      <c r="A840" s="145"/>
      <c r="B840" s="146"/>
      <c r="C840" s="114"/>
      <c r="D840" s="147"/>
      <c r="E840" s="148"/>
      <c r="F840" s="146"/>
      <c r="G840" s="114"/>
      <c r="H840" s="147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</row>
    <row r="841">
      <c r="A841" s="145"/>
      <c r="B841" s="146"/>
      <c r="C841" s="114"/>
      <c r="D841" s="147"/>
      <c r="E841" s="148"/>
      <c r="F841" s="146"/>
      <c r="G841" s="114"/>
      <c r="H841" s="147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</row>
    <row r="842">
      <c r="A842" s="145"/>
      <c r="B842" s="146"/>
      <c r="C842" s="114"/>
      <c r="D842" s="147"/>
      <c r="E842" s="148"/>
      <c r="F842" s="146"/>
      <c r="G842" s="114"/>
      <c r="H842" s="147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</row>
    <row r="843">
      <c r="A843" s="145"/>
      <c r="B843" s="146"/>
      <c r="C843" s="114"/>
      <c r="D843" s="147"/>
      <c r="E843" s="148"/>
      <c r="F843" s="146"/>
      <c r="G843" s="114"/>
      <c r="H843" s="147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</row>
    <row r="844">
      <c r="A844" s="145"/>
      <c r="B844" s="146"/>
      <c r="C844" s="114"/>
      <c r="D844" s="147"/>
      <c r="E844" s="148"/>
      <c r="F844" s="146"/>
      <c r="G844" s="114"/>
      <c r="H844" s="147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</row>
    <row r="845">
      <c r="A845" s="145"/>
      <c r="B845" s="146"/>
      <c r="C845" s="114"/>
      <c r="D845" s="147"/>
      <c r="E845" s="148"/>
      <c r="F845" s="146"/>
      <c r="G845" s="114"/>
      <c r="H845" s="147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</row>
    <row r="846">
      <c r="A846" s="145"/>
      <c r="B846" s="146"/>
      <c r="C846" s="114"/>
      <c r="D846" s="147"/>
      <c r="E846" s="148"/>
      <c r="F846" s="146"/>
      <c r="G846" s="114"/>
      <c r="H846" s="147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</row>
    <row r="847">
      <c r="A847" s="145"/>
      <c r="B847" s="146"/>
      <c r="C847" s="114"/>
      <c r="D847" s="147"/>
      <c r="E847" s="148"/>
      <c r="F847" s="146"/>
      <c r="G847" s="114"/>
      <c r="H847" s="147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</row>
    <row r="848">
      <c r="A848" s="145"/>
      <c r="B848" s="146"/>
      <c r="C848" s="114"/>
      <c r="D848" s="147"/>
      <c r="E848" s="148"/>
      <c r="F848" s="146"/>
      <c r="G848" s="114"/>
      <c r="H848" s="147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</row>
    <row r="849">
      <c r="A849" s="145"/>
      <c r="B849" s="146"/>
      <c r="C849" s="114"/>
      <c r="D849" s="147"/>
      <c r="E849" s="148"/>
      <c r="F849" s="146"/>
      <c r="G849" s="114"/>
      <c r="H849" s="147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</row>
    <row r="850">
      <c r="A850" s="145"/>
      <c r="B850" s="146"/>
      <c r="C850" s="114"/>
      <c r="D850" s="147"/>
      <c r="E850" s="148"/>
      <c r="F850" s="146"/>
      <c r="G850" s="114"/>
      <c r="H850" s="147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</row>
    <row r="851">
      <c r="A851" s="145"/>
      <c r="B851" s="146"/>
      <c r="C851" s="114"/>
      <c r="D851" s="147"/>
      <c r="E851" s="148"/>
      <c r="F851" s="146"/>
      <c r="G851" s="114"/>
      <c r="H851" s="147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</row>
    <row r="852">
      <c r="A852" s="145"/>
      <c r="B852" s="146"/>
      <c r="C852" s="114"/>
      <c r="D852" s="147"/>
      <c r="E852" s="148"/>
      <c r="F852" s="146"/>
      <c r="G852" s="114"/>
      <c r="H852" s="147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</row>
    <row r="853">
      <c r="A853" s="145"/>
      <c r="B853" s="146"/>
      <c r="C853" s="114"/>
      <c r="D853" s="147"/>
      <c r="E853" s="148"/>
      <c r="F853" s="146"/>
      <c r="G853" s="114"/>
      <c r="H853" s="147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</row>
    <row r="854">
      <c r="A854" s="145"/>
      <c r="B854" s="146"/>
      <c r="C854" s="114"/>
      <c r="D854" s="147"/>
      <c r="E854" s="148"/>
      <c r="F854" s="146"/>
      <c r="G854" s="114"/>
      <c r="H854" s="147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</row>
    <row r="855">
      <c r="A855" s="145"/>
      <c r="B855" s="146"/>
      <c r="C855" s="114"/>
      <c r="D855" s="147"/>
      <c r="E855" s="148"/>
      <c r="F855" s="146"/>
      <c r="G855" s="114"/>
      <c r="H855" s="147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</row>
    <row r="856">
      <c r="A856" s="145"/>
      <c r="B856" s="146"/>
      <c r="C856" s="114"/>
      <c r="D856" s="147"/>
      <c r="E856" s="148"/>
      <c r="F856" s="146"/>
      <c r="G856" s="114"/>
      <c r="H856" s="147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</row>
    <row r="857">
      <c r="A857" s="145"/>
      <c r="B857" s="146"/>
      <c r="C857" s="114"/>
      <c r="D857" s="147"/>
      <c r="E857" s="148"/>
      <c r="F857" s="146"/>
      <c r="G857" s="114"/>
      <c r="H857" s="147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</row>
    <row r="858">
      <c r="A858" s="145"/>
      <c r="B858" s="146"/>
      <c r="C858" s="114"/>
      <c r="D858" s="147"/>
      <c r="E858" s="148"/>
      <c r="F858" s="146"/>
      <c r="G858" s="114"/>
      <c r="H858" s="147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</row>
    <row r="859">
      <c r="A859" s="145"/>
      <c r="B859" s="146"/>
      <c r="C859" s="114"/>
      <c r="D859" s="147"/>
      <c r="E859" s="148"/>
      <c r="F859" s="146"/>
      <c r="G859" s="114"/>
      <c r="H859" s="147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</row>
    <row r="860">
      <c r="A860" s="145"/>
      <c r="B860" s="146"/>
      <c r="C860" s="114"/>
      <c r="D860" s="147"/>
      <c r="E860" s="148"/>
      <c r="F860" s="146"/>
      <c r="G860" s="114"/>
      <c r="H860" s="147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</row>
    <row r="861">
      <c r="A861" s="145"/>
      <c r="B861" s="146"/>
      <c r="C861" s="114"/>
      <c r="D861" s="147"/>
      <c r="E861" s="148"/>
      <c r="F861" s="146"/>
      <c r="G861" s="114"/>
      <c r="H861" s="147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</row>
    <row r="862">
      <c r="A862" s="145"/>
      <c r="B862" s="146"/>
      <c r="C862" s="114"/>
      <c r="D862" s="147"/>
      <c r="E862" s="148"/>
      <c r="F862" s="146"/>
      <c r="G862" s="114"/>
      <c r="H862" s="147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</row>
    <row r="863">
      <c r="A863" s="145"/>
      <c r="B863" s="146"/>
      <c r="C863" s="114"/>
      <c r="D863" s="147"/>
      <c r="E863" s="148"/>
      <c r="F863" s="146"/>
      <c r="G863" s="114"/>
      <c r="H863" s="147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</row>
    <row r="864">
      <c r="A864" s="145"/>
      <c r="B864" s="146"/>
      <c r="C864" s="114"/>
      <c r="D864" s="147"/>
      <c r="E864" s="148"/>
      <c r="F864" s="146"/>
      <c r="G864" s="114"/>
      <c r="H864" s="147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</row>
    <row r="865">
      <c r="A865" s="145"/>
      <c r="B865" s="146"/>
      <c r="C865" s="114"/>
      <c r="D865" s="147"/>
      <c r="E865" s="148"/>
      <c r="F865" s="146"/>
      <c r="G865" s="114"/>
      <c r="H865" s="147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</row>
    <row r="866">
      <c r="A866" s="145"/>
      <c r="B866" s="146"/>
      <c r="C866" s="114"/>
      <c r="D866" s="147"/>
      <c r="E866" s="148"/>
      <c r="F866" s="146"/>
      <c r="G866" s="114"/>
      <c r="H866" s="147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</row>
    <row r="867">
      <c r="A867" s="145"/>
      <c r="B867" s="146"/>
      <c r="C867" s="114"/>
      <c r="D867" s="147"/>
      <c r="E867" s="148"/>
      <c r="F867" s="146"/>
      <c r="G867" s="114"/>
      <c r="H867" s="147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</row>
    <row r="868">
      <c r="A868" s="145"/>
      <c r="B868" s="146"/>
      <c r="C868" s="114"/>
      <c r="D868" s="147"/>
      <c r="E868" s="148"/>
      <c r="F868" s="146"/>
      <c r="G868" s="114"/>
      <c r="H868" s="147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</row>
    <row r="869">
      <c r="A869" s="145"/>
      <c r="B869" s="146"/>
      <c r="C869" s="114"/>
      <c r="D869" s="147"/>
      <c r="E869" s="148"/>
      <c r="F869" s="146"/>
      <c r="G869" s="114"/>
      <c r="H869" s="147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</row>
    <row r="870">
      <c r="A870" s="145"/>
      <c r="B870" s="146"/>
      <c r="C870" s="114"/>
      <c r="D870" s="147"/>
      <c r="E870" s="148"/>
      <c r="F870" s="146"/>
      <c r="G870" s="114"/>
      <c r="H870" s="147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</row>
    <row r="871">
      <c r="A871" s="145"/>
      <c r="B871" s="146"/>
      <c r="C871" s="114"/>
      <c r="D871" s="147"/>
      <c r="E871" s="148"/>
      <c r="F871" s="146"/>
      <c r="G871" s="114"/>
      <c r="H871" s="147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</row>
    <row r="872">
      <c r="A872" s="145"/>
      <c r="B872" s="146"/>
      <c r="C872" s="114"/>
      <c r="D872" s="147"/>
      <c r="E872" s="148"/>
      <c r="F872" s="146"/>
      <c r="G872" s="114"/>
      <c r="H872" s="147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</row>
    <row r="873">
      <c r="A873" s="145"/>
      <c r="B873" s="146"/>
      <c r="C873" s="114"/>
      <c r="D873" s="147"/>
      <c r="E873" s="148"/>
      <c r="F873" s="146"/>
      <c r="G873" s="114"/>
      <c r="H873" s="147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</row>
    <row r="874">
      <c r="A874" s="145"/>
      <c r="B874" s="146"/>
      <c r="C874" s="114"/>
      <c r="D874" s="147"/>
      <c r="E874" s="148"/>
      <c r="F874" s="146"/>
      <c r="G874" s="114"/>
      <c r="H874" s="147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</row>
    <row r="875">
      <c r="A875" s="145"/>
      <c r="B875" s="146"/>
      <c r="C875" s="114"/>
      <c r="D875" s="147"/>
      <c r="E875" s="148"/>
      <c r="F875" s="146"/>
      <c r="G875" s="114"/>
      <c r="H875" s="147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</row>
    <row r="876">
      <c r="A876" s="145"/>
      <c r="B876" s="146"/>
      <c r="C876" s="114"/>
      <c r="D876" s="147"/>
      <c r="E876" s="148"/>
      <c r="F876" s="146"/>
      <c r="G876" s="114"/>
      <c r="H876" s="147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</row>
    <row r="877">
      <c r="A877" s="145"/>
      <c r="B877" s="146"/>
      <c r="C877" s="114"/>
      <c r="D877" s="147"/>
      <c r="E877" s="148"/>
      <c r="F877" s="146"/>
      <c r="G877" s="114"/>
      <c r="H877" s="147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</row>
    <row r="878">
      <c r="A878" s="145"/>
      <c r="B878" s="146"/>
      <c r="C878" s="114"/>
      <c r="D878" s="147"/>
      <c r="E878" s="148"/>
      <c r="F878" s="146"/>
      <c r="G878" s="114"/>
      <c r="H878" s="147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</row>
    <row r="879">
      <c r="A879" s="145"/>
      <c r="B879" s="146"/>
      <c r="C879" s="114"/>
      <c r="D879" s="147"/>
      <c r="E879" s="148"/>
      <c r="F879" s="146"/>
      <c r="G879" s="114"/>
      <c r="H879" s="147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</row>
    <row r="880">
      <c r="A880" s="145"/>
      <c r="B880" s="146"/>
      <c r="C880" s="114"/>
      <c r="D880" s="147"/>
      <c r="E880" s="148"/>
      <c r="F880" s="146"/>
      <c r="G880" s="114"/>
      <c r="H880" s="147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</row>
    <row r="881">
      <c r="A881" s="145"/>
      <c r="B881" s="146"/>
      <c r="C881" s="114"/>
      <c r="D881" s="147"/>
      <c r="E881" s="148"/>
      <c r="F881" s="146"/>
      <c r="G881" s="114"/>
      <c r="H881" s="147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</row>
    <row r="882">
      <c r="A882" s="145"/>
      <c r="B882" s="146"/>
      <c r="C882" s="114"/>
      <c r="D882" s="147"/>
      <c r="E882" s="148"/>
      <c r="F882" s="146"/>
      <c r="G882" s="114"/>
      <c r="H882" s="147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</row>
    <row r="883">
      <c r="A883" s="145"/>
      <c r="B883" s="146"/>
      <c r="C883" s="114"/>
      <c r="D883" s="147"/>
      <c r="E883" s="148"/>
      <c r="F883" s="146"/>
      <c r="G883" s="114"/>
      <c r="H883" s="147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</row>
    <row r="884">
      <c r="A884" s="145"/>
      <c r="B884" s="146"/>
      <c r="C884" s="114"/>
      <c r="D884" s="147"/>
      <c r="E884" s="148"/>
      <c r="F884" s="146"/>
      <c r="G884" s="114"/>
      <c r="H884" s="147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</row>
    <row r="885">
      <c r="A885" s="145"/>
      <c r="B885" s="146"/>
      <c r="C885" s="114"/>
      <c r="D885" s="147"/>
      <c r="E885" s="148"/>
      <c r="F885" s="146"/>
      <c r="G885" s="114"/>
      <c r="H885" s="147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</row>
    <row r="886">
      <c r="A886" s="145"/>
      <c r="B886" s="146"/>
      <c r="C886" s="114"/>
      <c r="D886" s="147"/>
      <c r="E886" s="148"/>
      <c r="F886" s="146"/>
      <c r="G886" s="114"/>
      <c r="H886" s="147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</row>
    <row r="887">
      <c r="A887" s="145"/>
      <c r="B887" s="146"/>
      <c r="C887" s="114"/>
      <c r="D887" s="147"/>
      <c r="E887" s="148"/>
      <c r="F887" s="146"/>
      <c r="G887" s="114"/>
      <c r="H887" s="147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</row>
    <row r="888">
      <c r="A888" s="145"/>
      <c r="B888" s="146"/>
      <c r="C888" s="114"/>
      <c r="D888" s="147"/>
      <c r="E888" s="148"/>
      <c r="F888" s="146"/>
      <c r="G888" s="114"/>
      <c r="H888" s="147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</row>
    <row r="889">
      <c r="A889" s="145"/>
      <c r="B889" s="146"/>
      <c r="C889" s="114"/>
      <c r="D889" s="147"/>
      <c r="E889" s="148"/>
      <c r="F889" s="146"/>
      <c r="G889" s="114"/>
      <c r="H889" s="147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</row>
    <row r="890">
      <c r="A890" s="145"/>
      <c r="B890" s="146"/>
      <c r="C890" s="114"/>
      <c r="D890" s="147"/>
      <c r="E890" s="148"/>
      <c r="F890" s="146"/>
      <c r="G890" s="114"/>
      <c r="H890" s="147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</row>
    <row r="891">
      <c r="A891" s="145"/>
      <c r="B891" s="146"/>
      <c r="C891" s="114"/>
      <c r="D891" s="147"/>
      <c r="E891" s="148"/>
      <c r="F891" s="146"/>
      <c r="G891" s="114"/>
      <c r="H891" s="147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</row>
    <row r="892">
      <c r="A892" s="145"/>
      <c r="B892" s="146"/>
      <c r="C892" s="114"/>
      <c r="D892" s="147"/>
      <c r="E892" s="148"/>
      <c r="F892" s="146"/>
      <c r="G892" s="114"/>
      <c r="H892" s="147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</row>
    <row r="893">
      <c r="A893" s="145"/>
      <c r="B893" s="146"/>
      <c r="C893" s="114"/>
      <c r="D893" s="147"/>
      <c r="E893" s="148"/>
      <c r="F893" s="146"/>
      <c r="G893" s="114"/>
      <c r="H893" s="147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</row>
    <row r="894">
      <c r="A894" s="145"/>
      <c r="B894" s="146"/>
      <c r="C894" s="114"/>
      <c r="D894" s="147"/>
      <c r="E894" s="148"/>
      <c r="F894" s="146"/>
      <c r="G894" s="114"/>
      <c r="H894" s="147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</row>
    <row r="895">
      <c r="A895" s="145"/>
      <c r="B895" s="146"/>
      <c r="C895" s="114"/>
      <c r="D895" s="147"/>
      <c r="E895" s="148"/>
      <c r="F895" s="146"/>
      <c r="G895" s="114"/>
      <c r="H895" s="147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</row>
    <row r="896">
      <c r="A896" s="145"/>
      <c r="B896" s="146"/>
      <c r="C896" s="114"/>
      <c r="D896" s="147"/>
      <c r="E896" s="148"/>
      <c r="F896" s="146"/>
      <c r="G896" s="114"/>
      <c r="H896" s="147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</row>
    <row r="897">
      <c r="A897" s="145"/>
      <c r="B897" s="146"/>
      <c r="C897" s="114"/>
      <c r="D897" s="147"/>
      <c r="E897" s="148"/>
      <c r="F897" s="146"/>
      <c r="G897" s="114"/>
      <c r="H897" s="147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</row>
    <row r="898">
      <c r="A898" s="145"/>
      <c r="B898" s="146"/>
      <c r="C898" s="114"/>
      <c r="D898" s="147"/>
      <c r="E898" s="148"/>
      <c r="F898" s="146"/>
      <c r="G898" s="114"/>
      <c r="H898" s="147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</row>
    <row r="899">
      <c r="A899" s="145"/>
      <c r="B899" s="146"/>
      <c r="C899" s="114"/>
      <c r="D899" s="147"/>
      <c r="E899" s="148"/>
      <c r="F899" s="146"/>
      <c r="G899" s="114"/>
      <c r="H899" s="147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</row>
    <row r="900">
      <c r="A900" s="145"/>
      <c r="B900" s="146"/>
      <c r="C900" s="114"/>
      <c r="D900" s="147"/>
      <c r="E900" s="148"/>
      <c r="F900" s="146"/>
      <c r="G900" s="114"/>
      <c r="H900" s="147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</row>
    <row r="901">
      <c r="A901" s="145"/>
      <c r="B901" s="146"/>
      <c r="C901" s="114"/>
      <c r="D901" s="147"/>
      <c r="E901" s="148"/>
      <c r="F901" s="146"/>
      <c r="G901" s="114"/>
      <c r="H901" s="147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</row>
    <row r="902">
      <c r="A902" s="145"/>
      <c r="B902" s="146"/>
      <c r="C902" s="114"/>
      <c r="D902" s="147"/>
      <c r="E902" s="148"/>
      <c r="F902" s="146"/>
      <c r="G902" s="114"/>
      <c r="H902" s="147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</row>
    <row r="903">
      <c r="A903" s="145"/>
      <c r="B903" s="146"/>
      <c r="C903" s="114"/>
      <c r="D903" s="147"/>
      <c r="E903" s="148"/>
      <c r="F903" s="146"/>
      <c r="G903" s="114"/>
      <c r="H903" s="147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</row>
    <row r="904">
      <c r="A904" s="145"/>
      <c r="B904" s="146"/>
      <c r="C904" s="114"/>
      <c r="D904" s="147"/>
      <c r="E904" s="148"/>
      <c r="F904" s="146"/>
      <c r="G904" s="114"/>
      <c r="H904" s="147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</row>
    <row r="905">
      <c r="A905" s="145"/>
      <c r="B905" s="146"/>
      <c r="C905" s="114"/>
      <c r="D905" s="147"/>
      <c r="E905" s="148"/>
      <c r="F905" s="146"/>
      <c r="G905" s="114"/>
      <c r="H905" s="147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</row>
    <row r="906">
      <c r="A906" s="145"/>
      <c r="B906" s="146"/>
      <c r="C906" s="114"/>
      <c r="D906" s="147"/>
      <c r="E906" s="148"/>
      <c r="F906" s="146"/>
      <c r="G906" s="114"/>
      <c r="H906" s="147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</row>
    <row r="907">
      <c r="A907" s="145"/>
      <c r="B907" s="146"/>
      <c r="C907" s="114"/>
      <c r="D907" s="147"/>
      <c r="E907" s="148"/>
      <c r="F907" s="146"/>
      <c r="G907" s="114"/>
      <c r="H907" s="147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</row>
    <row r="908">
      <c r="A908" s="145"/>
      <c r="B908" s="146"/>
      <c r="C908" s="114"/>
      <c r="D908" s="147"/>
      <c r="E908" s="148"/>
      <c r="F908" s="146"/>
      <c r="G908" s="114"/>
      <c r="H908" s="147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</row>
    <row r="909">
      <c r="A909" s="145"/>
      <c r="B909" s="146"/>
      <c r="C909" s="114"/>
      <c r="D909" s="147"/>
      <c r="E909" s="148"/>
      <c r="F909" s="146"/>
      <c r="G909" s="114"/>
      <c r="H909" s="147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</row>
    <row r="910">
      <c r="A910" s="145"/>
      <c r="B910" s="146"/>
      <c r="C910" s="114"/>
      <c r="D910" s="147"/>
      <c r="E910" s="148"/>
      <c r="F910" s="146"/>
      <c r="G910" s="114"/>
      <c r="H910" s="147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</row>
    <row r="911">
      <c r="A911" s="145"/>
      <c r="B911" s="146"/>
      <c r="C911" s="114"/>
      <c r="D911" s="147"/>
      <c r="E911" s="148"/>
      <c r="F911" s="146"/>
      <c r="G911" s="114"/>
      <c r="H911" s="147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</row>
    <row r="912">
      <c r="A912" s="145"/>
      <c r="B912" s="146"/>
      <c r="C912" s="114"/>
      <c r="D912" s="147"/>
      <c r="E912" s="148"/>
      <c r="F912" s="146"/>
      <c r="G912" s="114"/>
      <c r="H912" s="147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</row>
    <row r="913">
      <c r="A913" s="145"/>
      <c r="B913" s="146"/>
      <c r="C913" s="114"/>
      <c r="D913" s="147"/>
      <c r="E913" s="148"/>
      <c r="F913" s="146"/>
      <c r="G913" s="114"/>
      <c r="H913" s="147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</row>
    <row r="914">
      <c r="A914" s="145"/>
      <c r="B914" s="146"/>
      <c r="C914" s="114"/>
      <c r="D914" s="147"/>
      <c r="E914" s="148"/>
      <c r="F914" s="146"/>
      <c r="G914" s="114"/>
      <c r="H914" s="147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</row>
    <row r="915">
      <c r="A915" s="145"/>
      <c r="B915" s="146"/>
      <c r="C915" s="114"/>
      <c r="D915" s="147"/>
      <c r="E915" s="148"/>
      <c r="F915" s="146"/>
      <c r="G915" s="114"/>
      <c r="H915" s="147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</row>
    <row r="916">
      <c r="A916" s="145"/>
      <c r="B916" s="146"/>
      <c r="C916" s="114"/>
      <c r="D916" s="147"/>
      <c r="E916" s="148"/>
      <c r="F916" s="146"/>
      <c r="G916" s="114"/>
      <c r="H916" s="147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</row>
    <row r="917">
      <c r="A917" s="145"/>
      <c r="B917" s="146"/>
      <c r="C917" s="114"/>
      <c r="D917" s="147"/>
      <c r="E917" s="148"/>
      <c r="F917" s="146"/>
      <c r="G917" s="114"/>
      <c r="H917" s="147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</row>
    <row r="918">
      <c r="A918" s="145"/>
      <c r="B918" s="146"/>
      <c r="C918" s="114"/>
      <c r="D918" s="147"/>
      <c r="E918" s="148"/>
      <c r="F918" s="146"/>
      <c r="G918" s="114"/>
      <c r="H918" s="147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</row>
    <row r="919">
      <c r="A919" s="145"/>
      <c r="B919" s="146"/>
      <c r="C919" s="114"/>
      <c r="D919" s="147"/>
      <c r="E919" s="148"/>
      <c r="F919" s="146"/>
      <c r="G919" s="114"/>
      <c r="H919" s="147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</row>
    <row r="920">
      <c r="A920" s="145"/>
      <c r="B920" s="146"/>
      <c r="C920" s="114"/>
      <c r="D920" s="147"/>
      <c r="E920" s="148"/>
      <c r="F920" s="146"/>
      <c r="G920" s="114"/>
      <c r="H920" s="147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</row>
    <row r="921">
      <c r="A921" s="145"/>
      <c r="B921" s="146"/>
      <c r="C921" s="114"/>
      <c r="D921" s="147"/>
      <c r="E921" s="148"/>
      <c r="F921" s="146"/>
      <c r="G921" s="114"/>
      <c r="H921" s="147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</row>
    <row r="922">
      <c r="A922" s="145"/>
      <c r="B922" s="146"/>
      <c r="C922" s="114"/>
      <c r="D922" s="147"/>
      <c r="E922" s="148"/>
      <c r="F922" s="146"/>
      <c r="G922" s="114"/>
      <c r="H922" s="147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</row>
    <row r="923">
      <c r="A923" s="145"/>
      <c r="B923" s="146"/>
      <c r="C923" s="114"/>
      <c r="D923" s="147"/>
      <c r="E923" s="148"/>
      <c r="F923" s="146"/>
      <c r="G923" s="114"/>
      <c r="H923" s="147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</row>
    <row r="924">
      <c r="A924" s="145"/>
      <c r="B924" s="146"/>
      <c r="C924" s="114"/>
      <c r="D924" s="147"/>
      <c r="E924" s="148"/>
      <c r="F924" s="146"/>
      <c r="G924" s="114"/>
      <c r="H924" s="147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</row>
    <row r="925">
      <c r="A925" s="145"/>
      <c r="B925" s="146"/>
      <c r="C925" s="114"/>
      <c r="D925" s="147"/>
      <c r="E925" s="148"/>
      <c r="F925" s="146"/>
      <c r="G925" s="114"/>
      <c r="H925" s="147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</row>
    <row r="926">
      <c r="A926" s="145"/>
      <c r="B926" s="146"/>
      <c r="C926" s="114"/>
      <c r="D926" s="147"/>
      <c r="E926" s="148"/>
      <c r="F926" s="146"/>
      <c r="G926" s="114"/>
      <c r="H926" s="147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</row>
    <row r="927">
      <c r="A927" s="145"/>
      <c r="B927" s="146"/>
      <c r="C927" s="114"/>
      <c r="D927" s="147"/>
      <c r="E927" s="148"/>
      <c r="F927" s="146"/>
      <c r="G927" s="114"/>
      <c r="H927" s="147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</row>
    <row r="928">
      <c r="A928" s="145"/>
      <c r="B928" s="146"/>
      <c r="C928" s="114"/>
      <c r="D928" s="147"/>
      <c r="E928" s="148"/>
      <c r="F928" s="146"/>
      <c r="G928" s="114"/>
      <c r="H928" s="147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</row>
    <row r="929">
      <c r="A929" s="145"/>
      <c r="B929" s="146"/>
      <c r="C929" s="114"/>
      <c r="D929" s="147"/>
      <c r="E929" s="148"/>
      <c r="F929" s="146"/>
      <c r="G929" s="114"/>
      <c r="H929" s="147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</row>
    <row r="930">
      <c r="A930" s="145"/>
      <c r="B930" s="146"/>
      <c r="C930" s="114"/>
      <c r="D930" s="147"/>
      <c r="E930" s="148"/>
      <c r="F930" s="146"/>
      <c r="G930" s="114"/>
      <c r="H930" s="147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</row>
    <row r="931">
      <c r="A931" s="145"/>
      <c r="B931" s="146"/>
      <c r="C931" s="114"/>
      <c r="D931" s="147"/>
      <c r="E931" s="148"/>
      <c r="F931" s="146"/>
      <c r="G931" s="114"/>
      <c r="H931" s="147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</row>
    <row r="932">
      <c r="A932" s="145"/>
      <c r="B932" s="146"/>
      <c r="C932" s="114"/>
      <c r="D932" s="147"/>
      <c r="E932" s="148"/>
      <c r="F932" s="146"/>
      <c r="G932" s="114"/>
      <c r="H932" s="147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</row>
    <row r="933">
      <c r="A933" s="145"/>
      <c r="B933" s="146"/>
      <c r="C933" s="114"/>
      <c r="D933" s="147"/>
      <c r="E933" s="148"/>
      <c r="F933" s="146"/>
      <c r="G933" s="114"/>
      <c r="H933" s="147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</row>
    <row r="934">
      <c r="A934" s="145"/>
      <c r="B934" s="146"/>
      <c r="C934" s="114"/>
      <c r="D934" s="147"/>
      <c r="E934" s="148"/>
      <c r="F934" s="146"/>
      <c r="G934" s="114"/>
      <c r="H934" s="147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</row>
    <row r="935">
      <c r="A935" s="145"/>
      <c r="B935" s="146"/>
      <c r="C935" s="114"/>
      <c r="D935" s="147"/>
      <c r="E935" s="148"/>
      <c r="F935" s="146"/>
      <c r="G935" s="114"/>
      <c r="H935" s="147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</row>
    <row r="936">
      <c r="A936" s="145"/>
      <c r="B936" s="146"/>
      <c r="C936" s="114"/>
      <c r="D936" s="147"/>
      <c r="E936" s="148"/>
      <c r="F936" s="146"/>
      <c r="G936" s="114"/>
      <c r="H936" s="147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</row>
    <row r="937">
      <c r="A937" s="145"/>
      <c r="B937" s="146"/>
      <c r="C937" s="114"/>
      <c r="D937" s="147"/>
      <c r="E937" s="148"/>
      <c r="F937" s="146"/>
      <c r="G937" s="114"/>
      <c r="H937" s="147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</row>
    <row r="938">
      <c r="A938" s="145"/>
      <c r="B938" s="146"/>
      <c r="C938" s="114"/>
      <c r="D938" s="147"/>
      <c r="E938" s="148"/>
      <c r="F938" s="146"/>
      <c r="G938" s="114"/>
      <c r="H938" s="147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</row>
    <row r="939">
      <c r="A939" s="145"/>
      <c r="B939" s="146"/>
      <c r="C939" s="114"/>
      <c r="D939" s="147"/>
      <c r="E939" s="148"/>
      <c r="F939" s="146"/>
      <c r="G939" s="114"/>
      <c r="H939" s="147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</row>
    <row r="940">
      <c r="A940" s="145"/>
      <c r="B940" s="146"/>
      <c r="C940" s="114"/>
      <c r="D940" s="147"/>
      <c r="E940" s="148"/>
      <c r="F940" s="146"/>
      <c r="G940" s="114"/>
      <c r="H940" s="147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</row>
    <row r="941">
      <c r="A941" s="145"/>
      <c r="B941" s="146"/>
      <c r="C941" s="114"/>
      <c r="D941" s="147"/>
      <c r="E941" s="148"/>
      <c r="F941" s="146"/>
      <c r="G941" s="114"/>
      <c r="H941" s="147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</row>
    <row r="942">
      <c r="A942" s="145"/>
      <c r="B942" s="146"/>
      <c r="C942" s="114"/>
      <c r="D942" s="147"/>
      <c r="E942" s="148"/>
      <c r="F942" s="146"/>
      <c r="G942" s="114"/>
      <c r="H942" s="147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</row>
    <row r="943">
      <c r="A943" s="145"/>
      <c r="B943" s="146"/>
      <c r="C943" s="114"/>
      <c r="D943" s="147"/>
      <c r="E943" s="148"/>
      <c r="F943" s="146"/>
      <c r="G943" s="114"/>
      <c r="H943" s="147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</row>
    <row r="944">
      <c r="A944" s="145"/>
      <c r="B944" s="146"/>
      <c r="C944" s="114"/>
      <c r="D944" s="147"/>
      <c r="E944" s="148"/>
      <c r="F944" s="146"/>
      <c r="G944" s="114"/>
      <c r="H944" s="147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</row>
    <row r="945">
      <c r="A945" s="145"/>
      <c r="B945" s="146"/>
      <c r="C945" s="114"/>
      <c r="D945" s="147"/>
      <c r="E945" s="148"/>
      <c r="F945" s="146"/>
      <c r="G945" s="114"/>
      <c r="H945" s="147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</row>
    <row r="946">
      <c r="A946" s="145"/>
      <c r="B946" s="146"/>
      <c r="C946" s="114"/>
      <c r="D946" s="147"/>
      <c r="E946" s="148"/>
      <c r="F946" s="146"/>
      <c r="G946" s="114"/>
      <c r="H946" s="147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</row>
    <row r="947">
      <c r="A947" s="145"/>
      <c r="B947" s="146"/>
      <c r="C947" s="114"/>
      <c r="D947" s="147"/>
      <c r="E947" s="148"/>
      <c r="F947" s="146"/>
      <c r="G947" s="114"/>
      <c r="H947" s="147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</row>
    <row r="948">
      <c r="A948" s="145"/>
      <c r="B948" s="146"/>
      <c r="C948" s="114"/>
      <c r="D948" s="147"/>
      <c r="E948" s="148"/>
      <c r="F948" s="146"/>
      <c r="G948" s="114"/>
      <c r="H948" s="147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</row>
    <row r="949">
      <c r="A949" s="145"/>
      <c r="B949" s="146"/>
      <c r="C949" s="114"/>
      <c r="D949" s="147"/>
      <c r="E949" s="148"/>
      <c r="F949" s="146"/>
      <c r="G949" s="114"/>
      <c r="H949" s="147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</row>
    <row r="950">
      <c r="A950" s="145"/>
      <c r="B950" s="146"/>
      <c r="C950" s="114"/>
      <c r="D950" s="147"/>
      <c r="E950" s="148"/>
      <c r="F950" s="146"/>
      <c r="G950" s="114"/>
      <c r="H950" s="147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</row>
    <row r="951">
      <c r="A951" s="145"/>
      <c r="B951" s="146"/>
      <c r="C951" s="114"/>
      <c r="D951" s="147"/>
      <c r="E951" s="148"/>
      <c r="F951" s="146"/>
      <c r="G951" s="114"/>
      <c r="H951" s="147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</row>
    <row r="952">
      <c r="A952" s="145"/>
      <c r="B952" s="146"/>
      <c r="C952" s="114"/>
      <c r="D952" s="147"/>
      <c r="E952" s="148"/>
      <c r="F952" s="146"/>
      <c r="G952" s="114"/>
      <c r="H952" s="147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</row>
    <row r="953">
      <c r="A953" s="145"/>
      <c r="B953" s="146"/>
      <c r="C953" s="114"/>
      <c r="D953" s="147"/>
      <c r="E953" s="148"/>
      <c r="F953" s="146"/>
      <c r="G953" s="114"/>
      <c r="H953" s="147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</row>
    <row r="954">
      <c r="A954" s="145"/>
      <c r="B954" s="146"/>
      <c r="C954" s="114"/>
      <c r="D954" s="147"/>
      <c r="E954" s="148"/>
      <c r="F954" s="146"/>
      <c r="G954" s="114"/>
      <c r="H954" s="147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8"/>
      <c r="AF954" s="118"/>
      <c r="AG954" s="118"/>
      <c r="AH954" s="118"/>
      <c r="AI954" s="118"/>
      <c r="AJ954" s="118"/>
      <c r="AK954" s="118"/>
    </row>
    <row r="955">
      <c r="A955" s="145"/>
      <c r="B955" s="146"/>
      <c r="C955" s="114"/>
      <c r="D955" s="147"/>
      <c r="E955" s="148"/>
      <c r="F955" s="146"/>
      <c r="G955" s="114"/>
      <c r="H955" s="147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8"/>
      <c r="AF955" s="118"/>
      <c r="AG955" s="118"/>
      <c r="AH955" s="118"/>
      <c r="AI955" s="118"/>
      <c r="AJ955" s="118"/>
      <c r="AK955" s="118"/>
    </row>
    <row r="956">
      <c r="A956" s="145"/>
      <c r="B956" s="146"/>
      <c r="C956" s="114"/>
      <c r="D956" s="147"/>
      <c r="E956" s="148"/>
      <c r="F956" s="146"/>
      <c r="G956" s="114"/>
      <c r="H956" s="147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  <c r="AH956" s="118"/>
      <c r="AI956" s="118"/>
      <c r="AJ956" s="118"/>
      <c r="AK956" s="118"/>
    </row>
    <row r="957">
      <c r="A957" s="145"/>
      <c r="B957" s="146"/>
      <c r="C957" s="114"/>
      <c r="D957" s="147"/>
      <c r="E957" s="148"/>
      <c r="F957" s="146"/>
      <c r="G957" s="114"/>
      <c r="H957" s="147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8"/>
      <c r="AF957" s="118"/>
      <c r="AG957" s="118"/>
      <c r="AH957" s="118"/>
      <c r="AI957" s="118"/>
      <c r="AJ957" s="118"/>
      <c r="AK957" s="118"/>
    </row>
    <row r="958">
      <c r="A958" s="145"/>
      <c r="B958" s="146"/>
      <c r="C958" s="114"/>
      <c r="D958" s="147"/>
      <c r="E958" s="148"/>
      <c r="F958" s="146"/>
      <c r="G958" s="114"/>
      <c r="H958" s="147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8"/>
      <c r="AF958" s="118"/>
      <c r="AG958" s="118"/>
      <c r="AH958" s="118"/>
      <c r="AI958" s="118"/>
      <c r="AJ958" s="118"/>
      <c r="AK958" s="118"/>
    </row>
    <row r="959">
      <c r="A959" s="145"/>
      <c r="B959" s="146"/>
      <c r="C959" s="114"/>
      <c r="D959" s="147"/>
      <c r="E959" s="148"/>
      <c r="F959" s="146"/>
      <c r="G959" s="114"/>
      <c r="H959" s="147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8"/>
      <c r="AF959" s="118"/>
      <c r="AG959" s="118"/>
      <c r="AH959" s="118"/>
      <c r="AI959" s="118"/>
      <c r="AJ959" s="118"/>
      <c r="AK959" s="118"/>
    </row>
    <row r="960">
      <c r="A960" s="145"/>
      <c r="B960" s="146"/>
      <c r="C960" s="114"/>
      <c r="D960" s="147"/>
      <c r="E960" s="148"/>
      <c r="F960" s="146"/>
      <c r="G960" s="114"/>
      <c r="H960" s="147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8"/>
      <c r="AF960" s="118"/>
      <c r="AG960" s="118"/>
      <c r="AH960" s="118"/>
      <c r="AI960" s="118"/>
      <c r="AJ960" s="118"/>
      <c r="AK960" s="118"/>
    </row>
    <row r="961">
      <c r="A961" s="145"/>
      <c r="B961" s="146"/>
      <c r="C961" s="114"/>
      <c r="D961" s="147"/>
      <c r="E961" s="148"/>
      <c r="F961" s="146"/>
      <c r="G961" s="114"/>
      <c r="H961" s="147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  <c r="AH961" s="118"/>
      <c r="AI961" s="118"/>
      <c r="AJ961" s="118"/>
      <c r="AK961" s="118"/>
    </row>
    <row r="962">
      <c r="A962" s="145"/>
      <c r="B962" s="146"/>
      <c r="C962" s="114"/>
      <c r="D962" s="147"/>
      <c r="E962" s="148"/>
      <c r="F962" s="146"/>
      <c r="G962" s="114"/>
      <c r="H962" s="147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8"/>
      <c r="AF962" s="118"/>
      <c r="AG962" s="118"/>
      <c r="AH962" s="118"/>
      <c r="AI962" s="118"/>
      <c r="AJ962" s="118"/>
      <c r="AK962" s="118"/>
    </row>
    <row r="963">
      <c r="A963" s="145"/>
      <c r="B963" s="146"/>
      <c r="C963" s="114"/>
      <c r="D963" s="147"/>
      <c r="E963" s="148"/>
      <c r="F963" s="146"/>
      <c r="G963" s="114"/>
      <c r="H963" s="147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8"/>
      <c r="AF963" s="118"/>
      <c r="AG963" s="118"/>
      <c r="AH963" s="118"/>
      <c r="AI963" s="118"/>
      <c r="AJ963" s="118"/>
      <c r="AK963" s="118"/>
    </row>
    <row r="964">
      <c r="A964" s="145"/>
      <c r="B964" s="146"/>
      <c r="C964" s="114"/>
      <c r="D964" s="147"/>
      <c r="E964" s="148"/>
      <c r="F964" s="146"/>
      <c r="G964" s="114"/>
      <c r="H964" s="147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8"/>
      <c r="AF964" s="118"/>
      <c r="AG964" s="118"/>
      <c r="AH964" s="118"/>
      <c r="AI964" s="118"/>
      <c r="AJ964" s="118"/>
      <c r="AK964" s="118"/>
    </row>
    <row r="965">
      <c r="A965" s="145"/>
      <c r="B965" s="146"/>
      <c r="C965" s="114"/>
      <c r="D965" s="147"/>
      <c r="E965" s="148"/>
      <c r="F965" s="146"/>
      <c r="G965" s="114"/>
      <c r="H965" s="147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8"/>
      <c r="AF965" s="118"/>
      <c r="AG965" s="118"/>
      <c r="AH965" s="118"/>
      <c r="AI965" s="118"/>
      <c r="AJ965" s="118"/>
      <c r="AK965" s="118"/>
    </row>
    <row r="966">
      <c r="A966" s="145"/>
      <c r="B966" s="146"/>
      <c r="C966" s="114"/>
      <c r="D966" s="147"/>
      <c r="E966" s="148"/>
      <c r="F966" s="146"/>
      <c r="G966" s="114"/>
      <c r="H966" s="147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8"/>
      <c r="AF966" s="118"/>
      <c r="AG966" s="118"/>
      <c r="AH966" s="118"/>
      <c r="AI966" s="118"/>
      <c r="AJ966" s="118"/>
      <c r="AK966" s="118"/>
    </row>
    <row r="967">
      <c r="A967" s="145"/>
      <c r="B967" s="146"/>
      <c r="C967" s="114"/>
      <c r="D967" s="147"/>
      <c r="E967" s="148"/>
      <c r="F967" s="146"/>
      <c r="G967" s="114"/>
      <c r="H967" s="147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8"/>
      <c r="AF967" s="118"/>
      <c r="AG967" s="118"/>
      <c r="AH967" s="118"/>
      <c r="AI967" s="118"/>
      <c r="AJ967" s="118"/>
      <c r="AK967" s="118"/>
    </row>
    <row r="968">
      <c r="A968" s="145"/>
      <c r="B968" s="146"/>
      <c r="C968" s="114"/>
      <c r="D968" s="147"/>
      <c r="E968" s="148"/>
      <c r="F968" s="146"/>
      <c r="G968" s="114"/>
      <c r="H968" s="147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8"/>
      <c r="AF968" s="118"/>
      <c r="AG968" s="118"/>
      <c r="AH968" s="118"/>
      <c r="AI968" s="118"/>
      <c r="AJ968" s="118"/>
      <c r="AK968" s="118"/>
    </row>
    <row r="969">
      <c r="A969" s="145"/>
      <c r="B969" s="146"/>
      <c r="C969" s="114"/>
      <c r="D969" s="147"/>
      <c r="E969" s="148"/>
      <c r="F969" s="146"/>
      <c r="G969" s="114"/>
      <c r="H969" s="147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8"/>
      <c r="AF969" s="118"/>
      <c r="AG969" s="118"/>
      <c r="AH969" s="118"/>
      <c r="AI969" s="118"/>
      <c r="AJ969" s="118"/>
      <c r="AK969" s="118"/>
    </row>
    <row r="970">
      <c r="A970" s="145"/>
      <c r="B970" s="146"/>
      <c r="C970" s="114"/>
      <c r="D970" s="147"/>
      <c r="E970" s="148"/>
      <c r="F970" s="146"/>
      <c r="G970" s="114"/>
      <c r="H970" s="147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8"/>
      <c r="AF970" s="118"/>
      <c r="AG970" s="118"/>
      <c r="AH970" s="118"/>
      <c r="AI970" s="118"/>
      <c r="AJ970" s="118"/>
      <c r="AK970" s="118"/>
    </row>
    <row r="971">
      <c r="A971" s="145"/>
      <c r="B971" s="146"/>
      <c r="C971" s="114"/>
      <c r="D971" s="147"/>
      <c r="E971" s="148"/>
      <c r="F971" s="146"/>
      <c r="G971" s="114"/>
      <c r="H971" s="147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8"/>
      <c r="AF971" s="118"/>
      <c r="AG971" s="118"/>
      <c r="AH971" s="118"/>
      <c r="AI971" s="118"/>
      <c r="AJ971" s="118"/>
      <c r="AK971" s="118"/>
    </row>
    <row r="972">
      <c r="A972" s="145"/>
      <c r="B972" s="146"/>
      <c r="C972" s="114"/>
      <c r="D972" s="147"/>
      <c r="E972" s="148"/>
      <c r="F972" s="146"/>
      <c r="G972" s="114"/>
      <c r="H972" s="147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8"/>
      <c r="AF972" s="118"/>
      <c r="AG972" s="118"/>
      <c r="AH972" s="118"/>
      <c r="AI972" s="118"/>
      <c r="AJ972" s="118"/>
      <c r="AK972" s="118"/>
    </row>
    <row r="973">
      <c r="A973" s="145"/>
      <c r="B973" s="146"/>
      <c r="C973" s="114"/>
      <c r="D973" s="147"/>
      <c r="E973" s="148"/>
      <c r="F973" s="146"/>
      <c r="G973" s="114"/>
      <c r="H973" s="147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8"/>
      <c r="AF973" s="118"/>
      <c r="AG973" s="118"/>
      <c r="AH973" s="118"/>
      <c r="AI973" s="118"/>
      <c r="AJ973" s="118"/>
      <c r="AK973" s="118"/>
    </row>
    <row r="974">
      <c r="A974" s="145"/>
      <c r="B974" s="146"/>
      <c r="C974" s="114"/>
      <c r="D974" s="147"/>
      <c r="E974" s="148"/>
      <c r="F974" s="146"/>
      <c r="G974" s="114"/>
      <c r="H974" s="147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8"/>
      <c r="AF974" s="118"/>
      <c r="AG974" s="118"/>
      <c r="AH974" s="118"/>
      <c r="AI974" s="118"/>
      <c r="AJ974" s="118"/>
      <c r="AK974" s="118"/>
    </row>
    <row r="975">
      <c r="A975" s="145"/>
      <c r="B975" s="146"/>
      <c r="C975" s="114"/>
      <c r="D975" s="147"/>
      <c r="E975" s="148"/>
      <c r="F975" s="146"/>
      <c r="G975" s="114"/>
      <c r="H975" s="147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8"/>
      <c r="AF975" s="118"/>
      <c r="AG975" s="118"/>
      <c r="AH975" s="118"/>
      <c r="AI975" s="118"/>
      <c r="AJ975" s="118"/>
      <c r="AK975" s="118"/>
    </row>
    <row r="976">
      <c r="A976" s="145"/>
      <c r="B976" s="146"/>
      <c r="C976" s="114"/>
      <c r="D976" s="147"/>
      <c r="E976" s="148"/>
      <c r="F976" s="146"/>
      <c r="G976" s="114"/>
      <c r="H976" s="147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8"/>
      <c r="AF976" s="118"/>
      <c r="AG976" s="118"/>
      <c r="AH976" s="118"/>
      <c r="AI976" s="118"/>
      <c r="AJ976" s="118"/>
      <c r="AK976" s="118"/>
    </row>
    <row r="977">
      <c r="A977" s="145"/>
      <c r="B977" s="146"/>
      <c r="C977" s="114"/>
      <c r="D977" s="147"/>
      <c r="E977" s="148"/>
      <c r="F977" s="146"/>
      <c r="G977" s="114"/>
      <c r="H977" s="147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8"/>
      <c r="AF977" s="118"/>
      <c r="AG977" s="118"/>
      <c r="AH977" s="118"/>
      <c r="AI977" s="118"/>
      <c r="AJ977" s="118"/>
      <c r="AK977" s="118"/>
    </row>
    <row r="978">
      <c r="A978" s="145"/>
      <c r="B978" s="146"/>
      <c r="C978" s="114"/>
      <c r="D978" s="147"/>
      <c r="E978" s="148"/>
      <c r="F978" s="146"/>
      <c r="G978" s="114"/>
      <c r="H978" s="147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8"/>
      <c r="AF978" s="118"/>
      <c r="AG978" s="118"/>
      <c r="AH978" s="118"/>
      <c r="AI978" s="118"/>
      <c r="AJ978" s="118"/>
      <c r="AK978" s="118"/>
    </row>
    <row r="979">
      <c r="A979" s="145"/>
      <c r="B979" s="146"/>
      <c r="C979" s="114"/>
      <c r="D979" s="147"/>
      <c r="E979" s="148"/>
      <c r="F979" s="146"/>
      <c r="G979" s="114"/>
      <c r="H979" s="147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8"/>
      <c r="AF979" s="118"/>
      <c r="AG979" s="118"/>
      <c r="AH979" s="118"/>
      <c r="AI979" s="118"/>
      <c r="AJ979" s="118"/>
      <c r="AK979" s="118"/>
    </row>
    <row r="980">
      <c r="A980" s="145"/>
      <c r="B980" s="146"/>
      <c r="C980" s="114"/>
      <c r="D980" s="147"/>
      <c r="E980" s="148"/>
      <c r="F980" s="146"/>
      <c r="G980" s="114"/>
      <c r="H980" s="147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8"/>
      <c r="AF980" s="118"/>
      <c r="AG980" s="118"/>
      <c r="AH980" s="118"/>
      <c r="AI980" s="118"/>
      <c r="AJ980" s="118"/>
      <c r="AK980" s="118"/>
    </row>
    <row r="981">
      <c r="A981" s="145"/>
      <c r="B981" s="146"/>
      <c r="C981" s="114"/>
      <c r="D981" s="147"/>
      <c r="E981" s="148"/>
      <c r="F981" s="146"/>
      <c r="G981" s="114"/>
      <c r="H981" s="147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8"/>
      <c r="AF981" s="118"/>
      <c r="AG981" s="118"/>
      <c r="AH981" s="118"/>
      <c r="AI981" s="118"/>
      <c r="AJ981" s="118"/>
      <c r="AK981" s="118"/>
    </row>
    <row r="982">
      <c r="A982" s="145"/>
      <c r="B982" s="146"/>
      <c r="C982" s="114"/>
      <c r="D982" s="147"/>
      <c r="E982" s="148"/>
      <c r="F982" s="146"/>
      <c r="G982" s="114"/>
      <c r="H982" s="147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8"/>
      <c r="AF982" s="118"/>
      <c r="AG982" s="118"/>
      <c r="AH982" s="118"/>
      <c r="AI982" s="118"/>
      <c r="AJ982" s="118"/>
      <c r="AK982" s="118"/>
    </row>
    <row r="983">
      <c r="A983" s="145"/>
      <c r="B983" s="146"/>
      <c r="C983" s="114"/>
      <c r="D983" s="147"/>
      <c r="E983" s="148"/>
      <c r="F983" s="146"/>
      <c r="G983" s="114"/>
      <c r="H983" s="147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8"/>
      <c r="AF983" s="118"/>
      <c r="AG983" s="118"/>
      <c r="AH983" s="118"/>
      <c r="AI983" s="118"/>
      <c r="AJ983" s="118"/>
      <c r="AK983" s="118"/>
    </row>
    <row r="984">
      <c r="A984" s="145"/>
      <c r="B984" s="146"/>
      <c r="C984" s="114"/>
      <c r="D984" s="147"/>
      <c r="E984" s="148"/>
      <c r="F984" s="146"/>
      <c r="G984" s="114"/>
      <c r="H984" s="147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8"/>
      <c r="AF984" s="118"/>
      <c r="AG984" s="118"/>
      <c r="AH984" s="118"/>
      <c r="AI984" s="118"/>
      <c r="AJ984" s="118"/>
      <c r="AK984" s="118"/>
    </row>
    <row r="985">
      <c r="A985" s="145"/>
      <c r="B985" s="146"/>
      <c r="C985" s="114"/>
      <c r="D985" s="147"/>
      <c r="E985" s="148"/>
      <c r="F985" s="146"/>
      <c r="G985" s="114"/>
      <c r="H985" s="147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8"/>
      <c r="AF985" s="118"/>
      <c r="AG985" s="118"/>
      <c r="AH985" s="118"/>
      <c r="AI985" s="118"/>
      <c r="AJ985" s="118"/>
      <c r="AK985" s="118"/>
    </row>
    <row r="986">
      <c r="A986" s="145"/>
      <c r="B986" s="146"/>
      <c r="C986" s="114"/>
      <c r="D986" s="147"/>
      <c r="E986" s="148"/>
      <c r="F986" s="146"/>
      <c r="G986" s="114"/>
      <c r="H986" s="147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8"/>
      <c r="AF986" s="118"/>
      <c r="AG986" s="118"/>
      <c r="AH986" s="118"/>
      <c r="AI986" s="118"/>
      <c r="AJ986" s="118"/>
      <c r="AK986" s="118"/>
    </row>
    <row r="987">
      <c r="A987" s="145"/>
      <c r="B987" s="146"/>
      <c r="C987" s="114"/>
      <c r="D987" s="147"/>
      <c r="E987" s="148"/>
      <c r="F987" s="146"/>
      <c r="G987" s="114"/>
      <c r="H987" s="147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8"/>
      <c r="AF987" s="118"/>
      <c r="AG987" s="118"/>
      <c r="AH987" s="118"/>
      <c r="AI987" s="118"/>
      <c r="AJ987" s="118"/>
      <c r="AK987" s="118"/>
    </row>
    <row r="988">
      <c r="A988" s="145"/>
      <c r="B988" s="146"/>
      <c r="C988" s="114"/>
      <c r="D988" s="147"/>
      <c r="E988" s="148"/>
      <c r="F988" s="146"/>
      <c r="G988" s="114"/>
      <c r="H988" s="147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8"/>
      <c r="AF988" s="118"/>
      <c r="AG988" s="118"/>
      <c r="AH988" s="118"/>
      <c r="AI988" s="118"/>
      <c r="AJ988" s="118"/>
      <c r="AK988" s="118"/>
    </row>
    <row r="989">
      <c r="A989" s="145"/>
      <c r="B989" s="146"/>
      <c r="C989" s="114"/>
      <c r="D989" s="147"/>
      <c r="E989" s="148"/>
      <c r="F989" s="146"/>
      <c r="G989" s="114"/>
      <c r="H989" s="147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8"/>
      <c r="AF989" s="118"/>
      <c r="AG989" s="118"/>
      <c r="AH989" s="118"/>
      <c r="AI989" s="118"/>
      <c r="AJ989" s="118"/>
      <c r="AK989" s="118"/>
    </row>
    <row r="990">
      <c r="A990" s="145"/>
      <c r="B990" s="146"/>
      <c r="C990" s="114"/>
      <c r="D990" s="147"/>
      <c r="E990" s="148"/>
      <c r="F990" s="146"/>
      <c r="G990" s="114"/>
      <c r="H990" s="147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8"/>
      <c r="AF990" s="118"/>
      <c r="AG990" s="118"/>
      <c r="AH990" s="118"/>
      <c r="AI990" s="118"/>
      <c r="AJ990" s="118"/>
      <c r="AK990" s="118"/>
    </row>
    <row r="991">
      <c r="A991" s="145"/>
      <c r="B991" s="146"/>
      <c r="C991" s="114"/>
      <c r="D991" s="147"/>
      <c r="E991" s="148"/>
      <c r="F991" s="146"/>
      <c r="G991" s="114"/>
      <c r="H991" s="147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8"/>
      <c r="AF991" s="118"/>
      <c r="AG991" s="118"/>
      <c r="AH991" s="118"/>
      <c r="AI991" s="118"/>
      <c r="AJ991" s="118"/>
      <c r="AK991" s="118"/>
    </row>
    <row r="992">
      <c r="A992" s="145"/>
      <c r="B992" s="146"/>
      <c r="C992" s="114"/>
      <c r="D992" s="147"/>
      <c r="E992" s="148"/>
      <c r="F992" s="146"/>
      <c r="G992" s="114"/>
      <c r="H992" s="147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8"/>
      <c r="AF992" s="118"/>
      <c r="AG992" s="118"/>
      <c r="AH992" s="118"/>
      <c r="AI992" s="118"/>
      <c r="AJ992" s="118"/>
      <c r="AK992" s="118"/>
    </row>
    <row r="993">
      <c r="A993" s="145"/>
      <c r="B993" s="146"/>
      <c r="C993" s="114"/>
      <c r="D993" s="147"/>
      <c r="E993" s="148"/>
      <c r="F993" s="146"/>
      <c r="G993" s="114"/>
      <c r="H993" s="147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  <c r="AA993" s="118"/>
      <c r="AB993" s="118"/>
      <c r="AC993" s="118"/>
      <c r="AD993" s="118"/>
      <c r="AE993" s="118"/>
      <c r="AF993" s="118"/>
      <c r="AG993" s="118"/>
      <c r="AH993" s="118"/>
      <c r="AI993" s="118"/>
      <c r="AJ993" s="118"/>
      <c r="AK993" s="118"/>
    </row>
    <row r="994">
      <c r="A994" s="145"/>
      <c r="B994" s="146"/>
      <c r="C994" s="114"/>
      <c r="D994" s="147"/>
      <c r="E994" s="148"/>
      <c r="F994" s="146"/>
      <c r="G994" s="114"/>
      <c r="H994" s="147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  <c r="AA994" s="118"/>
      <c r="AB994" s="118"/>
      <c r="AC994" s="118"/>
      <c r="AD994" s="118"/>
      <c r="AE994" s="118"/>
      <c r="AF994" s="118"/>
      <c r="AG994" s="118"/>
      <c r="AH994" s="118"/>
      <c r="AI994" s="118"/>
      <c r="AJ994" s="118"/>
      <c r="AK994" s="118"/>
    </row>
    <row r="995">
      <c r="A995" s="145"/>
      <c r="B995" s="146"/>
      <c r="C995" s="114"/>
      <c r="D995" s="147"/>
      <c r="E995" s="148"/>
      <c r="F995" s="146"/>
      <c r="G995" s="114"/>
      <c r="H995" s="147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  <c r="AA995" s="118"/>
      <c r="AB995" s="118"/>
      <c r="AC995" s="118"/>
      <c r="AD995" s="118"/>
      <c r="AE995" s="118"/>
      <c r="AF995" s="118"/>
      <c r="AG995" s="118"/>
      <c r="AH995" s="118"/>
      <c r="AI995" s="118"/>
      <c r="AJ995" s="118"/>
      <c r="AK995" s="118"/>
    </row>
    <row r="996">
      <c r="A996" s="145"/>
      <c r="B996" s="146"/>
      <c r="C996" s="114"/>
      <c r="D996" s="147"/>
      <c r="E996" s="148"/>
      <c r="F996" s="146"/>
      <c r="G996" s="114"/>
      <c r="H996" s="147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  <c r="AA996" s="118"/>
      <c r="AB996" s="118"/>
      <c r="AC996" s="118"/>
      <c r="AD996" s="118"/>
      <c r="AE996" s="118"/>
      <c r="AF996" s="118"/>
      <c r="AG996" s="118"/>
      <c r="AH996" s="118"/>
      <c r="AI996" s="118"/>
      <c r="AJ996" s="118"/>
      <c r="AK996" s="118"/>
    </row>
    <row r="997">
      <c r="A997" s="145"/>
      <c r="B997" s="146"/>
      <c r="C997" s="114"/>
      <c r="D997" s="147"/>
      <c r="E997" s="148"/>
      <c r="F997" s="146"/>
      <c r="G997" s="114"/>
      <c r="H997" s="147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  <c r="AA997" s="118"/>
      <c r="AB997" s="118"/>
      <c r="AC997" s="118"/>
      <c r="AD997" s="118"/>
      <c r="AE997" s="118"/>
      <c r="AF997" s="118"/>
      <c r="AG997" s="118"/>
      <c r="AH997" s="118"/>
      <c r="AI997" s="118"/>
      <c r="AJ997" s="118"/>
      <c r="AK997" s="118"/>
    </row>
    <row r="998">
      <c r="A998" s="145"/>
      <c r="B998" s="146"/>
      <c r="C998" s="114"/>
      <c r="D998" s="147"/>
      <c r="E998" s="148"/>
      <c r="F998" s="146"/>
      <c r="G998" s="114"/>
      <c r="H998" s="147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  <c r="AA998" s="118"/>
      <c r="AB998" s="118"/>
      <c r="AC998" s="118"/>
      <c r="AD998" s="118"/>
      <c r="AE998" s="118"/>
      <c r="AF998" s="118"/>
      <c r="AG998" s="118"/>
      <c r="AH998" s="118"/>
      <c r="AI998" s="118"/>
      <c r="AJ998" s="118"/>
      <c r="AK998" s="118"/>
    </row>
    <row r="999">
      <c r="A999" s="145"/>
      <c r="B999" s="146"/>
      <c r="C999" s="114"/>
      <c r="D999" s="147"/>
      <c r="E999" s="148"/>
      <c r="F999" s="146"/>
      <c r="G999" s="114"/>
      <c r="H999" s="147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  <c r="AA999" s="118"/>
      <c r="AB999" s="118"/>
      <c r="AC999" s="118"/>
      <c r="AD999" s="118"/>
      <c r="AE999" s="118"/>
      <c r="AF999" s="118"/>
      <c r="AG999" s="118"/>
      <c r="AH999" s="118"/>
      <c r="AI999" s="118"/>
      <c r="AJ999" s="118"/>
      <c r="AK999" s="118"/>
    </row>
    <row r="1000">
      <c r="A1000" s="145"/>
      <c r="B1000" s="146"/>
      <c r="C1000" s="114"/>
      <c r="D1000" s="147"/>
      <c r="E1000" s="148"/>
      <c r="F1000" s="146"/>
      <c r="G1000" s="114"/>
      <c r="H1000" s="147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  <c r="AA1000" s="118"/>
      <c r="AB1000" s="118"/>
      <c r="AC1000" s="118"/>
      <c r="AD1000" s="118"/>
      <c r="AE1000" s="118"/>
      <c r="AF1000" s="118"/>
      <c r="AG1000" s="118"/>
      <c r="AH1000" s="118"/>
      <c r="AI1000" s="118"/>
      <c r="AJ1000" s="118"/>
      <c r="AK1000" s="118"/>
    </row>
  </sheetData>
  <mergeCells count="51">
    <mergeCell ref="B47:D47"/>
    <mergeCell ref="B49:D49"/>
    <mergeCell ref="F49:H49"/>
    <mergeCell ref="B50:D50"/>
    <mergeCell ref="F50:H50"/>
    <mergeCell ref="B43:C43"/>
    <mergeCell ref="F43:G43"/>
    <mergeCell ref="B44:C44"/>
    <mergeCell ref="F44:G44"/>
    <mergeCell ref="B46:D46"/>
    <mergeCell ref="F46:H46"/>
    <mergeCell ref="F47:H47"/>
    <mergeCell ref="B2:H2"/>
    <mergeCell ref="B4:D4"/>
    <mergeCell ref="F4:H4"/>
    <mergeCell ref="B7:C7"/>
    <mergeCell ref="F7:G7"/>
    <mergeCell ref="B8:C8"/>
    <mergeCell ref="F8:G8"/>
    <mergeCell ref="B11:C11"/>
    <mergeCell ref="F11:G11"/>
    <mergeCell ref="B12:C12"/>
    <mergeCell ref="F12:G12"/>
    <mergeCell ref="B15:C15"/>
    <mergeCell ref="F15:G15"/>
    <mergeCell ref="F16:G16"/>
    <mergeCell ref="F23:G23"/>
    <mergeCell ref="F24:G24"/>
    <mergeCell ref="B16:C16"/>
    <mergeCell ref="B19:C19"/>
    <mergeCell ref="F19:G19"/>
    <mergeCell ref="B20:C20"/>
    <mergeCell ref="F20:G20"/>
    <mergeCell ref="B23:C23"/>
    <mergeCell ref="B24:C24"/>
    <mergeCell ref="B27:C27"/>
    <mergeCell ref="F27:G27"/>
    <mergeCell ref="B28:C28"/>
    <mergeCell ref="F28:G28"/>
    <mergeCell ref="B31:C31"/>
    <mergeCell ref="F31:G31"/>
    <mergeCell ref="F32:G32"/>
    <mergeCell ref="F39:G39"/>
    <mergeCell ref="F40:G40"/>
    <mergeCell ref="B32:C32"/>
    <mergeCell ref="B35:C35"/>
    <mergeCell ref="F35:G35"/>
    <mergeCell ref="B36:C36"/>
    <mergeCell ref="F36:G36"/>
    <mergeCell ref="B39:C39"/>
    <mergeCell ref="B40:C40"/>
  </mergeCells>
  <conditionalFormatting sqref="B7:C8">
    <cfRule type="expression" dxfId="8" priority="1">
      <formula>B49=0</formula>
    </cfRule>
  </conditionalFormatting>
  <conditionalFormatting sqref="B11:C12">
    <cfRule type="expression" dxfId="8" priority="2">
      <formula>B49=1</formula>
    </cfRule>
  </conditionalFormatting>
  <conditionalFormatting sqref="B15:C16">
    <cfRule type="expression" dxfId="8" priority="3">
      <formula>B49=2</formula>
    </cfRule>
  </conditionalFormatting>
  <conditionalFormatting sqref="B19:C20">
    <cfRule type="expression" dxfId="8" priority="4">
      <formula>B49=3</formula>
    </cfRule>
  </conditionalFormatting>
  <conditionalFormatting sqref="B23:C24">
    <cfRule type="expression" dxfId="8" priority="5">
      <formula>B49=4</formula>
    </cfRule>
  </conditionalFormatting>
  <conditionalFormatting sqref="B27:C28">
    <cfRule type="expression" dxfId="8" priority="6">
      <formula>B49=5</formula>
    </cfRule>
  </conditionalFormatting>
  <conditionalFormatting sqref="B31:C32">
    <cfRule type="expression" dxfId="8" priority="7">
      <formula>B49=6</formula>
    </cfRule>
  </conditionalFormatting>
  <conditionalFormatting sqref="B35:C36">
    <cfRule type="expression" dxfId="8" priority="8">
      <formula>B49=7</formula>
    </cfRule>
  </conditionalFormatting>
  <conditionalFormatting sqref="B39:C40">
    <cfRule type="expression" dxfId="8" priority="9">
      <formula>B49=8</formula>
    </cfRule>
  </conditionalFormatting>
  <conditionalFormatting sqref="B46:D46">
    <cfRule type="expression" dxfId="9" priority="10">
      <formula>B47=" "</formula>
    </cfRule>
  </conditionalFormatting>
  <conditionalFormatting sqref="F46:H46">
    <cfRule type="expression" dxfId="9" priority="11">
      <formula>F47=" "</formula>
    </cfRule>
  </conditionalFormatting>
  <conditionalFormatting sqref="F7:G7 F8:G8 F8:G8">
    <cfRule type="expression" dxfId="8" priority="12">
      <formula>F49=0</formula>
    </cfRule>
  </conditionalFormatting>
  <conditionalFormatting sqref="F11:G11 F12:G12 F12:G12">
    <cfRule type="expression" dxfId="8" priority="13">
      <formula>F49=1</formula>
    </cfRule>
  </conditionalFormatting>
  <conditionalFormatting sqref="F15:G15 F16:G16 F16:G16">
    <cfRule type="expression" dxfId="8" priority="14">
      <formula>F49=2</formula>
    </cfRule>
  </conditionalFormatting>
  <conditionalFormatting sqref="F19:G19 F20:G20 F20:G20">
    <cfRule type="expression" dxfId="8" priority="15">
      <formula>F49=3</formula>
    </cfRule>
  </conditionalFormatting>
  <conditionalFormatting sqref="F23:G23 F24:G24 F24:G24">
    <cfRule type="expression" dxfId="8" priority="16">
      <formula>F49=4</formula>
    </cfRule>
  </conditionalFormatting>
  <conditionalFormatting sqref="F27:G27 F28:G28 F28:G28">
    <cfRule type="expression" dxfId="8" priority="17">
      <formula>F49=5</formula>
    </cfRule>
  </conditionalFormatting>
  <conditionalFormatting sqref="F31:G31 F32:G32 F32:G32">
    <cfRule type="expression" dxfId="8" priority="18">
      <formula>F49=6</formula>
    </cfRule>
  </conditionalFormatting>
  <conditionalFormatting sqref="F35:G35 F36:G36 F36:G36">
    <cfRule type="expression" dxfId="8" priority="19">
      <formula>F49=7</formula>
    </cfRule>
  </conditionalFormatting>
  <conditionalFormatting sqref="F39:G39 F40:G40 F40:G40">
    <cfRule type="expression" dxfId="8" priority="20">
      <formula>F49=8</formula>
    </cfRule>
  </conditionalFormatting>
  <conditionalFormatting sqref="F43:G43 F44:G44 F44:G44">
    <cfRule type="expression" dxfId="8" priority="21">
      <formula>F49=9</formula>
    </cfRule>
  </conditionalFormatting>
  <conditionalFormatting sqref="B43:C43 B44:C44 B44:C44">
    <cfRule type="expression" dxfId="8" priority="22">
      <formula>B49=9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2.38"/>
    <col customWidth="1" min="3" max="3" width="7.38"/>
    <col customWidth="1" min="4" max="4" width="22.63"/>
    <col customWidth="1" min="5" max="5" width="6.38"/>
    <col customWidth="1" min="6" max="6" width="3.25"/>
    <col customWidth="1" min="7" max="7" width="4.25"/>
    <col customWidth="1" min="8" max="8" width="2.38"/>
    <col customWidth="1" min="9" max="9" width="7.38"/>
    <col customWidth="1" min="10" max="10" width="22.63"/>
    <col customWidth="1" min="11" max="11" width="6.38"/>
    <col customWidth="1" min="12" max="12" width="3.25"/>
  </cols>
  <sheetData>
    <row r="1">
      <c r="F1" s="182"/>
      <c r="G1" s="183"/>
    </row>
    <row r="2" ht="26.25" customHeight="1">
      <c r="B2" s="184" t="s">
        <v>232</v>
      </c>
      <c r="G2" s="183"/>
      <c r="H2" s="184" t="s">
        <v>233</v>
      </c>
    </row>
    <row r="3">
      <c r="F3" s="182"/>
      <c r="G3" s="183"/>
    </row>
    <row r="4" ht="22.5" customHeight="1">
      <c r="B4" s="185"/>
      <c r="C4" s="186" t="str">
        <f>ENTER_RESULTS!N2</f>
        <v>Sunday 8/5 - 1:00 PM</v>
      </c>
      <c r="D4" s="187"/>
      <c r="E4" s="187"/>
      <c r="F4" s="188"/>
      <c r="G4" s="183"/>
      <c r="H4" s="185"/>
      <c r="I4" s="186" t="str">
        <f>ENTER_RESULTS!N13</f>
        <v>Sunday 8/5 - 10:00 AM</v>
      </c>
      <c r="J4" s="187"/>
      <c r="K4" s="187"/>
      <c r="L4" s="188"/>
      <c r="M4" s="183"/>
    </row>
    <row r="5" ht="22.5" customHeight="1">
      <c r="B5" s="189"/>
      <c r="C5" s="190" t="str">
        <f>ENTER_RESULTS!B2</f>
        <v>NE #1</v>
      </c>
      <c r="F5" s="191"/>
      <c r="G5" s="183"/>
      <c r="H5" s="189"/>
      <c r="I5" s="190" t="str">
        <f>ENTER_RESULTS!B13</f>
        <v>MA #1</v>
      </c>
      <c r="L5" s="191"/>
      <c r="M5" s="183"/>
    </row>
    <row r="6" ht="51.0" customHeight="1">
      <c r="B6" s="192"/>
      <c r="C6" s="28" t="str">
        <f>VLOOKUP(D6,State_Abbreviations!$A$1:$C$48,3,FALSE)</f>
        <v>#REF!</v>
      </c>
      <c r="D6" s="193" t="str">
        <f>ENTER_RESULTS!D2</f>
        <v>Connecticut</v>
      </c>
      <c r="E6" s="194">
        <f>ENTER_RESULTS!E2</f>
        <v>0</v>
      </c>
      <c r="F6" s="195" t="str">
        <f t="shared" ref="F6:F7" si="1">CHAR(9668)
</f>
        <v>◄</v>
      </c>
      <c r="G6" s="183" t="str">
        <f>IF(AND(E6=0,E7=0),"",IF(E6&gt;E7,1,""))</f>
        <v/>
      </c>
      <c r="H6" s="192"/>
      <c r="I6" s="28" t="str">
        <f>VLOOKUP(J6,State_Abbreviations!$A$1:$C$48,3,FALSE)</f>
        <v>#REF!</v>
      </c>
      <c r="J6" s="193" t="str">
        <f>ENTER_RESULTS!D13</f>
        <v>New York</v>
      </c>
      <c r="K6" s="194">
        <f>ENTER_RESULTS!E13</f>
        <v>10</v>
      </c>
      <c r="L6" s="195" t="str">
        <f t="shared" ref="L6:L7" si="2">CHAR(9668)
</f>
        <v>◄</v>
      </c>
      <c r="M6" s="183">
        <f>IF(AND(K6=0,K7=0),"",IF(K6&gt;K7,1,""))</f>
        <v>1</v>
      </c>
    </row>
    <row r="7" ht="52.5" customHeight="1">
      <c r="B7" s="196"/>
      <c r="C7" s="197" t="str">
        <f>VLOOKUP(D7,State_Abbreviations!$A$1:$C$48,3,FALSE)</f>
        <v>#REF!</v>
      </c>
      <c r="D7" s="198" t="str">
        <f>ENTER_RESULTS!F2</f>
        <v>Rhode Island</v>
      </c>
      <c r="E7" s="199">
        <f>ENTER_RESULTS!G2</f>
        <v>10</v>
      </c>
      <c r="F7" s="200" t="str">
        <f t="shared" si="1"/>
        <v>◄</v>
      </c>
      <c r="G7" s="183">
        <f>IF(AND(E6=0,E7=0),"",IF(E6&lt;E7,1,""))</f>
        <v>1</v>
      </c>
      <c r="H7" s="196"/>
      <c r="I7" s="197" t="str">
        <f>VLOOKUP(J7,State_Abbreviations!$A$1:$C$48,3,FALSE)</f>
        <v>#REF!</v>
      </c>
      <c r="J7" s="198" t="str">
        <f>ENTER_RESULTS!F13</f>
        <v>Washington, DC</v>
      </c>
      <c r="K7" s="199">
        <f>ENTER_RESULTS!G13</f>
        <v>2</v>
      </c>
      <c r="L7" s="200" t="str">
        <f t="shared" si="2"/>
        <v>◄</v>
      </c>
      <c r="M7" s="183" t="str">
        <f>IF(AND(K6=0,K7=0),"",IF(K6&lt;K7,1,""))</f>
        <v/>
      </c>
    </row>
    <row r="8" ht="28.5" customHeight="1">
      <c r="B8" s="201" t="str">
        <f>ENTER_RESULTS!C2</f>
        <v>ESPN+</v>
      </c>
      <c r="C8" s="197" t="str">
        <f>VLOOKUP(B8,TV_Logos!$A$1:$B$10,2,FALSE)</f>
        <v>#REF!</v>
      </c>
      <c r="D8" s="160"/>
      <c r="E8" s="160"/>
      <c r="F8" s="202"/>
      <c r="G8" s="183"/>
      <c r="H8" s="201" t="str">
        <f>ENTER_RESULTS!C13</f>
        <v>ESPN+</v>
      </c>
      <c r="I8" s="197" t="str">
        <f>VLOOKUP(H8,TV_Logos!$A$1:$B$10,2,FALSE)</f>
        <v>#REF!</v>
      </c>
      <c r="J8" s="160"/>
      <c r="K8" s="160"/>
      <c r="L8" s="202"/>
      <c r="M8" s="183"/>
    </row>
    <row r="9">
      <c r="F9" s="182"/>
      <c r="G9" s="183"/>
      <c r="L9" s="182"/>
      <c r="M9" s="183"/>
    </row>
    <row r="10" ht="22.5" customHeight="1">
      <c r="B10" s="185"/>
      <c r="C10" s="186" t="str">
        <f>ENTER_RESULTS!N3</f>
        <v>Sunday 8/5 - 7:00 PM</v>
      </c>
      <c r="D10" s="187"/>
      <c r="E10" s="187"/>
      <c r="F10" s="188"/>
      <c r="G10" s="183"/>
      <c r="H10" s="185"/>
      <c r="I10" s="186" t="str">
        <f>ENTER_RESULTS!N14</f>
        <v>Sunday 8/5 - 4:00 PM</v>
      </c>
      <c r="J10" s="187"/>
      <c r="K10" s="187"/>
      <c r="L10" s="188"/>
      <c r="M10" s="183"/>
    </row>
    <row r="11" ht="22.5" customHeight="1">
      <c r="B11" s="189"/>
      <c r="C11" s="190" t="str">
        <f>ENTER_RESULTS!B3</f>
        <v>NE #2</v>
      </c>
      <c r="F11" s="191"/>
      <c r="G11" s="183"/>
      <c r="H11" s="189"/>
      <c r="I11" s="190" t="str">
        <f>ENTER_RESULTS!B14</f>
        <v>MA #2</v>
      </c>
      <c r="L11" s="191"/>
      <c r="M11" s="183"/>
    </row>
    <row r="12" ht="51.0" customHeight="1">
      <c r="B12" s="192"/>
      <c r="C12" s="28" t="str">
        <f>VLOOKUP(D12,State_Abbreviations!$A$1:$C$48,3,FALSE)</f>
        <v>#REF!</v>
      </c>
      <c r="D12" s="193" t="str">
        <f>ENTER_RESULTS!D3</f>
        <v>Massachusetts</v>
      </c>
      <c r="E12" s="194">
        <f>ENTER_RESULTS!E3</f>
        <v>4</v>
      </c>
      <c r="F12" s="195" t="str">
        <f t="shared" ref="F12:F13" si="3">CHAR(9668)
</f>
        <v>◄</v>
      </c>
      <c r="G12" s="183">
        <f>IF(AND(E12=0,E13=0),"",IF(E12&gt;E13,1,""))</f>
        <v>1</v>
      </c>
      <c r="H12" s="192"/>
      <c r="I12" s="28" t="str">
        <f>VLOOKUP(J12,State_Abbreviations!$A$1:$C$48,3,FALSE)</f>
        <v>#REF!</v>
      </c>
      <c r="J12" s="193" t="str">
        <f>ENTER_RESULTS!D14</f>
        <v>Maryland</v>
      </c>
      <c r="K12" s="194">
        <f>ENTER_RESULTS!E14</f>
        <v>6</v>
      </c>
      <c r="L12" s="195" t="str">
        <f t="shared" ref="L12:L13" si="4">CHAR(9668)
</f>
        <v>◄</v>
      </c>
      <c r="M12" s="183">
        <f>IF(AND(K12=0,K13=0),"",IF(K12&gt;K13,1,""))</f>
        <v>1</v>
      </c>
    </row>
    <row r="13" ht="51.0" customHeight="1">
      <c r="B13" s="196"/>
      <c r="C13" s="197" t="str">
        <f>VLOOKUP(D13,State_Abbreviations!$A$1:$C$48,3,FALSE)</f>
        <v>#REF!</v>
      </c>
      <c r="D13" s="198" t="str">
        <f>ENTER_RESULTS!F3</f>
        <v>New Hampshire</v>
      </c>
      <c r="E13" s="199">
        <f>ENTER_RESULTS!G3</f>
        <v>2</v>
      </c>
      <c r="F13" s="200" t="str">
        <f t="shared" si="3"/>
        <v>◄</v>
      </c>
      <c r="G13" s="183" t="str">
        <f>IF(AND(E12=0,E13=0),"",IF(E12&lt;E13,1,""))</f>
        <v/>
      </c>
      <c r="H13" s="196"/>
      <c r="I13" s="197" t="str">
        <f>VLOOKUP(J13,State_Abbreviations!$A$1:$C$48,3,FALSE)</f>
        <v>#REF!</v>
      </c>
      <c r="J13" s="198" t="str">
        <f>ENTER_RESULTS!F14</f>
        <v>Delaware</v>
      </c>
      <c r="K13" s="199">
        <f>ENTER_RESULTS!G14</f>
        <v>0</v>
      </c>
      <c r="L13" s="200" t="str">
        <f t="shared" si="4"/>
        <v>◄</v>
      </c>
      <c r="M13" s="183" t="str">
        <f>IF(AND(K12=0,K13=0),"",IF(K12&lt;K13,1,""))</f>
        <v/>
      </c>
    </row>
    <row r="14" ht="28.5" customHeight="1">
      <c r="B14" s="201" t="str">
        <f>ENTER_RESULTS!C3</f>
        <v>ESPN+</v>
      </c>
      <c r="C14" s="197" t="str">
        <f>VLOOKUP(B14,TV_Logos!$A$1:$B$10,2,FALSE)</f>
        <v>#REF!</v>
      </c>
      <c r="D14" s="160"/>
      <c r="E14" s="160"/>
      <c r="F14" s="202"/>
      <c r="G14" s="183"/>
      <c r="H14" s="201" t="str">
        <f>ENTER_RESULTS!C14</f>
        <v>ESPN+</v>
      </c>
      <c r="I14" s="197" t="str">
        <f>VLOOKUP(H14,TV_Logos!$A$1:$B$10,2,FALSE)</f>
        <v>#REF!</v>
      </c>
      <c r="J14" s="160"/>
      <c r="K14" s="160"/>
      <c r="L14" s="202"/>
      <c r="M14" s="183"/>
    </row>
    <row r="15">
      <c r="F15" s="182"/>
      <c r="G15" s="183"/>
      <c r="L15" s="182"/>
      <c r="M15" s="183"/>
    </row>
    <row r="16" ht="22.5" customHeight="1">
      <c r="B16" s="185"/>
      <c r="C16" s="186" t="str">
        <f>ENTER_RESULTS!N4</f>
        <v>Monday 8/6 - 1:00 PM</v>
      </c>
      <c r="D16" s="187"/>
      <c r="E16" s="187"/>
      <c r="F16" s="188"/>
      <c r="G16" s="183"/>
      <c r="H16" s="185"/>
      <c r="I16" s="186" t="str">
        <f>ENTER_RESULTS!N15</f>
        <v>Monday 8/6 - 10:00 AM</v>
      </c>
      <c r="J16" s="187"/>
      <c r="K16" s="187"/>
      <c r="L16" s="188"/>
      <c r="M16" s="183"/>
    </row>
    <row r="17" ht="22.5" customHeight="1">
      <c r="B17" s="189"/>
      <c r="C17" s="190" t="str">
        <f>ENTER_RESULTS!B4</f>
        <v>NE #3</v>
      </c>
      <c r="F17" s="191"/>
      <c r="G17" s="183"/>
      <c r="H17" s="189"/>
      <c r="I17" s="190" t="str">
        <f>ENTER_RESULTS!B15</f>
        <v>MA #3</v>
      </c>
      <c r="L17" s="191"/>
      <c r="M17" s="183"/>
    </row>
    <row r="18" ht="51.0" customHeight="1">
      <c r="B18" s="192"/>
      <c r="C18" s="28" t="str">
        <f>VLOOKUP(D18,State_Abbreviations!$A$1:$C$48,3,FALSE)</f>
        <v>#REF!</v>
      </c>
      <c r="D18" s="193" t="str">
        <f>ENTER_RESULTS!D4</f>
        <v>Vermont</v>
      </c>
      <c r="E18" s="194">
        <f>ENTER_RESULTS!E4</f>
        <v>0</v>
      </c>
      <c r="F18" s="195" t="str">
        <f t="shared" ref="F18:F19" si="5">CHAR(9668)
</f>
        <v>◄</v>
      </c>
      <c r="G18" s="183" t="str">
        <f>IF(AND(E18=0,E19=0),"",IF(E18&gt;E19,1,""))</f>
        <v/>
      </c>
      <c r="H18" s="192"/>
      <c r="I18" s="28" t="str">
        <f>VLOOKUP(J18,State_Abbreviations!$A$1:$C$48,3,FALSE)</f>
        <v>#REF!</v>
      </c>
      <c r="J18" s="193" t="str">
        <f>ENTER_RESULTS!D15</f>
        <v>Pennsylvania</v>
      </c>
      <c r="K18" s="194">
        <f>ENTER_RESULTS!E15</f>
        <v>0</v>
      </c>
      <c r="L18" s="195" t="str">
        <f t="shared" ref="L18:L19" si="6">CHAR(9668)
</f>
        <v>◄</v>
      </c>
      <c r="M18" s="183" t="str">
        <f>IF(AND(K18=0,K19=0),"",IF(K18&gt;K19,1,""))</f>
        <v/>
      </c>
    </row>
    <row r="19" ht="51.0" customHeight="1">
      <c r="B19" s="196"/>
      <c r="C19" s="197" t="str">
        <f>VLOOKUP(D19,State_Abbreviations!$A$1:$C$48,3,FALSE)</f>
        <v>#REF!</v>
      </c>
      <c r="D19" s="198" t="str">
        <f>ENTER_RESULTS!F4</f>
        <v>Rhode Island</v>
      </c>
      <c r="E19" s="199">
        <f>ENTER_RESULTS!G4</f>
        <v>10</v>
      </c>
      <c r="F19" s="200" t="str">
        <f t="shared" si="5"/>
        <v>◄</v>
      </c>
      <c r="G19" s="183">
        <f>IF(AND(E18=0,E19=0),"",IF(E18&lt;E19,1,""))</f>
        <v>1</v>
      </c>
      <c r="H19" s="196"/>
      <c r="I19" s="197" t="str">
        <f>VLOOKUP(J19,State_Abbreviations!$A$1:$C$48,3,FALSE)</f>
        <v>#REF!</v>
      </c>
      <c r="J19" s="198" t="str">
        <f>ENTER_RESULTS!F15</f>
        <v>New York</v>
      </c>
      <c r="K19" s="199">
        <f>ENTER_RESULTS!G15</f>
        <v>7</v>
      </c>
      <c r="L19" s="200" t="str">
        <f t="shared" si="6"/>
        <v>◄</v>
      </c>
      <c r="M19" s="183">
        <f>IF(AND(K18=0,K19=0),"",IF(K18&lt;K19,1,""))</f>
        <v>1</v>
      </c>
    </row>
    <row r="20" ht="28.5" customHeight="1">
      <c r="B20" s="201" t="str">
        <f>ENTER_RESULTS!C4</f>
        <v>ESPN+</v>
      </c>
      <c r="C20" s="197" t="str">
        <f>VLOOKUP(B20,TV_Logos!$A$1:$B$10,2,FALSE)</f>
        <v>#REF!</v>
      </c>
      <c r="D20" s="160"/>
      <c r="E20" s="160"/>
      <c r="F20" s="202"/>
      <c r="G20" s="183"/>
      <c r="H20" s="201" t="str">
        <f>ENTER_RESULTS!C15</f>
        <v>ESPN+</v>
      </c>
      <c r="I20" s="197" t="str">
        <f>VLOOKUP(H20,TV_Logos!$A$1:$B$10,2,FALSE)</f>
        <v>#REF!</v>
      </c>
      <c r="J20" s="160"/>
      <c r="K20" s="160"/>
      <c r="L20" s="202"/>
      <c r="M20" s="183"/>
    </row>
    <row r="21">
      <c r="F21" s="182"/>
      <c r="G21" s="183"/>
      <c r="L21" s="182"/>
      <c r="M21" s="183"/>
    </row>
    <row r="22" ht="22.5" customHeight="1">
      <c r="B22" s="185"/>
      <c r="C22" s="186" t="str">
        <f>ENTER_RESULTS!N5</f>
        <v>Monday 8/6 - 7:00 PM</v>
      </c>
      <c r="D22" s="187"/>
      <c r="E22" s="187"/>
      <c r="F22" s="188"/>
      <c r="G22" s="183"/>
      <c r="H22" s="185"/>
      <c r="I22" s="186" t="str">
        <f>ENTER_RESULTS!N16</f>
        <v>Monday 8/6 - 4:00 PM</v>
      </c>
      <c r="J22" s="187"/>
      <c r="K22" s="187"/>
      <c r="L22" s="188"/>
      <c r="M22" s="183"/>
    </row>
    <row r="23" ht="22.5" customHeight="1">
      <c r="B23" s="189"/>
      <c r="C23" s="190" t="str">
        <f>ENTER_RESULTS!B5</f>
        <v>NE #4</v>
      </c>
      <c r="F23" s="191"/>
      <c r="G23" s="183"/>
      <c r="H23" s="189"/>
      <c r="I23" s="190" t="str">
        <f>ENTER_RESULTS!B16</f>
        <v>MA #4</v>
      </c>
      <c r="L23" s="191"/>
      <c r="M23" s="183"/>
    </row>
    <row r="24" ht="51.0" customHeight="1">
      <c r="B24" s="192"/>
      <c r="C24" s="28" t="str">
        <f>VLOOKUP(D24,State_Abbreviations!$A$1:$C$48,3,FALSE)</f>
        <v>#REF!</v>
      </c>
      <c r="D24" s="193" t="str">
        <f>ENTER_RESULTS!D5</f>
        <v>Maine</v>
      </c>
      <c r="E24" s="194">
        <f>ENTER_RESULTS!E5</f>
        <v>4</v>
      </c>
      <c r="F24" s="195" t="str">
        <f t="shared" ref="F24:F25" si="7">CHAR(9668)
</f>
        <v>◄</v>
      </c>
      <c r="G24" s="183" t="str">
        <f>IF(AND(E24=0,E25=0),"",IF(E24&gt;E25,1,""))</f>
        <v/>
      </c>
      <c r="H24" s="192"/>
      <c r="I24" s="28" t="str">
        <f>VLOOKUP(J24,State_Abbreviations!$A$1:$C$48,3,FALSE)</f>
        <v>#REF!</v>
      </c>
      <c r="J24" s="193" t="str">
        <f>ENTER_RESULTS!D16</f>
        <v>New Jersey</v>
      </c>
      <c r="K24" s="194">
        <f>ENTER_RESULTS!E16</f>
        <v>6</v>
      </c>
      <c r="L24" s="195" t="str">
        <f t="shared" ref="L24:L25" si="8">CHAR(9668)
</f>
        <v>◄</v>
      </c>
      <c r="M24" s="183">
        <f>IF(AND(K24=0,K25=0),"",IF(K24&gt;K25,1,""))</f>
        <v>1</v>
      </c>
    </row>
    <row r="25" ht="51.0" customHeight="1">
      <c r="B25" s="196"/>
      <c r="C25" s="197" t="str">
        <f>VLOOKUP(D25,State_Abbreviations!$A$1:$C$48,3,FALSE)</f>
        <v>#REF!</v>
      </c>
      <c r="D25" s="198" t="str">
        <f>ENTER_RESULTS!F5</f>
        <v>Massachusetts</v>
      </c>
      <c r="E25" s="199">
        <f>ENTER_RESULTS!G5</f>
        <v>9</v>
      </c>
      <c r="F25" s="200" t="str">
        <f t="shared" si="7"/>
        <v>◄</v>
      </c>
      <c r="G25" s="183">
        <f>IF(AND(E24=0,E25=0),"",IF(E24&lt;E25,1,""))</f>
        <v>1</v>
      </c>
      <c r="H25" s="196"/>
      <c r="I25" s="197" t="str">
        <f>VLOOKUP(J25,State_Abbreviations!$A$1:$C$48,3,FALSE)</f>
        <v>#REF!</v>
      </c>
      <c r="J25" s="198" t="str">
        <f>ENTER_RESULTS!F16</f>
        <v>Maryland</v>
      </c>
      <c r="K25" s="199">
        <f>ENTER_RESULTS!G16</f>
        <v>2</v>
      </c>
      <c r="L25" s="200" t="str">
        <f t="shared" si="8"/>
        <v>◄</v>
      </c>
      <c r="M25" s="183" t="str">
        <f>IF(AND(K24=0,K25=0),"",IF(K24&lt;K25,1,""))</f>
        <v/>
      </c>
    </row>
    <row r="26" ht="28.5" customHeight="1">
      <c r="B26" s="201" t="str">
        <f>ENTER_RESULTS!C5</f>
        <v>ESPN+</v>
      </c>
      <c r="C26" s="197" t="str">
        <f>VLOOKUP(B26,TV_Logos!$A$1:$B$10,2,FALSE)</f>
        <v>#REF!</v>
      </c>
      <c r="D26" s="160"/>
      <c r="E26" s="160"/>
      <c r="F26" s="202"/>
      <c r="G26" s="183"/>
      <c r="H26" s="201" t="str">
        <f>ENTER_RESULTS!C16</f>
        <v>ESPN+</v>
      </c>
      <c r="I26" s="197" t="str">
        <f>VLOOKUP(H26,TV_Logos!$A$1:$B$10,2,FALSE)</f>
        <v>#REF!</v>
      </c>
      <c r="J26" s="160"/>
      <c r="K26" s="160"/>
      <c r="L26" s="202"/>
      <c r="M26" s="183"/>
    </row>
    <row r="27">
      <c r="F27" s="182"/>
      <c r="G27" s="183"/>
      <c r="L27" s="182"/>
      <c r="M27" s="183"/>
    </row>
    <row r="28" ht="22.5" customHeight="1">
      <c r="B28" s="185"/>
      <c r="C28" s="186" t="str">
        <f>ENTER_RESULTS!N6</f>
        <v>Tuesday 8/7 - 1:00 PM</v>
      </c>
      <c r="D28" s="187"/>
      <c r="E28" s="187"/>
      <c r="F28" s="188"/>
      <c r="G28" s="183"/>
      <c r="H28" s="185"/>
      <c r="I28" s="186" t="str">
        <f>ENTER_RESULTS!N17</f>
        <v>Tuesday 8/7 - 10:00 AM</v>
      </c>
      <c r="J28" s="187"/>
      <c r="K28" s="187"/>
      <c r="L28" s="188"/>
      <c r="M28" s="183"/>
    </row>
    <row r="29" ht="22.5" customHeight="1">
      <c r="B29" s="189"/>
      <c r="C29" s="190" t="str">
        <f>ENTER_RESULTS!B6</f>
        <v>NE #5</v>
      </c>
      <c r="F29" s="191"/>
      <c r="G29" s="183"/>
      <c r="H29" s="189"/>
      <c r="I29" s="190" t="str">
        <f>ENTER_RESULTS!B17</f>
        <v>MA #5</v>
      </c>
      <c r="L29" s="191"/>
      <c r="M29" s="183"/>
    </row>
    <row r="30" ht="51.0" customHeight="1">
      <c r="B30" s="192"/>
      <c r="C30" s="28" t="str">
        <f>VLOOKUP(D30,State_Abbreviations!$A$1:$C$48,3,FALSE)</f>
        <v>#REF!</v>
      </c>
      <c r="D30" s="193" t="str">
        <f>ENTER_RESULTS!D6</f>
        <v>Connecticut</v>
      </c>
      <c r="E30" s="194">
        <f>ENTER_RESULTS!E6</f>
        <v>7</v>
      </c>
      <c r="F30" s="195" t="str">
        <f t="shared" ref="F30:F31" si="9">CHAR(9668)
</f>
        <v>◄</v>
      </c>
      <c r="G30" s="183">
        <f>IF(AND(E30=0,E31=0),"",IF(E30&gt;E31,1,""))</f>
        <v>1</v>
      </c>
      <c r="H30" s="192"/>
      <c r="I30" s="28" t="str">
        <f>VLOOKUP(J30,State_Abbreviations!$A$1:$C$48,3,FALSE)</f>
        <v>#REF!</v>
      </c>
      <c r="J30" s="193" t="str">
        <f>ENTER_RESULTS!D17</f>
        <v>Washington, DC</v>
      </c>
      <c r="K30" s="194">
        <f>ENTER_RESULTS!E17</f>
        <v>6</v>
      </c>
      <c r="L30" s="195" t="str">
        <f t="shared" ref="L30:L31" si="10">CHAR(9668)
</f>
        <v>◄</v>
      </c>
      <c r="M30" s="183" t="str">
        <f>IF(AND(K30=0,K31=0),"",IF(K30&gt;K31,1,""))</f>
        <v/>
      </c>
    </row>
    <row r="31" ht="51.0" customHeight="1">
      <c r="B31" s="196"/>
      <c r="C31" s="197" t="str">
        <f>VLOOKUP(D31,State_Abbreviations!$A$1:$C$48,3,FALSE)</f>
        <v>#REF!</v>
      </c>
      <c r="D31" s="198" t="str">
        <f>ENTER_RESULTS!F6</f>
        <v>Maine</v>
      </c>
      <c r="E31" s="199">
        <f>ENTER_RESULTS!G6</f>
        <v>1</v>
      </c>
      <c r="F31" s="200" t="str">
        <f t="shared" si="9"/>
        <v>◄</v>
      </c>
      <c r="G31" s="183" t="str">
        <f>IF(AND(E30=0,E31=0),"",IF(E30&lt;E31,1,""))</f>
        <v/>
      </c>
      <c r="H31" s="196"/>
      <c r="I31" s="197" t="str">
        <f>VLOOKUP(J31,State_Abbreviations!$A$1:$C$48,3,FALSE)</f>
        <v>#REF!</v>
      </c>
      <c r="J31" s="198" t="str">
        <f>ENTER_RESULTS!F17</f>
        <v>Maryland</v>
      </c>
      <c r="K31" s="199">
        <f>ENTER_RESULTS!G17</f>
        <v>18</v>
      </c>
      <c r="L31" s="200" t="str">
        <f t="shared" si="10"/>
        <v>◄</v>
      </c>
      <c r="M31" s="183">
        <f>IF(AND(K30=0,K31=0),"",IF(K30&lt;K31,1,""))</f>
        <v>1</v>
      </c>
    </row>
    <row r="32" ht="28.5" customHeight="1">
      <c r="B32" s="201" t="str">
        <f>ENTER_RESULTS!C6</f>
        <v>ESPN+</v>
      </c>
      <c r="C32" s="197" t="str">
        <f>VLOOKUP(B32,TV_Logos!$A$1:$B$10,2,FALSE)</f>
        <v>#REF!</v>
      </c>
      <c r="D32" s="160"/>
      <c r="E32" s="160"/>
      <c r="F32" s="202"/>
      <c r="G32" s="183"/>
      <c r="H32" s="201" t="str">
        <f>ENTER_RESULTS!C17</f>
        <v>ESPN+</v>
      </c>
      <c r="I32" s="197" t="str">
        <f>VLOOKUP(H32,TV_Logos!$A$1:$B$10,2,FALSE)</f>
        <v>#REF!</v>
      </c>
      <c r="J32" s="160"/>
      <c r="K32" s="160"/>
      <c r="L32" s="202"/>
      <c r="M32" s="183"/>
    </row>
    <row r="33">
      <c r="F33" s="182"/>
      <c r="G33" s="183"/>
      <c r="L33" s="182"/>
      <c r="M33" s="183"/>
    </row>
    <row r="34" ht="22.5" customHeight="1">
      <c r="B34" s="185"/>
      <c r="C34" s="186" t="str">
        <f>ENTER_RESULTS!N7</f>
        <v>Tuesday 8/7 - 9:00 PM</v>
      </c>
      <c r="D34" s="187"/>
      <c r="E34" s="187"/>
      <c r="F34" s="188"/>
      <c r="G34" s="183"/>
      <c r="H34" s="185"/>
      <c r="I34" s="186" t="str">
        <f>ENTER_RESULTS!N18</f>
        <v>Tuesday 8/7 - 7:00 PM</v>
      </c>
      <c r="J34" s="187"/>
      <c r="K34" s="187"/>
      <c r="L34" s="188"/>
      <c r="M34" s="183"/>
    </row>
    <row r="35" ht="22.5" customHeight="1">
      <c r="B35" s="189"/>
      <c r="C35" s="190" t="str">
        <f>ENTER_RESULTS!B7</f>
        <v>NE #6</v>
      </c>
      <c r="F35" s="191"/>
      <c r="G35" s="183"/>
      <c r="H35" s="189"/>
      <c r="I35" s="190" t="str">
        <f>ENTER_RESULTS!B18</f>
        <v>MA #6</v>
      </c>
      <c r="L35" s="191"/>
      <c r="M35" s="183"/>
    </row>
    <row r="36" ht="51.0" customHeight="1">
      <c r="B36" s="192"/>
      <c r="C36" s="28" t="str">
        <f>VLOOKUP(D36,State_Abbreviations!$A$1:$C$48,3,FALSE)</f>
        <v>#REF!</v>
      </c>
      <c r="D36" s="193" t="str">
        <f>ENTER_RESULTS!D7</f>
        <v>New Hampshire</v>
      </c>
      <c r="E36" s="194">
        <f>ENTER_RESULTS!E7</f>
        <v>13</v>
      </c>
      <c r="F36" s="195" t="str">
        <f t="shared" ref="F36:F37" si="11">CHAR(9668)
</f>
        <v>◄</v>
      </c>
      <c r="G36" s="183">
        <f>IF(AND(E36=0,E37=0),"",IF(E36&gt;E37,1,""))</f>
        <v>1</v>
      </c>
      <c r="H36" s="192"/>
      <c r="I36" s="28" t="str">
        <f>VLOOKUP(J36,State_Abbreviations!$A$1:$C$48,3,FALSE)</f>
        <v>#REF!</v>
      </c>
      <c r="J36" s="193" t="str">
        <f>ENTER_RESULTS!D18</f>
        <v>Delaware</v>
      </c>
      <c r="K36" s="194">
        <f>ENTER_RESULTS!E18</f>
        <v>1</v>
      </c>
      <c r="L36" s="195" t="str">
        <f t="shared" ref="L36:L37" si="12">CHAR(9668)
</f>
        <v>◄</v>
      </c>
      <c r="M36" s="183" t="str">
        <f>IF(AND(K36=0,K37=0),"",IF(K36&gt;K37,1,""))</f>
        <v/>
      </c>
    </row>
    <row r="37" ht="51.0" customHeight="1">
      <c r="B37" s="196"/>
      <c r="C37" s="197" t="str">
        <f>VLOOKUP(D37,State_Abbreviations!$A$1:$C$48,3,FALSE)</f>
        <v>#REF!</v>
      </c>
      <c r="D37" s="198" t="str">
        <f>ENTER_RESULTS!F7</f>
        <v>Vermont</v>
      </c>
      <c r="E37" s="199">
        <f>ENTER_RESULTS!G7</f>
        <v>0</v>
      </c>
      <c r="F37" s="200" t="str">
        <f t="shared" si="11"/>
        <v>◄</v>
      </c>
      <c r="G37" s="183" t="str">
        <f>IF(AND(E36=0,E37=0),"",IF(E36&lt;E37,1,""))</f>
        <v/>
      </c>
      <c r="H37" s="196"/>
      <c r="I37" s="197" t="str">
        <f>VLOOKUP(J37,State_Abbreviations!$A$1:$C$48,3,FALSE)</f>
        <v>#REF!</v>
      </c>
      <c r="J37" s="198" t="str">
        <f>ENTER_RESULTS!F18</f>
        <v>Pennsylvania</v>
      </c>
      <c r="K37" s="199">
        <f>ENTER_RESULTS!G18</f>
        <v>6</v>
      </c>
      <c r="L37" s="200" t="str">
        <f t="shared" si="12"/>
        <v>◄</v>
      </c>
      <c r="M37" s="183">
        <f>IF(AND(K36=0,K37=0),"",IF(K36&lt;K37,1,""))</f>
        <v>1</v>
      </c>
    </row>
    <row r="38" ht="28.5" customHeight="1">
      <c r="B38" s="201" t="str">
        <f>ENTER_RESULTS!C7</f>
        <v>ESPN+</v>
      </c>
      <c r="C38" s="197" t="str">
        <f>VLOOKUP(B38,TV_Logos!$A$1:$B$10,2,FALSE)</f>
        <v>#REF!</v>
      </c>
      <c r="D38" s="160"/>
      <c r="E38" s="160"/>
      <c r="F38" s="202"/>
      <c r="G38" s="183"/>
      <c r="H38" s="201" t="str">
        <f>ENTER_RESULTS!C18</f>
        <v>ESPN+</v>
      </c>
      <c r="I38" s="197" t="str">
        <f>VLOOKUP(H38,TV_Logos!$A$1:$B$10,2,FALSE)</f>
        <v>#REF!</v>
      </c>
      <c r="J38" s="160"/>
      <c r="K38" s="160"/>
      <c r="L38" s="202"/>
      <c r="M38" s="183"/>
    </row>
    <row r="39">
      <c r="F39" s="182"/>
      <c r="G39" s="183"/>
      <c r="L39" s="182"/>
      <c r="M39" s="183"/>
    </row>
    <row r="40" ht="22.5" customHeight="1">
      <c r="B40" s="185"/>
      <c r="C40" s="186" t="str">
        <f>ENTER_RESULTS!N8</f>
        <v>Wednesday 8/8 - 4:00 PM</v>
      </c>
      <c r="D40" s="187"/>
      <c r="E40" s="187"/>
      <c r="F40" s="188"/>
      <c r="G40" s="183"/>
      <c r="H40" s="185"/>
      <c r="I40" s="186" t="str">
        <f>ENTER_RESULTS!N19</f>
        <v>Wednesday 8/8 - 1:00 PM</v>
      </c>
      <c r="J40" s="187"/>
      <c r="K40" s="187"/>
      <c r="L40" s="188"/>
      <c r="M40" s="183"/>
    </row>
    <row r="41" ht="22.5" customHeight="1">
      <c r="B41" s="189"/>
      <c r="C41" s="190" t="str">
        <f>ENTER_RESULTS!B8</f>
        <v>NE #7</v>
      </c>
      <c r="F41" s="191"/>
      <c r="G41" s="183"/>
      <c r="H41" s="189"/>
      <c r="I41" s="190" t="str">
        <f>ENTER_RESULTS!B19</f>
        <v>MA #7</v>
      </c>
      <c r="L41" s="191"/>
      <c r="M41" s="183"/>
    </row>
    <row r="42" ht="51.0" customHeight="1">
      <c r="B42" s="192"/>
      <c r="C42" s="28" t="str">
        <f>VLOOKUP(D42,State_Abbreviations!$A$1:$C$48,3,FALSE)</f>
        <v>#REF!</v>
      </c>
      <c r="D42" s="193" t="str">
        <f>ENTER_RESULTS!D8</f>
        <v>Rhode Island</v>
      </c>
      <c r="E42" s="194">
        <f>ENTER_RESULTS!E8</f>
        <v>1</v>
      </c>
      <c r="F42" s="195" t="str">
        <f t="shared" ref="F42:F43" si="13">CHAR(9668)
</f>
        <v>◄</v>
      </c>
      <c r="G42" s="183" t="str">
        <f>IF(AND(E42=0,E43=0),"",IF(E42&gt;E43,1,""))</f>
        <v/>
      </c>
      <c r="H42" s="192"/>
      <c r="I42" s="28" t="str">
        <f>VLOOKUP(J42,State_Abbreviations!$A$1:$C$48,3,FALSE)</f>
        <v>#REF!</v>
      </c>
      <c r="J42" s="193" t="str">
        <f>ENTER_RESULTS!D19</f>
        <v>New York</v>
      </c>
      <c r="K42" s="194">
        <f>ENTER_RESULTS!E19</f>
        <v>5</v>
      </c>
      <c r="L42" s="195" t="str">
        <f t="shared" ref="L42:L43" si="14">CHAR(9668)
</f>
        <v>◄</v>
      </c>
      <c r="M42" s="183">
        <f>IF(AND(K42=0,K43=0),"",IF(K42&gt;K43,1,""))</f>
        <v>1</v>
      </c>
    </row>
    <row r="43" ht="51.0" customHeight="1">
      <c r="B43" s="196"/>
      <c r="C43" s="197" t="str">
        <f>VLOOKUP(D43,State_Abbreviations!$A$1:$C$48,3,FALSE)</f>
        <v>#REF!</v>
      </c>
      <c r="D43" s="198" t="str">
        <f>ENTER_RESULTS!F8</f>
        <v>Massachusetts</v>
      </c>
      <c r="E43" s="199">
        <f>ENTER_RESULTS!G8</f>
        <v>10</v>
      </c>
      <c r="F43" s="200" t="str">
        <f t="shared" si="13"/>
        <v>◄</v>
      </c>
      <c r="G43" s="183">
        <f>IF(AND(E42=0,E43=0),"",IF(E42&lt;E43,1,""))</f>
        <v>1</v>
      </c>
      <c r="H43" s="196"/>
      <c r="I43" s="197" t="str">
        <f>VLOOKUP(J43,State_Abbreviations!$A$1:$C$48,3,FALSE)</f>
        <v>#REF!</v>
      </c>
      <c r="J43" s="198" t="str">
        <f>ENTER_RESULTS!F19</f>
        <v>New Jersey</v>
      </c>
      <c r="K43" s="199">
        <f>ENTER_RESULTS!G19</f>
        <v>2</v>
      </c>
      <c r="L43" s="200" t="str">
        <f t="shared" si="14"/>
        <v>◄</v>
      </c>
      <c r="M43" s="183" t="str">
        <f>IF(AND(K42=0,K43=0),"",IF(K42&lt;K43,1,""))</f>
        <v/>
      </c>
    </row>
    <row r="44" ht="28.5" customHeight="1">
      <c r="B44" s="201" t="str">
        <f>ENTER_RESULTS!C8</f>
        <v>ESPN+</v>
      </c>
      <c r="C44" s="197" t="str">
        <f>VLOOKUP(B44,TV_Logos!$A$1:$B$10,2,FALSE)</f>
        <v>#REF!</v>
      </c>
      <c r="D44" s="160"/>
      <c r="E44" s="160"/>
      <c r="F44" s="202"/>
      <c r="G44" s="183"/>
      <c r="H44" s="201" t="str">
        <f>ENTER_RESULTS!C19</f>
        <v>ESPN+</v>
      </c>
      <c r="I44" s="197" t="str">
        <f>VLOOKUP(H44,TV_Logos!$A$1:$B$10,2,FALSE)</f>
        <v>#REF!</v>
      </c>
      <c r="J44" s="160"/>
      <c r="K44" s="160"/>
      <c r="L44" s="202"/>
      <c r="M44" s="183"/>
    </row>
    <row r="45">
      <c r="F45" s="182"/>
      <c r="G45" s="183"/>
      <c r="L45" s="182"/>
      <c r="M45" s="183"/>
    </row>
    <row r="46" ht="22.5" customHeight="1">
      <c r="B46" s="185"/>
      <c r="C46" s="186" t="str">
        <f>ENTER_RESULTS!N9</f>
        <v>Thursday 8/9 - 1:00 PM</v>
      </c>
      <c r="D46" s="187"/>
      <c r="E46" s="187"/>
      <c r="F46" s="188"/>
      <c r="G46" s="183"/>
      <c r="H46" s="185"/>
      <c r="I46" s="186" t="str">
        <f>ENTER_RESULTS!N20</f>
        <v>Thursday 8/9 - 7:00 PM</v>
      </c>
      <c r="J46" s="187"/>
      <c r="K46" s="187"/>
      <c r="L46" s="188"/>
      <c r="M46" s="183"/>
    </row>
    <row r="47" ht="22.5" customHeight="1">
      <c r="B47" s="189"/>
      <c r="C47" s="190" t="str">
        <f>ENTER_RESULTS!B9</f>
        <v>NE #8</v>
      </c>
      <c r="F47" s="191"/>
      <c r="G47" s="183"/>
      <c r="H47" s="189"/>
      <c r="I47" s="190" t="str">
        <f>ENTER_RESULTS!B20</f>
        <v>MA #8</v>
      </c>
      <c r="L47" s="191"/>
      <c r="M47" s="183"/>
    </row>
    <row r="48" ht="51.0" customHeight="1">
      <c r="B48" s="192"/>
      <c r="C48" s="28" t="str">
        <f>VLOOKUP(D48,State_Abbreviations!$A$1:$C$48,3,FALSE)</f>
        <v>#REF!</v>
      </c>
      <c r="D48" s="193" t="str">
        <f>ENTER_RESULTS!D9</f>
        <v>Connecticut</v>
      </c>
      <c r="E48" s="194">
        <f>ENTER_RESULTS!E9</f>
        <v>3</v>
      </c>
      <c r="F48" s="195" t="str">
        <f t="shared" ref="F48:F49" si="15">CHAR(9668)
</f>
        <v>◄</v>
      </c>
      <c r="G48" s="183" t="str">
        <f>IF(AND(E48=0,E49=0),"",IF(E48&gt;E49,1,""))</f>
        <v/>
      </c>
      <c r="H48" s="192"/>
      <c r="I48" s="28" t="str">
        <f>VLOOKUP(J48,State_Abbreviations!$A$1:$C$48,3,FALSE)</f>
        <v>#REF!</v>
      </c>
      <c r="J48" s="193" t="str">
        <f>ENTER_RESULTS!D20</f>
        <v>Maryland</v>
      </c>
      <c r="K48" s="194">
        <f>ENTER_RESULTS!E20</f>
        <v>6</v>
      </c>
      <c r="L48" s="195" t="str">
        <f t="shared" ref="L48:L49" si="16">CHAR(9668)
</f>
        <v>◄</v>
      </c>
      <c r="M48" s="183">
        <f>IF(AND(K48=0,K49=0),"",IF(K48&gt;K49,1,""))</f>
        <v>1</v>
      </c>
    </row>
    <row r="49" ht="51.0" customHeight="1">
      <c r="B49" s="196"/>
      <c r="C49" s="197" t="str">
        <f>VLOOKUP(D49,State_Abbreviations!$A$1:$C$48,3,FALSE)</f>
        <v>#REF!</v>
      </c>
      <c r="D49" s="198" t="str">
        <f>ENTER_RESULTS!F9</f>
        <v>New Hampshire</v>
      </c>
      <c r="E49" s="199">
        <f>ENTER_RESULTS!G9</f>
        <v>9</v>
      </c>
      <c r="F49" s="200" t="str">
        <f t="shared" si="15"/>
        <v>◄</v>
      </c>
      <c r="G49" s="183">
        <f>IF(AND(E48=0,E49=0),"",IF(E48&lt;E49,1,""))</f>
        <v>1</v>
      </c>
      <c r="H49" s="196"/>
      <c r="I49" s="197" t="str">
        <f>VLOOKUP(J49,State_Abbreviations!$A$1:$C$48,3,FALSE)</f>
        <v>#REF!</v>
      </c>
      <c r="J49" s="198" t="str">
        <f>ENTER_RESULTS!F20</f>
        <v>Pennsylvania</v>
      </c>
      <c r="K49" s="199">
        <f>ENTER_RESULTS!G20</f>
        <v>0</v>
      </c>
      <c r="L49" s="200" t="str">
        <f t="shared" si="16"/>
        <v>◄</v>
      </c>
      <c r="M49" s="183" t="str">
        <f>IF(AND(K48=0,K49=0),"",IF(K48&lt;K49,1,""))</f>
        <v/>
      </c>
    </row>
    <row r="50" ht="28.5" customHeight="1">
      <c r="B50" s="201" t="str">
        <f>ENTER_RESULTS!C9</f>
        <v>ESPN</v>
      </c>
      <c r="C50" s="197" t="str">
        <f>VLOOKUP(B50,TV_Logos!$A$1:$B$10,2,FALSE)</f>
        <v>#REF!</v>
      </c>
      <c r="D50" s="160"/>
      <c r="E50" s="160"/>
      <c r="F50" s="202"/>
      <c r="G50" s="183"/>
      <c r="H50" s="201" t="str">
        <f>ENTER_RESULTS!C20</f>
        <v>ESPN</v>
      </c>
      <c r="I50" s="197" t="str">
        <f>VLOOKUP(H50,TV_Logos!$A$1:$B$10,2,FALSE)</f>
        <v>#REF!</v>
      </c>
      <c r="J50" s="160"/>
      <c r="K50" s="160"/>
      <c r="L50" s="202"/>
      <c r="M50" s="183"/>
    </row>
    <row r="51">
      <c r="F51" s="182"/>
      <c r="G51" s="183"/>
      <c r="L51" s="182"/>
      <c r="M51" s="183"/>
    </row>
    <row r="52" ht="22.5" customHeight="1">
      <c r="B52" s="185"/>
      <c r="C52" s="186" t="str">
        <f>ENTER_RESULTS!N10</f>
        <v>Friday 8/10 - 1:00 PM</v>
      </c>
      <c r="D52" s="187"/>
      <c r="E52" s="187"/>
      <c r="F52" s="188"/>
      <c r="G52" s="183"/>
      <c r="H52" s="185"/>
      <c r="I52" s="186" t="str">
        <f>ENTER_RESULTS!N21</f>
        <v>Friday 8/10 - 7:00 PM</v>
      </c>
      <c r="J52" s="187"/>
      <c r="K52" s="187"/>
      <c r="L52" s="188"/>
      <c r="M52" s="183"/>
    </row>
    <row r="53" ht="22.5" customHeight="1">
      <c r="B53" s="189"/>
      <c r="C53" s="190" t="str">
        <f>ENTER_RESULTS!B10</f>
        <v>NE #9</v>
      </c>
      <c r="F53" s="191"/>
      <c r="G53" s="183"/>
      <c r="H53" s="189"/>
      <c r="I53" s="190" t="str">
        <f>ENTER_RESULTS!B21</f>
        <v>MA #9</v>
      </c>
      <c r="L53" s="191"/>
      <c r="M53" s="183"/>
    </row>
    <row r="54" ht="51.0" customHeight="1">
      <c r="B54" s="192"/>
      <c r="C54" s="28" t="str">
        <f>VLOOKUP(D54,State_Abbreviations!$A$1:$C$48,3,FALSE)</f>
        <v>#REF!</v>
      </c>
      <c r="D54" s="193" t="str">
        <f>ENTER_RESULTS!D10</f>
        <v>Rhode Island</v>
      </c>
      <c r="E54" s="194">
        <f>ENTER_RESULTS!E10</f>
        <v>6</v>
      </c>
      <c r="F54" s="195" t="str">
        <f t="shared" ref="F54:F55" si="17">CHAR(9668)
</f>
        <v>◄</v>
      </c>
      <c r="G54" s="183">
        <f>IF(AND(E54=0,E55=0),"",IF(E54&gt;E55,1,""))</f>
        <v>1</v>
      </c>
      <c r="H54" s="192"/>
      <c r="I54" s="28" t="str">
        <f>VLOOKUP(J54,State_Abbreviations!$A$1:$C$48,3,FALSE)</f>
        <v>#REF!</v>
      </c>
      <c r="J54" s="193" t="str">
        <f>ENTER_RESULTS!D21</f>
        <v>New Jersey</v>
      </c>
      <c r="K54" s="194">
        <f>ENTER_RESULTS!E21</f>
        <v>1</v>
      </c>
      <c r="L54" s="195" t="str">
        <f t="shared" ref="L54:L55" si="18">CHAR(9668)
</f>
        <v>◄</v>
      </c>
      <c r="M54" s="183" t="str">
        <f>IF(AND(K54=0,K55=0),"",IF(K54&gt;K55,1,""))</f>
        <v/>
      </c>
    </row>
    <row r="55" ht="51.0" customHeight="1">
      <c r="B55" s="196"/>
      <c r="C55" s="197" t="str">
        <f>VLOOKUP(D55,State_Abbreviations!$A$1:$C$48,3,FALSE)</f>
        <v>#REF!</v>
      </c>
      <c r="D55" s="198" t="str">
        <f>ENTER_RESULTS!F10</f>
        <v>New Hampshire</v>
      </c>
      <c r="E55" s="199">
        <f>ENTER_RESULTS!G10</f>
        <v>5</v>
      </c>
      <c r="F55" s="200" t="str">
        <f t="shared" si="17"/>
        <v>◄</v>
      </c>
      <c r="G55" s="183" t="str">
        <f>IF(AND(E54=0,E55=0),"",IF(E54&lt;E55,1,""))</f>
        <v/>
      </c>
      <c r="H55" s="196"/>
      <c r="I55" s="197" t="str">
        <f>VLOOKUP(J55,State_Abbreviations!$A$1:$C$48,3,FALSE)</f>
        <v>#REF!</v>
      </c>
      <c r="J55" s="198" t="str">
        <f>ENTER_RESULTS!F21</f>
        <v>Maryland</v>
      </c>
      <c r="K55" s="199">
        <f>ENTER_RESULTS!G21</f>
        <v>11</v>
      </c>
      <c r="L55" s="200" t="str">
        <f t="shared" si="18"/>
        <v>◄</v>
      </c>
      <c r="M55" s="183">
        <f>IF(AND(K54=0,K55=0),"",IF(K54&lt;K55,1,""))</f>
        <v>1</v>
      </c>
    </row>
    <row r="56" ht="28.5" customHeight="1">
      <c r="B56" s="201" t="str">
        <f>ENTER_RESULTS!C10</f>
        <v>ESPN</v>
      </c>
      <c r="C56" s="197" t="str">
        <f>VLOOKUP(B56,TV_Logos!$A$1:$B$10,2,FALSE)</f>
        <v>#REF!</v>
      </c>
      <c r="D56" s="160"/>
      <c r="E56" s="160"/>
      <c r="F56" s="202"/>
      <c r="G56" s="183"/>
      <c r="H56" s="201" t="str">
        <f>ENTER_RESULTS!C21</f>
        <v>ESPN</v>
      </c>
      <c r="I56" s="197" t="str">
        <f>VLOOKUP(H56,TV_Logos!$A$1:$B$10,2,FALSE)</f>
        <v>#REF!</v>
      </c>
      <c r="J56" s="160"/>
      <c r="K56" s="160"/>
      <c r="L56" s="202"/>
      <c r="M56" s="183"/>
    </row>
    <row r="57">
      <c r="F57" s="182"/>
      <c r="G57" s="183"/>
      <c r="L57" s="182"/>
      <c r="M57" s="183"/>
    </row>
    <row r="58" ht="22.5" customHeight="1">
      <c r="B58" s="282"/>
      <c r="C58" s="283" t="str">
        <f>ENTER_RESULTS!N11</f>
        <v>Sunday 8/12 - 10:00 AM</v>
      </c>
      <c r="D58" s="187"/>
      <c r="E58" s="187"/>
      <c r="F58" s="188"/>
      <c r="G58" s="183"/>
      <c r="H58" s="284"/>
      <c r="I58" s="285" t="str">
        <f>ENTER_RESULTS!N22</f>
        <v>Sunday 8/12 - 1:00 PM</v>
      </c>
      <c r="M58" s="183"/>
    </row>
    <row r="59" ht="22.5" customHeight="1">
      <c r="B59" s="286"/>
      <c r="C59" s="287" t="s">
        <v>237</v>
      </c>
      <c r="F59" s="191"/>
      <c r="G59" s="183"/>
      <c r="H59" s="284"/>
      <c r="I59" s="287" t="s">
        <v>237</v>
      </c>
      <c r="M59" s="183"/>
    </row>
    <row r="60" ht="51.0" customHeight="1">
      <c r="B60" s="288"/>
      <c r="C60" s="289" t="str">
        <f>VLOOKUP(D60,State_Abbreviations!$A$1:$C$48,3,FALSE)</f>
        <v>#REF!</v>
      </c>
      <c r="D60" s="291" t="str">
        <f>ENTER_RESULTS!D11</f>
        <v>Massachusetts</v>
      </c>
      <c r="E60" s="292">
        <f>ENTER_RESULTS!E11</f>
        <v>2</v>
      </c>
      <c r="F60" s="293" t="str">
        <f t="shared" ref="F60:F61" si="19">CHAR(9668)
</f>
        <v>◄</v>
      </c>
      <c r="G60" s="183" t="str">
        <f>IF(AND(E60=0,E61=0),"",IF(E60&gt;E61,1,""))</f>
        <v/>
      </c>
      <c r="H60" s="294"/>
      <c r="I60" s="289" t="str">
        <f>VLOOKUP(J60,State_Abbreviations!$A$1:$C$48,3,FALSE)</f>
        <v>#REF!</v>
      </c>
      <c r="J60" s="291" t="str">
        <f>ENTER_RESULTS!D22</f>
        <v>New York</v>
      </c>
      <c r="K60" s="292">
        <f>ENTER_RESULTS!E22</f>
        <v>4</v>
      </c>
      <c r="L60" s="295" t="str">
        <f t="shared" ref="L60:L61" si="20">CHAR(9668)
</f>
        <v>◄</v>
      </c>
      <c r="M60" s="183">
        <f>IF(AND(K60=0,K61=0),"",IF(K60&gt;K61,1,""))</f>
        <v>1</v>
      </c>
    </row>
    <row r="61" ht="51.0" customHeight="1">
      <c r="B61" s="288"/>
      <c r="C61" s="289" t="str">
        <f>VLOOKUP(D61,State_Abbreviations!$A$1:$C$48,3,FALSE)</f>
        <v>#REF!</v>
      </c>
      <c r="D61" s="291" t="str">
        <f>ENTER_RESULTS!F11</f>
        <v>Rhode Island</v>
      </c>
      <c r="E61" s="292">
        <f>ENTER_RESULTS!G11</f>
        <v>3</v>
      </c>
      <c r="F61" s="297" t="str">
        <f t="shared" si="19"/>
        <v>◄</v>
      </c>
      <c r="G61" s="183">
        <f>IF(AND(E60=0,E61=0),"",IF(E60&lt;E61,1,""))</f>
        <v>1</v>
      </c>
      <c r="H61" s="294"/>
      <c r="I61" s="289" t="str">
        <f>VLOOKUP(J61,State_Abbreviations!$A$1:$C$48,3,FALSE)</f>
        <v>#REF!</v>
      </c>
      <c r="J61" s="291" t="str">
        <f>ENTER_RESULTS!F22</f>
        <v>Maryland</v>
      </c>
      <c r="K61" s="292">
        <f>ENTER_RESULTS!G22</f>
        <v>0</v>
      </c>
      <c r="L61" s="298" t="str">
        <f t="shared" si="20"/>
        <v>◄</v>
      </c>
      <c r="M61" s="183" t="str">
        <f>IF(AND(K60=0,K61=0),"",IF(K60&lt;K61,1,""))</f>
        <v/>
      </c>
    </row>
    <row r="62" ht="28.5" customHeight="1">
      <c r="B62" s="300" t="str">
        <f>ENTER_RESULTS!C11</f>
        <v>ESPN</v>
      </c>
      <c r="C62" s="301" t="str">
        <f>VLOOKUP(B62,TV_Logos!$A$1:$B$10,2,FALSE)</f>
        <v>#REF!</v>
      </c>
      <c r="D62" s="160"/>
      <c r="E62" s="160"/>
      <c r="F62" s="202"/>
      <c r="G62" s="183"/>
      <c r="H62" s="302" t="str">
        <f>ENTER_RESULTS!C22</f>
        <v>ESPN</v>
      </c>
      <c r="I62" s="289" t="str">
        <f>VLOOKUP(H62,TV_Logos!$A$1:$B$10,2,FALSE)</f>
        <v>#REF!</v>
      </c>
      <c r="M62" s="183"/>
    </row>
    <row r="63">
      <c r="F63" s="182"/>
      <c r="G63" s="183"/>
    </row>
    <row r="64">
      <c r="F64" s="182"/>
      <c r="G64" s="183"/>
    </row>
    <row r="65">
      <c r="F65" s="182"/>
      <c r="G65" s="183"/>
    </row>
    <row r="66">
      <c r="F66" s="182"/>
      <c r="G66" s="183"/>
    </row>
    <row r="67">
      <c r="F67" s="182"/>
      <c r="G67" s="183"/>
    </row>
    <row r="68">
      <c r="F68" s="182"/>
      <c r="G68" s="183"/>
    </row>
    <row r="69">
      <c r="F69" s="182"/>
      <c r="G69" s="183"/>
    </row>
    <row r="70">
      <c r="F70" s="182"/>
      <c r="G70" s="183"/>
    </row>
    <row r="71">
      <c r="F71" s="182"/>
      <c r="G71" s="183"/>
    </row>
    <row r="72">
      <c r="F72" s="182"/>
      <c r="G72" s="183"/>
    </row>
    <row r="73">
      <c r="F73" s="182"/>
      <c r="G73" s="183"/>
    </row>
    <row r="74">
      <c r="F74" s="182"/>
      <c r="G74" s="183"/>
    </row>
    <row r="75">
      <c r="F75" s="182"/>
      <c r="G75" s="183"/>
    </row>
    <row r="76">
      <c r="F76" s="182"/>
      <c r="G76" s="183"/>
    </row>
    <row r="77">
      <c r="F77" s="182"/>
      <c r="G77" s="183"/>
    </row>
    <row r="78">
      <c r="F78" s="182"/>
      <c r="G78" s="183"/>
    </row>
    <row r="79">
      <c r="F79" s="182"/>
      <c r="G79" s="183"/>
    </row>
    <row r="80">
      <c r="F80" s="182"/>
      <c r="G80" s="183"/>
    </row>
    <row r="81">
      <c r="F81" s="182"/>
      <c r="G81" s="183"/>
    </row>
    <row r="82">
      <c r="F82" s="182"/>
      <c r="G82" s="183"/>
    </row>
    <row r="83">
      <c r="F83" s="182"/>
      <c r="G83" s="183"/>
    </row>
    <row r="84">
      <c r="F84" s="182"/>
      <c r="G84" s="183"/>
    </row>
    <row r="85">
      <c r="F85" s="182"/>
      <c r="G85" s="183"/>
    </row>
    <row r="86">
      <c r="F86" s="182"/>
      <c r="G86" s="183"/>
    </row>
    <row r="87">
      <c r="F87" s="182"/>
      <c r="G87" s="183"/>
    </row>
    <row r="88">
      <c r="F88" s="182"/>
      <c r="G88" s="183"/>
    </row>
    <row r="89">
      <c r="F89" s="182"/>
      <c r="G89" s="183"/>
    </row>
    <row r="90">
      <c r="F90" s="182"/>
      <c r="G90" s="183"/>
    </row>
    <row r="91">
      <c r="F91" s="182"/>
      <c r="G91" s="183"/>
    </row>
    <row r="92">
      <c r="F92" s="182"/>
      <c r="G92" s="183"/>
    </row>
    <row r="93">
      <c r="F93" s="182"/>
      <c r="G93" s="183"/>
    </row>
    <row r="94">
      <c r="F94" s="182"/>
      <c r="G94" s="183"/>
    </row>
    <row r="95">
      <c r="F95" s="182"/>
      <c r="G95" s="183"/>
    </row>
    <row r="96">
      <c r="F96" s="182"/>
      <c r="G96" s="183"/>
    </row>
    <row r="97">
      <c r="F97" s="182"/>
      <c r="G97" s="183"/>
    </row>
    <row r="98">
      <c r="F98" s="182"/>
      <c r="G98" s="183"/>
    </row>
    <row r="99">
      <c r="F99" s="182"/>
      <c r="G99" s="183"/>
    </row>
    <row r="100">
      <c r="F100" s="182"/>
      <c r="G100" s="183"/>
    </row>
    <row r="101">
      <c r="F101" s="182"/>
      <c r="G101" s="183"/>
    </row>
    <row r="102">
      <c r="F102" s="182"/>
      <c r="G102" s="183"/>
    </row>
    <row r="103">
      <c r="F103" s="182"/>
      <c r="G103" s="183"/>
    </row>
    <row r="104">
      <c r="F104" s="182"/>
      <c r="G104" s="183"/>
    </row>
    <row r="105">
      <c r="F105" s="182"/>
      <c r="G105" s="183"/>
    </row>
    <row r="106">
      <c r="F106" s="182"/>
      <c r="G106" s="183"/>
    </row>
    <row r="107">
      <c r="F107" s="182"/>
      <c r="G107" s="183"/>
    </row>
    <row r="108">
      <c r="F108" s="182"/>
      <c r="G108" s="183"/>
    </row>
    <row r="109">
      <c r="F109" s="182"/>
      <c r="G109" s="183"/>
    </row>
    <row r="110">
      <c r="F110" s="182"/>
      <c r="G110" s="183"/>
    </row>
    <row r="111">
      <c r="F111" s="182"/>
      <c r="G111" s="183"/>
    </row>
    <row r="112">
      <c r="F112" s="182"/>
      <c r="G112" s="183"/>
    </row>
    <row r="113">
      <c r="F113" s="182"/>
      <c r="G113" s="183"/>
    </row>
    <row r="114">
      <c r="F114" s="182"/>
      <c r="G114" s="183"/>
    </row>
    <row r="115">
      <c r="F115" s="182"/>
      <c r="G115" s="183"/>
    </row>
    <row r="116">
      <c r="F116" s="182"/>
      <c r="G116" s="183"/>
    </row>
    <row r="117">
      <c r="F117" s="182"/>
      <c r="G117" s="183"/>
    </row>
    <row r="118">
      <c r="F118" s="182"/>
      <c r="G118" s="183"/>
    </row>
    <row r="119">
      <c r="F119" s="182"/>
      <c r="G119" s="183"/>
    </row>
    <row r="120">
      <c r="F120" s="182"/>
      <c r="G120" s="183"/>
    </row>
    <row r="121">
      <c r="F121" s="182"/>
      <c r="G121" s="183"/>
    </row>
    <row r="122">
      <c r="F122" s="182"/>
      <c r="G122" s="183"/>
    </row>
    <row r="123">
      <c r="F123" s="182"/>
      <c r="G123" s="183"/>
    </row>
    <row r="124">
      <c r="F124" s="182"/>
      <c r="G124" s="183"/>
    </row>
    <row r="125">
      <c r="F125" s="182"/>
      <c r="G125" s="183"/>
    </row>
    <row r="126">
      <c r="F126" s="182"/>
      <c r="G126" s="183"/>
    </row>
    <row r="127">
      <c r="F127" s="182"/>
      <c r="G127" s="183"/>
    </row>
    <row r="128">
      <c r="F128" s="182"/>
      <c r="G128" s="183"/>
    </row>
    <row r="129">
      <c r="F129" s="182"/>
      <c r="G129" s="183"/>
    </row>
    <row r="130">
      <c r="F130" s="182"/>
      <c r="G130" s="183"/>
    </row>
    <row r="131">
      <c r="F131" s="182"/>
      <c r="G131" s="183"/>
    </row>
    <row r="132">
      <c r="F132" s="182"/>
      <c r="G132" s="183"/>
    </row>
    <row r="133">
      <c r="F133" s="182"/>
      <c r="G133" s="183"/>
    </row>
    <row r="134">
      <c r="F134" s="182"/>
      <c r="G134" s="183"/>
    </row>
    <row r="135">
      <c r="F135" s="182"/>
      <c r="G135" s="183"/>
    </row>
    <row r="136">
      <c r="F136" s="182"/>
      <c r="G136" s="183"/>
    </row>
    <row r="137">
      <c r="F137" s="182"/>
      <c r="G137" s="183"/>
    </row>
    <row r="138">
      <c r="F138" s="182"/>
      <c r="G138" s="183"/>
    </row>
    <row r="139">
      <c r="F139" s="182"/>
      <c r="G139" s="183"/>
    </row>
    <row r="140">
      <c r="F140" s="182"/>
      <c r="G140" s="183"/>
    </row>
    <row r="141">
      <c r="F141" s="182"/>
      <c r="G141" s="183"/>
    </row>
    <row r="142">
      <c r="F142" s="182"/>
      <c r="G142" s="183"/>
    </row>
    <row r="143">
      <c r="F143" s="182"/>
      <c r="G143" s="183"/>
    </row>
    <row r="144">
      <c r="F144" s="182"/>
      <c r="G144" s="183"/>
    </row>
    <row r="145">
      <c r="F145" s="182"/>
      <c r="G145" s="183"/>
    </row>
    <row r="146">
      <c r="F146" s="182"/>
      <c r="G146" s="183"/>
    </row>
    <row r="147">
      <c r="F147" s="182"/>
      <c r="G147" s="183"/>
    </row>
    <row r="148">
      <c r="F148" s="182"/>
      <c r="G148" s="183"/>
    </row>
    <row r="149">
      <c r="F149" s="182"/>
      <c r="G149" s="183"/>
    </row>
    <row r="150">
      <c r="F150" s="182"/>
      <c r="G150" s="183"/>
    </row>
    <row r="151">
      <c r="F151" s="182"/>
      <c r="G151" s="183"/>
    </row>
    <row r="152">
      <c r="F152" s="182"/>
      <c r="G152" s="183"/>
    </row>
    <row r="153">
      <c r="F153" s="182"/>
      <c r="G153" s="183"/>
    </row>
    <row r="154">
      <c r="F154" s="182"/>
      <c r="G154" s="183"/>
    </row>
    <row r="155">
      <c r="F155" s="182"/>
      <c r="G155" s="183"/>
    </row>
    <row r="156">
      <c r="F156" s="182"/>
      <c r="G156" s="183"/>
    </row>
    <row r="157">
      <c r="F157" s="182"/>
      <c r="G157" s="183"/>
    </row>
    <row r="158">
      <c r="F158" s="182"/>
      <c r="G158" s="183"/>
    </row>
    <row r="159">
      <c r="F159" s="182"/>
      <c r="G159" s="183"/>
    </row>
    <row r="160">
      <c r="F160" s="182"/>
      <c r="G160" s="183"/>
    </row>
    <row r="161">
      <c r="F161" s="182"/>
      <c r="G161" s="183"/>
    </row>
    <row r="162">
      <c r="F162" s="182"/>
      <c r="G162" s="183"/>
    </row>
    <row r="163">
      <c r="F163" s="182"/>
      <c r="G163" s="183"/>
    </row>
    <row r="164">
      <c r="F164" s="182"/>
      <c r="G164" s="183"/>
    </row>
    <row r="165">
      <c r="F165" s="182"/>
      <c r="G165" s="183"/>
    </row>
    <row r="166">
      <c r="F166" s="182"/>
      <c r="G166" s="183"/>
    </row>
    <row r="167">
      <c r="F167" s="182"/>
      <c r="G167" s="183"/>
    </row>
    <row r="168">
      <c r="F168" s="182"/>
      <c r="G168" s="183"/>
    </row>
    <row r="169">
      <c r="F169" s="182"/>
      <c r="G169" s="183"/>
    </row>
    <row r="170">
      <c r="F170" s="182"/>
      <c r="G170" s="183"/>
    </row>
    <row r="171">
      <c r="F171" s="182"/>
      <c r="G171" s="183"/>
    </row>
    <row r="172">
      <c r="F172" s="182"/>
      <c r="G172" s="183"/>
    </row>
    <row r="173">
      <c r="F173" s="182"/>
      <c r="G173" s="183"/>
    </row>
    <row r="174">
      <c r="F174" s="182"/>
      <c r="G174" s="183"/>
    </row>
    <row r="175">
      <c r="F175" s="182"/>
      <c r="G175" s="183"/>
    </row>
    <row r="176">
      <c r="F176" s="182"/>
      <c r="G176" s="183"/>
    </row>
    <row r="177">
      <c r="F177" s="182"/>
      <c r="G177" s="183"/>
    </row>
    <row r="178">
      <c r="F178" s="182"/>
      <c r="G178" s="183"/>
    </row>
    <row r="179">
      <c r="F179" s="182"/>
      <c r="G179" s="183"/>
    </row>
    <row r="180">
      <c r="F180" s="182"/>
      <c r="G180" s="183"/>
    </row>
    <row r="181">
      <c r="F181" s="182"/>
      <c r="G181" s="183"/>
    </row>
    <row r="182">
      <c r="F182" s="182"/>
      <c r="G182" s="183"/>
    </row>
    <row r="183">
      <c r="F183" s="182"/>
      <c r="G183" s="183"/>
    </row>
    <row r="184">
      <c r="F184" s="182"/>
      <c r="G184" s="183"/>
    </row>
    <row r="185">
      <c r="F185" s="182"/>
      <c r="G185" s="183"/>
    </row>
    <row r="186">
      <c r="F186" s="182"/>
      <c r="G186" s="183"/>
    </row>
    <row r="187">
      <c r="F187" s="182"/>
      <c r="G187" s="183"/>
    </row>
    <row r="188">
      <c r="F188" s="182"/>
      <c r="G188" s="183"/>
    </row>
    <row r="189">
      <c r="F189" s="182"/>
      <c r="G189" s="183"/>
    </row>
    <row r="190">
      <c r="F190" s="182"/>
      <c r="G190" s="183"/>
    </row>
    <row r="191">
      <c r="F191" s="182"/>
      <c r="G191" s="183"/>
    </row>
    <row r="192">
      <c r="F192" s="182"/>
      <c r="G192" s="183"/>
    </row>
    <row r="193">
      <c r="F193" s="182"/>
      <c r="G193" s="183"/>
    </row>
    <row r="194">
      <c r="F194" s="182"/>
      <c r="G194" s="183"/>
    </row>
    <row r="195">
      <c r="F195" s="182"/>
      <c r="G195" s="183"/>
    </row>
    <row r="196">
      <c r="F196" s="182"/>
      <c r="G196" s="183"/>
    </row>
    <row r="197">
      <c r="F197" s="182"/>
      <c r="G197" s="183"/>
    </row>
    <row r="198">
      <c r="F198" s="182"/>
      <c r="G198" s="183"/>
    </row>
    <row r="199">
      <c r="F199" s="182"/>
      <c r="G199" s="183"/>
    </row>
    <row r="200">
      <c r="F200" s="182"/>
      <c r="G200" s="183"/>
    </row>
    <row r="201">
      <c r="F201" s="182"/>
      <c r="G201" s="183"/>
    </row>
    <row r="202">
      <c r="F202" s="182"/>
      <c r="G202" s="183"/>
    </row>
    <row r="203">
      <c r="F203" s="182"/>
      <c r="G203" s="183"/>
    </row>
    <row r="204">
      <c r="F204" s="182"/>
      <c r="G204" s="183"/>
    </row>
    <row r="205">
      <c r="F205" s="182"/>
      <c r="G205" s="183"/>
    </row>
    <row r="206">
      <c r="F206" s="182"/>
      <c r="G206" s="183"/>
    </row>
    <row r="207">
      <c r="F207" s="182"/>
      <c r="G207" s="183"/>
    </row>
    <row r="208">
      <c r="F208" s="182"/>
      <c r="G208" s="183"/>
    </row>
    <row r="209">
      <c r="F209" s="182"/>
      <c r="G209" s="183"/>
    </row>
    <row r="210">
      <c r="F210" s="182"/>
      <c r="G210" s="183"/>
    </row>
    <row r="211">
      <c r="F211" s="182"/>
      <c r="G211" s="183"/>
    </row>
    <row r="212">
      <c r="F212" s="182"/>
      <c r="G212" s="183"/>
    </row>
    <row r="213">
      <c r="F213" s="182"/>
      <c r="G213" s="183"/>
    </row>
    <row r="214">
      <c r="F214" s="182"/>
      <c r="G214" s="183"/>
    </row>
    <row r="215">
      <c r="F215" s="182"/>
      <c r="G215" s="183"/>
    </row>
    <row r="216">
      <c r="F216" s="182"/>
      <c r="G216" s="183"/>
    </row>
    <row r="217">
      <c r="F217" s="182"/>
      <c r="G217" s="183"/>
    </row>
    <row r="218">
      <c r="F218" s="182"/>
      <c r="G218" s="183"/>
    </row>
    <row r="219">
      <c r="F219" s="182"/>
      <c r="G219" s="183"/>
    </row>
    <row r="220">
      <c r="F220" s="182"/>
      <c r="G220" s="183"/>
    </row>
    <row r="221">
      <c r="F221" s="182"/>
      <c r="G221" s="183"/>
    </row>
    <row r="222">
      <c r="F222" s="182"/>
      <c r="G222" s="183"/>
    </row>
    <row r="223">
      <c r="F223" s="182"/>
      <c r="G223" s="183"/>
    </row>
    <row r="224">
      <c r="F224" s="182"/>
      <c r="G224" s="183"/>
    </row>
    <row r="225">
      <c r="F225" s="182"/>
      <c r="G225" s="183"/>
    </row>
    <row r="226">
      <c r="F226" s="182"/>
      <c r="G226" s="183"/>
    </row>
    <row r="227">
      <c r="F227" s="182"/>
      <c r="G227" s="183"/>
    </row>
    <row r="228">
      <c r="F228" s="182"/>
      <c r="G228" s="183"/>
    </row>
    <row r="229">
      <c r="F229" s="182"/>
      <c r="G229" s="183"/>
    </row>
    <row r="230">
      <c r="F230" s="182"/>
      <c r="G230" s="183"/>
    </row>
    <row r="231">
      <c r="F231" s="182"/>
      <c r="G231" s="183"/>
    </row>
    <row r="232">
      <c r="F232" s="182"/>
      <c r="G232" s="183"/>
    </row>
    <row r="233">
      <c r="F233" s="182"/>
      <c r="G233" s="183"/>
    </row>
    <row r="234">
      <c r="F234" s="182"/>
      <c r="G234" s="183"/>
    </row>
    <row r="235">
      <c r="F235" s="182"/>
      <c r="G235" s="183"/>
    </row>
    <row r="236">
      <c r="F236" s="182"/>
      <c r="G236" s="183"/>
    </row>
    <row r="237">
      <c r="F237" s="182"/>
      <c r="G237" s="183"/>
    </row>
    <row r="238">
      <c r="F238" s="182"/>
      <c r="G238" s="183"/>
    </row>
    <row r="239">
      <c r="F239" s="182"/>
      <c r="G239" s="183"/>
    </row>
    <row r="240">
      <c r="F240" s="182"/>
      <c r="G240" s="183"/>
    </row>
    <row r="241">
      <c r="F241" s="182"/>
      <c r="G241" s="183"/>
    </row>
    <row r="242">
      <c r="F242" s="182"/>
      <c r="G242" s="183"/>
    </row>
    <row r="243">
      <c r="F243" s="182"/>
      <c r="G243" s="183"/>
    </row>
    <row r="244">
      <c r="F244" s="182"/>
      <c r="G244" s="183"/>
    </row>
    <row r="245">
      <c r="F245" s="182"/>
      <c r="G245" s="183"/>
    </row>
    <row r="246">
      <c r="F246" s="182"/>
      <c r="G246" s="183"/>
    </row>
    <row r="247">
      <c r="F247" s="182"/>
      <c r="G247" s="183"/>
    </row>
    <row r="248">
      <c r="F248" s="182"/>
      <c r="G248" s="183"/>
    </row>
    <row r="249">
      <c r="F249" s="182"/>
      <c r="G249" s="183"/>
    </row>
    <row r="250">
      <c r="F250" s="182"/>
      <c r="G250" s="183"/>
    </row>
    <row r="251">
      <c r="F251" s="182"/>
      <c r="G251" s="183"/>
    </row>
    <row r="252">
      <c r="F252" s="182"/>
      <c r="G252" s="183"/>
    </row>
    <row r="253">
      <c r="F253" s="182"/>
      <c r="G253" s="183"/>
    </row>
    <row r="254">
      <c r="F254" s="182"/>
      <c r="G254" s="183"/>
    </row>
    <row r="255">
      <c r="F255" s="182"/>
      <c r="G255" s="183"/>
    </row>
    <row r="256">
      <c r="F256" s="182"/>
      <c r="G256" s="183"/>
    </row>
    <row r="257">
      <c r="F257" s="182"/>
      <c r="G257" s="183"/>
    </row>
    <row r="258">
      <c r="F258" s="182"/>
      <c r="G258" s="183"/>
    </row>
    <row r="259">
      <c r="F259" s="182"/>
      <c r="G259" s="183"/>
    </row>
    <row r="260">
      <c r="F260" s="182"/>
      <c r="G260" s="183"/>
    </row>
    <row r="261">
      <c r="F261" s="182"/>
      <c r="G261" s="183"/>
    </row>
    <row r="262">
      <c r="F262" s="182"/>
      <c r="G262" s="183"/>
    </row>
    <row r="263">
      <c r="F263" s="182"/>
      <c r="G263" s="183"/>
    </row>
    <row r="264">
      <c r="F264" s="182"/>
      <c r="G264" s="183"/>
    </row>
    <row r="265">
      <c r="F265" s="182"/>
      <c r="G265" s="183"/>
    </row>
    <row r="266">
      <c r="F266" s="182"/>
      <c r="G266" s="183"/>
    </row>
    <row r="267">
      <c r="F267" s="182"/>
      <c r="G267" s="183"/>
    </row>
    <row r="268">
      <c r="F268" s="182"/>
      <c r="G268" s="183"/>
    </row>
    <row r="269">
      <c r="F269" s="182"/>
      <c r="G269" s="183"/>
    </row>
    <row r="270">
      <c r="F270" s="182"/>
      <c r="G270" s="183"/>
    </row>
    <row r="271">
      <c r="F271" s="182"/>
      <c r="G271" s="183"/>
    </row>
    <row r="272">
      <c r="F272" s="182"/>
      <c r="G272" s="183"/>
    </row>
    <row r="273">
      <c r="F273" s="182"/>
      <c r="G273" s="183"/>
    </row>
    <row r="274">
      <c r="F274" s="182"/>
      <c r="G274" s="183"/>
    </row>
    <row r="275">
      <c r="F275" s="182"/>
      <c r="G275" s="183"/>
    </row>
    <row r="276">
      <c r="F276" s="182"/>
      <c r="G276" s="183"/>
    </row>
    <row r="277">
      <c r="F277" s="182"/>
      <c r="G277" s="183"/>
    </row>
    <row r="278">
      <c r="F278" s="182"/>
      <c r="G278" s="183"/>
    </row>
    <row r="279">
      <c r="F279" s="182"/>
      <c r="G279" s="183"/>
    </row>
    <row r="280">
      <c r="F280" s="182"/>
      <c r="G280" s="183"/>
    </row>
    <row r="281">
      <c r="F281" s="182"/>
      <c r="G281" s="183"/>
    </row>
    <row r="282">
      <c r="F282" s="182"/>
      <c r="G282" s="183"/>
    </row>
    <row r="283">
      <c r="F283" s="182"/>
      <c r="G283" s="183"/>
    </row>
    <row r="284">
      <c r="F284" s="182"/>
      <c r="G284" s="183"/>
    </row>
    <row r="285">
      <c r="F285" s="182"/>
      <c r="G285" s="183"/>
    </row>
    <row r="286">
      <c r="F286" s="182"/>
      <c r="G286" s="183"/>
    </row>
    <row r="287">
      <c r="F287" s="182"/>
      <c r="G287" s="183"/>
    </row>
    <row r="288">
      <c r="F288" s="182"/>
      <c r="G288" s="183"/>
    </row>
    <row r="289">
      <c r="F289" s="182"/>
      <c r="G289" s="183"/>
    </row>
    <row r="290">
      <c r="F290" s="182"/>
      <c r="G290" s="183"/>
    </row>
    <row r="291">
      <c r="F291" s="182"/>
      <c r="G291" s="183"/>
    </row>
    <row r="292">
      <c r="F292" s="182"/>
      <c r="G292" s="183"/>
    </row>
    <row r="293">
      <c r="F293" s="182"/>
      <c r="G293" s="183"/>
    </row>
    <row r="294">
      <c r="F294" s="182"/>
      <c r="G294" s="183"/>
    </row>
    <row r="295">
      <c r="F295" s="182"/>
      <c r="G295" s="183"/>
    </row>
    <row r="296">
      <c r="F296" s="182"/>
      <c r="G296" s="183"/>
    </row>
    <row r="297">
      <c r="F297" s="182"/>
      <c r="G297" s="183"/>
    </row>
    <row r="298">
      <c r="F298" s="182"/>
      <c r="G298" s="183"/>
    </row>
    <row r="299">
      <c r="F299" s="182"/>
      <c r="G299" s="183"/>
    </row>
    <row r="300">
      <c r="F300" s="182"/>
      <c r="G300" s="183"/>
    </row>
    <row r="301">
      <c r="F301" s="182"/>
      <c r="G301" s="183"/>
    </row>
    <row r="302">
      <c r="F302" s="182"/>
      <c r="G302" s="183"/>
    </row>
    <row r="303">
      <c r="F303" s="182"/>
      <c r="G303" s="183"/>
    </row>
    <row r="304">
      <c r="F304" s="182"/>
      <c r="G304" s="183"/>
    </row>
    <row r="305">
      <c r="F305" s="182"/>
      <c r="G305" s="183"/>
    </row>
    <row r="306">
      <c r="F306" s="182"/>
      <c r="G306" s="183"/>
    </row>
    <row r="307">
      <c r="F307" s="182"/>
      <c r="G307" s="183"/>
    </row>
    <row r="308">
      <c r="F308" s="182"/>
      <c r="G308" s="183"/>
    </row>
    <row r="309">
      <c r="F309" s="182"/>
      <c r="G309" s="183"/>
    </row>
    <row r="310">
      <c r="F310" s="182"/>
      <c r="G310" s="183"/>
    </row>
    <row r="311">
      <c r="F311" s="182"/>
      <c r="G311" s="183"/>
    </row>
    <row r="312">
      <c r="F312" s="182"/>
      <c r="G312" s="183"/>
    </row>
    <row r="313">
      <c r="F313" s="182"/>
      <c r="G313" s="183"/>
    </row>
    <row r="314">
      <c r="F314" s="182"/>
      <c r="G314" s="183"/>
    </row>
    <row r="315">
      <c r="F315" s="182"/>
      <c r="G315" s="183"/>
    </row>
    <row r="316">
      <c r="F316" s="182"/>
      <c r="G316" s="183"/>
    </row>
    <row r="317">
      <c r="F317" s="182"/>
      <c r="G317" s="183"/>
    </row>
    <row r="318">
      <c r="F318" s="182"/>
      <c r="G318" s="183"/>
    </row>
    <row r="319">
      <c r="F319" s="182"/>
      <c r="G319" s="183"/>
    </row>
    <row r="320">
      <c r="F320" s="182"/>
      <c r="G320" s="183"/>
    </row>
    <row r="321">
      <c r="F321" s="182"/>
      <c r="G321" s="183"/>
    </row>
    <row r="322">
      <c r="F322" s="182"/>
      <c r="G322" s="183"/>
    </row>
    <row r="323">
      <c r="F323" s="182"/>
      <c r="G323" s="183"/>
    </row>
    <row r="324">
      <c r="F324" s="182"/>
      <c r="G324" s="183"/>
    </row>
    <row r="325">
      <c r="F325" s="182"/>
      <c r="G325" s="183"/>
    </row>
    <row r="326">
      <c r="F326" s="182"/>
      <c r="G326" s="183"/>
    </row>
    <row r="327">
      <c r="F327" s="182"/>
      <c r="G327" s="183"/>
    </row>
    <row r="328">
      <c r="F328" s="182"/>
      <c r="G328" s="183"/>
    </row>
    <row r="329">
      <c r="F329" s="182"/>
      <c r="G329" s="183"/>
    </row>
    <row r="330">
      <c r="F330" s="182"/>
      <c r="G330" s="183"/>
    </row>
    <row r="331">
      <c r="F331" s="182"/>
      <c r="G331" s="183"/>
    </row>
    <row r="332">
      <c r="F332" s="182"/>
      <c r="G332" s="183"/>
    </row>
    <row r="333">
      <c r="F333" s="182"/>
      <c r="G333" s="183"/>
    </row>
    <row r="334">
      <c r="F334" s="182"/>
      <c r="G334" s="183"/>
    </row>
    <row r="335">
      <c r="F335" s="182"/>
      <c r="G335" s="183"/>
    </row>
    <row r="336">
      <c r="F336" s="182"/>
      <c r="G336" s="183"/>
    </row>
    <row r="337">
      <c r="F337" s="182"/>
      <c r="G337" s="183"/>
    </row>
    <row r="338">
      <c r="F338" s="182"/>
      <c r="G338" s="183"/>
    </row>
    <row r="339">
      <c r="F339" s="182"/>
      <c r="G339" s="183"/>
    </row>
    <row r="340">
      <c r="F340" s="182"/>
      <c r="G340" s="183"/>
    </row>
    <row r="341">
      <c r="F341" s="182"/>
      <c r="G341" s="183"/>
    </row>
    <row r="342">
      <c r="F342" s="182"/>
      <c r="G342" s="183"/>
    </row>
    <row r="343">
      <c r="F343" s="182"/>
      <c r="G343" s="183"/>
    </row>
    <row r="344">
      <c r="F344" s="182"/>
      <c r="G344" s="183"/>
    </row>
    <row r="345">
      <c r="F345" s="182"/>
      <c r="G345" s="183"/>
    </row>
    <row r="346">
      <c r="F346" s="182"/>
      <c r="G346" s="183"/>
    </row>
    <row r="347">
      <c r="F347" s="182"/>
      <c r="G347" s="183"/>
    </row>
    <row r="348">
      <c r="F348" s="182"/>
      <c r="G348" s="183"/>
    </row>
    <row r="349">
      <c r="F349" s="182"/>
      <c r="G349" s="183"/>
    </row>
    <row r="350">
      <c r="F350" s="182"/>
      <c r="G350" s="183"/>
    </row>
    <row r="351">
      <c r="F351" s="182"/>
      <c r="G351" s="183"/>
    </row>
    <row r="352">
      <c r="F352" s="182"/>
      <c r="G352" s="183"/>
    </row>
    <row r="353">
      <c r="F353" s="182"/>
      <c r="G353" s="183"/>
    </row>
    <row r="354">
      <c r="F354" s="182"/>
      <c r="G354" s="183"/>
    </row>
    <row r="355">
      <c r="F355" s="182"/>
      <c r="G355" s="183"/>
    </row>
    <row r="356">
      <c r="F356" s="182"/>
      <c r="G356" s="183"/>
    </row>
    <row r="357">
      <c r="F357" s="182"/>
      <c r="G357" s="183"/>
    </row>
    <row r="358">
      <c r="F358" s="182"/>
      <c r="G358" s="183"/>
    </row>
    <row r="359">
      <c r="F359" s="182"/>
      <c r="G359" s="183"/>
    </row>
    <row r="360">
      <c r="F360" s="182"/>
      <c r="G360" s="183"/>
    </row>
    <row r="361">
      <c r="F361" s="182"/>
      <c r="G361" s="183"/>
    </row>
    <row r="362">
      <c r="F362" s="182"/>
      <c r="G362" s="183"/>
    </row>
    <row r="363">
      <c r="F363" s="182"/>
      <c r="G363" s="183"/>
    </row>
    <row r="364">
      <c r="F364" s="182"/>
      <c r="G364" s="183"/>
    </row>
    <row r="365">
      <c r="F365" s="182"/>
      <c r="G365" s="183"/>
    </row>
    <row r="366">
      <c r="F366" s="182"/>
      <c r="G366" s="183"/>
    </row>
    <row r="367">
      <c r="F367" s="182"/>
      <c r="G367" s="183"/>
    </row>
    <row r="368">
      <c r="F368" s="182"/>
      <c r="G368" s="183"/>
    </row>
    <row r="369">
      <c r="F369" s="182"/>
      <c r="G369" s="183"/>
    </row>
    <row r="370">
      <c r="F370" s="182"/>
      <c r="G370" s="183"/>
    </row>
    <row r="371">
      <c r="F371" s="182"/>
      <c r="G371" s="183"/>
    </row>
    <row r="372">
      <c r="F372" s="182"/>
      <c r="G372" s="183"/>
    </row>
    <row r="373">
      <c r="F373" s="182"/>
      <c r="G373" s="183"/>
    </row>
    <row r="374">
      <c r="F374" s="182"/>
      <c r="G374" s="183"/>
    </row>
    <row r="375">
      <c r="F375" s="182"/>
      <c r="G375" s="183"/>
    </row>
    <row r="376">
      <c r="F376" s="182"/>
      <c r="G376" s="183"/>
    </row>
    <row r="377">
      <c r="F377" s="182"/>
      <c r="G377" s="183"/>
    </row>
    <row r="378">
      <c r="F378" s="182"/>
      <c r="G378" s="183"/>
    </row>
    <row r="379">
      <c r="F379" s="182"/>
      <c r="G379" s="183"/>
    </row>
    <row r="380">
      <c r="F380" s="182"/>
      <c r="G380" s="183"/>
    </row>
    <row r="381">
      <c r="F381" s="182"/>
      <c r="G381" s="183"/>
    </row>
    <row r="382">
      <c r="F382" s="182"/>
      <c r="G382" s="183"/>
    </row>
    <row r="383">
      <c r="F383" s="182"/>
      <c r="G383" s="183"/>
    </row>
    <row r="384">
      <c r="F384" s="182"/>
      <c r="G384" s="183"/>
    </row>
    <row r="385">
      <c r="F385" s="182"/>
      <c r="G385" s="183"/>
    </row>
    <row r="386">
      <c r="F386" s="182"/>
      <c r="G386" s="183"/>
    </row>
    <row r="387">
      <c r="F387" s="182"/>
      <c r="G387" s="183"/>
    </row>
    <row r="388">
      <c r="F388" s="182"/>
      <c r="G388" s="183"/>
    </row>
    <row r="389">
      <c r="F389" s="182"/>
      <c r="G389" s="183"/>
    </row>
    <row r="390">
      <c r="F390" s="182"/>
      <c r="G390" s="183"/>
    </row>
    <row r="391">
      <c r="F391" s="182"/>
      <c r="G391" s="183"/>
    </row>
    <row r="392">
      <c r="F392" s="182"/>
      <c r="G392" s="183"/>
    </row>
    <row r="393">
      <c r="F393" s="182"/>
      <c r="G393" s="183"/>
    </row>
    <row r="394">
      <c r="F394" s="182"/>
      <c r="G394" s="183"/>
    </row>
    <row r="395">
      <c r="F395" s="182"/>
      <c r="G395" s="183"/>
    </row>
    <row r="396">
      <c r="F396" s="182"/>
      <c r="G396" s="183"/>
    </row>
    <row r="397">
      <c r="F397" s="182"/>
      <c r="G397" s="183"/>
    </row>
    <row r="398">
      <c r="F398" s="182"/>
      <c r="G398" s="183"/>
    </row>
    <row r="399">
      <c r="F399" s="182"/>
      <c r="G399" s="183"/>
    </row>
    <row r="400">
      <c r="F400" s="182"/>
      <c r="G400" s="183"/>
    </row>
    <row r="401">
      <c r="F401" s="182"/>
      <c r="G401" s="183"/>
    </row>
    <row r="402">
      <c r="F402" s="182"/>
      <c r="G402" s="183"/>
    </row>
    <row r="403">
      <c r="F403" s="182"/>
      <c r="G403" s="183"/>
    </row>
    <row r="404">
      <c r="F404" s="182"/>
      <c r="G404" s="183"/>
    </row>
    <row r="405">
      <c r="F405" s="182"/>
      <c r="G405" s="183"/>
    </row>
    <row r="406">
      <c r="F406" s="182"/>
      <c r="G406" s="183"/>
    </row>
    <row r="407">
      <c r="F407" s="182"/>
      <c r="G407" s="183"/>
    </row>
    <row r="408">
      <c r="F408" s="182"/>
      <c r="G408" s="183"/>
    </row>
    <row r="409">
      <c r="F409" s="182"/>
      <c r="G409" s="183"/>
    </row>
    <row r="410">
      <c r="F410" s="182"/>
      <c r="G410" s="183"/>
    </row>
    <row r="411">
      <c r="F411" s="182"/>
      <c r="G411" s="183"/>
    </row>
    <row r="412">
      <c r="F412" s="182"/>
      <c r="G412" s="183"/>
    </row>
    <row r="413">
      <c r="F413" s="182"/>
      <c r="G413" s="183"/>
    </row>
    <row r="414">
      <c r="F414" s="182"/>
      <c r="G414" s="183"/>
    </row>
    <row r="415">
      <c r="F415" s="182"/>
      <c r="G415" s="183"/>
    </row>
    <row r="416">
      <c r="F416" s="182"/>
      <c r="G416" s="183"/>
    </row>
    <row r="417">
      <c r="F417" s="182"/>
      <c r="G417" s="183"/>
    </row>
    <row r="418">
      <c r="F418" s="182"/>
      <c r="G418" s="183"/>
    </row>
    <row r="419">
      <c r="F419" s="182"/>
      <c r="G419" s="183"/>
    </row>
    <row r="420">
      <c r="F420" s="182"/>
      <c r="G420" s="183"/>
    </row>
    <row r="421">
      <c r="F421" s="182"/>
      <c r="G421" s="183"/>
    </row>
    <row r="422">
      <c r="F422" s="182"/>
      <c r="G422" s="183"/>
    </row>
    <row r="423">
      <c r="F423" s="182"/>
      <c r="G423" s="183"/>
    </row>
    <row r="424">
      <c r="F424" s="182"/>
      <c r="G424" s="183"/>
    </row>
    <row r="425">
      <c r="F425" s="182"/>
      <c r="G425" s="183"/>
    </row>
    <row r="426">
      <c r="F426" s="182"/>
      <c r="G426" s="183"/>
    </row>
    <row r="427">
      <c r="F427" s="182"/>
      <c r="G427" s="183"/>
    </row>
    <row r="428">
      <c r="F428" s="182"/>
      <c r="G428" s="183"/>
    </row>
    <row r="429">
      <c r="F429" s="182"/>
      <c r="G429" s="183"/>
    </row>
    <row r="430">
      <c r="F430" s="182"/>
      <c r="G430" s="183"/>
    </row>
    <row r="431">
      <c r="F431" s="182"/>
      <c r="G431" s="183"/>
    </row>
    <row r="432">
      <c r="F432" s="182"/>
      <c r="G432" s="183"/>
    </row>
    <row r="433">
      <c r="F433" s="182"/>
      <c r="G433" s="183"/>
    </row>
    <row r="434">
      <c r="F434" s="182"/>
      <c r="G434" s="183"/>
    </row>
    <row r="435">
      <c r="F435" s="182"/>
      <c r="G435" s="183"/>
    </row>
    <row r="436">
      <c r="F436" s="182"/>
      <c r="G436" s="183"/>
    </row>
    <row r="437">
      <c r="F437" s="182"/>
      <c r="G437" s="183"/>
    </row>
    <row r="438">
      <c r="F438" s="182"/>
      <c r="G438" s="183"/>
    </row>
    <row r="439">
      <c r="F439" s="182"/>
      <c r="G439" s="183"/>
    </row>
    <row r="440">
      <c r="F440" s="182"/>
      <c r="G440" s="183"/>
    </row>
    <row r="441">
      <c r="F441" s="182"/>
      <c r="G441" s="183"/>
    </row>
    <row r="442">
      <c r="F442" s="182"/>
      <c r="G442" s="183"/>
    </row>
    <row r="443">
      <c r="F443" s="182"/>
      <c r="G443" s="183"/>
    </row>
    <row r="444">
      <c r="F444" s="182"/>
      <c r="G444" s="183"/>
    </row>
    <row r="445">
      <c r="F445" s="182"/>
      <c r="G445" s="183"/>
    </row>
    <row r="446">
      <c r="F446" s="182"/>
      <c r="G446" s="183"/>
    </row>
    <row r="447">
      <c r="F447" s="182"/>
      <c r="G447" s="183"/>
    </row>
    <row r="448">
      <c r="F448" s="182"/>
      <c r="G448" s="183"/>
    </row>
    <row r="449">
      <c r="F449" s="182"/>
      <c r="G449" s="183"/>
    </row>
    <row r="450">
      <c r="F450" s="182"/>
      <c r="G450" s="183"/>
    </row>
    <row r="451">
      <c r="F451" s="182"/>
      <c r="G451" s="183"/>
    </row>
    <row r="452">
      <c r="F452" s="182"/>
      <c r="G452" s="183"/>
    </row>
    <row r="453">
      <c r="F453" s="182"/>
      <c r="G453" s="183"/>
    </row>
    <row r="454">
      <c r="F454" s="182"/>
      <c r="G454" s="183"/>
    </row>
    <row r="455">
      <c r="F455" s="182"/>
      <c r="G455" s="183"/>
    </row>
    <row r="456">
      <c r="F456" s="182"/>
      <c r="G456" s="183"/>
    </row>
    <row r="457">
      <c r="F457" s="182"/>
      <c r="G457" s="183"/>
    </row>
    <row r="458">
      <c r="F458" s="182"/>
      <c r="G458" s="183"/>
    </row>
    <row r="459">
      <c r="F459" s="182"/>
      <c r="G459" s="183"/>
    </row>
    <row r="460">
      <c r="F460" s="182"/>
      <c r="G460" s="183"/>
    </row>
    <row r="461">
      <c r="F461" s="182"/>
      <c r="G461" s="183"/>
    </row>
    <row r="462">
      <c r="F462" s="182"/>
      <c r="G462" s="183"/>
    </row>
    <row r="463">
      <c r="F463" s="182"/>
      <c r="G463" s="183"/>
    </row>
    <row r="464">
      <c r="F464" s="182"/>
      <c r="G464" s="183"/>
    </row>
    <row r="465">
      <c r="F465" s="182"/>
      <c r="G465" s="183"/>
    </row>
    <row r="466">
      <c r="F466" s="182"/>
      <c r="G466" s="183"/>
    </row>
    <row r="467">
      <c r="F467" s="182"/>
      <c r="G467" s="183"/>
    </row>
    <row r="468">
      <c r="F468" s="182"/>
      <c r="G468" s="183"/>
    </row>
    <row r="469">
      <c r="F469" s="182"/>
      <c r="G469" s="183"/>
    </row>
    <row r="470">
      <c r="F470" s="182"/>
      <c r="G470" s="183"/>
    </row>
    <row r="471">
      <c r="F471" s="182"/>
      <c r="G471" s="183"/>
    </row>
    <row r="472">
      <c r="F472" s="182"/>
      <c r="G472" s="183"/>
    </row>
    <row r="473">
      <c r="F473" s="182"/>
      <c r="G473" s="183"/>
    </row>
    <row r="474">
      <c r="F474" s="182"/>
      <c r="G474" s="183"/>
    </row>
    <row r="475">
      <c r="F475" s="182"/>
      <c r="G475" s="183"/>
    </row>
    <row r="476">
      <c r="F476" s="182"/>
      <c r="G476" s="183"/>
    </row>
    <row r="477">
      <c r="F477" s="182"/>
      <c r="G477" s="183"/>
    </row>
    <row r="478">
      <c r="F478" s="182"/>
      <c r="G478" s="183"/>
    </row>
    <row r="479">
      <c r="F479" s="182"/>
      <c r="G479" s="183"/>
    </row>
    <row r="480">
      <c r="F480" s="182"/>
      <c r="G480" s="183"/>
    </row>
    <row r="481">
      <c r="F481" s="182"/>
      <c r="G481" s="183"/>
    </row>
    <row r="482">
      <c r="F482" s="182"/>
      <c r="G482" s="183"/>
    </row>
    <row r="483">
      <c r="F483" s="182"/>
      <c r="G483" s="183"/>
    </row>
    <row r="484">
      <c r="F484" s="182"/>
      <c r="G484" s="183"/>
    </row>
    <row r="485">
      <c r="F485" s="182"/>
      <c r="G485" s="183"/>
    </row>
    <row r="486">
      <c r="F486" s="182"/>
      <c r="G486" s="183"/>
    </row>
    <row r="487">
      <c r="F487" s="182"/>
      <c r="G487" s="183"/>
    </row>
    <row r="488">
      <c r="F488" s="182"/>
      <c r="G488" s="183"/>
    </row>
    <row r="489">
      <c r="F489" s="182"/>
      <c r="G489" s="183"/>
    </row>
    <row r="490">
      <c r="F490" s="182"/>
      <c r="G490" s="183"/>
    </row>
    <row r="491">
      <c r="F491" s="182"/>
      <c r="G491" s="183"/>
    </row>
    <row r="492">
      <c r="F492" s="182"/>
      <c r="G492" s="183"/>
    </row>
    <row r="493">
      <c r="F493" s="182"/>
      <c r="G493" s="183"/>
    </row>
    <row r="494">
      <c r="F494" s="182"/>
      <c r="G494" s="183"/>
    </row>
    <row r="495">
      <c r="F495" s="182"/>
      <c r="G495" s="183"/>
    </row>
    <row r="496">
      <c r="F496" s="182"/>
      <c r="G496" s="183"/>
    </row>
    <row r="497">
      <c r="F497" s="182"/>
      <c r="G497" s="183"/>
    </row>
    <row r="498">
      <c r="F498" s="182"/>
      <c r="G498" s="183"/>
    </row>
    <row r="499">
      <c r="F499" s="182"/>
      <c r="G499" s="183"/>
    </row>
    <row r="500">
      <c r="F500" s="182"/>
      <c r="G500" s="183"/>
    </row>
    <row r="501">
      <c r="F501" s="182"/>
      <c r="G501" s="183"/>
    </row>
    <row r="502">
      <c r="F502" s="182"/>
      <c r="G502" s="183"/>
    </row>
    <row r="503">
      <c r="F503" s="182"/>
      <c r="G503" s="183"/>
    </row>
    <row r="504">
      <c r="F504" s="182"/>
      <c r="G504" s="183"/>
    </row>
    <row r="505">
      <c r="F505" s="182"/>
      <c r="G505" s="183"/>
    </row>
    <row r="506">
      <c r="F506" s="182"/>
      <c r="G506" s="183"/>
    </row>
    <row r="507">
      <c r="F507" s="182"/>
      <c r="G507" s="183"/>
    </row>
    <row r="508">
      <c r="F508" s="182"/>
      <c r="G508" s="183"/>
    </row>
    <row r="509">
      <c r="F509" s="182"/>
      <c r="G509" s="183"/>
    </row>
    <row r="510">
      <c r="F510" s="182"/>
      <c r="G510" s="183"/>
    </row>
    <row r="511">
      <c r="F511" s="182"/>
      <c r="G511" s="183"/>
    </row>
    <row r="512">
      <c r="F512" s="182"/>
      <c r="G512" s="183"/>
    </row>
    <row r="513">
      <c r="F513" s="182"/>
      <c r="G513" s="183"/>
    </row>
    <row r="514">
      <c r="F514" s="182"/>
      <c r="G514" s="183"/>
    </row>
    <row r="515">
      <c r="F515" s="182"/>
      <c r="G515" s="183"/>
    </row>
    <row r="516">
      <c r="F516" s="182"/>
      <c r="G516" s="183"/>
    </row>
    <row r="517">
      <c r="F517" s="182"/>
      <c r="G517" s="183"/>
    </row>
    <row r="518">
      <c r="F518" s="182"/>
      <c r="G518" s="183"/>
    </row>
    <row r="519">
      <c r="F519" s="182"/>
      <c r="G519" s="183"/>
    </row>
    <row r="520">
      <c r="F520" s="182"/>
      <c r="G520" s="183"/>
    </row>
    <row r="521">
      <c r="F521" s="182"/>
      <c r="G521" s="183"/>
    </row>
    <row r="522">
      <c r="F522" s="182"/>
      <c r="G522" s="183"/>
    </row>
    <row r="523">
      <c r="F523" s="182"/>
      <c r="G523" s="183"/>
    </row>
    <row r="524">
      <c r="F524" s="182"/>
      <c r="G524" s="183"/>
    </row>
    <row r="525">
      <c r="F525" s="182"/>
      <c r="G525" s="183"/>
    </row>
    <row r="526">
      <c r="F526" s="182"/>
      <c r="G526" s="183"/>
    </row>
    <row r="527">
      <c r="F527" s="182"/>
      <c r="G527" s="183"/>
    </row>
    <row r="528">
      <c r="F528" s="182"/>
      <c r="G528" s="183"/>
    </row>
    <row r="529">
      <c r="F529" s="182"/>
      <c r="G529" s="183"/>
    </row>
    <row r="530">
      <c r="F530" s="182"/>
      <c r="G530" s="183"/>
    </row>
    <row r="531">
      <c r="F531" s="182"/>
      <c r="G531" s="183"/>
    </row>
    <row r="532">
      <c r="F532" s="182"/>
      <c r="G532" s="183"/>
    </row>
    <row r="533">
      <c r="F533" s="182"/>
      <c r="G533" s="183"/>
    </row>
    <row r="534">
      <c r="F534" s="182"/>
      <c r="G534" s="183"/>
    </row>
    <row r="535">
      <c r="F535" s="182"/>
      <c r="G535" s="183"/>
    </row>
    <row r="536">
      <c r="F536" s="182"/>
      <c r="G536" s="183"/>
    </row>
    <row r="537">
      <c r="F537" s="182"/>
      <c r="G537" s="183"/>
    </row>
    <row r="538">
      <c r="F538" s="182"/>
      <c r="G538" s="183"/>
    </row>
    <row r="539">
      <c r="F539" s="182"/>
      <c r="G539" s="183"/>
    </row>
    <row r="540">
      <c r="F540" s="182"/>
      <c r="G540" s="183"/>
    </row>
    <row r="541">
      <c r="F541" s="182"/>
      <c r="G541" s="183"/>
    </row>
    <row r="542">
      <c r="F542" s="182"/>
      <c r="G542" s="183"/>
    </row>
    <row r="543">
      <c r="F543" s="182"/>
      <c r="G543" s="183"/>
    </row>
    <row r="544">
      <c r="F544" s="182"/>
      <c r="G544" s="183"/>
    </row>
    <row r="545">
      <c r="F545" s="182"/>
      <c r="G545" s="183"/>
    </row>
    <row r="546">
      <c r="F546" s="182"/>
      <c r="G546" s="183"/>
    </row>
    <row r="547">
      <c r="F547" s="182"/>
      <c r="G547" s="183"/>
    </row>
    <row r="548">
      <c r="F548" s="182"/>
      <c r="G548" s="183"/>
    </row>
    <row r="549">
      <c r="F549" s="182"/>
      <c r="G549" s="183"/>
    </row>
    <row r="550">
      <c r="F550" s="182"/>
      <c r="G550" s="183"/>
    </row>
    <row r="551">
      <c r="F551" s="182"/>
      <c r="G551" s="183"/>
    </row>
    <row r="552">
      <c r="F552" s="182"/>
      <c r="G552" s="183"/>
    </row>
    <row r="553">
      <c r="F553" s="182"/>
      <c r="G553" s="183"/>
    </row>
    <row r="554">
      <c r="F554" s="182"/>
      <c r="G554" s="183"/>
    </row>
    <row r="555">
      <c r="F555" s="182"/>
      <c r="G555" s="183"/>
    </row>
    <row r="556">
      <c r="F556" s="182"/>
      <c r="G556" s="183"/>
    </row>
    <row r="557">
      <c r="F557" s="182"/>
      <c r="G557" s="183"/>
    </row>
    <row r="558">
      <c r="F558" s="182"/>
      <c r="G558" s="183"/>
    </row>
    <row r="559">
      <c r="F559" s="182"/>
      <c r="G559" s="183"/>
    </row>
    <row r="560">
      <c r="F560" s="182"/>
      <c r="G560" s="183"/>
    </row>
    <row r="561">
      <c r="F561" s="182"/>
      <c r="G561" s="183"/>
    </row>
    <row r="562">
      <c r="F562" s="182"/>
      <c r="G562" s="183"/>
    </row>
    <row r="563">
      <c r="F563" s="182"/>
      <c r="G563" s="183"/>
    </row>
    <row r="564">
      <c r="F564" s="182"/>
      <c r="G564" s="183"/>
    </row>
    <row r="565">
      <c r="F565" s="182"/>
      <c r="G565" s="183"/>
    </row>
    <row r="566">
      <c r="F566" s="182"/>
      <c r="G566" s="183"/>
    </row>
    <row r="567">
      <c r="F567" s="182"/>
      <c r="G567" s="183"/>
    </row>
    <row r="568">
      <c r="F568" s="182"/>
      <c r="G568" s="183"/>
    </row>
    <row r="569">
      <c r="F569" s="182"/>
      <c r="G569" s="183"/>
    </row>
    <row r="570">
      <c r="F570" s="182"/>
      <c r="G570" s="183"/>
    </row>
    <row r="571">
      <c r="F571" s="182"/>
      <c r="G571" s="183"/>
    </row>
    <row r="572">
      <c r="F572" s="182"/>
      <c r="G572" s="183"/>
    </row>
    <row r="573">
      <c r="F573" s="182"/>
      <c r="G573" s="183"/>
    </row>
    <row r="574">
      <c r="F574" s="182"/>
      <c r="G574" s="183"/>
    </row>
    <row r="575">
      <c r="F575" s="182"/>
      <c r="G575" s="183"/>
    </row>
    <row r="576">
      <c r="F576" s="182"/>
      <c r="G576" s="183"/>
    </row>
    <row r="577">
      <c r="F577" s="182"/>
      <c r="G577" s="183"/>
    </row>
    <row r="578">
      <c r="F578" s="182"/>
      <c r="G578" s="183"/>
    </row>
    <row r="579">
      <c r="F579" s="182"/>
      <c r="G579" s="183"/>
    </row>
    <row r="580">
      <c r="F580" s="182"/>
      <c r="G580" s="183"/>
    </row>
    <row r="581">
      <c r="F581" s="182"/>
      <c r="G581" s="183"/>
    </row>
    <row r="582">
      <c r="F582" s="182"/>
      <c r="G582" s="183"/>
    </row>
    <row r="583">
      <c r="F583" s="182"/>
      <c r="G583" s="183"/>
    </row>
    <row r="584">
      <c r="F584" s="182"/>
      <c r="G584" s="183"/>
    </row>
    <row r="585">
      <c r="F585" s="182"/>
      <c r="G585" s="183"/>
    </row>
    <row r="586">
      <c r="F586" s="182"/>
      <c r="G586" s="183"/>
    </row>
    <row r="587">
      <c r="F587" s="182"/>
      <c r="G587" s="183"/>
    </row>
    <row r="588">
      <c r="F588" s="182"/>
      <c r="G588" s="183"/>
    </row>
    <row r="589">
      <c r="F589" s="182"/>
      <c r="G589" s="183"/>
    </row>
    <row r="590">
      <c r="F590" s="182"/>
      <c r="G590" s="183"/>
    </row>
    <row r="591">
      <c r="F591" s="182"/>
      <c r="G591" s="183"/>
    </row>
    <row r="592">
      <c r="F592" s="182"/>
      <c r="G592" s="183"/>
    </row>
    <row r="593">
      <c r="F593" s="182"/>
      <c r="G593" s="183"/>
    </row>
    <row r="594">
      <c r="F594" s="182"/>
      <c r="G594" s="183"/>
    </row>
    <row r="595">
      <c r="F595" s="182"/>
      <c r="G595" s="183"/>
    </row>
    <row r="596">
      <c r="F596" s="182"/>
      <c r="G596" s="183"/>
    </row>
    <row r="597">
      <c r="F597" s="182"/>
      <c r="G597" s="183"/>
    </row>
    <row r="598">
      <c r="F598" s="182"/>
      <c r="G598" s="183"/>
    </row>
    <row r="599">
      <c r="F599" s="182"/>
      <c r="G599" s="183"/>
    </row>
    <row r="600">
      <c r="F600" s="182"/>
      <c r="G600" s="183"/>
    </row>
    <row r="601">
      <c r="F601" s="182"/>
      <c r="G601" s="183"/>
    </row>
    <row r="602">
      <c r="F602" s="182"/>
      <c r="G602" s="183"/>
    </row>
    <row r="603">
      <c r="F603" s="182"/>
      <c r="G603" s="183"/>
    </row>
    <row r="604">
      <c r="F604" s="182"/>
      <c r="G604" s="183"/>
    </row>
    <row r="605">
      <c r="F605" s="182"/>
      <c r="G605" s="183"/>
    </row>
    <row r="606">
      <c r="F606" s="182"/>
      <c r="G606" s="183"/>
    </row>
    <row r="607">
      <c r="F607" s="182"/>
      <c r="G607" s="183"/>
    </row>
    <row r="608">
      <c r="F608" s="182"/>
      <c r="G608" s="183"/>
    </row>
    <row r="609">
      <c r="F609" s="182"/>
      <c r="G609" s="183"/>
    </row>
    <row r="610">
      <c r="F610" s="182"/>
      <c r="G610" s="183"/>
    </row>
    <row r="611">
      <c r="F611" s="182"/>
      <c r="G611" s="183"/>
    </row>
    <row r="612">
      <c r="F612" s="182"/>
      <c r="G612" s="183"/>
    </row>
    <row r="613">
      <c r="F613" s="182"/>
      <c r="G613" s="183"/>
    </row>
    <row r="614">
      <c r="F614" s="182"/>
      <c r="G614" s="183"/>
    </row>
    <row r="615">
      <c r="F615" s="182"/>
      <c r="G615" s="183"/>
    </row>
    <row r="616">
      <c r="F616" s="182"/>
      <c r="G616" s="183"/>
    </row>
    <row r="617">
      <c r="F617" s="182"/>
      <c r="G617" s="183"/>
    </row>
    <row r="618">
      <c r="F618" s="182"/>
      <c r="G618" s="183"/>
    </row>
    <row r="619">
      <c r="F619" s="182"/>
      <c r="G619" s="183"/>
    </row>
    <row r="620">
      <c r="F620" s="182"/>
      <c r="G620" s="183"/>
    </row>
    <row r="621">
      <c r="F621" s="182"/>
      <c r="G621" s="183"/>
    </row>
    <row r="622">
      <c r="F622" s="182"/>
      <c r="G622" s="183"/>
    </row>
    <row r="623">
      <c r="F623" s="182"/>
      <c r="G623" s="183"/>
    </row>
    <row r="624">
      <c r="F624" s="182"/>
      <c r="G624" s="183"/>
    </row>
    <row r="625">
      <c r="F625" s="182"/>
      <c r="G625" s="183"/>
    </row>
    <row r="626">
      <c r="F626" s="182"/>
      <c r="G626" s="183"/>
    </row>
    <row r="627">
      <c r="F627" s="182"/>
      <c r="G627" s="183"/>
    </row>
    <row r="628">
      <c r="F628" s="182"/>
      <c r="G628" s="183"/>
    </row>
    <row r="629">
      <c r="F629" s="182"/>
      <c r="G629" s="183"/>
    </row>
    <row r="630">
      <c r="F630" s="182"/>
      <c r="G630" s="183"/>
    </row>
    <row r="631">
      <c r="F631" s="182"/>
      <c r="G631" s="183"/>
    </row>
    <row r="632">
      <c r="F632" s="182"/>
      <c r="G632" s="183"/>
    </row>
    <row r="633">
      <c r="F633" s="182"/>
      <c r="G633" s="183"/>
    </row>
    <row r="634">
      <c r="F634" s="182"/>
      <c r="G634" s="183"/>
    </row>
    <row r="635">
      <c r="F635" s="182"/>
      <c r="G635" s="183"/>
    </row>
    <row r="636">
      <c r="F636" s="182"/>
      <c r="G636" s="183"/>
    </row>
    <row r="637">
      <c r="F637" s="182"/>
      <c r="G637" s="183"/>
    </row>
    <row r="638">
      <c r="F638" s="182"/>
      <c r="G638" s="183"/>
    </row>
    <row r="639">
      <c r="F639" s="182"/>
      <c r="G639" s="183"/>
    </row>
    <row r="640">
      <c r="F640" s="182"/>
      <c r="G640" s="183"/>
    </row>
    <row r="641">
      <c r="F641" s="182"/>
      <c r="G641" s="183"/>
    </row>
    <row r="642">
      <c r="F642" s="182"/>
      <c r="G642" s="183"/>
    </row>
    <row r="643">
      <c r="F643" s="182"/>
      <c r="G643" s="183"/>
    </row>
    <row r="644">
      <c r="F644" s="182"/>
      <c r="G644" s="183"/>
    </row>
    <row r="645">
      <c r="F645" s="182"/>
      <c r="G645" s="183"/>
    </row>
    <row r="646">
      <c r="F646" s="182"/>
      <c r="G646" s="183"/>
    </row>
    <row r="647">
      <c r="F647" s="182"/>
      <c r="G647" s="183"/>
    </row>
    <row r="648">
      <c r="F648" s="182"/>
      <c r="G648" s="183"/>
    </row>
    <row r="649">
      <c r="F649" s="182"/>
      <c r="G649" s="183"/>
    </row>
    <row r="650">
      <c r="F650" s="182"/>
      <c r="G650" s="183"/>
    </row>
    <row r="651">
      <c r="F651" s="182"/>
      <c r="G651" s="183"/>
    </row>
    <row r="652">
      <c r="F652" s="182"/>
      <c r="G652" s="183"/>
    </row>
    <row r="653">
      <c r="F653" s="182"/>
      <c r="G653" s="183"/>
    </row>
    <row r="654">
      <c r="F654" s="182"/>
      <c r="G654" s="183"/>
    </row>
    <row r="655">
      <c r="F655" s="182"/>
      <c r="G655" s="183"/>
    </row>
    <row r="656">
      <c r="F656" s="182"/>
      <c r="G656" s="183"/>
    </row>
    <row r="657">
      <c r="F657" s="182"/>
      <c r="G657" s="183"/>
    </row>
    <row r="658">
      <c r="F658" s="182"/>
      <c r="G658" s="183"/>
    </row>
    <row r="659">
      <c r="F659" s="182"/>
      <c r="G659" s="183"/>
    </row>
    <row r="660">
      <c r="F660" s="182"/>
      <c r="G660" s="183"/>
    </row>
    <row r="661">
      <c r="F661" s="182"/>
      <c r="G661" s="183"/>
    </row>
    <row r="662">
      <c r="F662" s="182"/>
      <c r="G662" s="183"/>
    </row>
    <row r="663">
      <c r="F663" s="182"/>
      <c r="G663" s="183"/>
    </row>
    <row r="664">
      <c r="F664" s="182"/>
      <c r="G664" s="183"/>
    </row>
    <row r="665">
      <c r="F665" s="182"/>
      <c r="G665" s="183"/>
    </row>
    <row r="666">
      <c r="F666" s="182"/>
      <c r="G666" s="183"/>
    </row>
    <row r="667">
      <c r="F667" s="182"/>
      <c r="G667" s="183"/>
    </row>
    <row r="668">
      <c r="F668" s="182"/>
      <c r="G668" s="183"/>
    </row>
    <row r="669">
      <c r="F669" s="182"/>
      <c r="G669" s="183"/>
    </row>
    <row r="670">
      <c r="F670" s="182"/>
      <c r="G670" s="183"/>
    </row>
    <row r="671">
      <c r="F671" s="182"/>
      <c r="G671" s="183"/>
    </row>
    <row r="672">
      <c r="F672" s="182"/>
      <c r="G672" s="183"/>
    </row>
    <row r="673">
      <c r="F673" s="182"/>
      <c r="G673" s="183"/>
    </row>
    <row r="674">
      <c r="F674" s="182"/>
      <c r="G674" s="183"/>
    </row>
    <row r="675">
      <c r="F675" s="182"/>
      <c r="G675" s="183"/>
    </row>
    <row r="676">
      <c r="F676" s="182"/>
      <c r="G676" s="183"/>
    </row>
    <row r="677">
      <c r="F677" s="182"/>
      <c r="G677" s="183"/>
    </row>
    <row r="678">
      <c r="F678" s="182"/>
      <c r="G678" s="183"/>
    </row>
    <row r="679">
      <c r="F679" s="182"/>
      <c r="G679" s="183"/>
    </row>
    <row r="680">
      <c r="F680" s="182"/>
      <c r="G680" s="183"/>
    </row>
    <row r="681">
      <c r="F681" s="182"/>
      <c r="G681" s="183"/>
    </row>
    <row r="682">
      <c r="F682" s="182"/>
      <c r="G682" s="183"/>
    </row>
    <row r="683">
      <c r="F683" s="182"/>
      <c r="G683" s="183"/>
    </row>
    <row r="684">
      <c r="F684" s="182"/>
      <c r="G684" s="183"/>
    </row>
    <row r="685">
      <c r="F685" s="182"/>
      <c r="G685" s="183"/>
    </row>
    <row r="686">
      <c r="F686" s="182"/>
      <c r="G686" s="183"/>
    </row>
    <row r="687">
      <c r="F687" s="182"/>
      <c r="G687" s="183"/>
    </row>
    <row r="688">
      <c r="F688" s="182"/>
      <c r="G688" s="183"/>
    </row>
    <row r="689">
      <c r="F689" s="182"/>
      <c r="G689" s="183"/>
    </row>
    <row r="690">
      <c r="F690" s="182"/>
      <c r="G690" s="183"/>
    </row>
    <row r="691">
      <c r="F691" s="182"/>
      <c r="G691" s="183"/>
    </row>
    <row r="692">
      <c r="F692" s="182"/>
      <c r="G692" s="183"/>
    </row>
    <row r="693">
      <c r="F693" s="182"/>
      <c r="G693" s="183"/>
    </row>
    <row r="694">
      <c r="F694" s="182"/>
      <c r="G694" s="183"/>
    </row>
    <row r="695">
      <c r="F695" s="182"/>
      <c r="G695" s="183"/>
    </row>
    <row r="696">
      <c r="F696" s="182"/>
      <c r="G696" s="183"/>
    </row>
    <row r="697">
      <c r="F697" s="182"/>
      <c r="G697" s="183"/>
    </row>
    <row r="698">
      <c r="F698" s="182"/>
      <c r="G698" s="183"/>
    </row>
    <row r="699">
      <c r="F699" s="182"/>
      <c r="G699" s="183"/>
    </row>
    <row r="700">
      <c r="F700" s="182"/>
      <c r="G700" s="183"/>
    </row>
    <row r="701">
      <c r="F701" s="182"/>
      <c r="G701" s="183"/>
    </row>
    <row r="702">
      <c r="F702" s="182"/>
      <c r="G702" s="183"/>
    </row>
    <row r="703">
      <c r="F703" s="182"/>
      <c r="G703" s="183"/>
    </row>
    <row r="704">
      <c r="F704" s="182"/>
      <c r="G704" s="183"/>
    </row>
    <row r="705">
      <c r="F705" s="182"/>
      <c r="G705" s="183"/>
    </row>
    <row r="706">
      <c r="F706" s="182"/>
      <c r="G706" s="183"/>
    </row>
    <row r="707">
      <c r="F707" s="182"/>
      <c r="G707" s="183"/>
    </row>
    <row r="708">
      <c r="F708" s="182"/>
      <c r="G708" s="183"/>
    </row>
    <row r="709">
      <c r="F709" s="182"/>
      <c r="G709" s="183"/>
    </row>
    <row r="710">
      <c r="F710" s="182"/>
      <c r="G710" s="183"/>
    </row>
    <row r="711">
      <c r="F711" s="182"/>
      <c r="G711" s="183"/>
    </row>
    <row r="712">
      <c r="F712" s="182"/>
      <c r="G712" s="183"/>
    </row>
    <row r="713">
      <c r="F713" s="182"/>
      <c r="G713" s="183"/>
    </row>
    <row r="714">
      <c r="F714" s="182"/>
      <c r="G714" s="183"/>
    </row>
    <row r="715">
      <c r="F715" s="182"/>
      <c r="G715" s="183"/>
    </row>
    <row r="716">
      <c r="F716" s="182"/>
      <c r="G716" s="183"/>
    </row>
    <row r="717">
      <c r="F717" s="182"/>
      <c r="G717" s="183"/>
    </row>
    <row r="718">
      <c r="F718" s="182"/>
      <c r="G718" s="183"/>
    </row>
    <row r="719">
      <c r="F719" s="182"/>
      <c r="G719" s="183"/>
    </row>
    <row r="720">
      <c r="F720" s="182"/>
      <c r="G720" s="183"/>
    </row>
    <row r="721">
      <c r="F721" s="182"/>
      <c r="G721" s="183"/>
    </row>
    <row r="722">
      <c r="F722" s="182"/>
      <c r="G722" s="183"/>
    </row>
    <row r="723">
      <c r="F723" s="182"/>
      <c r="G723" s="183"/>
    </row>
    <row r="724">
      <c r="F724" s="182"/>
      <c r="G724" s="183"/>
    </row>
    <row r="725">
      <c r="F725" s="182"/>
      <c r="G725" s="183"/>
    </row>
    <row r="726">
      <c r="F726" s="182"/>
      <c r="G726" s="183"/>
    </row>
    <row r="727">
      <c r="F727" s="182"/>
      <c r="G727" s="183"/>
    </row>
    <row r="728">
      <c r="F728" s="182"/>
      <c r="G728" s="183"/>
    </row>
    <row r="729">
      <c r="F729" s="182"/>
      <c r="G729" s="183"/>
    </row>
    <row r="730">
      <c r="F730" s="182"/>
      <c r="G730" s="183"/>
    </row>
    <row r="731">
      <c r="F731" s="182"/>
      <c r="G731" s="183"/>
    </row>
    <row r="732">
      <c r="F732" s="182"/>
      <c r="G732" s="183"/>
    </row>
    <row r="733">
      <c r="F733" s="182"/>
      <c r="G733" s="183"/>
    </row>
    <row r="734">
      <c r="F734" s="182"/>
      <c r="G734" s="183"/>
    </row>
    <row r="735">
      <c r="F735" s="182"/>
      <c r="G735" s="183"/>
    </row>
    <row r="736">
      <c r="F736" s="182"/>
      <c r="G736" s="183"/>
    </row>
    <row r="737">
      <c r="F737" s="182"/>
      <c r="G737" s="183"/>
    </row>
    <row r="738">
      <c r="F738" s="182"/>
      <c r="G738" s="183"/>
    </row>
    <row r="739">
      <c r="F739" s="182"/>
      <c r="G739" s="183"/>
    </row>
    <row r="740">
      <c r="F740" s="182"/>
      <c r="G740" s="183"/>
    </row>
    <row r="741">
      <c r="F741" s="182"/>
      <c r="G741" s="183"/>
    </row>
    <row r="742">
      <c r="F742" s="182"/>
      <c r="G742" s="183"/>
    </row>
    <row r="743">
      <c r="F743" s="182"/>
      <c r="G743" s="183"/>
    </row>
    <row r="744">
      <c r="F744" s="182"/>
      <c r="G744" s="183"/>
    </row>
    <row r="745">
      <c r="F745" s="182"/>
      <c r="G745" s="183"/>
    </row>
    <row r="746">
      <c r="F746" s="182"/>
      <c r="G746" s="183"/>
    </row>
    <row r="747">
      <c r="F747" s="182"/>
      <c r="G747" s="183"/>
    </row>
    <row r="748">
      <c r="F748" s="182"/>
      <c r="G748" s="183"/>
    </row>
    <row r="749">
      <c r="F749" s="182"/>
      <c r="G749" s="183"/>
    </row>
    <row r="750">
      <c r="F750" s="182"/>
      <c r="G750" s="183"/>
    </row>
    <row r="751">
      <c r="F751" s="182"/>
      <c r="G751" s="183"/>
    </row>
    <row r="752">
      <c r="F752" s="182"/>
      <c r="G752" s="183"/>
    </row>
    <row r="753">
      <c r="F753" s="182"/>
      <c r="G753" s="183"/>
    </row>
    <row r="754">
      <c r="F754" s="182"/>
      <c r="G754" s="183"/>
    </row>
    <row r="755">
      <c r="F755" s="182"/>
      <c r="G755" s="183"/>
    </row>
    <row r="756">
      <c r="F756" s="182"/>
      <c r="G756" s="183"/>
    </row>
    <row r="757">
      <c r="F757" s="182"/>
      <c r="G757" s="183"/>
    </row>
    <row r="758">
      <c r="F758" s="182"/>
      <c r="G758" s="183"/>
    </row>
    <row r="759">
      <c r="F759" s="182"/>
      <c r="G759" s="183"/>
    </row>
    <row r="760">
      <c r="F760" s="182"/>
      <c r="G760" s="183"/>
    </row>
    <row r="761">
      <c r="F761" s="182"/>
      <c r="G761" s="183"/>
    </row>
    <row r="762">
      <c r="F762" s="182"/>
      <c r="G762" s="183"/>
    </row>
    <row r="763">
      <c r="F763" s="182"/>
      <c r="G763" s="183"/>
    </row>
    <row r="764">
      <c r="F764" s="182"/>
      <c r="G764" s="183"/>
    </row>
    <row r="765">
      <c r="F765" s="182"/>
      <c r="G765" s="183"/>
    </row>
    <row r="766">
      <c r="F766" s="182"/>
      <c r="G766" s="183"/>
    </row>
    <row r="767">
      <c r="F767" s="182"/>
      <c r="G767" s="183"/>
    </row>
    <row r="768">
      <c r="F768" s="182"/>
      <c r="G768" s="183"/>
    </row>
    <row r="769">
      <c r="F769" s="182"/>
      <c r="G769" s="183"/>
    </row>
    <row r="770">
      <c r="F770" s="182"/>
      <c r="G770" s="183"/>
    </row>
    <row r="771">
      <c r="F771" s="182"/>
      <c r="G771" s="183"/>
    </row>
    <row r="772">
      <c r="F772" s="182"/>
      <c r="G772" s="183"/>
    </row>
    <row r="773">
      <c r="F773" s="182"/>
      <c r="G773" s="183"/>
    </row>
    <row r="774">
      <c r="F774" s="182"/>
      <c r="G774" s="183"/>
    </row>
    <row r="775">
      <c r="F775" s="182"/>
      <c r="G775" s="183"/>
    </row>
    <row r="776">
      <c r="F776" s="182"/>
      <c r="G776" s="183"/>
    </row>
    <row r="777">
      <c r="F777" s="182"/>
      <c r="G777" s="183"/>
    </row>
    <row r="778">
      <c r="F778" s="182"/>
      <c r="G778" s="183"/>
    </row>
    <row r="779">
      <c r="F779" s="182"/>
      <c r="G779" s="183"/>
    </row>
    <row r="780">
      <c r="F780" s="182"/>
      <c r="G780" s="183"/>
    </row>
    <row r="781">
      <c r="F781" s="182"/>
      <c r="G781" s="183"/>
    </row>
    <row r="782">
      <c r="F782" s="182"/>
      <c r="G782" s="183"/>
    </row>
    <row r="783">
      <c r="F783" s="182"/>
      <c r="G783" s="183"/>
    </row>
    <row r="784">
      <c r="F784" s="182"/>
      <c r="G784" s="183"/>
    </row>
    <row r="785">
      <c r="F785" s="182"/>
      <c r="G785" s="183"/>
    </row>
    <row r="786">
      <c r="F786" s="182"/>
      <c r="G786" s="183"/>
    </row>
    <row r="787">
      <c r="F787" s="182"/>
      <c r="G787" s="183"/>
    </row>
    <row r="788">
      <c r="F788" s="182"/>
      <c r="G788" s="183"/>
    </row>
    <row r="789">
      <c r="F789" s="182"/>
      <c r="G789" s="183"/>
    </row>
    <row r="790">
      <c r="F790" s="182"/>
      <c r="G790" s="183"/>
    </row>
    <row r="791">
      <c r="F791" s="182"/>
      <c r="G791" s="183"/>
    </row>
    <row r="792">
      <c r="F792" s="182"/>
      <c r="G792" s="183"/>
    </row>
    <row r="793">
      <c r="F793" s="182"/>
      <c r="G793" s="183"/>
    </row>
    <row r="794">
      <c r="F794" s="182"/>
      <c r="G794" s="183"/>
    </row>
    <row r="795">
      <c r="F795" s="182"/>
      <c r="G795" s="183"/>
    </row>
    <row r="796">
      <c r="F796" s="182"/>
      <c r="G796" s="183"/>
    </row>
    <row r="797">
      <c r="F797" s="182"/>
      <c r="G797" s="183"/>
    </row>
    <row r="798">
      <c r="F798" s="182"/>
      <c r="G798" s="183"/>
    </row>
    <row r="799">
      <c r="F799" s="182"/>
      <c r="G799" s="183"/>
    </row>
    <row r="800">
      <c r="F800" s="182"/>
      <c r="G800" s="183"/>
    </row>
    <row r="801">
      <c r="F801" s="182"/>
      <c r="G801" s="183"/>
    </row>
    <row r="802">
      <c r="F802" s="182"/>
      <c r="G802" s="183"/>
    </row>
    <row r="803">
      <c r="F803" s="182"/>
      <c r="G803" s="183"/>
    </row>
    <row r="804">
      <c r="F804" s="182"/>
      <c r="G804" s="183"/>
    </row>
    <row r="805">
      <c r="F805" s="182"/>
      <c r="G805" s="183"/>
    </row>
    <row r="806">
      <c r="F806" s="182"/>
      <c r="G806" s="183"/>
    </row>
    <row r="807">
      <c r="F807" s="182"/>
      <c r="G807" s="183"/>
    </row>
    <row r="808">
      <c r="F808" s="182"/>
      <c r="G808" s="183"/>
    </row>
    <row r="809">
      <c r="F809" s="182"/>
      <c r="G809" s="183"/>
    </row>
    <row r="810">
      <c r="F810" s="182"/>
      <c r="G810" s="183"/>
    </row>
    <row r="811">
      <c r="F811" s="182"/>
      <c r="G811" s="183"/>
    </row>
    <row r="812">
      <c r="F812" s="182"/>
      <c r="G812" s="183"/>
    </row>
    <row r="813">
      <c r="F813" s="182"/>
      <c r="G813" s="183"/>
    </row>
    <row r="814">
      <c r="F814" s="182"/>
      <c r="G814" s="183"/>
    </row>
    <row r="815">
      <c r="F815" s="182"/>
      <c r="G815" s="183"/>
    </row>
    <row r="816">
      <c r="F816" s="182"/>
      <c r="G816" s="183"/>
    </row>
    <row r="817">
      <c r="F817" s="182"/>
      <c r="G817" s="183"/>
    </row>
    <row r="818">
      <c r="F818" s="182"/>
      <c r="G818" s="183"/>
    </row>
    <row r="819">
      <c r="F819" s="182"/>
      <c r="G819" s="183"/>
    </row>
    <row r="820">
      <c r="F820" s="182"/>
      <c r="G820" s="183"/>
    </row>
    <row r="821">
      <c r="F821" s="182"/>
      <c r="G821" s="183"/>
    </row>
    <row r="822">
      <c r="F822" s="182"/>
      <c r="G822" s="183"/>
    </row>
    <row r="823">
      <c r="F823" s="182"/>
      <c r="G823" s="183"/>
    </row>
    <row r="824">
      <c r="F824" s="182"/>
      <c r="G824" s="183"/>
    </row>
    <row r="825">
      <c r="F825" s="182"/>
      <c r="G825" s="183"/>
    </row>
    <row r="826">
      <c r="F826" s="182"/>
      <c r="G826" s="183"/>
    </row>
    <row r="827">
      <c r="F827" s="182"/>
      <c r="G827" s="183"/>
    </row>
    <row r="828">
      <c r="F828" s="182"/>
      <c r="G828" s="183"/>
    </row>
    <row r="829">
      <c r="F829" s="182"/>
      <c r="G829" s="183"/>
    </row>
    <row r="830">
      <c r="F830" s="182"/>
      <c r="G830" s="183"/>
    </row>
    <row r="831">
      <c r="F831" s="182"/>
      <c r="G831" s="183"/>
    </row>
    <row r="832">
      <c r="F832" s="182"/>
      <c r="G832" s="183"/>
    </row>
    <row r="833">
      <c r="F833" s="182"/>
      <c r="G833" s="183"/>
    </row>
    <row r="834">
      <c r="F834" s="182"/>
      <c r="G834" s="183"/>
    </row>
    <row r="835">
      <c r="F835" s="182"/>
      <c r="G835" s="183"/>
    </row>
    <row r="836">
      <c r="F836" s="182"/>
      <c r="G836" s="183"/>
    </row>
    <row r="837">
      <c r="F837" s="182"/>
      <c r="G837" s="183"/>
    </row>
    <row r="838">
      <c r="F838" s="182"/>
      <c r="G838" s="183"/>
    </row>
    <row r="839">
      <c r="F839" s="182"/>
      <c r="G839" s="183"/>
    </row>
    <row r="840">
      <c r="F840" s="182"/>
      <c r="G840" s="183"/>
    </row>
    <row r="841">
      <c r="F841" s="182"/>
      <c r="G841" s="183"/>
    </row>
    <row r="842">
      <c r="F842" s="182"/>
      <c r="G842" s="183"/>
    </row>
    <row r="843">
      <c r="F843" s="182"/>
      <c r="G843" s="183"/>
    </row>
    <row r="844">
      <c r="F844" s="182"/>
      <c r="G844" s="183"/>
    </row>
    <row r="845">
      <c r="F845" s="182"/>
      <c r="G845" s="183"/>
    </row>
    <row r="846">
      <c r="F846" s="182"/>
      <c r="G846" s="183"/>
    </row>
    <row r="847">
      <c r="F847" s="182"/>
      <c r="G847" s="183"/>
    </row>
    <row r="848">
      <c r="F848" s="182"/>
      <c r="G848" s="183"/>
    </row>
    <row r="849">
      <c r="F849" s="182"/>
      <c r="G849" s="183"/>
    </row>
    <row r="850">
      <c r="F850" s="182"/>
      <c r="G850" s="183"/>
    </row>
    <row r="851">
      <c r="F851" s="182"/>
      <c r="G851" s="183"/>
    </row>
    <row r="852">
      <c r="F852" s="182"/>
      <c r="G852" s="183"/>
    </row>
    <row r="853">
      <c r="F853" s="182"/>
      <c r="G853" s="183"/>
    </row>
    <row r="854">
      <c r="F854" s="182"/>
      <c r="G854" s="183"/>
    </row>
    <row r="855">
      <c r="F855" s="182"/>
      <c r="G855" s="183"/>
    </row>
    <row r="856">
      <c r="F856" s="182"/>
      <c r="G856" s="183"/>
    </row>
    <row r="857">
      <c r="F857" s="182"/>
      <c r="G857" s="183"/>
    </row>
    <row r="858">
      <c r="F858" s="182"/>
      <c r="G858" s="183"/>
    </row>
    <row r="859">
      <c r="F859" s="182"/>
      <c r="G859" s="183"/>
    </row>
    <row r="860">
      <c r="F860" s="182"/>
      <c r="G860" s="183"/>
    </row>
    <row r="861">
      <c r="F861" s="182"/>
      <c r="G861" s="183"/>
    </row>
    <row r="862">
      <c r="F862" s="182"/>
      <c r="G862" s="183"/>
    </row>
    <row r="863">
      <c r="F863" s="182"/>
      <c r="G863" s="183"/>
    </row>
    <row r="864">
      <c r="F864" s="182"/>
      <c r="G864" s="183"/>
    </row>
    <row r="865">
      <c r="F865" s="182"/>
      <c r="G865" s="183"/>
    </row>
    <row r="866">
      <c r="F866" s="182"/>
      <c r="G866" s="183"/>
    </row>
    <row r="867">
      <c r="F867" s="182"/>
      <c r="G867" s="183"/>
    </row>
    <row r="868">
      <c r="F868" s="182"/>
      <c r="G868" s="183"/>
    </row>
    <row r="869">
      <c r="F869" s="182"/>
      <c r="G869" s="183"/>
    </row>
    <row r="870">
      <c r="F870" s="182"/>
      <c r="G870" s="183"/>
    </row>
    <row r="871">
      <c r="F871" s="182"/>
      <c r="G871" s="183"/>
    </row>
    <row r="872">
      <c r="F872" s="182"/>
      <c r="G872" s="183"/>
    </row>
    <row r="873">
      <c r="F873" s="182"/>
      <c r="G873" s="183"/>
    </row>
    <row r="874">
      <c r="F874" s="182"/>
      <c r="G874" s="183"/>
    </row>
    <row r="875">
      <c r="F875" s="182"/>
      <c r="G875" s="183"/>
    </row>
    <row r="876">
      <c r="F876" s="182"/>
      <c r="G876" s="183"/>
    </row>
    <row r="877">
      <c r="F877" s="182"/>
      <c r="G877" s="183"/>
    </row>
    <row r="878">
      <c r="F878" s="182"/>
      <c r="G878" s="183"/>
    </row>
    <row r="879">
      <c r="F879" s="182"/>
      <c r="G879" s="183"/>
    </row>
    <row r="880">
      <c r="F880" s="182"/>
      <c r="G880" s="183"/>
    </row>
    <row r="881">
      <c r="F881" s="182"/>
      <c r="G881" s="183"/>
    </row>
    <row r="882">
      <c r="F882" s="182"/>
      <c r="G882" s="183"/>
    </row>
    <row r="883">
      <c r="F883" s="182"/>
      <c r="G883" s="183"/>
    </row>
    <row r="884">
      <c r="F884" s="182"/>
      <c r="G884" s="183"/>
    </row>
    <row r="885">
      <c r="F885" s="182"/>
      <c r="G885" s="183"/>
    </row>
    <row r="886">
      <c r="F886" s="182"/>
      <c r="G886" s="183"/>
    </row>
    <row r="887">
      <c r="F887" s="182"/>
      <c r="G887" s="183"/>
    </row>
    <row r="888">
      <c r="F888" s="182"/>
      <c r="G888" s="183"/>
    </row>
    <row r="889">
      <c r="F889" s="182"/>
      <c r="G889" s="183"/>
    </row>
    <row r="890">
      <c r="F890" s="182"/>
      <c r="G890" s="183"/>
    </row>
    <row r="891">
      <c r="F891" s="182"/>
      <c r="G891" s="183"/>
    </row>
    <row r="892">
      <c r="F892" s="182"/>
      <c r="G892" s="183"/>
    </row>
    <row r="893">
      <c r="F893" s="182"/>
      <c r="G893" s="183"/>
    </row>
    <row r="894">
      <c r="F894" s="182"/>
      <c r="G894" s="183"/>
    </row>
    <row r="895">
      <c r="F895" s="182"/>
      <c r="G895" s="183"/>
    </row>
    <row r="896">
      <c r="F896" s="182"/>
      <c r="G896" s="183"/>
    </row>
    <row r="897">
      <c r="F897" s="182"/>
      <c r="G897" s="183"/>
    </row>
    <row r="898">
      <c r="F898" s="182"/>
      <c r="G898" s="183"/>
    </row>
    <row r="899">
      <c r="F899" s="182"/>
      <c r="G899" s="183"/>
    </row>
    <row r="900">
      <c r="F900" s="182"/>
      <c r="G900" s="183"/>
    </row>
    <row r="901">
      <c r="F901" s="182"/>
      <c r="G901" s="183"/>
    </row>
    <row r="902">
      <c r="F902" s="182"/>
      <c r="G902" s="183"/>
    </row>
    <row r="903">
      <c r="F903" s="182"/>
      <c r="G903" s="183"/>
    </row>
    <row r="904">
      <c r="F904" s="182"/>
      <c r="G904" s="183"/>
    </row>
    <row r="905">
      <c r="F905" s="182"/>
      <c r="G905" s="183"/>
    </row>
    <row r="906">
      <c r="F906" s="182"/>
      <c r="G906" s="183"/>
    </row>
    <row r="907">
      <c r="F907" s="182"/>
      <c r="G907" s="183"/>
    </row>
    <row r="908">
      <c r="F908" s="182"/>
      <c r="G908" s="183"/>
    </row>
    <row r="909">
      <c r="F909" s="182"/>
      <c r="G909" s="183"/>
    </row>
    <row r="910">
      <c r="F910" s="182"/>
      <c r="G910" s="183"/>
    </row>
    <row r="911">
      <c r="F911" s="182"/>
      <c r="G911" s="183"/>
    </row>
    <row r="912">
      <c r="F912" s="182"/>
      <c r="G912" s="183"/>
    </row>
    <row r="913">
      <c r="F913" s="182"/>
      <c r="G913" s="183"/>
    </row>
    <row r="914">
      <c r="F914" s="182"/>
      <c r="G914" s="183"/>
    </row>
    <row r="915">
      <c r="F915" s="182"/>
      <c r="G915" s="183"/>
    </row>
    <row r="916">
      <c r="F916" s="182"/>
      <c r="G916" s="183"/>
    </row>
    <row r="917">
      <c r="F917" s="182"/>
      <c r="G917" s="183"/>
    </row>
    <row r="918">
      <c r="F918" s="182"/>
      <c r="G918" s="183"/>
    </row>
    <row r="919">
      <c r="F919" s="182"/>
      <c r="G919" s="183"/>
    </row>
    <row r="920">
      <c r="F920" s="182"/>
      <c r="G920" s="183"/>
    </row>
    <row r="921">
      <c r="F921" s="182"/>
      <c r="G921" s="183"/>
    </row>
    <row r="922">
      <c r="F922" s="182"/>
      <c r="G922" s="183"/>
    </row>
    <row r="923">
      <c r="F923" s="182"/>
      <c r="G923" s="183"/>
    </row>
    <row r="924">
      <c r="F924" s="182"/>
      <c r="G924" s="183"/>
    </row>
    <row r="925">
      <c r="F925" s="182"/>
      <c r="G925" s="183"/>
    </row>
    <row r="926">
      <c r="F926" s="182"/>
      <c r="G926" s="183"/>
    </row>
    <row r="927">
      <c r="F927" s="182"/>
      <c r="G927" s="183"/>
    </row>
    <row r="928">
      <c r="F928" s="182"/>
      <c r="G928" s="183"/>
    </row>
    <row r="929">
      <c r="F929" s="182"/>
      <c r="G929" s="183"/>
    </row>
    <row r="930">
      <c r="F930" s="182"/>
      <c r="G930" s="183"/>
    </row>
    <row r="931">
      <c r="F931" s="182"/>
      <c r="G931" s="183"/>
    </row>
    <row r="932">
      <c r="F932" s="182"/>
      <c r="G932" s="183"/>
    </row>
    <row r="933">
      <c r="F933" s="182"/>
      <c r="G933" s="183"/>
    </row>
    <row r="934">
      <c r="F934" s="182"/>
      <c r="G934" s="183"/>
    </row>
    <row r="935">
      <c r="F935" s="182"/>
      <c r="G935" s="183"/>
    </row>
    <row r="936">
      <c r="F936" s="182"/>
      <c r="G936" s="183"/>
    </row>
    <row r="937">
      <c r="F937" s="182"/>
      <c r="G937" s="183"/>
    </row>
    <row r="938">
      <c r="F938" s="182"/>
      <c r="G938" s="183"/>
    </row>
    <row r="939">
      <c r="F939" s="182"/>
      <c r="G939" s="183"/>
    </row>
    <row r="940">
      <c r="F940" s="182"/>
      <c r="G940" s="183"/>
    </row>
    <row r="941">
      <c r="F941" s="182"/>
      <c r="G941" s="183"/>
    </row>
    <row r="942">
      <c r="F942" s="182"/>
      <c r="G942" s="183"/>
    </row>
    <row r="943">
      <c r="F943" s="182"/>
      <c r="G943" s="183"/>
    </row>
    <row r="944">
      <c r="F944" s="182"/>
      <c r="G944" s="183"/>
    </row>
    <row r="945">
      <c r="F945" s="182"/>
      <c r="G945" s="183"/>
    </row>
    <row r="946">
      <c r="F946" s="182"/>
      <c r="G946" s="183"/>
    </row>
    <row r="947">
      <c r="F947" s="182"/>
      <c r="G947" s="183"/>
    </row>
    <row r="948">
      <c r="F948" s="182"/>
      <c r="G948" s="183"/>
    </row>
    <row r="949">
      <c r="F949" s="182"/>
      <c r="G949" s="183"/>
    </row>
    <row r="950">
      <c r="F950" s="182"/>
      <c r="G950" s="183"/>
    </row>
    <row r="951">
      <c r="F951" s="182"/>
      <c r="G951" s="183"/>
    </row>
    <row r="952">
      <c r="F952" s="182"/>
      <c r="G952" s="183"/>
    </row>
    <row r="953">
      <c r="F953" s="182"/>
      <c r="G953" s="183"/>
    </row>
    <row r="954">
      <c r="F954" s="182"/>
      <c r="G954" s="183"/>
    </row>
    <row r="955">
      <c r="F955" s="182"/>
      <c r="G955" s="183"/>
    </row>
    <row r="956">
      <c r="F956" s="182"/>
      <c r="G956" s="183"/>
    </row>
    <row r="957">
      <c r="F957" s="182"/>
      <c r="G957" s="183"/>
    </row>
    <row r="958">
      <c r="F958" s="182"/>
      <c r="G958" s="183"/>
    </row>
    <row r="959">
      <c r="F959" s="182"/>
      <c r="G959" s="183"/>
    </row>
    <row r="960">
      <c r="F960" s="182"/>
      <c r="G960" s="183"/>
    </row>
    <row r="961">
      <c r="F961" s="182"/>
      <c r="G961" s="183"/>
    </row>
    <row r="962">
      <c r="F962" s="182"/>
      <c r="G962" s="183"/>
    </row>
    <row r="963">
      <c r="F963" s="182"/>
      <c r="G963" s="183"/>
    </row>
    <row r="964">
      <c r="F964" s="182"/>
      <c r="G964" s="183"/>
    </row>
    <row r="965">
      <c r="F965" s="182"/>
      <c r="G965" s="183"/>
    </row>
    <row r="966">
      <c r="F966" s="182"/>
      <c r="G966" s="183"/>
    </row>
    <row r="967">
      <c r="F967" s="182"/>
      <c r="G967" s="183"/>
    </row>
    <row r="968">
      <c r="F968" s="182"/>
      <c r="G968" s="183"/>
    </row>
    <row r="969">
      <c r="F969" s="182"/>
      <c r="G969" s="183"/>
    </row>
    <row r="970">
      <c r="F970" s="182"/>
      <c r="G970" s="183"/>
    </row>
    <row r="971">
      <c r="F971" s="182"/>
      <c r="G971" s="183"/>
    </row>
    <row r="972">
      <c r="F972" s="182"/>
      <c r="G972" s="183"/>
    </row>
    <row r="973">
      <c r="F973" s="182"/>
      <c r="G973" s="183"/>
    </row>
    <row r="974">
      <c r="F974" s="182"/>
      <c r="G974" s="183"/>
    </row>
    <row r="975">
      <c r="F975" s="182"/>
      <c r="G975" s="183"/>
    </row>
    <row r="976">
      <c r="F976" s="182"/>
      <c r="G976" s="183"/>
    </row>
    <row r="977">
      <c r="F977" s="182"/>
      <c r="G977" s="183"/>
    </row>
    <row r="978">
      <c r="F978" s="182"/>
      <c r="G978" s="183"/>
    </row>
    <row r="979">
      <c r="F979" s="182"/>
      <c r="G979" s="183"/>
    </row>
    <row r="980">
      <c r="F980" s="182"/>
      <c r="G980" s="183"/>
    </row>
    <row r="981">
      <c r="F981" s="182"/>
      <c r="G981" s="183"/>
    </row>
    <row r="982">
      <c r="F982" s="182"/>
      <c r="G982" s="183"/>
    </row>
    <row r="983">
      <c r="F983" s="182"/>
      <c r="G983" s="183"/>
    </row>
    <row r="984">
      <c r="F984" s="182"/>
      <c r="G984" s="183"/>
    </row>
    <row r="985">
      <c r="F985" s="182"/>
      <c r="G985" s="183"/>
    </row>
    <row r="986">
      <c r="F986" s="182"/>
      <c r="G986" s="183"/>
    </row>
    <row r="987">
      <c r="F987" s="182"/>
      <c r="G987" s="183"/>
    </row>
    <row r="988">
      <c r="F988" s="182"/>
      <c r="G988" s="183"/>
    </row>
    <row r="989">
      <c r="F989" s="182"/>
      <c r="G989" s="183"/>
    </row>
    <row r="990">
      <c r="F990" s="182"/>
      <c r="G990" s="183"/>
    </row>
    <row r="991">
      <c r="F991" s="182"/>
      <c r="G991" s="183"/>
    </row>
    <row r="992">
      <c r="F992" s="182"/>
      <c r="G992" s="183"/>
    </row>
    <row r="993">
      <c r="F993" s="182"/>
      <c r="G993" s="183"/>
    </row>
    <row r="994">
      <c r="F994" s="182"/>
      <c r="G994" s="183"/>
    </row>
    <row r="995">
      <c r="F995" s="182"/>
      <c r="G995" s="183"/>
    </row>
    <row r="996">
      <c r="F996" s="182"/>
      <c r="G996" s="183"/>
    </row>
    <row r="997">
      <c r="F997" s="182"/>
      <c r="G997" s="183"/>
    </row>
    <row r="998">
      <c r="F998" s="182"/>
      <c r="G998" s="183"/>
    </row>
    <row r="999">
      <c r="F999" s="182"/>
      <c r="G999" s="183"/>
    </row>
    <row r="1000">
      <c r="F1000" s="182"/>
      <c r="G1000" s="183"/>
    </row>
  </sheetData>
  <mergeCells count="62">
    <mergeCell ref="I52:L52"/>
    <mergeCell ref="I53:L53"/>
    <mergeCell ref="I38:L38"/>
    <mergeCell ref="I40:L40"/>
    <mergeCell ref="I41:L41"/>
    <mergeCell ref="I44:L44"/>
    <mergeCell ref="I46:L46"/>
    <mergeCell ref="I47:L47"/>
    <mergeCell ref="I50:L50"/>
    <mergeCell ref="I58:L58"/>
    <mergeCell ref="I59:L59"/>
    <mergeCell ref="C50:F50"/>
    <mergeCell ref="C52:F52"/>
    <mergeCell ref="C53:F53"/>
    <mergeCell ref="C56:F56"/>
    <mergeCell ref="I56:L56"/>
    <mergeCell ref="C58:F58"/>
    <mergeCell ref="C59:F59"/>
    <mergeCell ref="B2:F2"/>
    <mergeCell ref="H2:L2"/>
    <mergeCell ref="C4:F4"/>
    <mergeCell ref="I4:L4"/>
    <mergeCell ref="C5:F5"/>
    <mergeCell ref="I5:L5"/>
    <mergeCell ref="I8:L8"/>
    <mergeCell ref="C8:F8"/>
    <mergeCell ref="C10:F10"/>
    <mergeCell ref="I10:L10"/>
    <mergeCell ref="C11:F11"/>
    <mergeCell ref="I11:L11"/>
    <mergeCell ref="C14:F14"/>
    <mergeCell ref="I14:L14"/>
    <mergeCell ref="C16:F16"/>
    <mergeCell ref="I16:L16"/>
    <mergeCell ref="C17:F17"/>
    <mergeCell ref="I17:L17"/>
    <mergeCell ref="C20:F20"/>
    <mergeCell ref="I20:L20"/>
    <mergeCell ref="I22:L22"/>
    <mergeCell ref="C22:F22"/>
    <mergeCell ref="C23:F23"/>
    <mergeCell ref="C26:F26"/>
    <mergeCell ref="C28:F28"/>
    <mergeCell ref="C29:F29"/>
    <mergeCell ref="C32:F32"/>
    <mergeCell ref="C34:F34"/>
    <mergeCell ref="I23:L23"/>
    <mergeCell ref="I26:L26"/>
    <mergeCell ref="I28:L28"/>
    <mergeCell ref="I29:L29"/>
    <mergeCell ref="I32:L32"/>
    <mergeCell ref="I34:L34"/>
    <mergeCell ref="I35:L35"/>
    <mergeCell ref="C35:F35"/>
    <mergeCell ref="C38:F38"/>
    <mergeCell ref="C40:F40"/>
    <mergeCell ref="C41:F41"/>
    <mergeCell ref="C44:F44"/>
    <mergeCell ref="C46:F46"/>
    <mergeCell ref="C47:F47"/>
    <mergeCell ref="C62:F62"/>
    <mergeCell ref="I62:L62"/>
  </mergeCells>
  <conditionalFormatting sqref="H60:L61">
    <cfRule type="expression" dxfId="10" priority="1">
      <formula>$M60=1</formula>
    </cfRule>
  </conditionalFormatting>
  <conditionalFormatting sqref="H45:L45 H51:L51 H56:L56 H62:L62">
    <cfRule type="expression" dxfId="10" priority="2">
      <formula>#REF!=1</formula>
    </cfRule>
  </conditionalFormatting>
  <conditionalFormatting sqref="I47:I50 I58:I61">
    <cfRule type="expression" dxfId="10" priority="3">
      <formula>#REF!=1</formula>
    </cfRule>
  </conditionalFormatting>
  <conditionalFormatting sqref="I48 I50 I59 I61">
    <cfRule type="expression" dxfId="10" priority="4">
      <formula>#REF!=1</formula>
    </cfRule>
  </conditionalFormatting>
  <conditionalFormatting sqref="H54:L55">
    <cfRule type="expression" dxfId="10" priority="5">
      <formula>$M54=1</formula>
    </cfRule>
  </conditionalFormatting>
  <conditionalFormatting sqref="I12 I14 I23 I25">
    <cfRule type="expression" dxfId="10" priority="6">
      <formula>#REF!=1</formula>
    </cfRule>
  </conditionalFormatting>
  <conditionalFormatting sqref="H18:L19">
    <cfRule type="expression" dxfId="10" priority="7">
      <formula>$M18=1</formula>
    </cfRule>
  </conditionalFormatting>
  <conditionalFormatting sqref="H6:L7">
    <cfRule type="expression" dxfId="10" priority="8">
      <formula>$M6=1</formula>
    </cfRule>
  </conditionalFormatting>
  <conditionalFormatting sqref="H30:L31">
    <cfRule type="expression" dxfId="10" priority="9">
      <formula>$M30=1</formula>
    </cfRule>
  </conditionalFormatting>
  <conditionalFormatting sqref="I17:I20 I28:I31">
    <cfRule type="expression" dxfId="10" priority="10">
      <formula>#REF!=1</formula>
    </cfRule>
  </conditionalFormatting>
  <conditionalFormatting sqref="I18 I20 I29 I31">
    <cfRule type="expression" dxfId="10" priority="11">
      <formula>#REF!=1</formula>
    </cfRule>
  </conditionalFormatting>
  <conditionalFormatting sqref="H24:L25">
    <cfRule type="expression" dxfId="10" priority="12">
      <formula>$M24=1</formula>
    </cfRule>
  </conditionalFormatting>
  <conditionalFormatting sqref="I11:I14 I22:I25">
    <cfRule type="expression" dxfId="10" priority="13">
      <formula>#REF!=1</formula>
    </cfRule>
  </conditionalFormatting>
  <conditionalFormatting sqref="H15:L15 H26:L26">
    <cfRule type="expression" dxfId="10" priority="14">
      <formula>#REF!=1</formula>
    </cfRule>
  </conditionalFormatting>
  <conditionalFormatting sqref="H12:L13">
    <cfRule type="expression" dxfId="10" priority="15">
      <formula>$M12=1</formula>
    </cfRule>
  </conditionalFormatting>
  <conditionalFormatting sqref="H48:L49">
    <cfRule type="expression" dxfId="10" priority="16">
      <formula>$M48=1</formula>
    </cfRule>
  </conditionalFormatting>
  <conditionalFormatting sqref="H42:L43">
    <cfRule type="expression" dxfId="10" priority="17">
      <formula>$M42=1</formula>
    </cfRule>
  </conditionalFormatting>
  <conditionalFormatting sqref="H36:L37">
    <cfRule type="expression" dxfId="10" priority="18">
      <formula>$M36=1</formula>
    </cfRule>
  </conditionalFormatting>
  <conditionalFormatting sqref="B42:F43">
    <cfRule type="expression" dxfId="10" priority="19">
      <formula>$G42=1</formula>
    </cfRule>
  </conditionalFormatting>
  <conditionalFormatting sqref="B48:F49">
    <cfRule type="expression" dxfId="10" priority="20">
      <formula>$G48=1</formula>
    </cfRule>
  </conditionalFormatting>
  <conditionalFormatting sqref="B60:F61">
    <cfRule type="expression" dxfId="10" priority="21">
      <formula>$G60=1</formula>
    </cfRule>
  </conditionalFormatting>
  <conditionalFormatting sqref="B56:F56 B62:F62">
    <cfRule type="expression" dxfId="10" priority="22">
      <formula>#REF!=1</formula>
    </cfRule>
  </conditionalFormatting>
  <conditionalFormatting sqref="C58:C61">
    <cfRule type="expression" dxfId="10" priority="23">
      <formula>#REF!=1</formula>
    </cfRule>
  </conditionalFormatting>
  <conditionalFormatting sqref="C59 C61">
    <cfRule type="expression" dxfId="10" priority="24">
      <formula>#REF!=1</formula>
    </cfRule>
  </conditionalFormatting>
  <conditionalFormatting sqref="B54:F55">
    <cfRule type="expression" dxfId="10" priority="25">
      <formula>$G54=1</formula>
    </cfRule>
  </conditionalFormatting>
  <conditionalFormatting sqref="B36:F37">
    <cfRule type="expression" dxfId="10" priority="26">
      <formula>$G36=1</formula>
    </cfRule>
  </conditionalFormatting>
  <conditionalFormatting sqref="B30:F31">
    <cfRule type="expression" dxfId="10" priority="27">
      <formula>$G30=1</formula>
    </cfRule>
  </conditionalFormatting>
  <conditionalFormatting sqref="C28:C31">
    <cfRule type="expression" dxfId="10" priority="28">
      <formula>#REF!=1</formula>
    </cfRule>
  </conditionalFormatting>
  <conditionalFormatting sqref="C29 C31">
    <cfRule type="expression" dxfId="10" priority="29">
      <formula>#REF!=1</formula>
    </cfRule>
  </conditionalFormatting>
  <conditionalFormatting sqref="B24:F25">
    <cfRule type="expression" dxfId="10" priority="30">
      <formula>$G24=1</formula>
    </cfRule>
  </conditionalFormatting>
  <conditionalFormatting sqref="C22:C25">
    <cfRule type="expression" dxfId="10" priority="31">
      <formula>#REF!=1</formula>
    </cfRule>
  </conditionalFormatting>
  <conditionalFormatting sqref="C23 C25">
    <cfRule type="expression" dxfId="10" priority="32">
      <formula>#REF!=1</formula>
    </cfRule>
  </conditionalFormatting>
  <conditionalFormatting sqref="B26:F26">
    <cfRule type="expression" dxfId="10" priority="33">
      <formula>#REF!=1</formula>
    </cfRule>
  </conditionalFormatting>
  <conditionalFormatting sqref="B18:F19">
    <cfRule type="expression" dxfId="10" priority="34">
      <formula>$G18=1</formula>
    </cfRule>
  </conditionalFormatting>
  <conditionalFormatting sqref="B12:F13">
    <cfRule type="expression" dxfId="10" priority="35">
      <formula>$G12=1</formula>
    </cfRule>
  </conditionalFormatting>
  <conditionalFormatting sqref="B6:F7">
    <cfRule type="expression" dxfId="10" priority="36">
      <formula>$G6=1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16.75"/>
    <col customWidth="1" min="3" max="3" width="0.75"/>
    <col customWidth="1" min="4" max="4" width="3.25"/>
    <col customWidth="1" min="5" max="6" width="1.38"/>
    <col customWidth="1" min="7" max="7" width="16.75"/>
    <col customWidth="1" min="8" max="8" width="0.75"/>
    <col customWidth="1" min="9" max="9" width="3.25"/>
    <col customWidth="1" min="10" max="11" width="1.38"/>
    <col customWidth="1" min="12" max="12" width="16.75"/>
    <col customWidth="1" min="13" max="13" width="0.75"/>
    <col customWidth="1" min="14" max="14" width="3.25"/>
    <col customWidth="1" min="15" max="16" width="1.38"/>
    <col customWidth="1" min="17" max="17" width="16.75"/>
    <col customWidth="1" min="18" max="18" width="0.75"/>
    <col customWidth="1" min="19" max="19" width="3.25"/>
    <col customWidth="1" min="20" max="20" width="2.0"/>
  </cols>
  <sheetData>
    <row r="1" ht="10.5" customHeight="1">
      <c r="A1" s="118"/>
      <c r="B1" s="118"/>
      <c r="C1" s="118"/>
      <c r="D1" s="203"/>
      <c r="E1" s="118"/>
      <c r="F1" s="118"/>
      <c r="G1" s="118"/>
      <c r="H1" s="118"/>
      <c r="I1" s="203"/>
      <c r="J1" s="118"/>
      <c r="K1" s="118"/>
      <c r="L1" s="118"/>
      <c r="M1" s="118"/>
      <c r="N1" s="203"/>
      <c r="O1" s="118"/>
      <c r="P1" s="118"/>
      <c r="Q1" s="118"/>
      <c r="R1" s="118"/>
      <c r="S1" s="203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</row>
    <row r="2" ht="21.0" customHeight="1">
      <c r="A2" s="204"/>
      <c r="B2" s="205" t="s">
        <v>234</v>
      </c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</row>
    <row r="3" ht="9.0" customHeight="1">
      <c r="A3" s="206"/>
      <c r="B3" s="206"/>
      <c r="C3" s="206"/>
      <c r="D3" s="207"/>
      <c r="E3" s="206"/>
      <c r="F3" s="206"/>
      <c r="G3" s="208" t="str">
        <f>'Brackets To Edit'!G3</f>
        <v>NE #3 ● ESPN+</v>
      </c>
      <c r="H3" s="206"/>
      <c r="I3" s="209" t="s">
        <v>97</v>
      </c>
      <c r="J3" s="206"/>
      <c r="K3" s="206"/>
      <c r="L3" s="206"/>
      <c r="M3" s="206"/>
      <c r="N3" s="207"/>
      <c r="O3" s="206"/>
      <c r="P3" s="206"/>
      <c r="Q3" s="206"/>
      <c r="R3" s="206"/>
      <c r="S3" s="207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</row>
    <row r="4" ht="9.0" customHeight="1">
      <c r="A4" s="206"/>
      <c r="B4" s="208" t="str">
        <f>'Brackets To Edit'!B4</f>
        <v>NE #1 ● ESPN+</v>
      </c>
      <c r="C4" s="206"/>
      <c r="D4" s="207"/>
      <c r="E4" s="206"/>
      <c r="F4" s="206"/>
      <c r="G4" s="210" t="str">
        <f>'Brackets To Edit'!G4</f>
        <v>Vermont</v>
      </c>
      <c r="H4" s="206"/>
      <c r="I4" s="211">
        <f>'Brackets To Edit'!I4</f>
        <v>0</v>
      </c>
      <c r="J4" s="212"/>
      <c r="K4" s="206"/>
      <c r="L4" s="206"/>
      <c r="M4" s="206"/>
      <c r="N4" s="207"/>
      <c r="O4" s="206"/>
      <c r="P4" s="206"/>
      <c r="Q4" s="206"/>
      <c r="R4" s="206"/>
      <c r="S4" s="207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</row>
    <row r="5" ht="9.0" customHeight="1">
      <c r="A5" s="206"/>
      <c r="C5" s="206"/>
      <c r="D5" s="213" t="s">
        <v>97</v>
      </c>
      <c r="E5" s="206"/>
      <c r="F5" s="206"/>
      <c r="G5" s="54"/>
      <c r="H5" s="206"/>
      <c r="I5" s="54"/>
      <c r="J5" s="206"/>
      <c r="K5" s="214"/>
      <c r="L5" s="118"/>
      <c r="M5" s="206"/>
      <c r="N5" s="215" t="s">
        <v>97</v>
      </c>
      <c r="O5" s="206"/>
      <c r="P5" s="206"/>
      <c r="Q5" s="206"/>
      <c r="R5" s="206"/>
      <c r="S5" s="207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</row>
    <row r="6" ht="9.0" customHeight="1">
      <c r="A6" s="206"/>
      <c r="B6" s="210" t="str">
        <f>'Brackets To Edit'!B6</f>
        <v>Connecticut</v>
      </c>
      <c r="C6" s="206"/>
      <c r="D6" s="211">
        <f>'Brackets To Edit'!D6</f>
        <v>0</v>
      </c>
      <c r="E6" s="212"/>
      <c r="F6" s="206"/>
      <c r="G6" s="216" t="str">
        <f>'Brackets To Edit'!G6</f>
        <v>Monday 8/6 - 1:00 PM</v>
      </c>
      <c r="H6" s="217"/>
      <c r="I6" s="217"/>
      <c r="J6" s="206"/>
      <c r="K6" s="218"/>
      <c r="L6" s="210" t="str">
        <f>'Brackets To Edit'!L6</f>
        <v>Rhode Island</v>
      </c>
      <c r="M6" s="206"/>
      <c r="N6" s="211">
        <f>'Brackets To Edit'!N6</f>
        <v>1</v>
      </c>
      <c r="O6" s="212"/>
      <c r="P6" s="206"/>
      <c r="Q6" s="206"/>
      <c r="R6" s="206"/>
      <c r="S6" s="207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</row>
    <row r="7" ht="9.0" customHeight="1">
      <c r="A7" s="206"/>
      <c r="B7" s="54"/>
      <c r="C7" s="206"/>
      <c r="D7" s="54"/>
      <c r="E7" s="206"/>
      <c r="F7" s="214"/>
      <c r="J7" s="206"/>
      <c r="K7" s="214"/>
      <c r="L7" s="54"/>
      <c r="M7" s="206"/>
      <c r="N7" s="54"/>
      <c r="O7" s="219"/>
      <c r="P7" s="220" t="s">
        <v>235</v>
      </c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</row>
    <row r="8" ht="9.0" customHeight="1">
      <c r="A8" s="206"/>
      <c r="B8" s="216" t="str">
        <f>'Brackets To Edit'!B8</f>
        <v>Sunday 8/5 - 1:00 PM</v>
      </c>
      <c r="C8" s="217"/>
      <c r="D8" s="217"/>
      <c r="E8" s="206"/>
      <c r="F8" s="218"/>
      <c r="G8" s="210" t="str">
        <f>'Brackets To Edit'!G8</f>
        <v>Rhode Island</v>
      </c>
      <c r="H8" s="118"/>
      <c r="I8" s="211">
        <f>'Brackets To Edit'!I8</f>
        <v>10</v>
      </c>
      <c r="J8" s="212"/>
      <c r="K8" s="214"/>
      <c r="L8" s="221" t="s">
        <v>223</v>
      </c>
      <c r="M8" s="206"/>
      <c r="N8" s="207"/>
      <c r="O8" s="219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</row>
    <row r="9" ht="9.0" customHeight="1">
      <c r="A9" s="206"/>
      <c r="E9" s="206"/>
      <c r="F9" s="214"/>
      <c r="G9" s="54"/>
      <c r="H9" s="206"/>
      <c r="I9" s="54"/>
      <c r="J9" s="206"/>
      <c r="K9" s="206"/>
      <c r="L9" s="206"/>
      <c r="M9" s="206"/>
      <c r="N9" s="207"/>
      <c r="O9" s="219"/>
      <c r="P9" s="222"/>
      <c r="Q9" s="222"/>
      <c r="R9" s="222"/>
      <c r="S9" s="223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</row>
    <row r="10" ht="9.0" customHeight="1">
      <c r="A10" s="206"/>
      <c r="B10" s="210" t="str">
        <f>'Brackets To Edit'!B10</f>
        <v>Rhode Island</v>
      </c>
      <c r="C10" s="118"/>
      <c r="D10" s="211">
        <f>'Brackets To Edit'!D10</f>
        <v>10</v>
      </c>
      <c r="E10" s="212"/>
      <c r="F10" s="214"/>
      <c r="G10" s="221" t="s">
        <v>221</v>
      </c>
      <c r="H10" s="206"/>
      <c r="I10" s="207"/>
      <c r="J10" s="206"/>
      <c r="K10" s="206"/>
      <c r="L10" s="226" t="str">
        <f>'Brackets To Edit'!L10</f>
        <v>NE #7 ● ESPN+</v>
      </c>
      <c r="O10" s="219"/>
      <c r="P10" s="222"/>
      <c r="Q10" s="229"/>
      <c r="R10" s="222"/>
      <c r="S10" s="230" t="s">
        <v>97</v>
      </c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</row>
    <row r="11" ht="9.0" customHeight="1">
      <c r="A11" s="206"/>
      <c r="B11" s="54"/>
      <c r="C11" s="206"/>
      <c r="D11" s="54"/>
      <c r="E11" s="206"/>
      <c r="F11" s="206"/>
      <c r="G11" s="206"/>
      <c r="H11" s="206"/>
      <c r="I11" s="207"/>
      <c r="J11" s="206"/>
      <c r="K11" s="206"/>
      <c r="O11" s="219"/>
      <c r="P11" s="233"/>
      <c r="Q11" s="210" t="str">
        <f>'Brackets To Edit'!Q11</f>
        <v>Massachusetts</v>
      </c>
      <c r="R11" s="222"/>
      <c r="S11" s="234">
        <f>'Brackets To Edit'!S11</f>
        <v>2</v>
      </c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</row>
    <row r="12" ht="9.0" customHeight="1">
      <c r="A12" s="206"/>
      <c r="B12" s="206"/>
      <c r="C12" s="206"/>
      <c r="D12" s="207"/>
      <c r="E12" s="206"/>
      <c r="F12" s="206"/>
      <c r="G12" s="208" t="str">
        <f>'Brackets To Edit'!G12</f>
        <v>NE #4 ● ESPN+</v>
      </c>
      <c r="H12" s="206"/>
      <c r="I12" s="207"/>
      <c r="J12" s="206"/>
      <c r="K12" s="206"/>
      <c r="L12" s="236" t="str">
        <f>'Brackets To Edit'!L12</f>
        <v>Wednesday 8/8 - 4:00 PM</v>
      </c>
      <c r="O12" s="219"/>
      <c r="P12" s="222"/>
      <c r="Q12" s="54"/>
      <c r="R12" s="222"/>
      <c r="S12" s="54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</row>
    <row r="13" ht="9.0" customHeight="1">
      <c r="A13" s="206"/>
      <c r="B13" s="206"/>
      <c r="C13" s="206"/>
      <c r="D13" s="207"/>
      <c r="E13" s="206"/>
      <c r="F13" s="206"/>
      <c r="H13" s="206"/>
      <c r="I13" s="215" t="s">
        <v>97</v>
      </c>
      <c r="J13" s="206"/>
      <c r="K13" s="206"/>
      <c r="O13" s="219"/>
      <c r="P13" s="222"/>
      <c r="Q13" s="238" t="s">
        <v>228</v>
      </c>
      <c r="R13" s="222"/>
      <c r="S13" s="223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</row>
    <row r="14" ht="9.0" customHeight="1">
      <c r="A14" s="206"/>
      <c r="B14" s="208" t="str">
        <f>'Brackets To Edit'!B14</f>
        <v>NE #2 ● ESPN+</v>
      </c>
      <c r="C14" s="206"/>
      <c r="D14" s="207"/>
      <c r="E14" s="206"/>
      <c r="F14" s="206"/>
      <c r="G14" s="210" t="str">
        <f>'Brackets To Edit'!G14</f>
        <v>Maine</v>
      </c>
      <c r="H14" s="206"/>
      <c r="I14" s="211">
        <f>'Brackets To Edit'!I14</f>
        <v>4</v>
      </c>
      <c r="J14" s="212"/>
      <c r="K14" s="206"/>
      <c r="L14" s="206"/>
      <c r="M14" s="206"/>
      <c r="N14" s="207"/>
      <c r="O14" s="219"/>
      <c r="P14" s="222"/>
      <c r="Q14" s="222"/>
      <c r="R14" s="222"/>
      <c r="S14" s="223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</row>
    <row r="15" ht="9.0" customHeight="1">
      <c r="A15" s="206"/>
      <c r="C15" s="206"/>
      <c r="D15" s="213" t="s">
        <v>97</v>
      </c>
      <c r="E15" s="206"/>
      <c r="F15" s="206"/>
      <c r="G15" s="54"/>
      <c r="H15" s="206"/>
      <c r="I15" s="54"/>
      <c r="J15" s="206"/>
      <c r="K15" s="214"/>
      <c r="L15" s="118"/>
      <c r="M15" s="206"/>
      <c r="N15" s="207"/>
      <c r="O15" s="219"/>
      <c r="P15" s="222"/>
      <c r="Q15" s="222"/>
      <c r="R15" s="222"/>
      <c r="S15" s="223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</row>
    <row r="16" ht="9.0" customHeight="1">
      <c r="A16" s="206"/>
      <c r="B16" s="210" t="str">
        <f>'Brackets To Edit'!B16</f>
        <v>Massachusetts</v>
      </c>
      <c r="C16" s="206"/>
      <c r="D16" s="211">
        <f>'Brackets To Edit'!D16</f>
        <v>4</v>
      </c>
      <c r="E16" s="212"/>
      <c r="F16" s="206"/>
      <c r="G16" s="216" t="str">
        <f>'Brackets To Edit'!G16</f>
        <v>Monday 8/6 - 7:00 PM</v>
      </c>
      <c r="H16" s="217"/>
      <c r="I16" s="217"/>
      <c r="J16" s="206"/>
      <c r="K16" s="218"/>
      <c r="L16" s="210" t="str">
        <f>'Brackets To Edit'!L16</f>
        <v>Massachusetts</v>
      </c>
      <c r="M16" s="206"/>
      <c r="N16" s="211">
        <f>'Brackets To Edit'!N16</f>
        <v>10</v>
      </c>
      <c r="O16" s="244"/>
      <c r="P16" s="222"/>
      <c r="Q16" s="245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</row>
    <row r="17" ht="9.0" customHeight="1">
      <c r="A17" s="206"/>
      <c r="B17" s="54"/>
      <c r="C17" s="206"/>
      <c r="D17" s="54"/>
      <c r="E17" s="206"/>
      <c r="F17" s="214"/>
      <c r="J17" s="206"/>
      <c r="K17" s="214"/>
      <c r="L17" s="54"/>
      <c r="M17" s="206"/>
      <c r="N17" s="54"/>
      <c r="O17" s="206"/>
      <c r="P17" s="222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</row>
    <row r="18" ht="9.0" customHeight="1">
      <c r="A18" s="206"/>
      <c r="B18" s="216" t="str">
        <f>'Brackets To Edit'!B18</f>
        <v>Sunday 8/5 - 7:00 PM</v>
      </c>
      <c r="C18" s="217"/>
      <c r="D18" s="217"/>
      <c r="E18" s="206"/>
      <c r="F18" s="218"/>
      <c r="G18" s="210" t="str">
        <f>'Brackets To Edit'!G18</f>
        <v>Massachusetts</v>
      </c>
      <c r="H18" s="118"/>
      <c r="I18" s="211">
        <f>'Brackets To Edit'!I18</f>
        <v>9</v>
      </c>
      <c r="J18" s="212"/>
      <c r="K18" s="214"/>
      <c r="L18" s="221" t="s">
        <v>224</v>
      </c>
      <c r="M18" s="206"/>
      <c r="N18" s="207"/>
      <c r="O18" s="206"/>
      <c r="P18" s="222"/>
      <c r="Q18" s="246" t="str">
        <f>'Brackets To Edit'!Q18</f>
        <v>NE #10 ● ESPN</v>
      </c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</row>
    <row r="19" ht="9.0" customHeight="1">
      <c r="A19" s="206"/>
      <c r="E19" s="206"/>
      <c r="F19" s="214"/>
      <c r="G19" s="54"/>
      <c r="H19" s="206"/>
      <c r="I19" s="54"/>
      <c r="J19" s="206"/>
      <c r="K19" s="206"/>
      <c r="L19" s="206"/>
      <c r="M19" s="206"/>
      <c r="N19" s="207"/>
      <c r="O19" s="206"/>
      <c r="P19" s="222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</row>
    <row r="20" ht="9.0" customHeight="1">
      <c r="A20" s="206"/>
      <c r="B20" s="210" t="str">
        <f>'Brackets To Edit'!B20</f>
        <v>New Hampshire</v>
      </c>
      <c r="C20" s="118"/>
      <c r="D20" s="211">
        <f>'Brackets To Edit'!D20</f>
        <v>2</v>
      </c>
      <c r="E20" s="212"/>
      <c r="F20" s="214"/>
      <c r="G20" s="221" t="s">
        <v>222</v>
      </c>
      <c r="H20" s="206"/>
      <c r="I20" s="207"/>
      <c r="J20" s="206"/>
      <c r="K20" s="206"/>
      <c r="L20" s="206"/>
      <c r="M20" s="206"/>
      <c r="N20" s="207"/>
      <c r="O20" s="206"/>
      <c r="P20" s="222"/>
      <c r="Q20" s="249" t="str">
        <f>'Brackets To Edit'!Q20</f>
        <v>Sunday 8/12 - 10:00 AM</v>
      </c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</row>
    <row r="21" ht="9.0" customHeight="1">
      <c r="A21" s="206"/>
      <c r="B21" s="54"/>
      <c r="C21" s="206"/>
      <c r="D21" s="54"/>
      <c r="E21" s="206"/>
      <c r="F21" s="206"/>
      <c r="G21" s="206"/>
      <c r="H21" s="206"/>
      <c r="I21" s="207"/>
      <c r="J21" s="206"/>
      <c r="K21" s="206"/>
      <c r="L21" s="206"/>
      <c r="M21" s="206"/>
      <c r="N21" s="207"/>
      <c r="O21" s="206"/>
      <c r="P21" s="222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</row>
    <row r="22" ht="15.0" customHeight="1">
      <c r="A22" s="206"/>
      <c r="B22" s="206"/>
      <c r="C22" s="206"/>
      <c r="D22" s="207"/>
      <c r="E22" s="206"/>
      <c r="F22" s="206"/>
      <c r="G22" s="206"/>
      <c r="H22" s="206"/>
      <c r="I22" s="207"/>
      <c r="J22" s="206"/>
      <c r="K22" s="206"/>
      <c r="L22" s="118"/>
      <c r="M22" s="206"/>
      <c r="N22" s="209" t="s">
        <v>97</v>
      </c>
      <c r="O22" s="206"/>
      <c r="P22" s="222"/>
      <c r="Q22" s="222"/>
      <c r="R22" s="222"/>
      <c r="S22" s="223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</row>
    <row r="23" ht="9.0" customHeight="1">
      <c r="A23" s="206"/>
      <c r="B23" s="206"/>
      <c r="C23" s="206"/>
      <c r="D23" s="207"/>
      <c r="E23" s="206"/>
      <c r="F23" s="206"/>
      <c r="G23" s="206"/>
      <c r="H23" s="206"/>
      <c r="I23" s="207"/>
      <c r="J23" s="206"/>
      <c r="K23" s="206"/>
      <c r="L23" s="210" t="str">
        <f>'Brackets To Edit'!L23</f>
        <v>Rhode Island</v>
      </c>
      <c r="M23" s="206"/>
      <c r="N23" s="211">
        <f>'Brackets To Edit'!N23</f>
        <v>6</v>
      </c>
      <c r="O23" s="212"/>
      <c r="P23" s="222"/>
      <c r="Q23" s="222"/>
      <c r="R23" s="222"/>
      <c r="S23" s="223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</row>
    <row r="24" ht="9.0" customHeight="1">
      <c r="A24" s="206"/>
      <c r="B24" s="208" t="str">
        <f>'Brackets To Edit'!B24</f>
        <v>NE #5 ● ESPN+</v>
      </c>
      <c r="C24" s="206"/>
      <c r="D24" s="207"/>
      <c r="E24" s="206"/>
      <c r="F24" s="206"/>
      <c r="G24" s="206"/>
      <c r="H24" s="206"/>
      <c r="I24" s="207"/>
      <c r="J24" s="206"/>
      <c r="K24" s="255"/>
      <c r="L24" s="54"/>
      <c r="M24" s="206"/>
      <c r="N24" s="54"/>
      <c r="O24" s="219"/>
      <c r="P24" s="222"/>
      <c r="Q24" s="222"/>
      <c r="R24" s="222"/>
      <c r="S24" s="223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</row>
    <row r="25" ht="9.0" customHeight="1">
      <c r="A25" s="206"/>
      <c r="C25" s="206"/>
      <c r="D25" s="215" t="s">
        <v>97</v>
      </c>
      <c r="E25" s="206"/>
      <c r="F25" s="206"/>
      <c r="G25" s="206"/>
      <c r="H25" s="206"/>
      <c r="I25" s="207"/>
      <c r="J25" s="206"/>
      <c r="K25" s="206"/>
      <c r="L25" s="256" t="s">
        <v>194</v>
      </c>
      <c r="M25" s="206"/>
      <c r="N25" s="207"/>
      <c r="O25" s="219"/>
      <c r="P25" s="222"/>
      <c r="Q25" s="222"/>
      <c r="R25" s="222"/>
      <c r="S25" s="223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</row>
    <row r="26" ht="9.0" customHeight="1">
      <c r="A26" s="257" t="s">
        <v>200</v>
      </c>
      <c r="B26" s="210" t="str">
        <f>'Brackets To Edit'!B26</f>
        <v>Connecticut</v>
      </c>
      <c r="C26" s="206"/>
      <c r="D26" s="211">
        <f>'Brackets To Edit'!D26</f>
        <v>7</v>
      </c>
      <c r="E26" s="212"/>
      <c r="F26" s="206"/>
      <c r="G26" s="258"/>
      <c r="H26" s="206"/>
      <c r="I26" s="207"/>
      <c r="J26" s="206"/>
      <c r="K26" s="206"/>
      <c r="L26" s="206"/>
      <c r="M26" s="206"/>
      <c r="N26" s="207"/>
      <c r="O26" s="219"/>
      <c r="P26" s="222"/>
      <c r="Q26" s="229"/>
      <c r="R26" s="222"/>
      <c r="S26" s="223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</row>
    <row r="27" ht="9.0" customHeight="1">
      <c r="B27" s="54"/>
      <c r="C27" s="206"/>
      <c r="D27" s="54"/>
      <c r="E27" s="206"/>
      <c r="F27" s="214"/>
      <c r="H27" s="206"/>
      <c r="I27" s="215" t="s">
        <v>97</v>
      </c>
      <c r="J27" s="206"/>
      <c r="K27" s="206"/>
      <c r="L27" s="226" t="str">
        <f>'Brackets To Edit'!L27</f>
        <v>NE #9 ● ESPN</v>
      </c>
      <c r="O27" s="219"/>
      <c r="P27" s="233"/>
      <c r="Q27" s="210" t="str">
        <f>'Brackets To Edit'!Q27</f>
        <v>Rhode Island</v>
      </c>
      <c r="R27" s="222"/>
      <c r="S27" s="234">
        <f>'Brackets To Edit'!S27</f>
        <v>3</v>
      </c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</row>
    <row r="28" ht="9.0" customHeight="1">
      <c r="A28" s="206"/>
      <c r="B28" s="216" t="str">
        <f>'Brackets To Edit'!B28</f>
        <v>Tuesday 8/7 - 1:00 PM</v>
      </c>
      <c r="C28" s="217"/>
      <c r="D28" s="217"/>
      <c r="E28" s="206"/>
      <c r="F28" s="218"/>
      <c r="G28" s="210" t="str">
        <f>'Brackets To Edit'!G28</f>
        <v>Connecticut</v>
      </c>
      <c r="H28" s="206"/>
      <c r="I28" s="211">
        <f>'Brackets To Edit'!I28</f>
        <v>3</v>
      </c>
      <c r="J28" s="212"/>
      <c r="K28" s="206"/>
      <c r="O28" s="219"/>
      <c r="P28" s="222"/>
      <c r="Q28" s="54"/>
      <c r="R28" s="222"/>
      <c r="S28" s="54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</row>
    <row r="29" ht="9.0" customHeight="1">
      <c r="A29" s="206"/>
      <c r="E29" s="206"/>
      <c r="F29" s="214"/>
      <c r="G29" s="54"/>
      <c r="H29" s="206"/>
      <c r="I29" s="54"/>
      <c r="J29" s="206"/>
      <c r="K29" s="214"/>
      <c r="L29" s="236" t="str">
        <f>'Brackets To Edit'!L29</f>
        <v>Friday 8/10 - 1:00 PM</v>
      </c>
      <c r="O29" s="219"/>
      <c r="P29" s="222"/>
      <c r="Q29" s="238" t="s">
        <v>229</v>
      </c>
      <c r="R29" s="222"/>
      <c r="S29" s="223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</row>
    <row r="30" ht="9.0" customHeight="1">
      <c r="A30" s="257" t="s">
        <v>204</v>
      </c>
      <c r="B30" s="210" t="str">
        <f>'Brackets To Edit'!B30</f>
        <v>Maine</v>
      </c>
      <c r="C30" s="118"/>
      <c r="D30" s="211">
        <f>'Brackets To Edit'!D30</f>
        <v>1</v>
      </c>
      <c r="E30" s="212"/>
      <c r="F30" s="214"/>
      <c r="G30" s="266" t="s">
        <v>225</v>
      </c>
      <c r="H30" s="206"/>
      <c r="I30" s="207"/>
      <c r="J30" s="206"/>
      <c r="K30" s="214"/>
      <c r="O30" s="219"/>
      <c r="P30" s="222"/>
      <c r="Q30" s="222"/>
      <c r="R30" s="222"/>
      <c r="S30" s="223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</row>
    <row r="31" ht="9.0" customHeight="1">
      <c r="B31" s="54"/>
      <c r="C31" s="206"/>
      <c r="D31" s="54"/>
      <c r="E31" s="206"/>
      <c r="F31" s="206"/>
      <c r="H31" s="206"/>
      <c r="I31" s="207"/>
      <c r="J31" s="206"/>
      <c r="K31" s="214"/>
      <c r="L31" s="206"/>
      <c r="M31" s="206"/>
      <c r="N31" s="207"/>
      <c r="O31" s="219"/>
      <c r="P31" s="268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</row>
    <row r="32" ht="9.0" customHeight="1">
      <c r="A32" s="206"/>
      <c r="B32" s="206"/>
      <c r="C32" s="206"/>
      <c r="D32" s="207"/>
      <c r="E32" s="206"/>
      <c r="F32" s="206"/>
      <c r="G32" s="226" t="str">
        <f>'Brackets To Edit'!G32</f>
        <v>NE #8 ● ESPN</v>
      </c>
      <c r="J32" s="206"/>
      <c r="K32" s="214"/>
      <c r="L32" s="118"/>
      <c r="M32" s="206"/>
      <c r="N32" s="207"/>
      <c r="O32" s="219"/>
      <c r="P32" s="206"/>
      <c r="Q32" s="206"/>
      <c r="R32" s="206"/>
      <c r="S32" s="207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</row>
    <row r="33" ht="9.0" customHeight="1">
      <c r="A33" s="206"/>
      <c r="B33" s="206"/>
      <c r="C33" s="206"/>
      <c r="D33" s="207"/>
      <c r="E33" s="206"/>
      <c r="F33" s="206"/>
      <c r="J33" s="206"/>
      <c r="K33" s="218"/>
      <c r="L33" s="210" t="str">
        <f>'Brackets To Edit'!L33</f>
        <v>New Hampshire</v>
      </c>
      <c r="M33" s="206"/>
      <c r="N33" s="211">
        <f>'Brackets To Edit'!N33</f>
        <v>5</v>
      </c>
      <c r="O33" s="244"/>
      <c r="P33" s="206"/>
      <c r="Q33" s="206"/>
      <c r="R33" s="206"/>
      <c r="S33" s="207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</row>
    <row r="34" ht="9.0" customHeight="1">
      <c r="A34" s="206"/>
      <c r="B34" s="208" t="str">
        <f>'Brackets To Edit'!B34</f>
        <v>NE #6 ● ESPN+</v>
      </c>
      <c r="C34" s="206"/>
      <c r="D34" s="207"/>
      <c r="E34" s="206"/>
      <c r="F34" s="206"/>
      <c r="G34" s="236" t="str">
        <f>'Brackets To Edit'!G34</f>
        <v>Thursday 8/9 - 1:00 PM</v>
      </c>
      <c r="J34" s="206"/>
      <c r="K34" s="214"/>
      <c r="L34" s="54"/>
      <c r="M34" s="206"/>
      <c r="N34" s="54"/>
      <c r="O34" s="206"/>
      <c r="P34" s="206"/>
      <c r="Q34" s="206"/>
      <c r="R34" s="206"/>
      <c r="S34" s="207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</row>
    <row r="35" ht="9.0" customHeight="1">
      <c r="A35" s="206"/>
      <c r="C35" s="206"/>
      <c r="D35" s="215" t="s">
        <v>97</v>
      </c>
      <c r="E35" s="206"/>
      <c r="F35" s="206"/>
      <c r="J35" s="206"/>
      <c r="K35" s="214"/>
      <c r="L35" s="221" t="s">
        <v>227</v>
      </c>
      <c r="M35" s="206"/>
      <c r="N35" s="207"/>
      <c r="O35" s="206"/>
      <c r="P35" s="206"/>
      <c r="Q35" s="270" t="s">
        <v>238</v>
      </c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</row>
    <row r="36" ht="9.0" customHeight="1">
      <c r="A36" s="257" t="s">
        <v>213</v>
      </c>
      <c r="B36" s="210" t="str">
        <f>'Brackets To Edit'!B36</f>
        <v>New Hampshire</v>
      </c>
      <c r="C36" s="206"/>
      <c r="D36" s="211">
        <f>'Brackets To Edit'!D36</f>
        <v>13</v>
      </c>
      <c r="E36" s="212"/>
      <c r="F36" s="206"/>
      <c r="G36" s="206"/>
      <c r="H36" s="206"/>
      <c r="I36" s="207"/>
      <c r="J36" s="206"/>
      <c r="K36" s="214"/>
      <c r="L36" s="206"/>
      <c r="M36" s="206"/>
      <c r="N36" s="207"/>
      <c r="O36" s="206"/>
      <c r="P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</row>
    <row r="37" ht="9.0" customHeight="1">
      <c r="B37" s="54"/>
      <c r="C37" s="206"/>
      <c r="D37" s="54"/>
      <c r="E37" s="206"/>
      <c r="F37" s="214"/>
      <c r="G37" s="258"/>
      <c r="H37" s="206"/>
      <c r="I37" s="207"/>
      <c r="J37" s="206"/>
      <c r="K37" s="214"/>
      <c r="L37" s="206"/>
      <c r="M37" s="206"/>
      <c r="N37" s="207"/>
      <c r="O37" s="206"/>
      <c r="P37" s="206"/>
      <c r="Q37" s="271" t="s">
        <v>239</v>
      </c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</row>
    <row r="38" ht="9.0" customHeight="1">
      <c r="A38" s="206"/>
      <c r="B38" s="216" t="str">
        <f>'Brackets To Edit'!B38</f>
        <v>Tuesday 8/7 - 9:00 PM</v>
      </c>
      <c r="C38" s="217"/>
      <c r="D38" s="217"/>
      <c r="E38" s="206"/>
      <c r="F38" s="218"/>
      <c r="G38" s="210" t="str">
        <f>'Brackets To Edit'!G38</f>
        <v>New Hampshire</v>
      </c>
      <c r="H38" s="206"/>
      <c r="I38" s="211">
        <f>'Brackets To Edit'!I38</f>
        <v>9</v>
      </c>
      <c r="J38" s="212"/>
      <c r="K38" s="214"/>
      <c r="L38" s="206"/>
      <c r="M38" s="206"/>
      <c r="N38" s="207"/>
      <c r="O38" s="206"/>
      <c r="P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</row>
    <row r="39" ht="9.0" customHeight="1">
      <c r="A39" s="206"/>
      <c r="E39" s="206"/>
      <c r="F39" s="214"/>
      <c r="G39" s="54"/>
      <c r="H39" s="206"/>
      <c r="I39" s="54"/>
      <c r="J39" s="206"/>
      <c r="K39" s="206"/>
      <c r="L39" s="206"/>
      <c r="M39" s="206"/>
      <c r="N39" s="207"/>
      <c r="O39" s="206"/>
      <c r="P39" s="206"/>
      <c r="Q39" s="274" t="str">
        <f>'Brackets To Edit'!V19</f>
        <v>Rhode Island</v>
      </c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</row>
    <row r="40" ht="9.0" customHeight="1">
      <c r="A40" s="257" t="s">
        <v>215</v>
      </c>
      <c r="B40" s="210" t="str">
        <f>'Brackets To Edit'!B40</f>
        <v>Vermont</v>
      </c>
      <c r="C40" s="118"/>
      <c r="D40" s="211">
        <f>'Brackets To Edit'!D40</f>
        <v>0</v>
      </c>
      <c r="E40" s="212"/>
      <c r="F40" s="214"/>
      <c r="G40" s="221" t="s">
        <v>226</v>
      </c>
      <c r="H40" s="206"/>
      <c r="I40" s="207"/>
      <c r="J40" s="206"/>
      <c r="K40" s="206"/>
      <c r="L40" s="275"/>
      <c r="M40" s="206"/>
      <c r="N40" s="207"/>
      <c r="O40" s="206"/>
      <c r="P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</row>
    <row r="41" ht="9.0" customHeight="1">
      <c r="B41" s="54"/>
      <c r="C41" s="206"/>
      <c r="D41" s="54"/>
      <c r="E41" s="206"/>
      <c r="F41" s="206"/>
      <c r="G41" s="206"/>
      <c r="H41" s="206"/>
      <c r="I41" s="207"/>
      <c r="J41" s="206"/>
      <c r="K41" s="206"/>
      <c r="L41" s="206"/>
      <c r="M41" s="206"/>
      <c r="N41" s="207"/>
      <c r="O41" s="206"/>
      <c r="P41" s="206"/>
      <c r="Q41" s="206"/>
      <c r="R41" s="206"/>
      <c r="S41" s="207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</row>
    <row r="42" ht="9.0" customHeight="1">
      <c r="A42" s="206"/>
      <c r="B42" s="206"/>
      <c r="C42" s="206"/>
      <c r="D42" s="207"/>
      <c r="E42" s="206"/>
      <c r="F42" s="206"/>
      <c r="G42" s="206"/>
      <c r="H42" s="206"/>
      <c r="I42" s="207"/>
      <c r="J42" s="206"/>
      <c r="K42" s="206"/>
      <c r="L42" s="206"/>
      <c r="M42" s="206"/>
      <c r="N42" s="207"/>
      <c r="O42" s="206"/>
      <c r="P42" s="206"/>
      <c r="Q42" s="206"/>
      <c r="R42" s="206"/>
      <c r="S42" s="207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</row>
    <row r="43" ht="40.5" customHeight="1">
      <c r="A43" s="118"/>
      <c r="B43" s="118"/>
      <c r="C43" s="118"/>
      <c r="D43" s="203"/>
      <c r="E43" s="118"/>
      <c r="F43" s="118"/>
      <c r="G43" s="118"/>
      <c r="H43" s="118"/>
      <c r="I43" s="203"/>
      <c r="J43" s="118"/>
      <c r="K43" s="118"/>
      <c r="L43" s="118"/>
      <c r="M43" s="118"/>
      <c r="N43" s="203"/>
      <c r="O43" s="118"/>
      <c r="P43" s="118"/>
      <c r="Q43" s="118"/>
      <c r="R43" s="118"/>
      <c r="S43" s="203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</row>
    <row r="44" ht="9.0" customHeight="1">
      <c r="A44" s="118"/>
      <c r="B44" s="118"/>
      <c r="C44" s="118"/>
      <c r="D44" s="203"/>
      <c r="E44" s="118"/>
      <c r="F44" s="118"/>
      <c r="G44" s="118"/>
      <c r="H44" s="118"/>
      <c r="I44" s="203"/>
      <c r="J44" s="118"/>
      <c r="K44" s="118"/>
      <c r="L44" s="118"/>
      <c r="M44" s="118"/>
      <c r="N44" s="203"/>
      <c r="O44" s="118"/>
      <c r="P44" s="118"/>
      <c r="Q44" s="118"/>
      <c r="R44" s="118"/>
      <c r="S44" s="203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</row>
    <row r="45" ht="9.0" customHeight="1">
      <c r="A45" s="118"/>
      <c r="B45" s="118"/>
      <c r="C45" s="118"/>
      <c r="D45" s="203"/>
      <c r="E45" s="118"/>
      <c r="F45" s="118"/>
      <c r="G45" s="118"/>
      <c r="H45" s="118"/>
      <c r="I45" s="203"/>
      <c r="J45" s="118"/>
      <c r="K45" s="118"/>
      <c r="L45" s="118"/>
      <c r="M45" s="118"/>
      <c r="N45" s="203"/>
      <c r="O45" s="118"/>
      <c r="P45" s="118"/>
      <c r="Q45" s="118"/>
      <c r="R45" s="118"/>
      <c r="S45" s="203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</row>
    <row r="46" ht="9.0" customHeight="1">
      <c r="A46" s="118"/>
      <c r="B46" s="118"/>
      <c r="C46" s="118"/>
      <c r="D46" s="203"/>
      <c r="E46" s="118"/>
      <c r="F46" s="118"/>
      <c r="G46" s="118"/>
      <c r="H46" s="118"/>
      <c r="I46" s="203"/>
      <c r="J46" s="118"/>
      <c r="K46" s="118"/>
      <c r="L46" s="118"/>
      <c r="M46" s="118"/>
      <c r="N46" s="203"/>
      <c r="O46" s="118"/>
      <c r="P46" s="118"/>
      <c r="Q46" s="118"/>
      <c r="R46" s="118"/>
      <c r="S46" s="203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</row>
    <row r="47" ht="9.0" customHeight="1">
      <c r="A47" s="118"/>
      <c r="B47" s="118"/>
      <c r="C47" s="118"/>
      <c r="D47" s="203"/>
      <c r="E47" s="118"/>
      <c r="F47" s="118"/>
      <c r="G47" s="118"/>
      <c r="H47" s="118"/>
      <c r="I47" s="203"/>
      <c r="J47" s="118"/>
      <c r="K47" s="118"/>
      <c r="L47" s="118"/>
      <c r="M47" s="118"/>
      <c r="N47" s="203"/>
      <c r="O47" s="118"/>
      <c r="P47" s="118"/>
      <c r="Q47" s="118"/>
      <c r="R47" s="118"/>
      <c r="S47" s="203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</row>
    <row r="48" ht="9.0" customHeight="1">
      <c r="A48" s="118"/>
      <c r="B48" s="118"/>
      <c r="C48" s="118"/>
      <c r="D48" s="203"/>
      <c r="E48" s="118"/>
      <c r="F48" s="118"/>
      <c r="G48" s="118"/>
      <c r="H48" s="118"/>
      <c r="I48" s="203"/>
      <c r="J48" s="118"/>
      <c r="K48" s="118"/>
      <c r="L48" s="118"/>
      <c r="M48" s="118"/>
      <c r="N48" s="203"/>
      <c r="O48" s="118"/>
      <c r="P48" s="118"/>
      <c r="Q48" s="118"/>
      <c r="R48" s="118"/>
      <c r="S48" s="203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</row>
    <row r="49" ht="9.0" customHeight="1">
      <c r="A49" s="118"/>
      <c r="B49" s="180">
        <f>'Brackets To Edit'!Z10</f>
        <v>10</v>
      </c>
      <c r="E49" s="118"/>
      <c r="F49" s="118"/>
      <c r="G49" s="118"/>
      <c r="H49" s="118"/>
      <c r="I49" s="203"/>
      <c r="J49" s="118"/>
      <c r="K49" s="118"/>
      <c r="L49" s="118"/>
      <c r="M49" s="118"/>
      <c r="N49" s="203"/>
      <c r="O49" s="118"/>
      <c r="P49" s="118"/>
      <c r="Q49" s="118"/>
      <c r="R49" s="118"/>
      <c r="S49" s="203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</row>
    <row r="50" ht="9.0" customHeight="1">
      <c r="A50" s="118"/>
      <c r="B50" s="180">
        <f>'Brackets To Edit'!Z10</f>
        <v>10</v>
      </c>
      <c r="E50" s="118"/>
      <c r="F50" s="118"/>
      <c r="G50" s="118"/>
      <c r="H50" s="118"/>
      <c r="I50" s="203"/>
      <c r="J50" s="118"/>
      <c r="K50" s="118"/>
      <c r="L50" s="118"/>
      <c r="M50" s="118"/>
      <c r="N50" s="203"/>
      <c r="O50" s="118"/>
      <c r="P50" s="118"/>
      <c r="Q50" s="118"/>
      <c r="R50" s="118"/>
      <c r="S50" s="203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</row>
    <row r="51" ht="9.0" customHeight="1">
      <c r="A51" s="118"/>
      <c r="B51" s="180">
        <f>'Brackets To Edit'!Z10</f>
        <v>10</v>
      </c>
      <c r="E51" s="118"/>
      <c r="F51" s="118"/>
      <c r="G51" s="118"/>
      <c r="H51" s="118"/>
      <c r="I51" s="203"/>
      <c r="J51" s="118"/>
      <c r="K51" s="118"/>
      <c r="L51" s="118"/>
      <c r="M51" s="118"/>
      <c r="N51" s="203"/>
      <c r="O51" s="118"/>
      <c r="P51" s="118"/>
      <c r="Q51" s="118"/>
      <c r="R51" s="118"/>
      <c r="S51" s="203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</row>
    <row r="52" ht="9.0" customHeight="1">
      <c r="A52" s="118"/>
      <c r="B52" s="180">
        <f>'Brackets To Edit'!Z10</f>
        <v>10</v>
      </c>
      <c r="E52" s="118"/>
      <c r="F52" s="118"/>
      <c r="G52" s="118"/>
      <c r="H52" s="118"/>
      <c r="I52" s="203"/>
      <c r="J52" s="118"/>
      <c r="K52" s="118"/>
      <c r="L52" s="118"/>
      <c r="M52" s="118"/>
      <c r="N52" s="203"/>
      <c r="O52" s="118"/>
      <c r="P52" s="118"/>
      <c r="Q52" s="118"/>
      <c r="R52" s="118"/>
      <c r="S52" s="203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</row>
    <row r="53" ht="9.0" customHeight="1">
      <c r="A53" s="118"/>
      <c r="B53" s="180">
        <f>'Brackets To Edit'!Z10</f>
        <v>10</v>
      </c>
      <c r="E53" s="118"/>
      <c r="F53" s="118"/>
      <c r="G53" s="118"/>
      <c r="H53" s="118"/>
      <c r="I53" s="203"/>
      <c r="J53" s="118"/>
      <c r="K53" s="118"/>
      <c r="L53" s="118"/>
      <c r="M53" s="118"/>
      <c r="N53" s="203"/>
      <c r="O53" s="118"/>
      <c r="P53" s="118"/>
      <c r="Q53" s="118"/>
      <c r="R53" s="118"/>
      <c r="S53" s="203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</row>
    <row r="54">
      <c r="A54" s="118"/>
      <c r="B54" s="180">
        <f>'Brackets To Edit'!Z10</f>
        <v>10</v>
      </c>
      <c r="E54" s="118"/>
      <c r="F54" s="118"/>
      <c r="G54" s="118"/>
      <c r="H54" s="118"/>
      <c r="I54" s="203"/>
      <c r="J54" s="118"/>
      <c r="K54" s="118"/>
      <c r="L54" s="118"/>
      <c r="M54" s="118"/>
      <c r="N54" s="203"/>
      <c r="O54" s="118"/>
      <c r="P54" s="118"/>
      <c r="Q54" s="118"/>
      <c r="R54" s="118"/>
      <c r="S54" s="203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</row>
    <row r="55">
      <c r="A55" s="118"/>
      <c r="B55" s="180">
        <f>'Brackets To Edit'!Z10</f>
        <v>10</v>
      </c>
      <c r="E55" s="118"/>
      <c r="F55" s="118"/>
      <c r="G55" s="118"/>
      <c r="H55" s="118"/>
      <c r="I55" s="203"/>
      <c r="J55" s="118"/>
      <c r="K55" s="118"/>
      <c r="L55" s="118"/>
      <c r="M55" s="118"/>
      <c r="N55" s="203"/>
      <c r="O55" s="118"/>
      <c r="P55" s="118"/>
      <c r="Q55" s="118"/>
      <c r="R55" s="118"/>
      <c r="S55" s="203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</row>
    <row r="56">
      <c r="A56" s="118"/>
      <c r="B56" s="180">
        <f>'Brackets To Edit'!Z10</f>
        <v>10</v>
      </c>
      <c r="E56" s="118"/>
      <c r="F56" s="118"/>
      <c r="G56" s="118"/>
      <c r="H56" s="118"/>
      <c r="I56" s="203"/>
      <c r="J56" s="118"/>
      <c r="K56" s="118"/>
      <c r="L56" s="118"/>
      <c r="M56" s="118"/>
      <c r="N56" s="203"/>
      <c r="O56" s="118"/>
      <c r="P56" s="118"/>
      <c r="Q56" s="118"/>
      <c r="R56" s="118"/>
      <c r="S56" s="203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</row>
    <row r="57">
      <c r="A57" s="118"/>
      <c r="B57" s="180">
        <f>'Brackets To Edit'!Z10</f>
        <v>10</v>
      </c>
      <c r="E57" s="118"/>
      <c r="F57" s="118"/>
      <c r="G57" s="118"/>
      <c r="H57" s="118"/>
      <c r="I57" s="203"/>
      <c r="J57" s="118"/>
      <c r="K57" s="118"/>
      <c r="L57" s="118"/>
      <c r="M57" s="118"/>
      <c r="N57" s="203"/>
      <c r="O57" s="118"/>
      <c r="P57" s="118"/>
      <c r="Q57" s="118"/>
      <c r="R57" s="118"/>
      <c r="S57" s="203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</row>
    <row r="58">
      <c r="A58" s="118"/>
      <c r="B58" s="180">
        <f>'Brackets To Edit'!Z10</f>
        <v>10</v>
      </c>
      <c r="E58" s="118"/>
      <c r="F58" s="118"/>
      <c r="G58" s="118"/>
      <c r="H58" s="118"/>
      <c r="I58" s="203"/>
      <c r="J58" s="118"/>
      <c r="K58" s="118"/>
      <c r="L58" s="118"/>
      <c r="M58" s="118"/>
      <c r="N58" s="203"/>
      <c r="O58" s="118"/>
      <c r="P58" s="118"/>
      <c r="Q58" s="118"/>
      <c r="R58" s="118"/>
      <c r="S58" s="203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</row>
    <row r="59">
      <c r="A59" s="118"/>
      <c r="B59" s="180">
        <f>'Brackets To Edit'!Z10</f>
        <v>10</v>
      </c>
      <c r="E59" s="118"/>
      <c r="F59" s="118"/>
      <c r="G59" s="118"/>
      <c r="H59" s="118"/>
      <c r="I59" s="203"/>
      <c r="J59" s="118"/>
      <c r="K59" s="118"/>
      <c r="L59" s="118"/>
      <c r="M59" s="118"/>
      <c r="N59" s="203"/>
      <c r="O59" s="118"/>
      <c r="P59" s="118"/>
      <c r="Q59" s="118"/>
      <c r="R59" s="118"/>
      <c r="S59" s="203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</row>
    <row r="60">
      <c r="A60" s="118"/>
      <c r="B60" s="118"/>
      <c r="C60" s="118"/>
      <c r="D60" s="203"/>
      <c r="E60" s="118"/>
      <c r="F60" s="118"/>
      <c r="G60" s="118"/>
      <c r="H60" s="118"/>
      <c r="I60" s="203"/>
      <c r="J60" s="118"/>
      <c r="K60" s="118"/>
      <c r="L60" s="118"/>
      <c r="M60" s="118"/>
      <c r="N60" s="203"/>
      <c r="O60" s="118"/>
      <c r="P60" s="118"/>
      <c r="Q60" s="118"/>
      <c r="R60" s="118"/>
      <c r="S60" s="203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</row>
    <row r="61">
      <c r="A61" s="118"/>
      <c r="B61" s="118"/>
      <c r="C61" s="118"/>
      <c r="D61" s="203"/>
      <c r="E61" s="118"/>
      <c r="F61" s="118"/>
      <c r="G61" s="118"/>
      <c r="H61" s="118"/>
      <c r="I61" s="203"/>
      <c r="J61" s="118"/>
      <c r="K61" s="118"/>
      <c r="L61" s="118"/>
      <c r="M61" s="118"/>
      <c r="N61" s="203"/>
      <c r="O61" s="118"/>
      <c r="P61" s="118"/>
      <c r="Q61" s="118"/>
      <c r="R61" s="118"/>
      <c r="S61" s="203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</row>
    <row r="62">
      <c r="A62" s="118"/>
      <c r="B62" s="118"/>
      <c r="C62" s="118"/>
      <c r="D62" s="203"/>
      <c r="E62" s="118"/>
      <c r="F62" s="118"/>
      <c r="G62" s="118"/>
      <c r="H62" s="118"/>
      <c r="I62" s="203"/>
      <c r="J62" s="118"/>
      <c r="K62" s="118"/>
      <c r="L62" s="118"/>
      <c r="M62" s="118"/>
      <c r="N62" s="203"/>
      <c r="O62" s="118"/>
      <c r="P62" s="118"/>
      <c r="Q62" s="118"/>
      <c r="R62" s="118"/>
      <c r="S62" s="203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</row>
    <row r="63">
      <c r="A63" s="118"/>
      <c r="B63" s="118"/>
      <c r="C63" s="118"/>
      <c r="D63" s="203"/>
      <c r="E63" s="118"/>
      <c r="F63" s="118"/>
      <c r="G63" s="118"/>
      <c r="H63" s="118"/>
      <c r="I63" s="203"/>
      <c r="J63" s="118"/>
      <c r="K63" s="118"/>
      <c r="L63" s="118"/>
      <c r="M63" s="118"/>
      <c r="N63" s="203"/>
      <c r="O63" s="118"/>
      <c r="P63" s="118"/>
      <c r="Q63" s="118"/>
      <c r="R63" s="118"/>
      <c r="S63" s="203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</row>
    <row r="64">
      <c r="A64" s="118"/>
      <c r="B64" s="118"/>
      <c r="C64" s="118"/>
      <c r="D64" s="203"/>
      <c r="E64" s="118"/>
      <c r="F64" s="118"/>
      <c r="G64" s="118"/>
      <c r="H64" s="118"/>
      <c r="I64" s="203"/>
      <c r="J64" s="118"/>
      <c r="K64" s="118"/>
      <c r="L64" s="118"/>
      <c r="M64" s="118"/>
      <c r="N64" s="203"/>
      <c r="O64" s="118"/>
      <c r="P64" s="118"/>
      <c r="Q64" s="118"/>
      <c r="R64" s="118"/>
      <c r="S64" s="203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</row>
    <row r="65">
      <c r="A65" s="118"/>
      <c r="B65" s="118"/>
      <c r="C65" s="118"/>
      <c r="D65" s="203"/>
      <c r="E65" s="118"/>
      <c r="F65" s="118"/>
      <c r="G65" s="118"/>
      <c r="H65" s="118"/>
      <c r="I65" s="203"/>
      <c r="J65" s="118"/>
      <c r="K65" s="118"/>
      <c r="L65" s="118"/>
      <c r="M65" s="118"/>
      <c r="N65" s="203"/>
      <c r="O65" s="118"/>
      <c r="P65" s="118"/>
      <c r="Q65" s="118"/>
      <c r="R65" s="118"/>
      <c r="S65" s="203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</row>
    <row r="66">
      <c r="A66" s="118"/>
      <c r="B66" s="118"/>
      <c r="C66" s="118"/>
      <c r="D66" s="203"/>
      <c r="E66" s="118"/>
      <c r="F66" s="118"/>
      <c r="G66" s="118"/>
      <c r="H66" s="118"/>
      <c r="I66" s="203"/>
      <c r="J66" s="118"/>
      <c r="K66" s="118"/>
      <c r="L66" s="118"/>
      <c r="M66" s="118"/>
      <c r="N66" s="203"/>
      <c r="O66" s="118"/>
      <c r="P66" s="118"/>
      <c r="Q66" s="118"/>
      <c r="R66" s="118"/>
      <c r="S66" s="203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</row>
    <row r="67">
      <c r="A67" s="118"/>
      <c r="B67" s="118"/>
      <c r="C67" s="118"/>
      <c r="D67" s="203"/>
      <c r="E67" s="118"/>
      <c r="F67" s="118"/>
      <c r="G67" s="118"/>
      <c r="H67" s="118"/>
      <c r="I67" s="203"/>
      <c r="J67" s="118"/>
      <c r="K67" s="118"/>
      <c r="L67" s="118"/>
      <c r="M67" s="118"/>
      <c r="N67" s="203"/>
      <c r="O67" s="118"/>
      <c r="P67" s="118"/>
      <c r="Q67" s="118"/>
      <c r="R67" s="118"/>
      <c r="S67" s="203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</row>
    <row r="68">
      <c r="A68" s="118"/>
      <c r="B68" s="118"/>
      <c r="C68" s="118"/>
      <c r="D68" s="203"/>
      <c r="E68" s="118"/>
      <c r="F68" s="118"/>
      <c r="G68" s="118"/>
      <c r="H68" s="118"/>
      <c r="I68" s="203"/>
      <c r="J68" s="118"/>
      <c r="K68" s="118"/>
      <c r="L68" s="118"/>
      <c r="M68" s="118"/>
      <c r="N68" s="203"/>
      <c r="O68" s="118"/>
      <c r="P68" s="118"/>
      <c r="Q68" s="118"/>
      <c r="R68" s="118"/>
      <c r="S68" s="203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</row>
    <row r="69">
      <c r="A69" s="118"/>
      <c r="B69" s="118"/>
      <c r="C69" s="118"/>
      <c r="D69" s="203"/>
      <c r="E69" s="118"/>
      <c r="F69" s="118"/>
      <c r="G69" s="118"/>
      <c r="H69" s="118"/>
      <c r="I69" s="203"/>
      <c r="J69" s="118"/>
      <c r="K69" s="118"/>
      <c r="L69" s="118"/>
      <c r="M69" s="118"/>
      <c r="N69" s="203"/>
      <c r="O69" s="118"/>
      <c r="P69" s="118"/>
      <c r="Q69" s="118"/>
      <c r="R69" s="118"/>
      <c r="S69" s="203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</row>
    <row r="70">
      <c r="A70" s="118"/>
      <c r="B70" s="118"/>
      <c r="C70" s="118"/>
      <c r="D70" s="203"/>
      <c r="E70" s="118"/>
      <c r="F70" s="118"/>
      <c r="G70" s="118"/>
      <c r="H70" s="118"/>
      <c r="I70" s="203"/>
      <c r="J70" s="118"/>
      <c r="K70" s="118"/>
      <c r="L70" s="118"/>
      <c r="M70" s="118"/>
      <c r="N70" s="203"/>
      <c r="O70" s="118"/>
      <c r="P70" s="118"/>
      <c r="Q70" s="118"/>
      <c r="R70" s="118"/>
      <c r="S70" s="203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</row>
    <row r="71">
      <c r="A71" s="118"/>
      <c r="B71" s="118"/>
      <c r="C71" s="118"/>
      <c r="D71" s="203"/>
      <c r="E71" s="118"/>
      <c r="F71" s="118"/>
      <c r="G71" s="118"/>
      <c r="H71" s="118"/>
      <c r="I71" s="203"/>
      <c r="J71" s="118"/>
      <c r="K71" s="118"/>
      <c r="L71" s="118"/>
      <c r="M71" s="118"/>
      <c r="N71" s="203"/>
      <c r="O71" s="118"/>
      <c r="P71" s="118"/>
      <c r="Q71" s="118"/>
      <c r="R71" s="118"/>
      <c r="S71" s="203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</row>
    <row r="72">
      <c r="A72" s="118"/>
      <c r="B72" s="118"/>
      <c r="C72" s="118"/>
      <c r="D72" s="203"/>
      <c r="E72" s="118"/>
      <c r="F72" s="118"/>
      <c r="G72" s="118"/>
      <c r="H72" s="118"/>
      <c r="I72" s="203"/>
      <c r="J72" s="118"/>
      <c r="K72" s="118"/>
      <c r="L72" s="118"/>
      <c r="M72" s="118"/>
      <c r="N72" s="203"/>
      <c r="O72" s="118"/>
      <c r="P72" s="118"/>
      <c r="Q72" s="118"/>
      <c r="R72" s="118"/>
      <c r="S72" s="203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</row>
    <row r="73">
      <c r="A73" s="118"/>
      <c r="B73" s="118"/>
      <c r="C73" s="118"/>
      <c r="D73" s="203"/>
      <c r="E73" s="118"/>
      <c r="F73" s="118"/>
      <c r="G73" s="118"/>
      <c r="H73" s="118"/>
      <c r="I73" s="203"/>
      <c r="J73" s="118"/>
      <c r="K73" s="118"/>
      <c r="L73" s="118"/>
      <c r="M73" s="118"/>
      <c r="N73" s="203"/>
      <c r="O73" s="118"/>
      <c r="P73" s="118"/>
      <c r="Q73" s="118"/>
      <c r="R73" s="118"/>
      <c r="S73" s="203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</row>
    <row r="74">
      <c r="A74" s="118"/>
      <c r="B74" s="118"/>
      <c r="C74" s="118"/>
      <c r="D74" s="203"/>
      <c r="E74" s="118"/>
      <c r="F74" s="118"/>
      <c r="G74" s="118"/>
      <c r="H74" s="118"/>
      <c r="I74" s="203"/>
      <c r="J74" s="118"/>
      <c r="K74" s="118"/>
      <c r="L74" s="118"/>
      <c r="M74" s="118"/>
      <c r="N74" s="203"/>
      <c r="O74" s="118"/>
      <c r="P74" s="118"/>
      <c r="Q74" s="118"/>
      <c r="R74" s="118"/>
      <c r="S74" s="203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</row>
    <row r="75">
      <c r="A75" s="118"/>
      <c r="B75" s="118"/>
      <c r="C75" s="118"/>
      <c r="D75" s="203"/>
      <c r="E75" s="118"/>
      <c r="F75" s="118"/>
      <c r="G75" s="118"/>
      <c r="H75" s="118"/>
      <c r="I75" s="203"/>
      <c r="J75" s="118"/>
      <c r="K75" s="118"/>
      <c r="L75" s="118"/>
      <c r="M75" s="118"/>
      <c r="N75" s="203"/>
      <c r="O75" s="118"/>
      <c r="P75" s="118"/>
      <c r="Q75" s="118"/>
      <c r="R75" s="118"/>
      <c r="S75" s="203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</row>
    <row r="76">
      <c r="A76" s="118"/>
      <c r="B76" s="118"/>
      <c r="C76" s="118"/>
      <c r="D76" s="203"/>
      <c r="E76" s="118"/>
      <c r="F76" s="118"/>
      <c r="G76" s="118"/>
      <c r="H76" s="118"/>
      <c r="I76" s="203"/>
      <c r="J76" s="118"/>
      <c r="K76" s="118"/>
      <c r="L76" s="118"/>
      <c r="M76" s="118"/>
      <c r="N76" s="203"/>
      <c r="O76" s="118"/>
      <c r="P76" s="118"/>
      <c r="Q76" s="118"/>
      <c r="R76" s="118"/>
      <c r="S76" s="203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</row>
    <row r="77">
      <c r="A77" s="118"/>
      <c r="B77" s="118"/>
      <c r="C77" s="118"/>
      <c r="D77" s="203"/>
      <c r="E77" s="118"/>
      <c r="F77" s="118"/>
      <c r="G77" s="118"/>
      <c r="H77" s="118"/>
      <c r="I77" s="203"/>
      <c r="J77" s="118"/>
      <c r="K77" s="118"/>
      <c r="L77" s="118"/>
      <c r="M77" s="118"/>
      <c r="N77" s="203"/>
      <c r="O77" s="118"/>
      <c r="P77" s="118"/>
      <c r="Q77" s="118"/>
      <c r="R77" s="118"/>
      <c r="S77" s="203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</row>
    <row r="78">
      <c r="A78" s="118"/>
      <c r="B78" s="118"/>
      <c r="C78" s="118"/>
      <c r="D78" s="203"/>
      <c r="E78" s="118"/>
      <c r="F78" s="118"/>
      <c r="G78" s="118"/>
      <c r="H78" s="118"/>
      <c r="I78" s="203"/>
      <c r="J78" s="118"/>
      <c r="K78" s="118"/>
      <c r="L78" s="118"/>
      <c r="M78" s="118"/>
      <c r="N78" s="203"/>
      <c r="O78" s="118"/>
      <c r="P78" s="118"/>
      <c r="Q78" s="118"/>
      <c r="R78" s="118"/>
      <c r="S78" s="203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</row>
    <row r="79">
      <c r="A79" s="118"/>
      <c r="B79" s="118"/>
      <c r="C79" s="118"/>
      <c r="D79" s="203"/>
      <c r="E79" s="118"/>
      <c r="F79" s="118"/>
      <c r="G79" s="118"/>
      <c r="H79" s="118"/>
      <c r="I79" s="203"/>
      <c r="J79" s="118"/>
      <c r="K79" s="118"/>
      <c r="L79" s="118"/>
      <c r="M79" s="118"/>
      <c r="N79" s="203"/>
      <c r="O79" s="118"/>
      <c r="P79" s="118"/>
      <c r="Q79" s="118"/>
      <c r="R79" s="118"/>
      <c r="S79" s="203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</row>
    <row r="80">
      <c r="A80" s="118"/>
      <c r="B80" s="118"/>
      <c r="C80" s="118"/>
      <c r="D80" s="203"/>
      <c r="E80" s="118"/>
      <c r="F80" s="118"/>
      <c r="G80" s="118"/>
      <c r="H80" s="118"/>
      <c r="I80" s="203"/>
      <c r="J80" s="118"/>
      <c r="K80" s="118"/>
      <c r="L80" s="118"/>
      <c r="M80" s="118"/>
      <c r="N80" s="203"/>
      <c r="O80" s="118"/>
      <c r="P80" s="118"/>
      <c r="Q80" s="118"/>
      <c r="R80" s="118"/>
      <c r="S80" s="203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</row>
    <row r="81">
      <c r="A81" s="118"/>
      <c r="B81" s="118"/>
      <c r="C81" s="118"/>
      <c r="D81" s="203"/>
      <c r="E81" s="118"/>
      <c r="F81" s="118"/>
      <c r="G81" s="118"/>
      <c r="H81" s="118"/>
      <c r="I81" s="203"/>
      <c r="J81" s="118"/>
      <c r="K81" s="118"/>
      <c r="L81" s="118"/>
      <c r="M81" s="118"/>
      <c r="N81" s="203"/>
      <c r="O81" s="118"/>
      <c r="P81" s="118"/>
      <c r="Q81" s="118"/>
      <c r="R81" s="118"/>
      <c r="S81" s="203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</row>
    <row r="82">
      <c r="A82" s="118"/>
      <c r="B82" s="118"/>
      <c r="C82" s="118"/>
      <c r="D82" s="203"/>
      <c r="E82" s="118"/>
      <c r="F82" s="118"/>
      <c r="G82" s="118"/>
      <c r="H82" s="118"/>
      <c r="I82" s="203"/>
      <c r="J82" s="118"/>
      <c r="K82" s="118"/>
      <c r="L82" s="118"/>
      <c r="M82" s="118"/>
      <c r="N82" s="203"/>
      <c r="O82" s="118"/>
      <c r="P82" s="118"/>
      <c r="Q82" s="118"/>
      <c r="R82" s="118"/>
      <c r="S82" s="203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</row>
    <row r="83">
      <c r="A83" s="118"/>
      <c r="B83" s="118"/>
      <c r="C83" s="118"/>
      <c r="D83" s="203"/>
      <c r="E83" s="118"/>
      <c r="F83" s="118"/>
      <c r="G83" s="118"/>
      <c r="H83" s="118"/>
      <c r="I83" s="203"/>
      <c r="J83" s="118"/>
      <c r="K83" s="118"/>
      <c r="L83" s="118"/>
      <c r="M83" s="118"/>
      <c r="N83" s="203"/>
      <c r="O83" s="118"/>
      <c r="P83" s="118"/>
      <c r="Q83" s="118"/>
      <c r="R83" s="118"/>
      <c r="S83" s="203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</row>
    <row r="84">
      <c r="A84" s="118"/>
      <c r="B84" s="118"/>
      <c r="C84" s="118"/>
      <c r="D84" s="203"/>
      <c r="E84" s="118"/>
      <c r="F84" s="118"/>
      <c r="G84" s="118"/>
      <c r="H84" s="118"/>
      <c r="I84" s="203"/>
      <c r="J84" s="118"/>
      <c r="K84" s="118"/>
      <c r="L84" s="118"/>
      <c r="M84" s="118"/>
      <c r="N84" s="203"/>
      <c r="O84" s="118"/>
      <c r="P84" s="118"/>
      <c r="Q84" s="118"/>
      <c r="R84" s="118"/>
      <c r="S84" s="203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</row>
    <row r="85">
      <c r="A85" s="118"/>
      <c r="B85" s="118"/>
      <c r="C85" s="118"/>
      <c r="D85" s="203"/>
      <c r="E85" s="118"/>
      <c r="F85" s="118"/>
      <c r="G85" s="118"/>
      <c r="H85" s="118"/>
      <c r="I85" s="203"/>
      <c r="J85" s="118"/>
      <c r="K85" s="118"/>
      <c r="L85" s="118"/>
      <c r="M85" s="118"/>
      <c r="N85" s="203"/>
      <c r="O85" s="118"/>
      <c r="P85" s="118"/>
      <c r="Q85" s="118"/>
      <c r="R85" s="118"/>
      <c r="S85" s="203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</row>
    <row r="86">
      <c r="A86" s="118"/>
      <c r="B86" s="118"/>
      <c r="C86" s="118"/>
      <c r="D86" s="203"/>
      <c r="E86" s="118"/>
      <c r="F86" s="118"/>
      <c r="G86" s="118"/>
      <c r="H86" s="118"/>
      <c r="I86" s="203"/>
      <c r="J86" s="118"/>
      <c r="K86" s="118"/>
      <c r="L86" s="118"/>
      <c r="M86" s="118"/>
      <c r="N86" s="203"/>
      <c r="O86" s="118"/>
      <c r="P86" s="118"/>
      <c r="Q86" s="118"/>
      <c r="R86" s="118"/>
      <c r="S86" s="203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</row>
    <row r="87">
      <c r="A87" s="118"/>
      <c r="B87" s="118"/>
      <c r="C87" s="118"/>
      <c r="D87" s="203"/>
      <c r="E87" s="118"/>
      <c r="F87" s="118"/>
      <c r="G87" s="118"/>
      <c r="H87" s="118"/>
      <c r="I87" s="203"/>
      <c r="J87" s="118"/>
      <c r="K87" s="118"/>
      <c r="L87" s="118"/>
      <c r="M87" s="118"/>
      <c r="N87" s="203"/>
      <c r="O87" s="118"/>
      <c r="P87" s="118"/>
      <c r="Q87" s="118"/>
      <c r="R87" s="118"/>
      <c r="S87" s="203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</row>
    <row r="88">
      <c r="A88" s="118"/>
      <c r="B88" s="118"/>
      <c r="C88" s="118"/>
      <c r="D88" s="203"/>
      <c r="E88" s="118"/>
      <c r="F88" s="118"/>
      <c r="G88" s="118"/>
      <c r="H88" s="118"/>
      <c r="I88" s="203"/>
      <c r="J88" s="118"/>
      <c r="K88" s="118"/>
      <c r="L88" s="118"/>
      <c r="M88" s="118"/>
      <c r="N88" s="203"/>
      <c r="O88" s="118"/>
      <c r="P88" s="118"/>
      <c r="Q88" s="118"/>
      <c r="R88" s="118"/>
      <c r="S88" s="203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</row>
    <row r="89">
      <c r="A89" s="118"/>
      <c r="B89" s="118"/>
      <c r="C89" s="118"/>
      <c r="D89" s="203"/>
      <c r="E89" s="118"/>
      <c r="F89" s="118"/>
      <c r="G89" s="118"/>
      <c r="H89" s="118"/>
      <c r="I89" s="203"/>
      <c r="J89" s="118"/>
      <c r="K89" s="118"/>
      <c r="L89" s="118"/>
      <c r="M89" s="118"/>
      <c r="N89" s="203"/>
      <c r="O89" s="118"/>
      <c r="P89" s="118"/>
      <c r="Q89" s="118"/>
      <c r="R89" s="118"/>
      <c r="S89" s="203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</row>
    <row r="90">
      <c r="A90" s="118"/>
      <c r="B90" s="118"/>
      <c r="C90" s="118"/>
      <c r="D90" s="203"/>
      <c r="E90" s="118"/>
      <c r="F90" s="118"/>
      <c r="G90" s="118"/>
      <c r="H90" s="118"/>
      <c r="I90" s="203"/>
      <c r="J90" s="118"/>
      <c r="K90" s="118"/>
      <c r="L90" s="118"/>
      <c r="M90" s="118"/>
      <c r="N90" s="203"/>
      <c r="O90" s="118"/>
      <c r="P90" s="118"/>
      <c r="Q90" s="118"/>
      <c r="R90" s="118"/>
      <c r="S90" s="203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</row>
    <row r="91">
      <c r="A91" s="118"/>
      <c r="B91" s="118"/>
      <c r="C91" s="118"/>
      <c r="D91" s="203"/>
      <c r="E91" s="118"/>
      <c r="F91" s="118"/>
      <c r="G91" s="118"/>
      <c r="H91" s="118"/>
      <c r="I91" s="203"/>
      <c r="J91" s="118"/>
      <c r="K91" s="118"/>
      <c r="L91" s="118"/>
      <c r="M91" s="118"/>
      <c r="N91" s="203"/>
      <c r="O91" s="118"/>
      <c r="P91" s="118"/>
      <c r="Q91" s="118"/>
      <c r="R91" s="118"/>
      <c r="S91" s="203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</row>
    <row r="92">
      <c r="A92" s="118"/>
      <c r="B92" s="118"/>
      <c r="C92" s="118"/>
      <c r="D92" s="203"/>
      <c r="E92" s="118"/>
      <c r="F92" s="118"/>
      <c r="G92" s="118"/>
      <c r="H92" s="118"/>
      <c r="I92" s="203"/>
      <c r="J92" s="118"/>
      <c r="K92" s="118"/>
      <c r="L92" s="118"/>
      <c r="M92" s="118"/>
      <c r="N92" s="203"/>
      <c r="O92" s="118"/>
      <c r="P92" s="118"/>
      <c r="Q92" s="118"/>
      <c r="R92" s="118"/>
      <c r="S92" s="203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</row>
    <row r="93">
      <c r="A93" s="118"/>
      <c r="B93" s="118"/>
      <c r="C93" s="118"/>
      <c r="D93" s="203"/>
      <c r="E93" s="118"/>
      <c r="F93" s="118"/>
      <c r="G93" s="118"/>
      <c r="H93" s="118"/>
      <c r="I93" s="203"/>
      <c r="J93" s="118"/>
      <c r="K93" s="118"/>
      <c r="L93" s="118"/>
      <c r="M93" s="118"/>
      <c r="N93" s="203"/>
      <c r="O93" s="118"/>
      <c r="P93" s="118"/>
      <c r="Q93" s="118"/>
      <c r="R93" s="118"/>
      <c r="S93" s="203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</row>
    <row r="94">
      <c r="A94" s="118"/>
      <c r="B94" s="118"/>
      <c r="C94" s="118"/>
      <c r="D94" s="203"/>
      <c r="E94" s="118"/>
      <c r="F94" s="118"/>
      <c r="G94" s="118"/>
      <c r="H94" s="118"/>
      <c r="I94" s="203"/>
      <c r="J94" s="118"/>
      <c r="K94" s="118"/>
      <c r="L94" s="118"/>
      <c r="M94" s="118"/>
      <c r="N94" s="203"/>
      <c r="O94" s="118"/>
      <c r="P94" s="118"/>
      <c r="Q94" s="118"/>
      <c r="R94" s="118"/>
      <c r="S94" s="203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</row>
    <row r="95">
      <c r="A95" s="118"/>
      <c r="B95" s="118"/>
      <c r="C95" s="118"/>
      <c r="D95" s="203"/>
      <c r="E95" s="118"/>
      <c r="F95" s="118"/>
      <c r="G95" s="118"/>
      <c r="H95" s="118"/>
      <c r="I95" s="203"/>
      <c r="J95" s="118"/>
      <c r="K95" s="118"/>
      <c r="L95" s="118"/>
      <c r="M95" s="118"/>
      <c r="N95" s="203"/>
      <c r="O95" s="118"/>
      <c r="P95" s="118"/>
      <c r="Q95" s="118"/>
      <c r="R95" s="118"/>
      <c r="S95" s="203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</row>
    <row r="96">
      <c r="A96" s="118"/>
      <c r="B96" s="118"/>
      <c r="C96" s="118"/>
      <c r="D96" s="203"/>
      <c r="E96" s="118"/>
      <c r="F96" s="118"/>
      <c r="G96" s="118"/>
      <c r="H96" s="118"/>
      <c r="I96" s="203"/>
      <c r="J96" s="118"/>
      <c r="K96" s="118"/>
      <c r="L96" s="118"/>
      <c r="M96" s="118"/>
      <c r="N96" s="203"/>
      <c r="O96" s="118"/>
      <c r="P96" s="118"/>
      <c r="Q96" s="118"/>
      <c r="R96" s="118"/>
      <c r="S96" s="203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</row>
    <row r="97">
      <c r="A97" s="118"/>
      <c r="B97" s="118"/>
      <c r="C97" s="118"/>
      <c r="D97" s="203"/>
      <c r="E97" s="118"/>
      <c r="F97" s="118"/>
      <c r="G97" s="118"/>
      <c r="H97" s="118"/>
      <c r="I97" s="203"/>
      <c r="J97" s="118"/>
      <c r="K97" s="118"/>
      <c r="L97" s="118"/>
      <c r="M97" s="118"/>
      <c r="N97" s="203"/>
      <c r="O97" s="118"/>
      <c r="P97" s="118"/>
      <c r="Q97" s="118"/>
      <c r="R97" s="118"/>
      <c r="S97" s="203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</row>
    <row r="98">
      <c r="A98" s="118"/>
      <c r="B98" s="118"/>
      <c r="C98" s="118"/>
      <c r="D98" s="203"/>
      <c r="E98" s="118"/>
      <c r="F98" s="118"/>
      <c r="G98" s="118"/>
      <c r="H98" s="118"/>
      <c r="I98" s="203"/>
      <c r="J98" s="118"/>
      <c r="K98" s="118"/>
      <c r="L98" s="118"/>
      <c r="M98" s="118"/>
      <c r="N98" s="203"/>
      <c r="O98" s="118"/>
      <c r="P98" s="118"/>
      <c r="Q98" s="118"/>
      <c r="R98" s="118"/>
      <c r="S98" s="203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</row>
    <row r="99">
      <c r="A99" s="118"/>
      <c r="B99" s="118"/>
      <c r="C99" s="118"/>
      <c r="D99" s="203"/>
      <c r="E99" s="118"/>
      <c r="F99" s="118"/>
      <c r="G99" s="118"/>
      <c r="H99" s="118"/>
      <c r="I99" s="203"/>
      <c r="J99" s="118"/>
      <c r="K99" s="118"/>
      <c r="L99" s="118"/>
      <c r="M99" s="118"/>
      <c r="N99" s="203"/>
      <c r="O99" s="118"/>
      <c r="P99" s="118"/>
      <c r="Q99" s="118"/>
      <c r="R99" s="118"/>
      <c r="S99" s="203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</row>
    <row r="100">
      <c r="A100" s="118"/>
      <c r="B100" s="118"/>
      <c r="C100" s="118"/>
      <c r="D100" s="203"/>
      <c r="E100" s="118"/>
      <c r="F100" s="118"/>
      <c r="G100" s="118"/>
      <c r="H100" s="118"/>
      <c r="I100" s="203"/>
      <c r="J100" s="118"/>
      <c r="K100" s="118"/>
      <c r="L100" s="118"/>
      <c r="M100" s="118"/>
      <c r="N100" s="203"/>
      <c r="O100" s="118"/>
      <c r="P100" s="118"/>
      <c r="Q100" s="118"/>
      <c r="R100" s="118"/>
      <c r="S100" s="203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</row>
    <row r="101">
      <c r="A101" s="118"/>
      <c r="B101" s="118"/>
      <c r="C101" s="118"/>
      <c r="D101" s="203"/>
      <c r="E101" s="118"/>
      <c r="F101" s="118"/>
      <c r="G101" s="118"/>
      <c r="H101" s="118"/>
      <c r="I101" s="203"/>
      <c r="J101" s="118"/>
      <c r="K101" s="118"/>
      <c r="L101" s="118"/>
      <c r="M101" s="118"/>
      <c r="N101" s="203"/>
      <c r="O101" s="118"/>
      <c r="P101" s="118"/>
      <c r="Q101" s="118"/>
      <c r="R101" s="118"/>
      <c r="S101" s="203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</row>
    <row r="102">
      <c r="A102" s="118"/>
      <c r="B102" s="118"/>
      <c r="C102" s="118"/>
      <c r="D102" s="203"/>
      <c r="E102" s="118"/>
      <c r="F102" s="118"/>
      <c r="G102" s="118"/>
      <c r="H102" s="118"/>
      <c r="I102" s="203"/>
      <c r="J102" s="118"/>
      <c r="K102" s="118"/>
      <c r="L102" s="118"/>
      <c r="M102" s="118"/>
      <c r="N102" s="203"/>
      <c r="O102" s="118"/>
      <c r="P102" s="118"/>
      <c r="Q102" s="118"/>
      <c r="R102" s="118"/>
      <c r="S102" s="203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</row>
    <row r="103">
      <c r="A103" s="118"/>
      <c r="B103" s="118"/>
      <c r="C103" s="118"/>
      <c r="D103" s="203"/>
      <c r="E103" s="118"/>
      <c r="F103" s="118"/>
      <c r="G103" s="118"/>
      <c r="H103" s="118"/>
      <c r="I103" s="203"/>
      <c r="J103" s="118"/>
      <c r="K103" s="118"/>
      <c r="L103" s="118"/>
      <c r="M103" s="118"/>
      <c r="N103" s="203"/>
      <c r="O103" s="118"/>
      <c r="P103" s="118"/>
      <c r="Q103" s="118"/>
      <c r="R103" s="118"/>
      <c r="S103" s="203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</row>
    <row r="104">
      <c r="A104" s="118"/>
      <c r="B104" s="118"/>
      <c r="C104" s="118"/>
      <c r="D104" s="203"/>
      <c r="E104" s="118"/>
      <c r="F104" s="118"/>
      <c r="G104" s="118"/>
      <c r="H104" s="118"/>
      <c r="I104" s="203"/>
      <c r="J104" s="118"/>
      <c r="K104" s="118"/>
      <c r="L104" s="118"/>
      <c r="M104" s="118"/>
      <c r="N104" s="203"/>
      <c r="O104" s="118"/>
      <c r="P104" s="118"/>
      <c r="Q104" s="118"/>
      <c r="R104" s="118"/>
      <c r="S104" s="203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</row>
    <row r="105">
      <c r="A105" s="118"/>
      <c r="B105" s="118"/>
      <c r="C105" s="118"/>
      <c r="D105" s="203"/>
      <c r="E105" s="118"/>
      <c r="F105" s="118"/>
      <c r="G105" s="118"/>
      <c r="H105" s="118"/>
      <c r="I105" s="203"/>
      <c r="J105" s="118"/>
      <c r="K105" s="118"/>
      <c r="L105" s="118"/>
      <c r="M105" s="118"/>
      <c r="N105" s="203"/>
      <c r="O105" s="118"/>
      <c r="P105" s="118"/>
      <c r="Q105" s="118"/>
      <c r="R105" s="118"/>
      <c r="S105" s="203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</row>
    <row r="106">
      <c r="A106" s="118"/>
      <c r="B106" s="118"/>
      <c r="C106" s="118"/>
      <c r="D106" s="203"/>
      <c r="E106" s="118"/>
      <c r="F106" s="118"/>
      <c r="G106" s="118"/>
      <c r="H106" s="118"/>
      <c r="I106" s="203"/>
      <c r="J106" s="118"/>
      <c r="K106" s="118"/>
      <c r="L106" s="118"/>
      <c r="M106" s="118"/>
      <c r="N106" s="203"/>
      <c r="O106" s="118"/>
      <c r="P106" s="118"/>
      <c r="Q106" s="118"/>
      <c r="R106" s="118"/>
      <c r="S106" s="203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</row>
    <row r="107">
      <c r="A107" s="118"/>
      <c r="B107" s="118"/>
      <c r="C107" s="118"/>
      <c r="D107" s="203"/>
      <c r="E107" s="118"/>
      <c r="F107" s="118"/>
      <c r="G107" s="118"/>
      <c r="H107" s="118"/>
      <c r="I107" s="203"/>
      <c r="J107" s="118"/>
      <c r="K107" s="118"/>
      <c r="L107" s="118"/>
      <c r="M107" s="118"/>
      <c r="N107" s="203"/>
      <c r="O107" s="118"/>
      <c r="P107" s="118"/>
      <c r="Q107" s="118"/>
      <c r="R107" s="118"/>
      <c r="S107" s="203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</row>
    <row r="108">
      <c r="A108" s="118"/>
      <c r="B108" s="118"/>
      <c r="C108" s="118"/>
      <c r="D108" s="203"/>
      <c r="E108" s="118"/>
      <c r="F108" s="118"/>
      <c r="G108" s="118"/>
      <c r="H108" s="118"/>
      <c r="I108" s="203"/>
      <c r="J108" s="118"/>
      <c r="K108" s="118"/>
      <c r="L108" s="118"/>
      <c r="M108" s="118"/>
      <c r="N108" s="203"/>
      <c r="O108" s="118"/>
      <c r="P108" s="118"/>
      <c r="Q108" s="118"/>
      <c r="R108" s="118"/>
      <c r="S108" s="203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</row>
    <row r="109">
      <c r="A109" s="118"/>
      <c r="B109" s="118"/>
      <c r="C109" s="118"/>
      <c r="D109" s="203"/>
      <c r="E109" s="118"/>
      <c r="F109" s="118"/>
      <c r="G109" s="118"/>
      <c r="H109" s="118"/>
      <c r="I109" s="203"/>
      <c r="J109" s="118"/>
      <c r="K109" s="118"/>
      <c r="L109" s="118"/>
      <c r="M109" s="118"/>
      <c r="N109" s="203"/>
      <c r="O109" s="118"/>
      <c r="P109" s="118"/>
      <c r="Q109" s="118"/>
      <c r="R109" s="118"/>
      <c r="S109" s="203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</row>
    <row r="110">
      <c r="A110" s="118"/>
      <c r="B110" s="118"/>
      <c r="C110" s="118"/>
      <c r="D110" s="203"/>
      <c r="E110" s="118"/>
      <c r="F110" s="118"/>
      <c r="G110" s="118"/>
      <c r="H110" s="118"/>
      <c r="I110" s="203"/>
      <c r="J110" s="118"/>
      <c r="K110" s="118"/>
      <c r="L110" s="118"/>
      <c r="M110" s="118"/>
      <c r="N110" s="203"/>
      <c r="O110" s="118"/>
      <c r="P110" s="118"/>
      <c r="Q110" s="118"/>
      <c r="R110" s="118"/>
      <c r="S110" s="203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</row>
    <row r="111">
      <c r="A111" s="118"/>
      <c r="B111" s="118"/>
      <c r="C111" s="118"/>
      <c r="D111" s="203"/>
      <c r="E111" s="118"/>
      <c r="F111" s="118"/>
      <c r="G111" s="118"/>
      <c r="H111" s="118"/>
      <c r="I111" s="203"/>
      <c r="J111" s="118"/>
      <c r="K111" s="118"/>
      <c r="L111" s="118"/>
      <c r="M111" s="118"/>
      <c r="N111" s="203"/>
      <c r="O111" s="118"/>
      <c r="P111" s="118"/>
      <c r="Q111" s="118"/>
      <c r="R111" s="118"/>
      <c r="S111" s="203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</row>
    <row r="112">
      <c r="A112" s="118"/>
      <c r="B112" s="118"/>
      <c r="C112" s="118"/>
      <c r="D112" s="203"/>
      <c r="E112" s="118"/>
      <c r="F112" s="118"/>
      <c r="G112" s="118"/>
      <c r="H112" s="118"/>
      <c r="I112" s="203"/>
      <c r="J112" s="118"/>
      <c r="K112" s="118"/>
      <c r="L112" s="118"/>
      <c r="M112" s="118"/>
      <c r="N112" s="203"/>
      <c r="O112" s="118"/>
      <c r="P112" s="118"/>
      <c r="Q112" s="118"/>
      <c r="R112" s="118"/>
      <c r="S112" s="203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</row>
    <row r="113">
      <c r="A113" s="118"/>
      <c r="B113" s="118"/>
      <c r="C113" s="118"/>
      <c r="D113" s="203"/>
      <c r="E113" s="118"/>
      <c r="F113" s="118"/>
      <c r="G113" s="118"/>
      <c r="H113" s="118"/>
      <c r="I113" s="203"/>
      <c r="J113" s="118"/>
      <c r="K113" s="118"/>
      <c r="L113" s="118"/>
      <c r="M113" s="118"/>
      <c r="N113" s="203"/>
      <c r="O113" s="118"/>
      <c r="P113" s="118"/>
      <c r="Q113" s="118"/>
      <c r="R113" s="118"/>
      <c r="S113" s="203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</row>
    <row r="114">
      <c r="A114" s="118"/>
      <c r="B114" s="118"/>
      <c r="C114" s="118"/>
      <c r="D114" s="203"/>
      <c r="E114" s="118"/>
      <c r="F114" s="118"/>
      <c r="G114" s="118"/>
      <c r="H114" s="118"/>
      <c r="I114" s="203"/>
      <c r="J114" s="118"/>
      <c r="K114" s="118"/>
      <c r="L114" s="118"/>
      <c r="M114" s="118"/>
      <c r="N114" s="203"/>
      <c r="O114" s="118"/>
      <c r="P114" s="118"/>
      <c r="Q114" s="118"/>
      <c r="R114" s="118"/>
      <c r="S114" s="203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</row>
    <row r="115">
      <c r="A115" s="118"/>
      <c r="B115" s="118"/>
      <c r="C115" s="118"/>
      <c r="D115" s="203"/>
      <c r="E115" s="118"/>
      <c r="F115" s="118"/>
      <c r="G115" s="118"/>
      <c r="H115" s="118"/>
      <c r="I115" s="203"/>
      <c r="J115" s="118"/>
      <c r="K115" s="118"/>
      <c r="L115" s="118"/>
      <c r="M115" s="118"/>
      <c r="N115" s="203"/>
      <c r="O115" s="118"/>
      <c r="P115" s="118"/>
      <c r="Q115" s="118"/>
      <c r="R115" s="118"/>
      <c r="S115" s="203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</row>
    <row r="116">
      <c r="A116" s="118"/>
      <c r="B116" s="118"/>
      <c r="C116" s="118"/>
      <c r="D116" s="203"/>
      <c r="E116" s="118"/>
      <c r="F116" s="118"/>
      <c r="G116" s="118"/>
      <c r="H116" s="118"/>
      <c r="I116" s="203"/>
      <c r="J116" s="118"/>
      <c r="K116" s="118"/>
      <c r="L116" s="118"/>
      <c r="M116" s="118"/>
      <c r="N116" s="203"/>
      <c r="O116" s="118"/>
      <c r="P116" s="118"/>
      <c r="Q116" s="118"/>
      <c r="R116" s="118"/>
      <c r="S116" s="203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</row>
    <row r="117">
      <c r="A117" s="118"/>
      <c r="B117" s="118"/>
      <c r="C117" s="118"/>
      <c r="D117" s="203"/>
      <c r="E117" s="118"/>
      <c r="F117" s="118"/>
      <c r="G117" s="118"/>
      <c r="H117" s="118"/>
      <c r="I117" s="203"/>
      <c r="J117" s="118"/>
      <c r="K117" s="118"/>
      <c r="L117" s="118"/>
      <c r="M117" s="118"/>
      <c r="N117" s="203"/>
      <c r="O117" s="118"/>
      <c r="P117" s="118"/>
      <c r="Q117" s="118"/>
      <c r="R117" s="118"/>
      <c r="S117" s="203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</row>
    <row r="118">
      <c r="A118" s="118"/>
      <c r="B118" s="118"/>
      <c r="C118" s="118"/>
      <c r="D118" s="203"/>
      <c r="E118" s="118"/>
      <c r="F118" s="118"/>
      <c r="G118" s="118"/>
      <c r="H118" s="118"/>
      <c r="I118" s="203"/>
      <c r="J118" s="118"/>
      <c r="K118" s="118"/>
      <c r="L118" s="118"/>
      <c r="M118" s="118"/>
      <c r="N118" s="203"/>
      <c r="O118" s="118"/>
      <c r="P118" s="118"/>
      <c r="Q118" s="118"/>
      <c r="R118" s="118"/>
      <c r="S118" s="203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</row>
    <row r="119">
      <c r="A119" s="118"/>
      <c r="B119" s="118"/>
      <c r="C119" s="118"/>
      <c r="D119" s="203"/>
      <c r="E119" s="118"/>
      <c r="F119" s="118"/>
      <c r="G119" s="118"/>
      <c r="H119" s="118"/>
      <c r="I119" s="203"/>
      <c r="J119" s="118"/>
      <c r="K119" s="118"/>
      <c r="L119" s="118"/>
      <c r="M119" s="118"/>
      <c r="N119" s="203"/>
      <c r="O119" s="118"/>
      <c r="P119" s="118"/>
      <c r="Q119" s="118"/>
      <c r="R119" s="118"/>
      <c r="S119" s="203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</row>
    <row r="120">
      <c r="A120" s="118"/>
      <c r="B120" s="118"/>
      <c r="C120" s="118"/>
      <c r="D120" s="203"/>
      <c r="E120" s="118"/>
      <c r="F120" s="118"/>
      <c r="G120" s="118"/>
      <c r="H120" s="118"/>
      <c r="I120" s="203"/>
      <c r="J120" s="118"/>
      <c r="K120" s="118"/>
      <c r="L120" s="118"/>
      <c r="M120" s="118"/>
      <c r="N120" s="203"/>
      <c r="O120" s="118"/>
      <c r="P120" s="118"/>
      <c r="Q120" s="118"/>
      <c r="R120" s="118"/>
      <c r="S120" s="203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</row>
    <row r="121">
      <c r="A121" s="118"/>
      <c r="B121" s="118"/>
      <c r="C121" s="118"/>
      <c r="D121" s="203"/>
      <c r="E121" s="118"/>
      <c r="F121" s="118"/>
      <c r="G121" s="118"/>
      <c r="H121" s="118"/>
      <c r="I121" s="203"/>
      <c r="J121" s="118"/>
      <c r="K121" s="118"/>
      <c r="L121" s="118"/>
      <c r="M121" s="118"/>
      <c r="N121" s="203"/>
      <c r="O121" s="118"/>
      <c r="P121" s="118"/>
      <c r="Q121" s="118"/>
      <c r="R121" s="118"/>
      <c r="S121" s="203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</row>
    <row r="122">
      <c r="A122" s="118"/>
      <c r="B122" s="118"/>
      <c r="C122" s="118"/>
      <c r="D122" s="203"/>
      <c r="E122" s="118"/>
      <c r="F122" s="118"/>
      <c r="G122" s="118"/>
      <c r="H122" s="118"/>
      <c r="I122" s="203"/>
      <c r="J122" s="118"/>
      <c r="K122" s="118"/>
      <c r="L122" s="118"/>
      <c r="M122" s="118"/>
      <c r="N122" s="203"/>
      <c r="O122" s="118"/>
      <c r="P122" s="118"/>
      <c r="Q122" s="118"/>
      <c r="R122" s="118"/>
      <c r="S122" s="203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</row>
    <row r="123">
      <c r="A123" s="118"/>
      <c r="B123" s="118"/>
      <c r="C123" s="118"/>
      <c r="D123" s="203"/>
      <c r="E123" s="118"/>
      <c r="F123" s="118"/>
      <c r="G123" s="118"/>
      <c r="H123" s="118"/>
      <c r="I123" s="203"/>
      <c r="J123" s="118"/>
      <c r="K123" s="118"/>
      <c r="L123" s="118"/>
      <c r="M123" s="118"/>
      <c r="N123" s="203"/>
      <c r="O123" s="118"/>
      <c r="P123" s="118"/>
      <c r="Q123" s="118"/>
      <c r="R123" s="118"/>
      <c r="S123" s="203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</row>
    <row r="124">
      <c r="A124" s="118"/>
      <c r="B124" s="118"/>
      <c r="C124" s="118"/>
      <c r="D124" s="203"/>
      <c r="E124" s="118"/>
      <c r="F124" s="118"/>
      <c r="G124" s="118"/>
      <c r="H124" s="118"/>
      <c r="I124" s="203"/>
      <c r="J124" s="118"/>
      <c r="K124" s="118"/>
      <c r="L124" s="118"/>
      <c r="M124" s="118"/>
      <c r="N124" s="203"/>
      <c r="O124" s="118"/>
      <c r="P124" s="118"/>
      <c r="Q124" s="118"/>
      <c r="R124" s="118"/>
      <c r="S124" s="203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</row>
    <row r="125">
      <c r="A125" s="118"/>
      <c r="B125" s="118"/>
      <c r="C125" s="118"/>
      <c r="D125" s="203"/>
      <c r="E125" s="118"/>
      <c r="F125" s="118"/>
      <c r="G125" s="118"/>
      <c r="H125" s="118"/>
      <c r="I125" s="203"/>
      <c r="J125" s="118"/>
      <c r="K125" s="118"/>
      <c r="L125" s="118"/>
      <c r="M125" s="118"/>
      <c r="N125" s="203"/>
      <c r="O125" s="118"/>
      <c r="P125" s="118"/>
      <c r="Q125" s="118"/>
      <c r="R125" s="118"/>
      <c r="S125" s="203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</row>
    <row r="126">
      <c r="A126" s="118"/>
      <c r="B126" s="118"/>
      <c r="C126" s="118"/>
      <c r="D126" s="203"/>
      <c r="E126" s="118"/>
      <c r="F126" s="118"/>
      <c r="G126" s="118"/>
      <c r="H126" s="118"/>
      <c r="I126" s="203"/>
      <c r="J126" s="118"/>
      <c r="K126" s="118"/>
      <c r="L126" s="118"/>
      <c r="M126" s="118"/>
      <c r="N126" s="203"/>
      <c r="O126" s="118"/>
      <c r="P126" s="118"/>
      <c r="Q126" s="118"/>
      <c r="R126" s="118"/>
      <c r="S126" s="203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</row>
    <row r="127">
      <c r="A127" s="118"/>
      <c r="B127" s="118"/>
      <c r="C127" s="118"/>
      <c r="D127" s="203"/>
      <c r="E127" s="118"/>
      <c r="F127" s="118"/>
      <c r="G127" s="118"/>
      <c r="H127" s="118"/>
      <c r="I127" s="203"/>
      <c r="J127" s="118"/>
      <c r="K127" s="118"/>
      <c r="L127" s="118"/>
      <c r="M127" s="118"/>
      <c r="N127" s="203"/>
      <c r="O127" s="118"/>
      <c r="P127" s="118"/>
      <c r="Q127" s="118"/>
      <c r="R127" s="118"/>
      <c r="S127" s="203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</row>
    <row r="128">
      <c r="A128" s="118"/>
      <c r="B128" s="118"/>
      <c r="C128" s="118"/>
      <c r="D128" s="203"/>
      <c r="E128" s="118"/>
      <c r="F128" s="118"/>
      <c r="G128" s="118"/>
      <c r="H128" s="118"/>
      <c r="I128" s="203"/>
      <c r="J128" s="118"/>
      <c r="K128" s="118"/>
      <c r="L128" s="118"/>
      <c r="M128" s="118"/>
      <c r="N128" s="203"/>
      <c r="O128" s="118"/>
      <c r="P128" s="118"/>
      <c r="Q128" s="118"/>
      <c r="R128" s="118"/>
      <c r="S128" s="203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</row>
    <row r="129">
      <c r="A129" s="118"/>
      <c r="B129" s="118"/>
      <c r="C129" s="118"/>
      <c r="D129" s="203"/>
      <c r="E129" s="118"/>
      <c r="F129" s="118"/>
      <c r="G129" s="118"/>
      <c r="H129" s="118"/>
      <c r="I129" s="203"/>
      <c r="J129" s="118"/>
      <c r="K129" s="118"/>
      <c r="L129" s="118"/>
      <c r="M129" s="118"/>
      <c r="N129" s="203"/>
      <c r="O129" s="118"/>
      <c r="P129" s="118"/>
      <c r="Q129" s="118"/>
      <c r="R129" s="118"/>
      <c r="S129" s="203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</row>
    <row r="130">
      <c r="A130" s="118"/>
      <c r="B130" s="118"/>
      <c r="C130" s="118"/>
      <c r="D130" s="203"/>
      <c r="E130" s="118"/>
      <c r="F130" s="118"/>
      <c r="G130" s="118"/>
      <c r="H130" s="118"/>
      <c r="I130" s="203"/>
      <c r="J130" s="118"/>
      <c r="K130" s="118"/>
      <c r="L130" s="118"/>
      <c r="M130" s="118"/>
      <c r="N130" s="203"/>
      <c r="O130" s="118"/>
      <c r="P130" s="118"/>
      <c r="Q130" s="118"/>
      <c r="R130" s="118"/>
      <c r="S130" s="203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</row>
    <row r="131">
      <c r="A131" s="118"/>
      <c r="B131" s="118"/>
      <c r="C131" s="118"/>
      <c r="D131" s="203"/>
      <c r="E131" s="118"/>
      <c r="F131" s="118"/>
      <c r="G131" s="118"/>
      <c r="H131" s="118"/>
      <c r="I131" s="203"/>
      <c r="J131" s="118"/>
      <c r="K131" s="118"/>
      <c r="L131" s="118"/>
      <c r="M131" s="118"/>
      <c r="N131" s="203"/>
      <c r="O131" s="118"/>
      <c r="P131" s="118"/>
      <c r="Q131" s="118"/>
      <c r="R131" s="118"/>
      <c r="S131" s="203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</row>
    <row r="132">
      <c r="A132" s="118"/>
      <c r="B132" s="118"/>
      <c r="C132" s="118"/>
      <c r="D132" s="203"/>
      <c r="E132" s="118"/>
      <c r="F132" s="118"/>
      <c r="G132" s="118"/>
      <c r="H132" s="118"/>
      <c r="I132" s="203"/>
      <c r="J132" s="118"/>
      <c r="K132" s="118"/>
      <c r="L132" s="118"/>
      <c r="M132" s="118"/>
      <c r="N132" s="203"/>
      <c r="O132" s="118"/>
      <c r="P132" s="118"/>
      <c r="Q132" s="118"/>
      <c r="R132" s="118"/>
      <c r="S132" s="203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</row>
    <row r="133">
      <c r="A133" s="118"/>
      <c r="B133" s="118"/>
      <c r="C133" s="118"/>
      <c r="D133" s="203"/>
      <c r="E133" s="118"/>
      <c r="F133" s="118"/>
      <c r="G133" s="118"/>
      <c r="H133" s="118"/>
      <c r="I133" s="203"/>
      <c r="J133" s="118"/>
      <c r="K133" s="118"/>
      <c r="L133" s="118"/>
      <c r="M133" s="118"/>
      <c r="N133" s="203"/>
      <c r="O133" s="118"/>
      <c r="P133" s="118"/>
      <c r="Q133" s="118"/>
      <c r="R133" s="118"/>
      <c r="S133" s="203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</row>
    <row r="134">
      <c r="A134" s="118"/>
      <c r="B134" s="118"/>
      <c r="C134" s="118"/>
      <c r="D134" s="203"/>
      <c r="E134" s="118"/>
      <c r="F134" s="118"/>
      <c r="G134" s="118"/>
      <c r="H134" s="118"/>
      <c r="I134" s="203"/>
      <c r="J134" s="118"/>
      <c r="K134" s="118"/>
      <c r="L134" s="118"/>
      <c r="M134" s="118"/>
      <c r="N134" s="203"/>
      <c r="O134" s="118"/>
      <c r="P134" s="118"/>
      <c r="Q134" s="118"/>
      <c r="R134" s="118"/>
      <c r="S134" s="203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</row>
    <row r="135">
      <c r="A135" s="118"/>
      <c r="B135" s="118"/>
      <c r="C135" s="118"/>
      <c r="D135" s="203"/>
      <c r="E135" s="118"/>
      <c r="F135" s="118"/>
      <c r="G135" s="118"/>
      <c r="H135" s="118"/>
      <c r="I135" s="203"/>
      <c r="J135" s="118"/>
      <c r="K135" s="118"/>
      <c r="L135" s="118"/>
      <c r="M135" s="118"/>
      <c r="N135" s="203"/>
      <c r="O135" s="118"/>
      <c r="P135" s="118"/>
      <c r="Q135" s="118"/>
      <c r="R135" s="118"/>
      <c r="S135" s="203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</row>
    <row r="136">
      <c r="A136" s="118"/>
      <c r="B136" s="118"/>
      <c r="C136" s="118"/>
      <c r="D136" s="203"/>
      <c r="E136" s="118"/>
      <c r="F136" s="118"/>
      <c r="G136" s="118"/>
      <c r="H136" s="118"/>
      <c r="I136" s="203"/>
      <c r="J136" s="118"/>
      <c r="K136" s="118"/>
      <c r="L136" s="118"/>
      <c r="M136" s="118"/>
      <c r="N136" s="203"/>
      <c r="O136" s="118"/>
      <c r="P136" s="118"/>
      <c r="Q136" s="118"/>
      <c r="R136" s="118"/>
      <c r="S136" s="203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</row>
    <row r="137">
      <c r="A137" s="118"/>
      <c r="B137" s="118"/>
      <c r="C137" s="118"/>
      <c r="D137" s="203"/>
      <c r="E137" s="118"/>
      <c r="F137" s="118"/>
      <c r="G137" s="118"/>
      <c r="H137" s="118"/>
      <c r="I137" s="203"/>
      <c r="J137" s="118"/>
      <c r="K137" s="118"/>
      <c r="L137" s="118"/>
      <c r="M137" s="118"/>
      <c r="N137" s="203"/>
      <c r="O137" s="118"/>
      <c r="P137" s="118"/>
      <c r="Q137" s="118"/>
      <c r="R137" s="118"/>
      <c r="S137" s="203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</row>
    <row r="138">
      <c r="A138" s="118"/>
      <c r="B138" s="118"/>
      <c r="C138" s="118"/>
      <c r="D138" s="203"/>
      <c r="E138" s="118"/>
      <c r="F138" s="118"/>
      <c r="G138" s="118"/>
      <c r="H138" s="118"/>
      <c r="I138" s="203"/>
      <c r="J138" s="118"/>
      <c r="K138" s="118"/>
      <c r="L138" s="118"/>
      <c r="M138" s="118"/>
      <c r="N138" s="203"/>
      <c r="O138" s="118"/>
      <c r="P138" s="118"/>
      <c r="Q138" s="118"/>
      <c r="R138" s="118"/>
      <c r="S138" s="203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</row>
    <row r="139">
      <c r="A139" s="118"/>
      <c r="B139" s="118"/>
      <c r="C139" s="118"/>
      <c r="D139" s="203"/>
      <c r="E139" s="118"/>
      <c r="F139" s="118"/>
      <c r="G139" s="118"/>
      <c r="H139" s="118"/>
      <c r="I139" s="203"/>
      <c r="J139" s="118"/>
      <c r="K139" s="118"/>
      <c r="L139" s="118"/>
      <c r="M139" s="118"/>
      <c r="N139" s="203"/>
      <c r="O139" s="118"/>
      <c r="P139" s="118"/>
      <c r="Q139" s="118"/>
      <c r="R139" s="118"/>
      <c r="S139" s="203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</row>
    <row r="140">
      <c r="A140" s="118"/>
      <c r="B140" s="118"/>
      <c r="C140" s="118"/>
      <c r="D140" s="203"/>
      <c r="E140" s="118"/>
      <c r="F140" s="118"/>
      <c r="G140" s="118"/>
      <c r="H140" s="118"/>
      <c r="I140" s="203"/>
      <c r="J140" s="118"/>
      <c r="K140" s="118"/>
      <c r="L140" s="118"/>
      <c r="M140" s="118"/>
      <c r="N140" s="203"/>
      <c r="O140" s="118"/>
      <c r="P140" s="118"/>
      <c r="Q140" s="118"/>
      <c r="R140" s="118"/>
      <c r="S140" s="203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</row>
    <row r="141">
      <c r="A141" s="118"/>
      <c r="B141" s="118"/>
      <c r="C141" s="118"/>
      <c r="D141" s="203"/>
      <c r="E141" s="118"/>
      <c r="F141" s="118"/>
      <c r="G141" s="118"/>
      <c r="H141" s="118"/>
      <c r="I141" s="203"/>
      <c r="J141" s="118"/>
      <c r="K141" s="118"/>
      <c r="L141" s="118"/>
      <c r="M141" s="118"/>
      <c r="N141" s="203"/>
      <c r="O141" s="118"/>
      <c r="P141" s="118"/>
      <c r="Q141" s="118"/>
      <c r="R141" s="118"/>
      <c r="S141" s="203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</row>
    <row r="142">
      <c r="A142" s="118"/>
      <c r="B142" s="118"/>
      <c r="C142" s="118"/>
      <c r="D142" s="203"/>
      <c r="E142" s="118"/>
      <c r="F142" s="118"/>
      <c r="G142" s="118"/>
      <c r="H142" s="118"/>
      <c r="I142" s="203"/>
      <c r="J142" s="118"/>
      <c r="K142" s="118"/>
      <c r="L142" s="118"/>
      <c r="M142" s="118"/>
      <c r="N142" s="203"/>
      <c r="O142" s="118"/>
      <c r="P142" s="118"/>
      <c r="Q142" s="118"/>
      <c r="R142" s="118"/>
      <c r="S142" s="203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</row>
    <row r="143">
      <c r="A143" s="118"/>
      <c r="B143" s="118"/>
      <c r="C143" s="118"/>
      <c r="D143" s="203"/>
      <c r="E143" s="118"/>
      <c r="F143" s="118"/>
      <c r="G143" s="118"/>
      <c r="H143" s="118"/>
      <c r="I143" s="203"/>
      <c r="J143" s="118"/>
      <c r="K143" s="118"/>
      <c r="L143" s="118"/>
      <c r="M143" s="118"/>
      <c r="N143" s="203"/>
      <c r="O143" s="118"/>
      <c r="P143" s="118"/>
      <c r="Q143" s="118"/>
      <c r="R143" s="118"/>
      <c r="S143" s="203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</row>
    <row r="144">
      <c r="A144" s="118"/>
      <c r="B144" s="118"/>
      <c r="C144" s="118"/>
      <c r="D144" s="203"/>
      <c r="E144" s="118"/>
      <c r="F144" s="118"/>
      <c r="G144" s="118"/>
      <c r="H144" s="118"/>
      <c r="I144" s="203"/>
      <c r="J144" s="118"/>
      <c r="K144" s="118"/>
      <c r="L144" s="118"/>
      <c r="M144" s="118"/>
      <c r="N144" s="203"/>
      <c r="O144" s="118"/>
      <c r="P144" s="118"/>
      <c r="Q144" s="118"/>
      <c r="R144" s="118"/>
      <c r="S144" s="203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</row>
    <row r="145">
      <c r="A145" s="118"/>
      <c r="B145" s="118"/>
      <c r="C145" s="118"/>
      <c r="D145" s="203"/>
      <c r="E145" s="118"/>
      <c r="F145" s="118"/>
      <c r="G145" s="118"/>
      <c r="H145" s="118"/>
      <c r="I145" s="203"/>
      <c r="J145" s="118"/>
      <c r="K145" s="118"/>
      <c r="L145" s="118"/>
      <c r="M145" s="118"/>
      <c r="N145" s="203"/>
      <c r="O145" s="118"/>
      <c r="P145" s="118"/>
      <c r="Q145" s="118"/>
      <c r="R145" s="118"/>
      <c r="S145" s="203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</row>
    <row r="146">
      <c r="A146" s="118"/>
      <c r="B146" s="118"/>
      <c r="C146" s="118"/>
      <c r="D146" s="203"/>
      <c r="E146" s="118"/>
      <c r="F146" s="118"/>
      <c r="G146" s="118"/>
      <c r="H146" s="118"/>
      <c r="I146" s="203"/>
      <c r="J146" s="118"/>
      <c r="K146" s="118"/>
      <c r="L146" s="118"/>
      <c r="M146" s="118"/>
      <c r="N146" s="203"/>
      <c r="O146" s="118"/>
      <c r="P146" s="118"/>
      <c r="Q146" s="118"/>
      <c r="R146" s="118"/>
      <c r="S146" s="203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</row>
    <row r="147">
      <c r="A147" s="118"/>
      <c r="B147" s="118"/>
      <c r="C147" s="118"/>
      <c r="D147" s="203"/>
      <c r="E147" s="118"/>
      <c r="F147" s="118"/>
      <c r="G147" s="118"/>
      <c r="H147" s="118"/>
      <c r="I147" s="203"/>
      <c r="J147" s="118"/>
      <c r="K147" s="118"/>
      <c r="L147" s="118"/>
      <c r="M147" s="118"/>
      <c r="N147" s="203"/>
      <c r="O147" s="118"/>
      <c r="P147" s="118"/>
      <c r="Q147" s="118"/>
      <c r="R147" s="118"/>
      <c r="S147" s="203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</row>
    <row r="148">
      <c r="A148" s="118"/>
      <c r="B148" s="118"/>
      <c r="C148" s="118"/>
      <c r="D148" s="203"/>
      <c r="E148" s="118"/>
      <c r="F148" s="118"/>
      <c r="G148" s="118"/>
      <c r="H148" s="118"/>
      <c r="I148" s="203"/>
      <c r="J148" s="118"/>
      <c r="K148" s="118"/>
      <c r="L148" s="118"/>
      <c r="M148" s="118"/>
      <c r="N148" s="203"/>
      <c r="O148" s="118"/>
      <c r="P148" s="118"/>
      <c r="Q148" s="118"/>
      <c r="R148" s="118"/>
      <c r="S148" s="203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</row>
    <row r="149">
      <c r="A149" s="118"/>
      <c r="B149" s="118"/>
      <c r="C149" s="118"/>
      <c r="D149" s="203"/>
      <c r="E149" s="118"/>
      <c r="F149" s="118"/>
      <c r="G149" s="118"/>
      <c r="H149" s="118"/>
      <c r="I149" s="203"/>
      <c r="J149" s="118"/>
      <c r="K149" s="118"/>
      <c r="L149" s="118"/>
      <c r="M149" s="118"/>
      <c r="N149" s="203"/>
      <c r="O149" s="118"/>
      <c r="P149" s="118"/>
      <c r="Q149" s="118"/>
      <c r="R149" s="118"/>
      <c r="S149" s="203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</row>
    <row r="150">
      <c r="A150" s="118"/>
      <c r="B150" s="118"/>
      <c r="C150" s="118"/>
      <c r="D150" s="203"/>
      <c r="E150" s="118"/>
      <c r="F150" s="118"/>
      <c r="G150" s="118"/>
      <c r="H150" s="118"/>
      <c r="I150" s="203"/>
      <c r="J150" s="118"/>
      <c r="K150" s="118"/>
      <c r="L150" s="118"/>
      <c r="M150" s="118"/>
      <c r="N150" s="203"/>
      <c r="O150" s="118"/>
      <c r="P150" s="118"/>
      <c r="Q150" s="118"/>
      <c r="R150" s="118"/>
      <c r="S150" s="203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</row>
    <row r="151">
      <c r="A151" s="118"/>
      <c r="B151" s="118"/>
      <c r="C151" s="118"/>
      <c r="D151" s="203"/>
      <c r="E151" s="118"/>
      <c r="F151" s="118"/>
      <c r="G151" s="118"/>
      <c r="H151" s="118"/>
      <c r="I151" s="203"/>
      <c r="J151" s="118"/>
      <c r="K151" s="118"/>
      <c r="L151" s="118"/>
      <c r="M151" s="118"/>
      <c r="N151" s="203"/>
      <c r="O151" s="118"/>
      <c r="P151" s="118"/>
      <c r="Q151" s="118"/>
      <c r="R151" s="118"/>
      <c r="S151" s="203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</row>
    <row r="152">
      <c r="A152" s="118"/>
      <c r="B152" s="118"/>
      <c r="C152" s="118"/>
      <c r="D152" s="203"/>
      <c r="E152" s="118"/>
      <c r="F152" s="118"/>
      <c r="G152" s="118"/>
      <c r="H152" s="118"/>
      <c r="I152" s="203"/>
      <c r="J152" s="118"/>
      <c r="K152" s="118"/>
      <c r="L152" s="118"/>
      <c r="M152" s="118"/>
      <c r="N152" s="203"/>
      <c r="O152" s="118"/>
      <c r="P152" s="118"/>
      <c r="Q152" s="118"/>
      <c r="R152" s="118"/>
      <c r="S152" s="203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</row>
    <row r="153">
      <c r="A153" s="118"/>
      <c r="B153" s="118"/>
      <c r="C153" s="118"/>
      <c r="D153" s="203"/>
      <c r="E153" s="118"/>
      <c r="F153" s="118"/>
      <c r="G153" s="118"/>
      <c r="H153" s="118"/>
      <c r="I153" s="203"/>
      <c r="J153" s="118"/>
      <c r="K153" s="118"/>
      <c r="L153" s="118"/>
      <c r="M153" s="118"/>
      <c r="N153" s="203"/>
      <c r="O153" s="118"/>
      <c r="P153" s="118"/>
      <c r="Q153" s="118"/>
      <c r="R153" s="118"/>
      <c r="S153" s="203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</row>
    <row r="154">
      <c r="A154" s="118"/>
      <c r="B154" s="118"/>
      <c r="C154" s="118"/>
      <c r="D154" s="203"/>
      <c r="E154" s="118"/>
      <c r="F154" s="118"/>
      <c r="G154" s="118"/>
      <c r="H154" s="118"/>
      <c r="I154" s="203"/>
      <c r="J154" s="118"/>
      <c r="K154" s="118"/>
      <c r="L154" s="118"/>
      <c r="M154" s="118"/>
      <c r="N154" s="203"/>
      <c r="O154" s="118"/>
      <c r="P154" s="118"/>
      <c r="Q154" s="118"/>
      <c r="R154" s="118"/>
      <c r="S154" s="203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</row>
    <row r="155">
      <c r="A155" s="118"/>
      <c r="B155" s="118"/>
      <c r="C155" s="118"/>
      <c r="D155" s="203"/>
      <c r="E155" s="118"/>
      <c r="F155" s="118"/>
      <c r="G155" s="118"/>
      <c r="H155" s="118"/>
      <c r="I155" s="203"/>
      <c r="J155" s="118"/>
      <c r="K155" s="118"/>
      <c r="L155" s="118"/>
      <c r="M155" s="118"/>
      <c r="N155" s="203"/>
      <c r="O155" s="118"/>
      <c r="P155" s="118"/>
      <c r="Q155" s="118"/>
      <c r="R155" s="118"/>
      <c r="S155" s="203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</row>
    <row r="156">
      <c r="A156" s="118"/>
      <c r="B156" s="118"/>
      <c r="C156" s="118"/>
      <c r="D156" s="203"/>
      <c r="E156" s="118"/>
      <c r="F156" s="118"/>
      <c r="G156" s="118"/>
      <c r="H156" s="118"/>
      <c r="I156" s="203"/>
      <c r="J156" s="118"/>
      <c r="K156" s="118"/>
      <c r="L156" s="118"/>
      <c r="M156" s="118"/>
      <c r="N156" s="203"/>
      <c r="O156" s="118"/>
      <c r="P156" s="118"/>
      <c r="Q156" s="118"/>
      <c r="R156" s="118"/>
      <c r="S156" s="203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</row>
    <row r="157">
      <c r="A157" s="118"/>
      <c r="B157" s="118"/>
      <c r="C157" s="118"/>
      <c r="D157" s="203"/>
      <c r="E157" s="118"/>
      <c r="F157" s="118"/>
      <c r="G157" s="118"/>
      <c r="H157" s="118"/>
      <c r="I157" s="203"/>
      <c r="J157" s="118"/>
      <c r="K157" s="118"/>
      <c r="L157" s="118"/>
      <c r="M157" s="118"/>
      <c r="N157" s="203"/>
      <c r="O157" s="118"/>
      <c r="P157" s="118"/>
      <c r="Q157" s="118"/>
      <c r="R157" s="118"/>
      <c r="S157" s="203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</row>
    <row r="158">
      <c r="A158" s="118"/>
      <c r="B158" s="118"/>
      <c r="C158" s="118"/>
      <c r="D158" s="203"/>
      <c r="E158" s="118"/>
      <c r="F158" s="118"/>
      <c r="G158" s="118"/>
      <c r="H158" s="118"/>
      <c r="I158" s="203"/>
      <c r="J158" s="118"/>
      <c r="K158" s="118"/>
      <c r="L158" s="118"/>
      <c r="M158" s="118"/>
      <c r="N158" s="203"/>
      <c r="O158" s="118"/>
      <c r="P158" s="118"/>
      <c r="Q158" s="118"/>
      <c r="R158" s="118"/>
      <c r="S158" s="203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</row>
    <row r="159">
      <c r="A159" s="118"/>
      <c r="B159" s="118"/>
      <c r="C159" s="118"/>
      <c r="D159" s="203"/>
      <c r="E159" s="118"/>
      <c r="F159" s="118"/>
      <c r="G159" s="118"/>
      <c r="H159" s="118"/>
      <c r="I159" s="203"/>
      <c r="J159" s="118"/>
      <c r="K159" s="118"/>
      <c r="L159" s="118"/>
      <c r="M159" s="118"/>
      <c r="N159" s="203"/>
      <c r="O159" s="118"/>
      <c r="P159" s="118"/>
      <c r="Q159" s="118"/>
      <c r="R159" s="118"/>
      <c r="S159" s="203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</row>
    <row r="160">
      <c r="A160" s="118"/>
      <c r="B160" s="118"/>
      <c r="C160" s="118"/>
      <c r="D160" s="203"/>
      <c r="E160" s="118"/>
      <c r="F160" s="118"/>
      <c r="G160" s="118"/>
      <c r="H160" s="118"/>
      <c r="I160" s="203"/>
      <c r="J160" s="118"/>
      <c r="K160" s="118"/>
      <c r="L160" s="118"/>
      <c r="M160" s="118"/>
      <c r="N160" s="203"/>
      <c r="O160" s="118"/>
      <c r="P160" s="118"/>
      <c r="Q160" s="118"/>
      <c r="R160" s="118"/>
      <c r="S160" s="203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</row>
    <row r="161">
      <c r="A161" s="118"/>
      <c r="B161" s="118"/>
      <c r="C161" s="118"/>
      <c r="D161" s="203"/>
      <c r="E161" s="118"/>
      <c r="F161" s="118"/>
      <c r="G161" s="118"/>
      <c r="H161" s="118"/>
      <c r="I161" s="203"/>
      <c r="J161" s="118"/>
      <c r="K161" s="118"/>
      <c r="L161" s="118"/>
      <c r="M161" s="118"/>
      <c r="N161" s="203"/>
      <c r="O161" s="118"/>
      <c r="P161" s="118"/>
      <c r="Q161" s="118"/>
      <c r="R161" s="118"/>
      <c r="S161" s="203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</row>
    <row r="162">
      <c r="A162" s="118"/>
      <c r="B162" s="118"/>
      <c r="C162" s="118"/>
      <c r="D162" s="203"/>
      <c r="E162" s="118"/>
      <c r="F162" s="118"/>
      <c r="G162" s="118"/>
      <c r="H162" s="118"/>
      <c r="I162" s="203"/>
      <c r="J162" s="118"/>
      <c r="K162" s="118"/>
      <c r="L162" s="118"/>
      <c r="M162" s="118"/>
      <c r="N162" s="203"/>
      <c r="O162" s="118"/>
      <c r="P162" s="118"/>
      <c r="Q162" s="118"/>
      <c r="R162" s="118"/>
      <c r="S162" s="203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</row>
    <row r="163">
      <c r="A163" s="118"/>
      <c r="B163" s="118"/>
      <c r="C163" s="118"/>
      <c r="D163" s="203"/>
      <c r="E163" s="118"/>
      <c r="F163" s="118"/>
      <c r="G163" s="118"/>
      <c r="H163" s="118"/>
      <c r="I163" s="203"/>
      <c r="J163" s="118"/>
      <c r="K163" s="118"/>
      <c r="L163" s="118"/>
      <c r="M163" s="118"/>
      <c r="N163" s="203"/>
      <c r="O163" s="118"/>
      <c r="P163" s="118"/>
      <c r="Q163" s="118"/>
      <c r="R163" s="118"/>
      <c r="S163" s="203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</row>
    <row r="164">
      <c r="A164" s="118"/>
      <c r="B164" s="118"/>
      <c r="C164" s="118"/>
      <c r="D164" s="203"/>
      <c r="E164" s="118"/>
      <c r="F164" s="118"/>
      <c r="G164" s="118"/>
      <c r="H164" s="118"/>
      <c r="I164" s="203"/>
      <c r="J164" s="118"/>
      <c r="K164" s="118"/>
      <c r="L164" s="118"/>
      <c r="M164" s="118"/>
      <c r="N164" s="203"/>
      <c r="O164" s="118"/>
      <c r="P164" s="118"/>
      <c r="Q164" s="118"/>
      <c r="R164" s="118"/>
      <c r="S164" s="203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</row>
    <row r="165">
      <c r="A165" s="118"/>
      <c r="B165" s="118"/>
      <c r="C165" s="118"/>
      <c r="D165" s="203"/>
      <c r="E165" s="118"/>
      <c r="F165" s="118"/>
      <c r="G165" s="118"/>
      <c r="H165" s="118"/>
      <c r="I165" s="203"/>
      <c r="J165" s="118"/>
      <c r="K165" s="118"/>
      <c r="L165" s="118"/>
      <c r="M165" s="118"/>
      <c r="N165" s="203"/>
      <c r="O165" s="118"/>
      <c r="P165" s="118"/>
      <c r="Q165" s="118"/>
      <c r="R165" s="118"/>
      <c r="S165" s="203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</row>
    <row r="166">
      <c r="A166" s="118"/>
      <c r="B166" s="118"/>
      <c r="C166" s="118"/>
      <c r="D166" s="203"/>
      <c r="E166" s="118"/>
      <c r="F166" s="118"/>
      <c r="G166" s="118"/>
      <c r="H166" s="118"/>
      <c r="I166" s="203"/>
      <c r="J166" s="118"/>
      <c r="K166" s="118"/>
      <c r="L166" s="118"/>
      <c r="M166" s="118"/>
      <c r="N166" s="203"/>
      <c r="O166" s="118"/>
      <c r="P166" s="118"/>
      <c r="Q166" s="118"/>
      <c r="R166" s="118"/>
      <c r="S166" s="203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</row>
    <row r="167">
      <c r="A167" s="118"/>
      <c r="B167" s="118"/>
      <c r="C167" s="118"/>
      <c r="D167" s="203"/>
      <c r="E167" s="118"/>
      <c r="F167" s="118"/>
      <c r="G167" s="118"/>
      <c r="H167" s="118"/>
      <c r="I167" s="203"/>
      <c r="J167" s="118"/>
      <c r="K167" s="118"/>
      <c r="L167" s="118"/>
      <c r="M167" s="118"/>
      <c r="N167" s="203"/>
      <c r="O167" s="118"/>
      <c r="P167" s="118"/>
      <c r="Q167" s="118"/>
      <c r="R167" s="118"/>
      <c r="S167" s="203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</row>
    <row r="168">
      <c r="A168" s="118"/>
      <c r="B168" s="118"/>
      <c r="C168" s="118"/>
      <c r="D168" s="203"/>
      <c r="E168" s="118"/>
      <c r="F168" s="118"/>
      <c r="G168" s="118"/>
      <c r="H168" s="118"/>
      <c r="I168" s="203"/>
      <c r="J168" s="118"/>
      <c r="K168" s="118"/>
      <c r="L168" s="118"/>
      <c r="M168" s="118"/>
      <c r="N168" s="203"/>
      <c r="O168" s="118"/>
      <c r="P168" s="118"/>
      <c r="Q168" s="118"/>
      <c r="R168" s="118"/>
      <c r="S168" s="203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</row>
    <row r="169">
      <c r="A169" s="118"/>
      <c r="B169" s="118"/>
      <c r="C169" s="118"/>
      <c r="D169" s="203"/>
      <c r="E169" s="118"/>
      <c r="F169" s="118"/>
      <c r="G169" s="118"/>
      <c r="H169" s="118"/>
      <c r="I169" s="203"/>
      <c r="J169" s="118"/>
      <c r="K169" s="118"/>
      <c r="L169" s="118"/>
      <c r="M169" s="118"/>
      <c r="N169" s="203"/>
      <c r="O169" s="118"/>
      <c r="P169" s="118"/>
      <c r="Q169" s="118"/>
      <c r="R169" s="118"/>
      <c r="S169" s="203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</row>
    <row r="170">
      <c r="A170" s="118"/>
      <c r="B170" s="118"/>
      <c r="C170" s="118"/>
      <c r="D170" s="203"/>
      <c r="E170" s="118"/>
      <c r="F170" s="118"/>
      <c r="G170" s="118"/>
      <c r="H170" s="118"/>
      <c r="I170" s="203"/>
      <c r="J170" s="118"/>
      <c r="K170" s="118"/>
      <c r="L170" s="118"/>
      <c r="M170" s="118"/>
      <c r="N170" s="203"/>
      <c r="O170" s="118"/>
      <c r="P170" s="118"/>
      <c r="Q170" s="118"/>
      <c r="R170" s="118"/>
      <c r="S170" s="203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</row>
    <row r="171">
      <c r="A171" s="118"/>
      <c r="B171" s="118"/>
      <c r="C171" s="118"/>
      <c r="D171" s="203"/>
      <c r="E171" s="118"/>
      <c r="F171" s="118"/>
      <c r="G171" s="118"/>
      <c r="H171" s="118"/>
      <c r="I171" s="203"/>
      <c r="J171" s="118"/>
      <c r="K171" s="118"/>
      <c r="L171" s="118"/>
      <c r="M171" s="118"/>
      <c r="N171" s="203"/>
      <c r="O171" s="118"/>
      <c r="P171" s="118"/>
      <c r="Q171" s="118"/>
      <c r="R171" s="118"/>
      <c r="S171" s="203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</row>
    <row r="172">
      <c r="A172" s="118"/>
      <c r="B172" s="118"/>
      <c r="C172" s="118"/>
      <c r="D172" s="203"/>
      <c r="E172" s="118"/>
      <c r="F172" s="118"/>
      <c r="G172" s="118"/>
      <c r="H172" s="118"/>
      <c r="I172" s="203"/>
      <c r="J172" s="118"/>
      <c r="K172" s="118"/>
      <c r="L172" s="118"/>
      <c r="M172" s="118"/>
      <c r="N172" s="203"/>
      <c r="O172" s="118"/>
      <c r="P172" s="118"/>
      <c r="Q172" s="118"/>
      <c r="R172" s="118"/>
      <c r="S172" s="203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</row>
    <row r="173">
      <c r="A173" s="118"/>
      <c r="B173" s="118"/>
      <c r="C173" s="118"/>
      <c r="D173" s="203"/>
      <c r="E173" s="118"/>
      <c r="F173" s="118"/>
      <c r="G173" s="118"/>
      <c r="H173" s="118"/>
      <c r="I173" s="203"/>
      <c r="J173" s="118"/>
      <c r="K173" s="118"/>
      <c r="L173" s="118"/>
      <c r="M173" s="118"/>
      <c r="N173" s="203"/>
      <c r="O173" s="118"/>
      <c r="P173" s="118"/>
      <c r="Q173" s="118"/>
      <c r="R173" s="118"/>
      <c r="S173" s="203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</row>
    <row r="174">
      <c r="A174" s="118"/>
      <c r="B174" s="118"/>
      <c r="C174" s="118"/>
      <c r="D174" s="203"/>
      <c r="E174" s="118"/>
      <c r="F174" s="118"/>
      <c r="G174" s="118"/>
      <c r="H174" s="118"/>
      <c r="I174" s="203"/>
      <c r="J174" s="118"/>
      <c r="K174" s="118"/>
      <c r="L174" s="118"/>
      <c r="M174" s="118"/>
      <c r="N174" s="203"/>
      <c r="O174" s="118"/>
      <c r="P174" s="118"/>
      <c r="Q174" s="118"/>
      <c r="R174" s="118"/>
      <c r="S174" s="203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</row>
    <row r="175">
      <c r="A175" s="118"/>
      <c r="B175" s="118"/>
      <c r="C175" s="118"/>
      <c r="D175" s="203"/>
      <c r="E175" s="118"/>
      <c r="F175" s="118"/>
      <c r="G175" s="118"/>
      <c r="H175" s="118"/>
      <c r="I175" s="203"/>
      <c r="J175" s="118"/>
      <c r="K175" s="118"/>
      <c r="L175" s="118"/>
      <c r="M175" s="118"/>
      <c r="N175" s="203"/>
      <c r="O175" s="118"/>
      <c r="P175" s="118"/>
      <c r="Q175" s="118"/>
      <c r="R175" s="118"/>
      <c r="S175" s="203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</row>
    <row r="176">
      <c r="A176" s="118"/>
      <c r="B176" s="118"/>
      <c r="C176" s="118"/>
      <c r="D176" s="203"/>
      <c r="E176" s="118"/>
      <c r="F176" s="118"/>
      <c r="G176" s="118"/>
      <c r="H176" s="118"/>
      <c r="I176" s="203"/>
      <c r="J176" s="118"/>
      <c r="K176" s="118"/>
      <c r="L176" s="118"/>
      <c r="M176" s="118"/>
      <c r="N176" s="203"/>
      <c r="O176" s="118"/>
      <c r="P176" s="118"/>
      <c r="Q176" s="118"/>
      <c r="R176" s="118"/>
      <c r="S176" s="203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</row>
    <row r="177">
      <c r="A177" s="118"/>
      <c r="B177" s="118"/>
      <c r="C177" s="118"/>
      <c r="D177" s="203"/>
      <c r="E177" s="118"/>
      <c r="F177" s="118"/>
      <c r="G177" s="118"/>
      <c r="H177" s="118"/>
      <c r="I177" s="203"/>
      <c r="J177" s="118"/>
      <c r="K177" s="118"/>
      <c r="L177" s="118"/>
      <c r="M177" s="118"/>
      <c r="N177" s="203"/>
      <c r="O177" s="118"/>
      <c r="P177" s="118"/>
      <c r="Q177" s="118"/>
      <c r="R177" s="118"/>
      <c r="S177" s="203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</row>
    <row r="178">
      <c r="A178" s="118"/>
      <c r="B178" s="118"/>
      <c r="C178" s="118"/>
      <c r="D178" s="203"/>
      <c r="E178" s="118"/>
      <c r="F178" s="118"/>
      <c r="G178" s="118"/>
      <c r="H178" s="118"/>
      <c r="I178" s="203"/>
      <c r="J178" s="118"/>
      <c r="K178" s="118"/>
      <c r="L178" s="118"/>
      <c r="M178" s="118"/>
      <c r="N178" s="203"/>
      <c r="O178" s="118"/>
      <c r="P178" s="118"/>
      <c r="Q178" s="118"/>
      <c r="R178" s="118"/>
      <c r="S178" s="203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</row>
    <row r="179">
      <c r="A179" s="118"/>
      <c r="B179" s="118"/>
      <c r="C179" s="118"/>
      <c r="D179" s="203"/>
      <c r="E179" s="118"/>
      <c r="F179" s="118"/>
      <c r="G179" s="118"/>
      <c r="H179" s="118"/>
      <c r="I179" s="203"/>
      <c r="J179" s="118"/>
      <c r="K179" s="118"/>
      <c r="L179" s="118"/>
      <c r="M179" s="118"/>
      <c r="N179" s="203"/>
      <c r="O179" s="118"/>
      <c r="P179" s="118"/>
      <c r="Q179" s="118"/>
      <c r="R179" s="118"/>
      <c r="S179" s="203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</row>
    <row r="180">
      <c r="A180" s="118"/>
      <c r="B180" s="118"/>
      <c r="C180" s="118"/>
      <c r="D180" s="203"/>
      <c r="E180" s="118"/>
      <c r="F180" s="118"/>
      <c r="G180" s="118"/>
      <c r="H180" s="118"/>
      <c r="I180" s="203"/>
      <c r="J180" s="118"/>
      <c r="K180" s="118"/>
      <c r="L180" s="118"/>
      <c r="M180" s="118"/>
      <c r="N180" s="203"/>
      <c r="O180" s="118"/>
      <c r="P180" s="118"/>
      <c r="Q180" s="118"/>
      <c r="R180" s="118"/>
      <c r="S180" s="203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</row>
    <row r="181">
      <c r="A181" s="118"/>
      <c r="B181" s="118"/>
      <c r="C181" s="118"/>
      <c r="D181" s="203"/>
      <c r="E181" s="118"/>
      <c r="F181" s="118"/>
      <c r="G181" s="118"/>
      <c r="H181" s="118"/>
      <c r="I181" s="203"/>
      <c r="J181" s="118"/>
      <c r="K181" s="118"/>
      <c r="L181" s="118"/>
      <c r="M181" s="118"/>
      <c r="N181" s="203"/>
      <c r="O181" s="118"/>
      <c r="P181" s="118"/>
      <c r="Q181" s="118"/>
      <c r="R181" s="118"/>
      <c r="S181" s="203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</row>
    <row r="182">
      <c r="A182" s="118"/>
      <c r="B182" s="118"/>
      <c r="C182" s="118"/>
      <c r="D182" s="203"/>
      <c r="E182" s="118"/>
      <c r="F182" s="118"/>
      <c r="G182" s="118"/>
      <c r="H182" s="118"/>
      <c r="I182" s="203"/>
      <c r="J182" s="118"/>
      <c r="K182" s="118"/>
      <c r="L182" s="118"/>
      <c r="M182" s="118"/>
      <c r="N182" s="203"/>
      <c r="O182" s="118"/>
      <c r="P182" s="118"/>
      <c r="Q182" s="118"/>
      <c r="R182" s="118"/>
      <c r="S182" s="203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</row>
    <row r="183">
      <c r="A183" s="118"/>
      <c r="B183" s="118"/>
      <c r="C183" s="118"/>
      <c r="D183" s="203"/>
      <c r="E183" s="118"/>
      <c r="F183" s="118"/>
      <c r="G183" s="118"/>
      <c r="H183" s="118"/>
      <c r="I183" s="203"/>
      <c r="J183" s="118"/>
      <c r="K183" s="118"/>
      <c r="L183" s="118"/>
      <c r="M183" s="118"/>
      <c r="N183" s="203"/>
      <c r="O183" s="118"/>
      <c r="P183" s="118"/>
      <c r="Q183" s="118"/>
      <c r="R183" s="118"/>
      <c r="S183" s="203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</row>
    <row r="184">
      <c r="A184" s="118"/>
      <c r="B184" s="118"/>
      <c r="C184" s="118"/>
      <c r="D184" s="203"/>
      <c r="E184" s="118"/>
      <c r="F184" s="118"/>
      <c r="G184" s="118"/>
      <c r="H184" s="118"/>
      <c r="I184" s="203"/>
      <c r="J184" s="118"/>
      <c r="K184" s="118"/>
      <c r="L184" s="118"/>
      <c r="M184" s="118"/>
      <c r="N184" s="203"/>
      <c r="O184" s="118"/>
      <c r="P184" s="118"/>
      <c r="Q184" s="118"/>
      <c r="R184" s="118"/>
      <c r="S184" s="203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</row>
    <row r="185">
      <c r="A185" s="118"/>
      <c r="B185" s="118"/>
      <c r="C185" s="118"/>
      <c r="D185" s="203"/>
      <c r="E185" s="118"/>
      <c r="F185" s="118"/>
      <c r="G185" s="118"/>
      <c r="H185" s="118"/>
      <c r="I185" s="203"/>
      <c r="J185" s="118"/>
      <c r="K185" s="118"/>
      <c r="L185" s="118"/>
      <c r="M185" s="118"/>
      <c r="N185" s="203"/>
      <c r="O185" s="118"/>
      <c r="P185" s="118"/>
      <c r="Q185" s="118"/>
      <c r="R185" s="118"/>
      <c r="S185" s="203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</row>
    <row r="186">
      <c r="A186" s="118"/>
      <c r="B186" s="118"/>
      <c r="C186" s="118"/>
      <c r="D186" s="203"/>
      <c r="E186" s="118"/>
      <c r="F186" s="118"/>
      <c r="G186" s="118"/>
      <c r="H186" s="118"/>
      <c r="I186" s="203"/>
      <c r="J186" s="118"/>
      <c r="K186" s="118"/>
      <c r="L186" s="118"/>
      <c r="M186" s="118"/>
      <c r="N186" s="203"/>
      <c r="O186" s="118"/>
      <c r="P186" s="118"/>
      <c r="Q186" s="118"/>
      <c r="R186" s="118"/>
      <c r="S186" s="203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</row>
    <row r="187">
      <c r="A187" s="118"/>
      <c r="B187" s="118"/>
      <c r="C187" s="118"/>
      <c r="D187" s="203"/>
      <c r="E187" s="118"/>
      <c r="F187" s="118"/>
      <c r="G187" s="118"/>
      <c r="H187" s="118"/>
      <c r="I187" s="203"/>
      <c r="J187" s="118"/>
      <c r="K187" s="118"/>
      <c r="L187" s="118"/>
      <c r="M187" s="118"/>
      <c r="N187" s="203"/>
      <c r="O187" s="118"/>
      <c r="P187" s="118"/>
      <c r="Q187" s="118"/>
      <c r="R187" s="118"/>
      <c r="S187" s="203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</row>
    <row r="188">
      <c r="A188" s="118"/>
      <c r="B188" s="118"/>
      <c r="C188" s="118"/>
      <c r="D188" s="203"/>
      <c r="E188" s="118"/>
      <c r="F188" s="118"/>
      <c r="G188" s="118"/>
      <c r="H188" s="118"/>
      <c r="I188" s="203"/>
      <c r="J188" s="118"/>
      <c r="K188" s="118"/>
      <c r="L188" s="118"/>
      <c r="M188" s="118"/>
      <c r="N188" s="203"/>
      <c r="O188" s="118"/>
      <c r="P188" s="118"/>
      <c r="Q188" s="118"/>
      <c r="R188" s="118"/>
      <c r="S188" s="203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</row>
    <row r="189">
      <c r="A189" s="118"/>
      <c r="B189" s="118"/>
      <c r="C189" s="118"/>
      <c r="D189" s="203"/>
      <c r="E189" s="118"/>
      <c r="F189" s="118"/>
      <c r="G189" s="118"/>
      <c r="H189" s="118"/>
      <c r="I189" s="203"/>
      <c r="J189" s="118"/>
      <c r="K189" s="118"/>
      <c r="L189" s="118"/>
      <c r="M189" s="118"/>
      <c r="N189" s="203"/>
      <c r="O189" s="118"/>
      <c r="P189" s="118"/>
      <c r="Q189" s="118"/>
      <c r="R189" s="118"/>
      <c r="S189" s="203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</row>
    <row r="190">
      <c r="A190" s="118"/>
      <c r="B190" s="118"/>
      <c r="C190" s="118"/>
      <c r="D190" s="203"/>
      <c r="E190" s="118"/>
      <c r="F190" s="118"/>
      <c r="G190" s="118"/>
      <c r="H190" s="118"/>
      <c r="I190" s="203"/>
      <c r="J190" s="118"/>
      <c r="K190" s="118"/>
      <c r="L190" s="118"/>
      <c r="M190" s="118"/>
      <c r="N190" s="203"/>
      <c r="O190" s="118"/>
      <c r="P190" s="118"/>
      <c r="Q190" s="118"/>
      <c r="R190" s="118"/>
      <c r="S190" s="203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</row>
    <row r="191">
      <c r="A191" s="118"/>
      <c r="B191" s="118"/>
      <c r="C191" s="118"/>
      <c r="D191" s="203"/>
      <c r="E191" s="118"/>
      <c r="F191" s="118"/>
      <c r="G191" s="118"/>
      <c r="H191" s="118"/>
      <c r="I191" s="203"/>
      <c r="J191" s="118"/>
      <c r="K191" s="118"/>
      <c r="L191" s="118"/>
      <c r="M191" s="118"/>
      <c r="N191" s="203"/>
      <c r="O191" s="118"/>
      <c r="P191" s="118"/>
      <c r="Q191" s="118"/>
      <c r="R191" s="118"/>
      <c r="S191" s="203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</row>
    <row r="192">
      <c r="A192" s="118"/>
      <c r="B192" s="118"/>
      <c r="C192" s="118"/>
      <c r="D192" s="203"/>
      <c r="E192" s="118"/>
      <c r="F192" s="118"/>
      <c r="G192" s="118"/>
      <c r="H192" s="118"/>
      <c r="I192" s="203"/>
      <c r="J192" s="118"/>
      <c r="K192" s="118"/>
      <c r="L192" s="118"/>
      <c r="M192" s="118"/>
      <c r="N192" s="203"/>
      <c r="O192" s="118"/>
      <c r="P192" s="118"/>
      <c r="Q192" s="118"/>
      <c r="R192" s="118"/>
      <c r="S192" s="203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</row>
    <row r="193">
      <c r="A193" s="118"/>
      <c r="B193" s="118"/>
      <c r="C193" s="118"/>
      <c r="D193" s="203"/>
      <c r="E193" s="118"/>
      <c r="F193" s="118"/>
      <c r="G193" s="118"/>
      <c r="H193" s="118"/>
      <c r="I193" s="203"/>
      <c r="J193" s="118"/>
      <c r="K193" s="118"/>
      <c r="L193" s="118"/>
      <c r="M193" s="118"/>
      <c r="N193" s="203"/>
      <c r="O193" s="118"/>
      <c r="P193" s="118"/>
      <c r="Q193" s="118"/>
      <c r="R193" s="118"/>
      <c r="S193" s="203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</row>
    <row r="194">
      <c r="A194" s="118"/>
      <c r="B194" s="118"/>
      <c r="C194" s="118"/>
      <c r="D194" s="203"/>
      <c r="E194" s="118"/>
      <c r="F194" s="118"/>
      <c r="G194" s="118"/>
      <c r="H194" s="118"/>
      <c r="I194" s="203"/>
      <c r="J194" s="118"/>
      <c r="K194" s="118"/>
      <c r="L194" s="118"/>
      <c r="M194" s="118"/>
      <c r="N194" s="203"/>
      <c r="O194" s="118"/>
      <c r="P194" s="118"/>
      <c r="Q194" s="118"/>
      <c r="R194" s="118"/>
      <c r="S194" s="203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</row>
    <row r="195">
      <c r="A195" s="118"/>
      <c r="B195" s="118"/>
      <c r="C195" s="118"/>
      <c r="D195" s="203"/>
      <c r="E195" s="118"/>
      <c r="F195" s="118"/>
      <c r="G195" s="118"/>
      <c r="H195" s="118"/>
      <c r="I195" s="203"/>
      <c r="J195" s="118"/>
      <c r="K195" s="118"/>
      <c r="L195" s="118"/>
      <c r="M195" s="118"/>
      <c r="N195" s="203"/>
      <c r="O195" s="118"/>
      <c r="P195" s="118"/>
      <c r="Q195" s="118"/>
      <c r="R195" s="118"/>
      <c r="S195" s="203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</row>
    <row r="196">
      <c r="A196" s="118"/>
      <c r="B196" s="118"/>
      <c r="C196" s="118"/>
      <c r="D196" s="203"/>
      <c r="E196" s="118"/>
      <c r="F196" s="118"/>
      <c r="G196" s="118"/>
      <c r="H196" s="118"/>
      <c r="I196" s="203"/>
      <c r="J196" s="118"/>
      <c r="K196" s="118"/>
      <c r="L196" s="118"/>
      <c r="M196" s="118"/>
      <c r="N196" s="203"/>
      <c r="O196" s="118"/>
      <c r="P196" s="118"/>
      <c r="Q196" s="118"/>
      <c r="R196" s="118"/>
      <c r="S196" s="203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</row>
    <row r="197">
      <c r="A197" s="118"/>
      <c r="B197" s="118"/>
      <c r="C197" s="118"/>
      <c r="D197" s="203"/>
      <c r="E197" s="118"/>
      <c r="F197" s="118"/>
      <c r="G197" s="118"/>
      <c r="H197" s="118"/>
      <c r="I197" s="203"/>
      <c r="J197" s="118"/>
      <c r="K197" s="118"/>
      <c r="L197" s="118"/>
      <c r="M197" s="118"/>
      <c r="N197" s="203"/>
      <c r="O197" s="118"/>
      <c r="P197" s="118"/>
      <c r="Q197" s="118"/>
      <c r="R197" s="118"/>
      <c r="S197" s="203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</row>
    <row r="198">
      <c r="A198" s="118"/>
      <c r="B198" s="118"/>
      <c r="C198" s="118"/>
      <c r="D198" s="203"/>
      <c r="E198" s="118"/>
      <c r="F198" s="118"/>
      <c r="G198" s="118"/>
      <c r="H198" s="118"/>
      <c r="I198" s="203"/>
      <c r="J198" s="118"/>
      <c r="K198" s="118"/>
      <c r="L198" s="118"/>
      <c r="M198" s="118"/>
      <c r="N198" s="203"/>
      <c r="O198" s="118"/>
      <c r="P198" s="118"/>
      <c r="Q198" s="118"/>
      <c r="R198" s="118"/>
      <c r="S198" s="203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</row>
    <row r="199">
      <c r="A199" s="118"/>
      <c r="B199" s="118"/>
      <c r="C199" s="118"/>
      <c r="D199" s="203"/>
      <c r="E199" s="118"/>
      <c r="F199" s="118"/>
      <c r="G199" s="118"/>
      <c r="H199" s="118"/>
      <c r="I199" s="203"/>
      <c r="J199" s="118"/>
      <c r="K199" s="118"/>
      <c r="L199" s="118"/>
      <c r="M199" s="118"/>
      <c r="N199" s="203"/>
      <c r="O199" s="118"/>
      <c r="P199" s="118"/>
      <c r="Q199" s="118"/>
      <c r="R199" s="118"/>
      <c r="S199" s="203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</row>
    <row r="200">
      <c r="A200" s="118"/>
      <c r="B200" s="118"/>
      <c r="C200" s="118"/>
      <c r="D200" s="203"/>
      <c r="E200" s="118"/>
      <c r="F200" s="118"/>
      <c r="G200" s="118"/>
      <c r="H200" s="118"/>
      <c r="I200" s="203"/>
      <c r="J200" s="118"/>
      <c r="K200" s="118"/>
      <c r="L200" s="118"/>
      <c r="M200" s="118"/>
      <c r="N200" s="203"/>
      <c r="O200" s="118"/>
      <c r="P200" s="118"/>
      <c r="Q200" s="118"/>
      <c r="R200" s="118"/>
      <c r="S200" s="203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</row>
    <row r="201">
      <c r="A201" s="118"/>
      <c r="B201" s="118"/>
      <c r="C201" s="118"/>
      <c r="D201" s="203"/>
      <c r="E201" s="118"/>
      <c r="F201" s="118"/>
      <c r="G201" s="118"/>
      <c r="H201" s="118"/>
      <c r="I201" s="203"/>
      <c r="J201" s="118"/>
      <c r="K201" s="118"/>
      <c r="L201" s="118"/>
      <c r="M201" s="118"/>
      <c r="N201" s="203"/>
      <c r="O201" s="118"/>
      <c r="P201" s="118"/>
      <c r="Q201" s="118"/>
      <c r="R201" s="118"/>
      <c r="S201" s="203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</row>
    <row r="202">
      <c r="A202" s="118"/>
      <c r="B202" s="118"/>
      <c r="C202" s="118"/>
      <c r="D202" s="203"/>
      <c r="E202" s="118"/>
      <c r="F202" s="118"/>
      <c r="G202" s="118"/>
      <c r="H202" s="118"/>
      <c r="I202" s="203"/>
      <c r="J202" s="118"/>
      <c r="K202" s="118"/>
      <c r="L202" s="118"/>
      <c r="M202" s="118"/>
      <c r="N202" s="203"/>
      <c r="O202" s="118"/>
      <c r="P202" s="118"/>
      <c r="Q202" s="118"/>
      <c r="R202" s="118"/>
      <c r="S202" s="203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</row>
    <row r="203">
      <c r="A203" s="118"/>
      <c r="B203" s="118"/>
      <c r="C203" s="118"/>
      <c r="D203" s="203"/>
      <c r="E203" s="118"/>
      <c r="F203" s="118"/>
      <c r="G203" s="118"/>
      <c r="H203" s="118"/>
      <c r="I203" s="203"/>
      <c r="J203" s="118"/>
      <c r="K203" s="118"/>
      <c r="L203" s="118"/>
      <c r="M203" s="118"/>
      <c r="N203" s="203"/>
      <c r="O203" s="118"/>
      <c r="P203" s="118"/>
      <c r="Q203" s="118"/>
      <c r="R203" s="118"/>
      <c r="S203" s="203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</row>
    <row r="204">
      <c r="A204" s="118"/>
      <c r="B204" s="118"/>
      <c r="C204" s="118"/>
      <c r="D204" s="203"/>
      <c r="E204" s="118"/>
      <c r="F204" s="118"/>
      <c r="G204" s="118"/>
      <c r="H204" s="118"/>
      <c r="I204" s="203"/>
      <c r="J204" s="118"/>
      <c r="K204" s="118"/>
      <c r="L204" s="118"/>
      <c r="M204" s="118"/>
      <c r="N204" s="203"/>
      <c r="O204" s="118"/>
      <c r="P204" s="118"/>
      <c r="Q204" s="118"/>
      <c r="R204" s="118"/>
      <c r="S204" s="203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</row>
    <row r="205">
      <c r="A205" s="118"/>
      <c r="B205" s="118"/>
      <c r="C205" s="118"/>
      <c r="D205" s="203"/>
      <c r="E205" s="118"/>
      <c r="F205" s="118"/>
      <c r="G205" s="118"/>
      <c r="H205" s="118"/>
      <c r="I205" s="203"/>
      <c r="J205" s="118"/>
      <c r="K205" s="118"/>
      <c r="L205" s="118"/>
      <c r="M205" s="118"/>
      <c r="N205" s="203"/>
      <c r="O205" s="118"/>
      <c r="P205" s="118"/>
      <c r="Q205" s="118"/>
      <c r="R205" s="118"/>
      <c r="S205" s="203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</row>
    <row r="206">
      <c r="A206" s="118"/>
      <c r="B206" s="118"/>
      <c r="C206" s="118"/>
      <c r="D206" s="203"/>
      <c r="E206" s="118"/>
      <c r="F206" s="118"/>
      <c r="G206" s="118"/>
      <c r="H206" s="118"/>
      <c r="I206" s="203"/>
      <c r="J206" s="118"/>
      <c r="K206" s="118"/>
      <c r="L206" s="118"/>
      <c r="M206" s="118"/>
      <c r="N206" s="203"/>
      <c r="O206" s="118"/>
      <c r="P206" s="118"/>
      <c r="Q206" s="118"/>
      <c r="R206" s="118"/>
      <c r="S206" s="203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</row>
    <row r="207">
      <c r="A207" s="118"/>
      <c r="B207" s="118"/>
      <c r="C207" s="118"/>
      <c r="D207" s="203"/>
      <c r="E207" s="118"/>
      <c r="F207" s="118"/>
      <c r="G207" s="118"/>
      <c r="H207" s="118"/>
      <c r="I207" s="203"/>
      <c r="J207" s="118"/>
      <c r="K207" s="118"/>
      <c r="L207" s="118"/>
      <c r="M207" s="118"/>
      <c r="N207" s="203"/>
      <c r="O207" s="118"/>
      <c r="P207" s="118"/>
      <c r="Q207" s="118"/>
      <c r="R207" s="118"/>
      <c r="S207" s="203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</row>
    <row r="208">
      <c r="A208" s="118"/>
      <c r="B208" s="118"/>
      <c r="C208" s="118"/>
      <c r="D208" s="203"/>
      <c r="E208" s="118"/>
      <c r="F208" s="118"/>
      <c r="G208" s="118"/>
      <c r="H208" s="118"/>
      <c r="I208" s="203"/>
      <c r="J208" s="118"/>
      <c r="K208" s="118"/>
      <c r="L208" s="118"/>
      <c r="M208" s="118"/>
      <c r="N208" s="203"/>
      <c r="O208" s="118"/>
      <c r="P208" s="118"/>
      <c r="Q208" s="118"/>
      <c r="R208" s="118"/>
      <c r="S208" s="203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</row>
    <row r="209">
      <c r="A209" s="118"/>
      <c r="B209" s="118"/>
      <c r="C209" s="118"/>
      <c r="D209" s="203"/>
      <c r="E209" s="118"/>
      <c r="F209" s="118"/>
      <c r="G209" s="118"/>
      <c r="H209" s="118"/>
      <c r="I209" s="203"/>
      <c r="J209" s="118"/>
      <c r="K209" s="118"/>
      <c r="L209" s="118"/>
      <c r="M209" s="118"/>
      <c r="N209" s="203"/>
      <c r="O209" s="118"/>
      <c r="P209" s="118"/>
      <c r="Q209" s="118"/>
      <c r="R209" s="118"/>
      <c r="S209" s="203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</row>
    <row r="210">
      <c r="A210" s="118"/>
      <c r="B210" s="118"/>
      <c r="C210" s="118"/>
      <c r="D210" s="203"/>
      <c r="E210" s="118"/>
      <c r="F210" s="118"/>
      <c r="G210" s="118"/>
      <c r="H210" s="118"/>
      <c r="I210" s="203"/>
      <c r="J210" s="118"/>
      <c r="K210" s="118"/>
      <c r="L210" s="118"/>
      <c r="M210" s="118"/>
      <c r="N210" s="203"/>
      <c r="O210" s="118"/>
      <c r="P210" s="118"/>
      <c r="Q210" s="118"/>
      <c r="R210" s="118"/>
      <c r="S210" s="203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</row>
    <row r="211">
      <c r="A211" s="118"/>
      <c r="B211" s="118"/>
      <c r="C211" s="118"/>
      <c r="D211" s="203"/>
      <c r="E211" s="118"/>
      <c r="F211" s="118"/>
      <c r="G211" s="118"/>
      <c r="H211" s="118"/>
      <c r="I211" s="203"/>
      <c r="J211" s="118"/>
      <c r="K211" s="118"/>
      <c r="L211" s="118"/>
      <c r="M211" s="118"/>
      <c r="N211" s="203"/>
      <c r="O211" s="118"/>
      <c r="P211" s="118"/>
      <c r="Q211" s="118"/>
      <c r="R211" s="118"/>
      <c r="S211" s="203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</row>
    <row r="212">
      <c r="A212" s="118"/>
      <c r="B212" s="118"/>
      <c r="C212" s="118"/>
      <c r="D212" s="203"/>
      <c r="E212" s="118"/>
      <c r="F212" s="118"/>
      <c r="G212" s="118"/>
      <c r="H212" s="118"/>
      <c r="I212" s="203"/>
      <c r="J212" s="118"/>
      <c r="K212" s="118"/>
      <c r="L212" s="118"/>
      <c r="M212" s="118"/>
      <c r="N212" s="203"/>
      <c r="O212" s="118"/>
      <c r="P212" s="118"/>
      <c r="Q212" s="118"/>
      <c r="R212" s="118"/>
      <c r="S212" s="203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</row>
    <row r="213">
      <c r="A213" s="118"/>
      <c r="B213" s="118"/>
      <c r="C213" s="118"/>
      <c r="D213" s="203"/>
      <c r="E213" s="118"/>
      <c r="F213" s="118"/>
      <c r="G213" s="118"/>
      <c r="H213" s="118"/>
      <c r="I213" s="203"/>
      <c r="J213" s="118"/>
      <c r="K213" s="118"/>
      <c r="L213" s="118"/>
      <c r="M213" s="118"/>
      <c r="N213" s="203"/>
      <c r="O213" s="118"/>
      <c r="P213" s="118"/>
      <c r="Q213" s="118"/>
      <c r="R213" s="118"/>
      <c r="S213" s="203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</row>
    <row r="214">
      <c r="A214" s="118"/>
      <c r="B214" s="118"/>
      <c r="C214" s="118"/>
      <c r="D214" s="203"/>
      <c r="E214" s="118"/>
      <c r="F214" s="118"/>
      <c r="G214" s="118"/>
      <c r="H214" s="118"/>
      <c r="I214" s="203"/>
      <c r="J214" s="118"/>
      <c r="K214" s="118"/>
      <c r="L214" s="118"/>
      <c r="M214" s="118"/>
      <c r="N214" s="203"/>
      <c r="O214" s="118"/>
      <c r="P214" s="118"/>
      <c r="Q214" s="118"/>
      <c r="R214" s="118"/>
      <c r="S214" s="203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</row>
    <row r="215">
      <c r="A215" s="118"/>
      <c r="B215" s="118"/>
      <c r="C215" s="118"/>
      <c r="D215" s="203"/>
      <c r="E215" s="118"/>
      <c r="F215" s="118"/>
      <c r="G215" s="118"/>
      <c r="H215" s="118"/>
      <c r="I215" s="203"/>
      <c r="J215" s="118"/>
      <c r="K215" s="118"/>
      <c r="L215" s="118"/>
      <c r="M215" s="118"/>
      <c r="N215" s="203"/>
      <c r="O215" s="118"/>
      <c r="P215" s="118"/>
      <c r="Q215" s="118"/>
      <c r="R215" s="118"/>
      <c r="S215" s="203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</row>
    <row r="216">
      <c r="A216" s="118"/>
      <c r="B216" s="118"/>
      <c r="C216" s="118"/>
      <c r="D216" s="203"/>
      <c r="E216" s="118"/>
      <c r="F216" s="118"/>
      <c r="G216" s="118"/>
      <c r="H216" s="118"/>
      <c r="I216" s="203"/>
      <c r="J216" s="118"/>
      <c r="K216" s="118"/>
      <c r="L216" s="118"/>
      <c r="M216" s="118"/>
      <c r="N216" s="203"/>
      <c r="O216" s="118"/>
      <c r="P216" s="118"/>
      <c r="Q216" s="118"/>
      <c r="R216" s="118"/>
      <c r="S216" s="203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</row>
    <row r="217">
      <c r="A217" s="118"/>
      <c r="B217" s="118"/>
      <c r="C217" s="118"/>
      <c r="D217" s="203"/>
      <c r="E217" s="118"/>
      <c r="F217" s="118"/>
      <c r="G217" s="118"/>
      <c r="H217" s="118"/>
      <c r="I217" s="203"/>
      <c r="J217" s="118"/>
      <c r="K217" s="118"/>
      <c r="L217" s="118"/>
      <c r="M217" s="118"/>
      <c r="N217" s="203"/>
      <c r="O217" s="118"/>
      <c r="P217" s="118"/>
      <c r="Q217" s="118"/>
      <c r="R217" s="118"/>
      <c r="S217" s="203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</row>
    <row r="218">
      <c r="A218" s="118"/>
      <c r="B218" s="118"/>
      <c r="C218" s="118"/>
      <c r="D218" s="203"/>
      <c r="E218" s="118"/>
      <c r="F218" s="118"/>
      <c r="G218" s="118"/>
      <c r="H218" s="118"/>
      <c r="I218" s="203"/>
      <c r="J218" s="118"/>
      <c r="K218" s="118"/>
      <c r="L218" s="118"/>
      <c r="M218" s="118"/>
      <c r="N218" s="203"/>
      <c r="O218" s="118"/>
      <c r="P218" s="118"/>
      <c r="Q218" s="118"/>
      <c r="R218" s="118"/>
      <c r="S218" s="203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</row>
    <row r="219">
      <c r="A219" s="118"/>
      <c r="B219" s="118"/>
      <c r="C219" s="118"/>
      <c r="D219" s="203"/>
      <c r="E219" s="118"/>
      <c r="F219" s="118"/>
      <c r="G219" s="118"/>
      <c r="H219" s="118"/>
      <c r="I219" s="203"/>
      <c r="J219" s="118"/>
      <c r="K219" s="118"/>
      <c r="L219" s="118"/>
      <c r="M219" s="118"/>
      <c r="N219" s="203"/>
      <c r="O219" s="118"/>
      <c r="P219" s="118"/>
      <c r="Q219" s="118"/>
      <c r="R219" s="118"/>
      <c r="S219" s="203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</row>
    <row r="220">
      <c r="A220" s="118"/>
      <c r="B220" s="118"/>
      <c r="C220" s="118"/>
      <c r="D220" s="203"/>
      <c r="E220" s="118"/>
      <c r="F220" s="118"/>
      <c r="G220" s="118"/>
      <c r="H220" s="118"/>
      <c r="I220" s="203"/>
      <c r="J220" s="118"/>
      <c r="K220" s="118"/>
      <c r="L220" s="118"/>
      <c r="M220" s="118"/>
      <c r="N220" s="203"/>
      <c r="O220" s="118"/>
      <c r="P220" s="118"/>
      <c r="Q220" s="118"/>
      <c r="R220" s="118"/>
      <c r="S220" s="203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</row>
    <row r="221">
      <c r="A221" s="118"/>
      <c r="B221" s="118"/>
      <c r="C221" s="118"/>
      <c r="D221" s="203"/>
      <c r="E221" s="118"/>
      <c r="F221" s="118"/>
      <c r="G221" s="118"/>
      <c r="H221" s="118"/>
      <c r="I221" s="203"/>
      <c r="J221" s="118"/>
      <c r="K221" s="118"/>
      <c r="L221" s="118"/>
      <c r="M221" s="118"/>
      <c r="N221" s="203"/>
      <c r="O221" s="118"/>
      <c r="P221" s="118"/>
      <c r="Q221" s="118"/>
      <c r="R221" s="118"/>
      <c r="S221" s="203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</row>
    <row r="222">
      <c r="A222" s="118"/>
      <c r="B222" s="118"/>
      <c r="C222" s="118"/>
      <c r="D222" s="203"/>
      <c r="E222" s="118"/>
      <c r="F222" s="118"/>
      <c r="G222" s="118"/>
      <c r="H222" s="118"/>
      <c r="I222" s="203"/>
      <c r="J222" s="118"/>
      <c r="K222" s="118"/>
      <c r="L222" s="118"/>
      <c r="M222" s="118"/>
      <c r="N222" s="203"/>
      <c r="O222" s="118"/>
      <c r="P222" s="118"/>
      <c r="Q222" s="118"/>
      <c r="R222" s="118"/>
      <c r="S222" s="203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</row>
    <row r="223">
      <c r="A223" s="118"/>
      <c r="B223" s="118"/>
      <c r="C223" s="118"/>
      <c r="D223" s="203"/>
      <c r="E223" s="118"/>
      <c r="F223" s="118"/>
      <c r="G223" s="118"/>
      <c r="H223" s="118"/>
      <c r="I223" s="203"/>
      <c r="J223" s="118"/>
      <c r="K223" s="118"/>
      <c r="L223" s="118"/>
      <c r="M223" s="118"/>
      <c r="N223" s="203"/>
      <c r="O223" s="118"/>
      <c r="P223" s="118"/>
      <c r="Q223" s="118"/>
      <c r="R223" s="118"/>
      <c r="S223" s="203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</row>
    <row r="224">
      <c r="A224" s="118"/>
      <c r="B224" s="118"/>
      <c r="C224" s="118"/>
      <c r="D224" s="203"/>
      <c r="E224" s="118"/>
      <c r="F224" s="118"/>
      <c r="G224" s="118"/>
      <c r="H224" s="118"/>
      <c r="I224" s="203"/>
      <c r="J224" s="118"/>
      <c r="K224" s="118"/>
      <c r="L224" s="118"/>
      <c r="M224" s="118"/>
      <c r="N224" s="203"/>
      <c r="O224" s="118"/>
      <c r="P224" s="118"/>
      <c r="Q224" s="118"/>
      <c r="R224" s="118"/>
      <c r="S224" s="203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</row>
    <row r="225">
      <c r="A225" s="118"/>
      <c r="B225" s="118"/>
      <c r="C225" s="118"/>
      <c r="D225" s="203"/>
      <c r="E225" s="118"/>
      <c r="F225" s="118"/>
      <c r="G225" s="118"/>
      <c r="H225" s="118"/>
      <c r="I225" s="203"/>
      <c r="J225" s="118"/>
      <c r="K225" s="118"/>
      <c r="L225" s="118"/>
      <c r="M225" s="118"/>
      <c r="N225" s="203"/>
      <c r="O225" s="118"/>
      <c r="P225" s="118"/>
      <c r="Q225" s="118"/>
      <c r="R225" s="118"/>
      <c r="S225" s="203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</row>
    <row r="226">
      <c r="A226" s="118"/>
      <c r="B226" s="118"/>
      <c r="C226" s="118"/>
      <c r="D226" s="203"/>
      <c r="E226" s="118"/>
      <c r="F226" s="118"/>
      <c r="G226" s="118"/>
      <c r="H226" s="118"/>
      <c r="I226" s="203"/>
      <c r="J226" s="118"/>
      <c r="K226" s="118"/>
      <c r="L226" s="118"/>
      <c r="M226" s="118"/>
      <c r="N226" s="203"/>
      <c r="O226" s="118"/>
      <c r="P226" s="118"/>
      <c r="Q226" s="118"/>
      <c r="R226" s="118"/>
      <c r="S226" s="203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</row>
    <row r="227">
      <c r="A227" s="118"/>
      <c r="B227" s="118"/>
      <c r="C227" s="118"/>
      <c r="D227" s="203"/>
      <c r="E227" s="118"/>
      <c r="F227" s="118"/>
      <c r="G227" s="118"/>
      <c r="H227" s="118"/>
      <c r="I227" s="203"/>
      <c r="J227" s="118"/>
      <c r="K227" s="118"/>
      <c r="L227" s="118"/>
      <c r="M227" s="118"/>
      <c r="N227" s="203"/>
      <c r="O227" s="118"/>
      <c r="P227" s="118"/>
      <c r="Q227" s="118"/>
      <c r="R227" s="118"/>
      <c r="S227" s="203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</row>
    <row r="228">
      <c r="A228" s="118"/>
      <c r="B228" s="118"/>
      <c r="C228" s="118"/>
      <c r="D228" s="203"/>
      <c r="E228" s="118"/>
      <c r="F228" s="118"/>
      <c r="G228" s="118"/>
      <c r="H228" s="118"/>
      <c r="I228" s="203"/>
      <c r="J228" s="118"/>
      <c r="K228" s="118"/>
      <c r="L228" s="118"/>
      <c r="M228" s="118"/>
      <c r="N228" s="203"/>
      <c r="O228" s="118"/>
      <c r="P228" s="118"/>
      <c r="Q228" s="118"/>
      <c r="R228" s="118"/>
      <c r="S228" s="203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</row>
    <row r="229">
      <c r="A229" s="118"/>
      <c r="B229" s="118"/>
      <c r="C229" s="118"/>
      <c r="D229" s="203"/>
      <c r="E229" s="118"/>
      <c r="F229" s="118"/>
      <c r="G229" s="118"/>
      <c r="H229" s="118"/>
      <c r="I229" s="203"/>
      <c r="J229" s="118"/>
      <c r="K229" s="118"/>
      <c r="L229" s="118"/>
      <c r="M229" s="118"/>
      <c r="N229" s="203"/>
      <c r="O229" s="118"/>
      <c r="P229" s="118"/>
      <c r="Q229" s="118"/>
      <c r="R229" s="118"/>
      <c r="S229" s="203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</row>
    <row r="230">
      <c r="A230" s="118"/>
      <c r="B230" s="118"/>
      <c r="C230" s="118"/>
      <c r="D230" s="203"/>
      <c r="E230" s="118"/>
      <c r="F230" s="118"/>
      <c r="G230" s="118"/>
      <c r="H230" s="118"/>
      <c r="I230" s="203"/>
      <c r="J230" s="118"/>
      <c r="K230" s="118"/>
      <c r="L230" s="118"/>
      <c r="M230" s="118"/>
      <c r="N230" s="203"/>
      <c r="O230" s="118"/>
      <c r="P230" s="118"/>
      <c r="Q230" s="118"/>
      <c r="R230" s="118"/>
      <c r="S230" s="203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</row>
    <row r="231">
      <c r="A231" s="118"/>
      <c r="B231" s="118"/>
      <c r="C231" s="118"/>
      <c r="D231" s="203"/>
      <c r="E231" s="118"/>
      <c r="F231" s="118"/>
      <c r="G231" s="118"/>
      <c r="H231" s="118"/>
      <c r="I231" s="203"/>
      <c r="J231" s="118"/>
      <c r="K231" s="118"/>
      <c r="L231" s="118"/>
      <c r="M231" s="118"/>
      <c r="N231" s="203"/>
      <c r="O231" s="118"/>
      <c r="P231" s="118"/>
      <c r="Q231" s="118"/>
      <c r="R231" s="118"/>
      <c r="S231" s="203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</row>
    <row r="232">
      <c r="A232" s="118"/>
      <c r="B232" s="118"/>
      <c r="C232" s="118"/>
      <c r="D232" s="203"/>
      <c r="E232" s="118"/>
      <c r="F232" s="118"/>
      <c r="G232" s="118"/>
      <c r="H232" s="118"/>
      <c r="I232" s="203"/>
      <c r="J232" s="118"/>
      <c r="K232" s="118"/>
      <c r="L232" s="118"/>
      <c r="M232" s="118"/>
      <c r="N232" s="203"/>
      <c r="O232" s="118"/>
      <c r="P232" s="118"/>
      <c r="Q232" s="118"/>
      <c r="R232" s="118"/>
      <c r="S232" s="203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</row>
    <row r="233">
      <c r="A233" s="118"/>
      <c r="B233" s="118"/>
      <c r="C233" s="118"/>
      <c r="D233" s="203"/>
      <c r="E233" s="118"/>
      <c r="F233" s="118"/>
      <c r="G233" s="118"/>
      <c r="H233" s="118"/>
      <c r="I233" s="203"/>
      <c r="J233" s="118"/>
      <c r="K233" s="118"/>
      <c r="L233" s="118"/>
      <c r="M233" s="118"/>
      <c r="N233" s="203"/>
      <c r="O233" s="118"/>
      <c r="P233" s="118"/>
      <c r="Q233" s="118"/>
      <c r="R233" s="118"/>
      <c r="S233" s="203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</row>
    <row r="234">
      <c r="A234" s="118"/>
      <c r="B234" s="118"/>
      <c r="C234" s="118"/>
      <c r="D234" s="203"/>
      <c r="E234" s="118"/>
      <c r="F234" s="118"/>
      <c r="G234" s="118"/>
      <c r="H234" s="118"/>
      <c r="I234" s="203"/>
      <c r="J234" s="118"/>
      <c r="K234" s="118"/>
      <c r="L234" s="118"/>
      <c r="M234" s="118"/>
      <c r="N234" s="203"/>
      <c r="O234" s="118"/>
      <c r="P234" s="118"/>
      <c r="Q234" s="118"/>
      <c r="R234" s="118"/>
      <c r="S234" s="203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</row>
    <row r="235">
      <c r="A235" s="118"/>
      <c r="B235" s="118"/>
      <c r="C235" s="118"/>
      <c r="D235" s="203"/>
      <c r="E235" s="118"/>
      <c r="F235" s="118"/>
      <c r="G235" s="118"/>
      <c r="H235" s="118"/>
      <c r="I235" s="203"/>
      <c r="J235" s="118"/>
      <c r="K235" s="118"/>
      <c r="L235" s="118"/>
      <c r="M235" s="118"/>
      <c r="N235" s="203"/>
      <c r="O235" s="118"/>
      <c r="P235" s="118"/>
      <c r="Q235" s="118"/>
      <c r="R235" s="118"/>
      <c r="S235" s="203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</row>
    <row r="236">
      <c r="A236" s="118"/>
      <c r="B236" s="118"/>
      <c r="C236" s="118"/>
      <c r="D236" s="203"/>
      <c r="E236" s="118"/>
      <c r="F236" s="118"/>
      <c r="G236" s="118"/>
      <c r="H236" s="118"/>
      <c r="I236" s="203"/>
      <c r="J236" s="118"/>
      <c r="K236" s="118"/>
      <c r="L236" s="118"/>
      <c r="M236" s="118"/>
      <c r="N236" s="203"/>
      <c r="O236" s="118"/>
      <c r="P236" s="118"/>
      <c r="Q236" s="118"/>
      <c r="R236" s="118"/>
      <c r="S236" s="203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</row>
    <row r="237">
      <c r="A237" s="118"/>
      <c r="B237" s="118"/>
      <c r="C237" s="118"/>
      <c r="D237" s="203"/>
      <c r="E237" s="118"/>
      <c r="F237" s="118"/>
      <c r="G237" s="118"/>
      <c r="H237" s="118"/>
      <c r="I237" s="203"/>
      <c r="J237" s="118"/>
      <c r="K237" s="118"/>
      <c r="L237" s="118"/>
      <c r="M237" s="118"/>
      <c r="N237" s="203"/>
      <c r="O237" s="118"/>
      <c r="P237" s="118"/>
      <c r="Q237" s="118"/>
      <c r="R237" s="118"/>
      <c r="S237" s="203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</row>
    <row r="238">
      <c r="A238" s="118"/>
      <c r="B238" s="118"/>
      <c r="C238" s="118"/>
      <c r="D238" s="203"/>
      <c r="E238" s="118"/>
      <c r="F238" s="118"/>
      <c r="G238" s="118"/>
      <c r="H238" s="118"/>
      <c r="I238" s="203"/>
      <c r="J238" s="118"/>
      <c r="K238" s="118"/>
      <c r="L238" s="118"/>
      <c r="M238" s="118"/>
      <c r="N238" s="203"/>
      <c r="O238" s="118"/>
      <c r="P238" s="118"/>
      <c r="Q238" s="118"/>
      <c r="R238" s="118"/>
      <c r="S238" s="203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</row>
    <row r="239">
      <c r="A239" s="118"/>
      <c r="B239" s="118"/>
      <c r="C239" s="118"/>
      <c r="D239" s="203"/>
      <c r="E239" s="118"/>
      <c r="F239" s="118"/>
      <c r="G239" s="118"/>
      <c r="H239" s="118"/>
      <c r="I239" s="203"/>
      <c r="J239" s="118"/>
      <c r="K239" s="118"/>
      <c r="L239" s="118"/>
      <c r="M239" s="118"/>
      <c r="N239" s="203"/>
      <c r="O239" s="118"/>
      <c r="P239" s="118"/>
      <c r="Q239" s="118"/>
      <c r="R239" s="118"/>
      <c r="S239" s="203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</row>
    <row r="240">
      <c r="A240" s="118"/>
      <c r="B240" s="118"/>
      <c r="C240" s="118"/>
      <c r="D240" s="203"/>
      <c r="E240" s="118"/>
      <c r="F240" s="118"/>
      <c r="G240" s="118"/>
      <c r="H240" s="118"/>
      <c r="I240" s="203"/>
      <c r="J240" s="118"/>
      <c r="K240" s="118"/>
      <c r="L240" s="118"/>
      <c r="M240" s="118"/>
      <c r="N240" s="203"/>
      <c r="O240" s="118"/>
      <c r="P240" s="118"/>
      <c r="Q240" s="118"/>
      <c r="R240" s="118"/>
      <c r="S240" s="203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</row>
    <row r="241">
      <c r="A241" s="118"/>
      <c r="B241" s="118"/>
      <c r="C241" s="118"/>
      <c r="D241" s="203"/>
      <c r="E241" s="118"/>
      <c r="F241" s="118"/>
      <c r="G241" s="118"/>
      <c r="H241" s="118"/>
      <c r="I241" s="203"/>
      <c r="J241" s="118"/>
      <c r="K241" s="118"/>
      <c r="L241" s="118"/>
      <c r="M241" s="118"/>
      <c r="N241" s="203"/>
      <c r="O241" s="118"/>
      <c r="P241" s="118"/>
      <c r="Q241" s="118"/>
      <c r="R241" s="118"/>
      <c r="S241" s="203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</row>
    <row r="242">
      <c r="A242" s="118"/>
      <c r="B242" s="118"/>
      <c r="C242" s="118"/>
      <c r="D242" s="203"/>
      <c r="E242" s="118"/>
      <c r="F242" s="118"/>
      <c r="G242" s="118"/>
      <c r="H242" s="118"/>
      <c r="I242" s="203"/>
      <c r="J242" s="118"/>
      <c r="K242" s="118"/>
      <c r="L242" s="118"/>
      <c r="M242" s="118"/>
      <c r="N242" s="203"/>
      <c r="O242" s="118"/>
      <c r="P242" s="118"/>
      <c r="Q242" s="118"/>
      <c r="R242" s="118"/>
      <c r="S242" s="203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</row>
    <row r="243">
      <c r="A243" s="118"/>
      <c r="B243" s="118"/>
      <c r="C243" s="118"/>
      <c r="D243" s="203"/>
      <c r="E243" s="118"/>
      <c r="F243" s="118"/>
      <c r="G243" s="118"/>
      <c r="H243" s="118"/>
      <c r="I243" s="203"/>
      <c r="J243" s="118"/>
      <c r="K243" s="118"/>
      <c r="L243" s="118"/>
      <c r="M243" s="118"/>
      <c r="N243" s="203"/>
      <c r="O243" s="118"/>
      <c r="P243" s="118"/>
      <c r="Q243" s="118"/>
      <c r="R243" s="118"/>
      <c r="S243" s="203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</row>
    <row r="244">
      <c r="A244" s="118"/>
      <c r="B244" s="118"/>
      <c r="C244" s="118"/>
      <c r="D244" s="203"/>
      <c r="E244" s="118"/>
      <c r="F244" s="118"/>
      <c r="G244" s="118"/>
      <c r="H244" s="118"/>
      <c r="I244" s="203"/>
      <c r="J244" s="118"/>
      <c r="K244" s="118"/>
      <c r="L244" s="118"/>
      <c r="M244" s="118"/>
      <c r="N244" s="203"/>
      <c r="O244" s="118"/>
      <c r="P244" s="118"/>
      <c r="Q244" s="118"/>
      <c r="R244" s="118"/>
      <c r="S244" s="203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</row>
    <row r="245">
      <c r="A245" s="118"/>
      <c r="B245" s="118"/>
      <c r="C245" s="118"/>
      <c r="D245" s="203"/>
      <c r="E245" s="118"/>
      <c r="F245" s="118"/>
      <c r="G245" s="118"/>
      <c r="H245" s="118"/>
      <c r="I245" s="203"/>
      <c r="J245" s="118"/>
      <c r="K245" s="118"/>
      <c r="L245" s="118"/>
      <c r="M245" s="118"/>
      <c r="N245" s="203"/>
      <c r="O245" s="118"/>
      <c r="P245" s="118"/>
      <c r="Q245" s="118"/>
      <c r="R245" s="118"/>
      <c r="S245" s="203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</row>
    <row r="246">
      <c r="A246" s="118"/>
      <c r="B246" s="118"/>
      <c r="C246" s="118"/>
      <c r="D246" s="203"/>
      <c r="E246" s="118"/>
      <c r="F246" s="118"/>
      <c r="G246" s="118"/>
      <c r="H246" s="118"/>
      <c r="I246" s="203"/>
      <c r="J246" s="118"/>
      <c r="K246" s="118"/>
      <c r="L246" s="118"/>
      <c r="M246" s="118"/>
      <c r="N246" s="203"/>
      <c r="O246" s="118"/>
      <c r="P246" s="118"/>
      <c r="Q246" s="118"/>
      <c r="R246" s="118"/>
      <c r="S246" s="203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</row>
    <row r="247">
      <c r="A247" s="118"/>
      <c r="B247" s="118"/>
      <c r="C247" s="118"/>
      <c r="D247" s="203"/>
      <c r="E247" s="118"/>
      <c r="F247" s="118"/>
      <c r="G247" s="118"/>
      <c r="H247" s="118"/>
      <c r="I247" s="203"/>
      <c r="J247" s="118"/>
      <c r="K247" s="118"/>
      <c r="L247" s="118"/>
      <c r="M247" s="118"/>
      <c r="N247" s="203"/>
      <c r="O247" s="118"/>
      <c r="P247" s="118"/>
      <c r="Q247" s="118"/>
      <c r="R247" s="118"/>
      <c r="S247" s="203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</row>
    <row r="248">
      <c r="A248" s="118"/>
      <c r="B248" s="118"/>
      <c r="C248" s="118"/>
      <c r="D248" s="203"/>
      <c r="E248" s="118"/>
      <c r="F248" s="118"/>
      <c r="G248" s="118"/>
      <c r="H248" s="118"/>
      <c r="I248" s="203"/>
      <c r="J248" s="118"/>
      <c r="K248" s="118"/>
      <c r="L248" s="118"/>
      <c r="M248" s="118"/>
      <c r="N248" s="203"/>
      <c r="O248" s="118"/>
      <c r="P248" s="118"/>
      <c r="Q248" s="118"/>
      <c r="R248" s="118"/>
      <c r="S248" s="203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</row>
    <row r="249">
      <c r="A249" s="118"/>
      <c r="B249" s="118"/>
      <c r="C249" s="118"/>
      <c r="D249" s="203"/>
      <c r="E249" s="118"/>
      <c r="F249" s="118"/>
      <c r="G249" s="118"/>
      <c r="H249" s="118"/>
      <c r="I249" s="203"/>
      <c r="J249" s="118"/>
      <c r="K249" s="118"/>
      <c r="L249" s="118"/>
      <c r="M249" s="118"/>
      <c r="N249" s="203"/>
      <c r="O249" s="118"/>
      <c r="P249" s="118"/>
      <c r="Q249" s="118"/>
      <c r="R249" s="118"/>
      <c r="S249" s="203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</row>
    <row r="250">
      <c r="A250" s="118"/>
      <c r="B250" s="118"/>
      <c r="C250" s="118"/>
      <c r="D250" s="203"/>
      <c r="E250" s="118"/>
      <c r="F250" s="118"/>
      <c r="G250" s="118"/>
      <c r="H250" s="118"/>
      <c r="I250" s="203"/>
      <c r="J250" s="118"/>
      <c r="K250" s="118"/>
      <c r="L250" s="118"/>
      <c r="M250" s="118"/>
      <c r="N250" s="203"/>
      <c r="O250" s="118"/>
      <c r="P250" s="118"/>
      <c r="Q250" s="118"/>
      <c r="R250" s="118"/>
      <c r="S250" s="203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</row>
    <row r="251">
      <c r="A251" s="118"/>
      <c r="B251" s="118"/>
      <c r="C251" s="118"/>
      <c r="D251" s="203"/>
      <c r="E251" s="118"/>
      <c r="F251" s="118"/>
      <c r="G251" s="118"/>
      <c r="H251" s="118"/>
      <c r="I251" s="203"/>
      <c r="J251" s="118"/>
      <c r="K251" s="118"/>
      <c r="L251" s="118"/>
      <c r="M251" s="118"/>
      <c r="N251" s="203"/>
      <c r="O251" s="118"/>
      <c r="P251" s="118"/>
      <c r="Q251" s="118"/>
      <c r="R251" s="118"/>
      <c r="S251" s="203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</row>
    <row r="252">
      <c r="A252" s="118"/>
      <c r="B252" s="118"/>
      <c r="C252" s="118"/>
      <c r="D252" s="203"/>
      <c r="E252" s="118"/>
      <c r="F252" s="118"/>
      <c r="G252" s="118"/>
      <c r="H252" s="118"/>
      <c r="I252" s="203"/>
      <c r="J252" s="118"/>
      <c r="K252" s="118"/>
      <c r="L252" s="118"/>
      <c r="M252" s="118"/>
      <c r="N252" s="203"/>
      <c r="O252" s="118"/>
      <c r="P252" s="118"/>
      <c r="Q252" s="118"/>
      <c r="R252" s="118"/>
      <c r="S252" s="203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</row>
    <row r="253">
      <c r="A253" s="118"/>
      <c r="B253" s="118"/>
      <c r="C253" s="118"/>
      <c r="D253" s="203"/>
      <c r="E253" s="118"/>
      <c r="F253" s="118"/>
      <c r="G253" s="118"/>
      <c r="H253" s="118"/>
      <c r="I253" s="203"/>
      <c r="J253" s="118"/>
      <c r="K253" s="118"/>
      <c r="L253" s="118"/>
      <c r="M253" s="118"/>
      <c r="N253" s="203"/>
      <c r="O253" s="118"/>
      <c r="P253" s="118"/>
      <c r="Q253" s="118"/>
      <c r="R253" s="118"/>
      <c r="S253" s="203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</row>
    <row r="254">
      <c r="A254" s="118"/>
      <c r="B254" s="118"/>
      <c r="C254" s="118"/>
      <c r="D254" s="203"/>
      <c r="E254" s="118"/>
      <c r="F254" s="118"/>
      <c r="G254" s="118"/>
      <c r="H254" s="118"/>
      <c r="I254" s="203"/>
      <c r="J254" s="118"/>
      <c r="K254" s="118"/>
      <c r="L254" s="118"/>
      <c r="M254" s="118"/>
      <c r="N254" s="203"/>
      <c r="O254" s="118"/>
      <c r="P254" s="118"/>
      <c r="Q254" s="118"/>
      <c r="R254" s="118"/>
      <c r="S254" s="203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</row>
    <row r="255">
      <c r="A255" s="118"/>
      <c r="B255" s="118"/>
      <c r="C255" s="118"/>
      <c r="D255" s="203"/>
      <c r="E255" s="118"/>
      <c r="F255" s="118"/>
      <c r="G255" s="118"/>
      <c r="H255" s="118"/>
      <c r="I255" s="203"/>
      <c r="J255" s="118"/>
      <c r="K255" s="118"/>
      <c r="L255" s="118"/>
      <c r="M255" s="118"/>
      <c r="N255" s="203"/>
      <c r="O255" s="118"/>
      <c r="P255" s="118"/>
      <c r="Q255" s="118"/>
      <c r="R255" s="118"/>
      <c r="S255" s="203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</row>
    <row r="256">
      <c r="A256" s="118"/>
      <c r="B256" s="118"/>
      <c r="C256" s="118"/>
      <c r="D256" s="203"/>
      <c r="E256" s="118"/>
      <c r="F256" s="118"/>
      <c r="G256" s="118"/>
      <c r="H256" s="118"/>
      <c r="I256" s="203"/>
      <c r="J256" s="118"/>
      <c r="K256" s="118"/>
      <c r="L256" s="118"/>
      <c r="M256" s="118"/>
      <c r="N256" s="203"/>
      <c r="O256" s="118"/>
      <c r="P256" s="118"/>
      <c r="Q256" s="118"/>
      <c r="R256" s="118"/>
      <c r="S256" s="203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</row>
    <row r="257">
      <c r="A257" s="118"/>
      <c r="B257" s="118"/>
      <c r="C257" s="118"/>
      <c r="D257" s="203"/>
      <c r="E257" s="118"/>
      <c r="F257" s="118"/>
      <c r="G257" s="118"/>
      <c r="H257" s="118"/>
      <c r="I257" s="203"/>
      <c r="J257" s="118"/>
      <c r="K257" s="118"/>
      <c r="L257" s="118"/>
      <c r="M257" s="118"/>
      <c r="N257" s="203"/>
      <c r="O257" s="118"/>
      <c r="P257" s="118"/>
      <c r="Q257" s="118"/>
      <c r="R257" s="118"/>
      <c r="S257" s="203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</row>
    <row r="258">
      <c r="A258" s="118"/>
      <c r="B258" s="118"/>
      <c r="C258" s="118"/>
      <c r="D258" s="203"/>
      <c r="E258" s="118"/>
      <c r="F258" s="118"/>
      <c r="G258" s="118"/>
      <c r="H258" s="118"/>
      <c r="I258" s="203"/>
      <c r="J258" s="118"/>
      <c r="K258" s="118"/>
      <c r="L258" s="118"/>
      <c r="M258" s="118"/>
      <c r="N258" s="203"/>
      <c r="O258" s="118"/>
      <c r="P258" s="118"/>
      <c r="Q258" s="118"/>
      <c r="R258" s="118"/>
      <c r="S258" s="203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</row>
    <row r="259">
      <c r="A259" s="118"/>
      <c r="B259" s="118"/>
      <c r="C259" s="118"/>
      <c r="D259" s="203"/>
      <c r="E259" s="118"/>
      <c r="F259" s="118"/>
      <c r="G259" s="118"/>
      <c r="H259" s="118"/>
      <c r="I259" s="203"/>
      <c r="J259" s="118"/>
      <c r="K259" s="118"/>
      <c r="L259" s="118"/>
      <c r="M259" s="118"/>
      <c r="N259" s="203"/>
      <c r="O259" s="118"/>
      <c r="P259" s="118"/>
      <c r="Q259" s="118"/>
      <c r="R259" s="118"/>
      <c r="S259" s="203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</row>
    <row r="260">
      <c r="A260" s="118"/>
      <c r="B260" s="118"/>
      <c r="C260" s="118"/>
      <c r="D260" s="203"/>
      <c r="E260" s="118"/>
      <c r="F260" s="118"/>
      <c r="G260" s="118"/>
      <c r="H260" s="118"/>
      <c r="I260" s="203"/>
      <c r="J260" s="118"/>
      <c r="K260" s="118"/>
      <c r="L260" s="118"/>
      <c r="M260" s="118"/>
      <c r="N260" s="203"/>
      <c r="O260" s="118"/>
      <c r="P260" s="118"/>
      <c r="Q260" s="118"/>
      <c r="R260" s="118"/>
      <c r="S260" s="203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</row>
    <row r="261">
      <c r="A261" s="118"/>
      <c r="B261" s="118"/>
      <c r="C261" s="118"/>
      <c r="D261" s="203"/>
      <c r="E261" s="118"/>
      <c r="F261" s="118"/>
      <c r="G261" s="118"/>
      <c r="H261" s="118"/>
      <c r="I261" s="203"/>
      <c r="J261" s="118"/>
      <c r="K261" s="118"/>
      <c r="L261" s="118"/>
      <c r="M261" s="118"/>
      <c r="N261" s="203"/>
      <c r="O261" s="118"/>
      <c r="P261" s="118"/>
      <c r="Q261" s="118"/>
      <c r="R261" s="118"/>
      <c r="S261" s="203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</row>
    <row r="262">
      <c r="A262" s="118"/>
      <c r="B262" s="118"/>
      <c r="C262" s="118"/>
      <c r="D262" s="203"/>
      <c r="E262" s="118"/>
      <c r="F262" s="118"/>
      <c r="G262" s="118"/>
      <c r="H262" s="118"/>
      <c r="I262" s="203"/>
      <c r="J262" s="118"/>
      <c r="K262" s="118"/>
      <c r="L262" s="118"/>
      <c r="M262" s="118"/>
      <c r="N262" s="203"/>
      <c r="O262" s="118"/>
      <c r="P262" s="118"/>
      <c r="Q262" s="118"/>
      <c r="R262" s="118"/>
      <c r="S262" s="203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</row>
    <row r="263">
      <c r="A263" s="118"/>
      <c r="B263" s="118"/>
      <c r="C263" s="118"/>
      <c r="D263" s="203"/>
      <c r="E263" s="118"/>
      <c r="F263" s="118"/>
      <c r="G263" s="118"/>
      <c r="H263" s="118"/>
      <c r="I263" s="203"/>
      <c r="J263" s="118"/>
      <c r="K263" s="118"/>
      <c r="L263" s="118"/>
      <c r="M263" s="118"/>
      <c r="N263" s="203"/>
      <c r="O263" s="118"/>
      <c r="P263" s="118"/>
      <c r="Q263" s="118"/>
      <c r="R263" s="118"/>
      <c r="S263" s="203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</row>
    <row r="264">
      <c r="A264" s="118"/>
      <c r="B264" s="118"/>
      <c r="C264" s="118"/>
      <c r="D264" s="203"/>
      <c r="E264" s="118"/>
      <c r="F264" s="118"/>
      <c r="G264" s="118"/>
      <c r="H264" s="118"/>
      <c r="I264" s="203"/>
      <c r="J264" s="118"/>
      <c r="K264" s="118"/>
      <c r="L264" s="118"/>
      <c r="M264" s="118"/>
      <c r="N264" s="203"/>
      <c r="O264" s="118"/>
      <c r="P264" s="118"/>
      <c r="Q264" s="118"/>
      <c r="R264" s="118"/>
      <c r="S264" s="203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</row>
    <row r="265">
      <c r="A265" s="118"/>
      <c r="B265" s="118"/>
      <c r="C265" s="118"/>
      <c r="D265" s="203"/>
      <c r="E265" s="118"/>
      <c r="F265" s="118"/>
      <c r="G265" s="118"/>
      <c r="H265" s="118"/>
      <c r="I265" s="203"/>
      <c r="J265" s="118"/>
      <c r="K265" s="118"/>
      <c r="L265" s="118"/>
      <c r="M265" s="118"/>
      <c r="N265" s="203"/>
      <c r="O265" s="118"/>
      <c r="P265" s="118"/>
      <c r="Q265" s="118"/>
      <c r="R265" s="118"/>
      <c r="S265" s="203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</row>
    <row r="266">
      <c r="A266" s="118"/>
      <c r="B266" s="118"/>
      <c r="C266" s="118"/>
      <c r="D266" s="203"/>
      <c r="E266" s="118"/>
      <c r="F266" s="118"/>
      <c r="G266" s="118"/>
      <c r="H266" s="118"/>
      <c r="I266" s="203"/>
      <c r="J266" s="118"/>
      <c r="K266" s="118"/>
      <c r="L266" s="118"/>
      <c r="M266" s="118"/>
      <c r="N266" s="203"/>
      <c r="O266" s="118"/>
      <c r="P266" s="118"/>
      <c r="Q266" s="118"/>
      <c r="R266" s="118"/>
      <c r="S266" s="203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</row>
    <row r="267">
      <c r="A267" s="118"/>
      <c r="B267" s="118"/>
      <c r="C267" s="118"/>
      <c r="D267" s="203"/>
      <c r="E267" s="118"/>
      <c r="F267" s="118"/>
      <c r="G267" s="118"/>
      <c r="H267" s="118"/>
      <c r="I267" s="203"/>
      <c r="J267" s="118"/>
      <c r="K267" s="118"/>
      <c r="L267" s="118"/>
      <c r="M267" s="118"/>
      <c r="N267" s="203"/>
      <c r="O267" s="118"/>
      <c r="P267" s="118"/>
      <c r="Q267" s="118"/>
      <c r="R267" s="118"/>
      <c r="S267" s="203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</row>
    <row r="268">
      <c r="A268" s="118"/>
      <c r="B268" s="118"/>
      <c r="C268" s="118"/>
      <c r="D268" s="203"/>
      <c r="E268" s="118"/>
      <c r="F268" s="118"/>
      <c r="G268" s="118"/>
      <c r="H268" s="118"/>
      <c r="I268" s="203"/>
      <c r="J268" s="118"/>
      <c r="K268" s="118"/>
      <c r="L268" s="118"/>
      <c r="M268" s="118"/>
      <c r="N268" s="203"/>
      <c r="O268" s="118"/>
      <c r="P268" s="118"/>
      <c r="Q268" s="118"/>
      <c r="R268" s="118"/>
      <c r="S268" s="203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</row>
    <row r="269">
      <c r="A269" s="118"/>
      <c r="B269" s="118"/>
      <c r="C269" s="118"/>
      <c r="D269" s="203"/>
      <c r="E269" s="118"/>
      <c r="F269" s="118"/>
      <c r="G269" s="118"/>
      <c r="H269" s="118"/>
      <c r="I269" s="203"/>
      <c r="J269" s="118"/>
      <c r="K269" s="118"/>
      <c r="L269" s="118"/>
      <c r="M269" s="118"/>
      <c r="N269" s="203"/>
      <c r="O269" s="118"/>
      <c r="P269" s="118"/>
      <c r="Q269" s="118"/>
      <c r="R269" s="118"/>
      <c r="S269" s="203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</row>
    <row r="270">
      <c r="A270" s="118"/>
      <c r="B270" s="118"/>
      <c r="C270" s="118"/>
      <c r="D270" s="203"/>
      <c r="E270" s="118"/>
      <c r="F270" s="118"/>
      <c r="G270" s="118"/>
      <c r="H270" s="118"/>
      <c r="I270" s="203"/>
      <c r="J270" s="118"/>
      <c r="K270" s="118"/>
      <c r="L270" s="118"/>
      <c r="M270" s="118"/>
      <c r="N270" s="203"/>
      <c r="O270" s="118"/>
      <c r="P270" s="118"/>
      <c r="Q270" s="118"/>
      <c r="R270" s="118"/>
      <c r="S270" s="203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</row>
    <row r="271">
      <c r="A271" s="118"/>
      <c r="B271" s="118"/>
      <c r="C271" s="118"/>
      <c r="D271" s="203"/>
      <c r="E271" s="118"/>
      <c r="F271" s="118"/>
      <c r="G271" s="118"/>
      <c r="H271" s="118"/>
      <c r="I271" s="203"/>
      <c r="J271" s="118"/>
      <c r="K271" s="118"/>
      <c r="L271" s="118"/>
      <c r="M271" s="118"/>
      <c r="N271" s="203"/>
      <c r="O271" s="118"/>
      <c r="P271" s="118"/>
      <c r="Q271" s="118"/>
      <c r="R271" s="118"/>
      <c r="S271" s="203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</row>
    <row r="272">
      <c r="A272" s="118"/>
      <c r="B272" s="118"/>
      <c r="C272" s="118"/>
      <c r="D272" s="203"/>
      <c r="E272" s="118"/>
      <c r="F272" s="118"/>
      <c r="G272" s="118"/>
      <c r="H272" s="118"/>
      <c r="I272" s="203"/>
      <c r="J272" s="118"/>
      <c r="K272" s="118"/>
      <c r="L272" s="118"/>
      <c r="M272" s="118"/>
      <c r="N272" s="203"/>
      <c r="O272" s="118"/>
      <c r="P272" s="118"/>
      <c r="Q272" s="118"/>
      <c r="R272" s="118"/>
      <c r="S272" s="203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</row>
    <row r="273">
      <c r="A273" s="118"/>
      <c r="B273" s="118"/>
      <c r="C273" s="118"/>
      <c r="D273" s="203"/>
      <c r="E273" s="118"/>
      <c r="F273" s="118"/>
      <c r="G273" s="118"/>
      <c r="H273" s="118"/>
      <c r="I273" s="203"/>
      <c r="J273" s="118"/>
      <c r="K273" s="118"/>
      <c r="L273" s="118"/>
      <c r="M273" s="118"/>
      <c r="N273" s="203"/>
      <c r="O273" s="118"/>
      <c r="P273" s="118"/>
      <c r="Q273" s="118"/>
      <c r="R273" s="118"/>
      <c r="S273" s="203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</row>
    <row r="274">
      <c r="A274" s="118"/>
      <c r="B274" s="118"/>
      <c r="C274" s="118"/>
      <c r="D274" s="203"/>
      <c r="E274" s="118"/>
      <c r="F274" s="118"/>
      <c r="G274" s="118"/>
      <c r="H274" s="118"/>
      <c r="I274" s="203"/>
      <c r="J274" s="118"/>
      <c r="K274" s="118"/>
      <c r="L274" s="118"/>
      <c r="M274" s="118"/>
      <c r="N274" s="203"/>
      <c r="O274" s="118"/>
      <c r="P274" s="118"/>
      <c r="Q274" s="118"/>
      <c r="R274" s="118"/>
      <c r="S274" s="203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</row>
    <row r="275">
      <c r="A275" s="118"/>
      <c r="B275" s="118"/>
      <c r="C275" s="118"/>
      <c r="D275" s="203"/>
      <c r="E275" s="118"/>
      <c r="F275" s="118"/>
      <c r="G275" s="118"/>
      <c r="H275" s="118"/>
      <c r="I275" s="203"/>
      <c r="J275" s="118"/>
      <c r="K275" s="118"/>
      <c r="L275" s="118"/>
      <c r="M275" s="118"/>
      <c r="N275" s="203"/>
      <c r="O275" s="118"/>
      <c r="P275" s="118"/>
      <c r="Q275" s="118"/>
      <c r="R275" s="118"/>
      <c r="S275" s="203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</row>
    <row r="276">
      <c r="A276" s="118"/>
      <c r="B276" s="118"/>
      <c r="C276" s="118"/>
      <c r="D276" s="203"/>
      <c r="E276" s="118"/>
      <c r="F276" s="118"/>
      <c r="G276" s="118"/>
      <c r="H276" s="118"/>
      <c r="I276" s="203"/>
      <c r="J276" s="118"/>
      <c r="K276" s="118"/>
      <c r="L276" s="118"/>
      <c r="M276" s="118"/>
      <c r="N276" s="203"/>
      <c r="O276" s="118"/>
      <c r="P276" s="118"/>
      <c r="Q276" s="118"/>
      <c r="R276" s="118"/>
      <c r="S276" s="203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</row>
    <row r="277">
      <c r="A277" s="118"/>
      <c r="B277" s="118"/>
      <c r="C277" s="118"/>
      <c r="D277" s="203"/>
      <c r="E277" s="118"/>
      <c r="F277" s="118"/>
      <c r="G277" s="118"/>
      <c r="H277" s="118"/>
      <c r="I277" s="203"/>
      <c r="J277" s="118"/>
      <c r="K277" s="118"/>
      <c r="L277" s="118"/>
      <c r="M277" s="118"/>
      <c r="N277" s="203"/>
      <c r="O277" s="118"/>
      <c r="P277" s="118"/>
      <c r="Q277" s="118"/>
      <c r="R277" s="118"/>
      <c r="S277" s="203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</row>
    <row r="278">
      <c r="A278" s="118"/>
      <c r="B278" s="118"/>
      <c r="C278" s="118"/>
      <c r="D278" s="203"/>
      <c r="E278" s="118"/>
      <c r="F278" s="118"/>
      <c r="G278" s="118"/>
      <c r="H278" s="118"/>
      <c r="I278" s="203"/>
      <c r="J278" s="118"/>
      <c r="K278" s="118"/>
      <c r="L278" s="118"/>
      <c r="M278" s="118"/>
      <c r="N278" s="203"/>
      <c r="O278" s="118"/>
      <c r="P278" s="118"/>
      <c r="Q278" s="118"/>
      <c r="R278" s="118"/>
      <c r="S278" s="203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</row>
    <row r="279">
      <c r="A279" s="118"/>
      <c r="B279" s="118"/>
      <c r="C279" s="118"/>
      <c r="D279" s="203"/>
      <c r="E279" s="118"/>
      <c r="F279" s="118"/>
      <c r="G279" s="118"/>
      <c r="H279" s="118"/>
      <c r="I279" s="203"/>
      <c r="J279" s="118"/>
      <c r="K279" s="118"/>
      <c r="L279" s="118"/>
      <c r="M279" s="118"/>
      <c r="N279" s="203"/>
      <c r="O279" s="118"/>
      <c r="P279" s="118"/>
      <c r="Q279" s="118"/>
      <c r="R279" s="118"/>
      <c r="S279" s="203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</row>
    <row r="280">
      <c r="A280" s="118"/>
      <c r="B280" s="118"/>
      <c r="C280" s="118"/>
      <c r="D280" s="203"/>
      <c r="E280" s="118"/>
      <c r="F280" s="118"/>
      <c r="G280" s="118"/>
      <c r="H280" s="118"/>
      <c r="I280" s="203"/>
      <c r="J280" s="118"/>
      <c r="K280" s="118"/>
      <c r="L280" s="118"/>
      <c r="M280" s="118"/>
      <c r="N280" s="203"/>
      <c r="O280" s="118"/>
      <c r="P280" s="118"/>
      <c r="Q280" s="118"/>
      <c r="R280" s="118"/>
      <c r="S280" s="203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</row>
    <row r="281">
      <c r="A281" s="118"/>
      <c r="B281" s="118"/>
      <c r="C281" s="118"/>
      <c r="D281" s="203"/>
      <c r="E281" s="118"/>
      <c r="F281" s="118"/>
      <c r="G281" s="118"/>
      <c r="H281" s="118"/>
      <c r="I281" s="203"/>
      <c r="J281" s="118"/>
      <c r="K281" s="118"/>
      <c r="L281" s="118"/>
      <c r="M281" s="118"/>
      <c r="N281" s="203"/>
      <c r="O281" s="118"/>
      <c r="P281" s="118"/>
      <c r="Q281" s="118"/>
      <c r="R281" s="118"/>
      <c r="S281" s="203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</row>
    <row r="282">
      <c r="A282" s="118"/>
      <c r="B282" s="118"/>
      <c r="C282" s="118"/>
      <c r="D282" s="203"/>
      <c r="E282" s="118"/>
      <c r="F282" s="118"/>
      <c r="G282" s="118"/>
      <c r="H282" s="118"/>
      <c r="I282" s="203"/>
      <c r="J282" s="118"/>
      <c r="K282" s="118"/>
      <c r="L282" s="118"/>
      <c r="M282" s="118"/>
      <c r="N282" s="203"/>
      <c r="O282" s="118"/>
      <c r="P282" s="118"/>
      <c r="Q282" s="118"/>
      <c r="R282" s="118"/>
      <c r="S282" s="203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</row>
    <row r="283">
      <c r="A283" s="118"/>
      <c r="B283" s="118"/>
      <c r="C283" s="118"/>
      <c r="D283" s="203"/>
      <c r="E283" s="118"/>
      <c r="F283" s="118"/>
      <c r="G283" s="118"/>
      <c r="H283" s="118"/>
      <c r="I283" s="203"/>
      <c r="J283" s="118"/>
      <c r="K283" s="118"/>
      <c r="L283" s="118"/>
      <c r="M283" s="118"/>
      <c r="N283" s="203"/>
      <c r="O283" s="118"/>
      <c r="P283" s="118"/>
      <c r="Q283" s="118"/>
      <c r="R283" s="118"/>
      <c r="S283" s="203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</row>
    <row r="284">
      <c r="A284" s="118"/>
      <c r="B284" s="118"/>
      <c r="C284" s="118"/>
      <c r="D284" s="203"/>
      <c r="E284" s="118"/>
      <c r="F284" s="118"/>
      <c r="G284" s="118"/>
      <c r="H284" s="118"/>
      <c r="I284" s="203"/>
      <c r="J284" s="118"/>
      <c r="K284" s="118"/>
      <c r="L284" s="118"/>
      <c r="M284" s="118"/>
      <c r="N284" s="203"/>
      <c r="O284" s="118"/>
      <c r="P284" s="118"/>
      <c r="Q284" s="118"/>
      <c r="R284" s="118"/>
      <c r="S284" s="203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</row>
    <row r="285">
      <c r="A285" s="118"/>
      <c r="B285" s="118"/>
      <c r="C285" s="118"/>
      <c r="D285" s="203"/>
      <c r="E285" s="118"/>
      <c r="F285" s="118"/>
      <c r="G285" s="118"/>
      <c r="H285" s="118"/>
      <c r="I285" s="203"/>
      <c r="J285" s="118"/>
      <c r="K285" s="118"/>
      <c r="L285" s="118"/>
      <c r="M285" s="118"/>
      <c r="N285" s="203"/>
      <c r="O285" s="118"/>
      <c r="P285" s="118"/>
      <c r="Q285" s="118"/>
      <c r="R285" s="118"/>
      <c r="S285" s="203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</row>
    <row r="286">
      <c r="A286" s="118"/>
      <c r="B286" s="118"/>
      <c r="C286" s="118"/>
      <c r="D286" s="203"/>
      <c r="E286" s="118"/>
      <c r="F286" s="118"/>
      <c r="G286" s="118"/>
      <c r="H286" s="118"/>
      <c r="I286" s="203"/>
      <c r="J286" s="118"/>
      <c r="K286" s="118"/>
      <c r="L286" s="118"/>
      <c r="M286" s="118"/>
      <c r="N286" s="203"/>
      <c r="O286" s="118"/>
      <c r="P286" s="118"/>
      <c r="Q286" s="118"/>
      <c r="R286" s="118"/>
      <c r="S286" s="203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</row>
    <row r="287">
      <c r="A287" s="118"/>
      <c r="B287" s="118"/>
      <c r="C287" s="118"/>
      <c r="D287" s="203"/>
      <c r="E287" s="118"/>
      <c r="F287" s="118"/>
      <c r="G287" s="118"/>
      <c r="H287" s="118"/>
      <c r="I287" s="203"/>
      <c r="J287" s="118"/>
      <c r="K287" s="118"/>
      <c r="L287" s="118"/>
      <c r="M287" s="118"/>
      <c r="N287" s="203"/>
      <c r="O287" s="118"/>
      <c r="P287" s="118"/>
      <c r="Q287" s="118"/>
      <c r="R287" s="118"/>
      <c r="S287" s="203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</row>
    <row r="288">
      <c r="A288" s="118"/>
      <c r="B288" s="118"/>
      <c r="C288" s="118"/>
      <c r="D288" s="203"/>
      <c r="E288" s="118"/>
      <c r="F288" s="118"/>
      <c r="G288" s="118"/>
      <c r="H288" s="118"/>
      <c r="I288" s="203"/>
      <c r="J288" s="118"/>
      <c r="K288" s="118"/>
      <c r="L288" s="118"/>
      <c r="M288" s="118"/>
      <c r="N288" s="203"/>
      <c r="O288" s="118"/>
      <c r="P288" s="118"/>
      <c r="Q288" s="118"/>
      <c r="R288" s="118"/>
      <c r="S288" s="203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</row>
    <row r="289">
      <c r="A289" s="118"/>
      <c r="B289" s="118"/>
      <c r="C289" s="118"/>
      <c r="D289" s="203"/>
      <c r="E289" s="118"/>
      <c r="F289" s="118"/>
      <c r="G289" s="118"/>
      <c r="H289" s="118"/>
      <c r="I289" s="203"/>
      <c r="J289" s="118"/>
      <c r="K289" s="118"/>
      <c r="L289" s="118"/>
      <c r="M289" s="118"/>
      <c r="N289" s="203"/>
      <c r="O289" s="118"/>
      <c r="P289" s="118"/>
      <c r="Q289" s="118"/>
      <c r="R289" s="118"/>
      <c r="S289" s="203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</row>
    <row r="290">
      <c r="A290" s="118"/>
      <c r="B290" s="118"/>
      <c r="C290" s="118"/>
      <c r="D290" s="203"/>
      <c r="E290" s="118"/>
      <c r="F290" s="118"/>
      <c r="G290" s="118"/>
      <c r="H290" s="118"/>
      <c r="I290" s="203"/>
      <c r="J290" s="118"/>
      <c r="K290" s="118"/>
      <c r="L290" s="118"/>
      <c r="M290" s="118"/>
      <c r="N290" s="203"/>
      <c r="O290" s="118"/>
      <c r="P290" s="118"/>
      <c r="Q290" s="118"/>
      <c r="R290" s="118"/>
      <c r="S290" s="203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</row>
    <row r="291">
      <c r="A291" s="118"/>
      <c r="B291" s="118"/>
      <c r="C291" s="118"/>
      <c r="D291" s="203"/>
      <c r="E291" s="118"/>
      <c r="F291" s="118"/>
      <c r="G291" s="118"/>
      <c r="H291" s="118"/>
      <c r="I291" s="203"/>
      <c r="J291" s="118"/>
      <c r="K291" s="118"/>
      <c r="L291" s="118"/>
      <c r="M291" s="118"/>
      <c r="N291" s="203"/>
      <c r="O291" s="118"/>
      <c r="P291" s="118"/>
      <c r="Q291" s="118"/>
      <c r="R291" s="118"/>
      <c r="S291" s="203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</row>
    <row r="292">
      <c r="A292" s="118"/>
      <c r="B292" s="118"/>
      <c r="C292" s="118"/>
      <c r="D292" s="203"/>
      <c r="E292" s="118"/>
      <c r="F292" s="118"/>
      <c r="G292" s="118"/>
      <c r="H292" s="118"/>
      <c r="I292" s="203"/>
      <c r="J292" s="118"/>
      <c r="K292" s="118"/>
      <c r="L292" s="118"/>
      <c r="M292" s="118"/>
      <c r="N292" s="203"/>
      <c r="O292" s="118"/>
      <c r="P292" s="118"/>
      <c r="Q292" s="118"/>
      <c r="R292" s="118"/>
      <c r="S292" s="203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</row>
    <row r="293">
      <c r="A293" s="118"/>
      <c r="B293" s="118"/>
      <c r="C293" s="118"/>
      <c r="D293" s="203"/>
      <c r="E293" s="118"/>
      <c r="F293" s="118"/>
      <c r="G293" s="118"/>
      <c r="H293" s="118"/>
      <c r="I293" s="203"/>
      <c r="J293" s="118"/>
      <c r="K293" s="118"/>
      <c r="L293" s="118"/>
      <c r="M293" s="118"/>
      <c r="N293" s="203"/>
      <c r="O293" s="118"/>
      <c r="P293" s="118"/>
      <c r="Q293" s="118"/>
      <c r="R293" s="118"/>
      <c r="S293" s="203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</row>
    <row r="294">
      <c r="A294" s="118"/>
      <c r="B294" s="118"/>
      <c r="C294" s="118"/>
      <c r="D294" s="203"/>
      <c r="E294" s="118"/>
      <c r="F294" s="118"/>
      <c r="G294" s="118"/>
      <c r="H294" s="118"/>
      <c r="I294" s="203"/>
      <c r="J294" s="118"/>
      <c r="K294" s="118"/>
      <c r="L294" s="118"/>
      <c r="M294" s="118"/>
      <c r="N294" s="203"/>
      <c r="O294" s="118"/>
      <c r="P294" s="118"/>
      <c r="Q294" s="118"/>
      <c r="R294" s="118"/>
      <c r="S294" s="203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</row>
    <row r="295">
      <c r="A295" s="118"/>
      <c r="B295" s="118"/>
      <c r="C295" s="118"/>
      <c r="D295" s="203"/>
      <c r="E295" s="118"/>
      <c r="F295" s="118"/>
      <c r="G295" s="118"/>
      <c r="H295" s="118"/>
      <c r="I295" s="203"/>
      <c r="J295" s="118"/>
      <c r="K295" s="118"/>
      <c r="L295" s="118"/>
      <c r="M295" s="118"/>
      <c r="N295" s="203"/>
      <c r="O295" s="118"/>
      <c r="P295" s="118"/>
      <c r="Q295" s="118"/>
      <c r="R295" s="118"/>
      <c r="S295" s="203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</row>
    <row r="296">
      <c r="A296" s="118"/>
      <c r="B296" s="118"/>
      <c r="C296" s="118"/>
      <c r="D296" s="203"/>
      <c r="E296" s="118"/>
      <c r="F296" s="118"/>
      <c r="G296" s="118"/>
      <c r="H296" s="118"/>
      <c r="I296" s="203"/>
      <c r="J296" s="118"/>
      <c r="K296" s="118"/>
      <c r="L296" s="118"/>
      <c r="M296" s="118"/>
      <c r="N296" s="203"/>
      <c r="O296" s="118"/>
      <c r="P296" s="118"/>
      <c r="Q296" s="118"/>
      <c r="R296" s="118"/>
      <c r="S296" s="203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</row>
    <row r="297">
      <c r="A297" s="118"/>
      <c r="B297" s="118"/>
      <c r="C297" s="118"/>
      <c r="D297" s="203"/>
      <c r="E297" s="118"/>
      <c r="F297" s="118"/>
      <c r="G297" s="118"/>
      <c r="H297" s="118"/>
      <c r="I297" s="203"/>
      <c r="J297" s="118"/>
      <c r="K297" s="118"/>
      <c r="L297" s="118"/>
      <c r="M297" s="118"/>
      <c r="N297" s="203"/>
      <c r="O297" s="118"/>
      <c r="P297" s="118"/>
      <c r="Q297" s="118"/>
      <c r="R297" s="118"/>
      <c r="S297" s="203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</row>
    <row r="298">
      <c r="A298" s="118"/>
      <c r="B298" s="118"/>
      <c r="C298" s="118"/>
      <c r="D298" s="203"/>
      <c r="E298" s="118"/>
      <c r="F298" s="118"/>
      <c r="G298" s="118"/>
      <c r="H298" s="118"/>
      <c r="I298" s="203"/>
      <c r="J298" s="118"/>
      <c r="K298" s="118"/>
      <c r="L298" s="118"/>
      <c r="M298" s="118"/>
      <c r="N298" s="203"/>
      <c r="O298" s="118"/>
      <c r="P298" s="118"/>
      <c r="Q298" s="118"/>
      <c r="R298" s="118"/>
      <c r="S298" s="203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</row>
    <row r="299">
      <c r="A299" s="118"/>
      <c r="B299" s="118"/>
      <c r="C299" s="118"/>
      <c r="D299" s="203"/>
      <c r="E299" s="118"/>
      <c r="F299" s="118"/>
      <c r="G299" s="118"/>
      <c r="H299" s="118"/>
      <c r="I299" s="203"/>
      <c r="J299" s="118"/>
      <c r="K299" s="118"/>
      <c r="L299" s="118"/>
      <c r="M299" s="118"/>
      <c r="N299" s="203"/>
      <c r="O299" s="118"/>
      <c r="P299" s="118"/>
      <c r="Q299" s="118"/>
      <c r="R299" s="118"/>
      <c r="S299" s="203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</row>
    <row r="300">
      <c r="A300" s="118"/>
      <c r="B300" s="118"/>
      <c r="C300" s="118"/>
      <c r="D300" s="203"/>
      <c r="E300" s="118"/>
      <c r="F300" s="118"/>
      <c r="G300" s="118"/>
      <c r="H300" s="118"/>
      <c r="I300" s="203"/>
      <c r="J300" s="118"/>
      <c r="K300" s="118"/>
      <c r="L300" s="118"/>
      <c r="M300" s="118"/>
      <c r="N300" s="203"/>
      <c r="O300" s="118"/>
      <c r="P300" s="118"/>
      <c r="Q300" s="118"/>
      <c r="R300" s="118"/>
      <c r="S300" s="203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</row>
    <row r="301">
      <c r="A301" s="118"/>
      <c r="B301" s="118"/>
      <c r="C301" s="118"/>
      <c r="D301" s="203"/>
      <c r="E301" s="118"/>
      <c r="F301" s="118"/>
      <c r="G301" s="118"/>
      <c r="H301" s="118"/>
      <c r="I301" s="203"/>
      <c r="J301" s="118"/>
      <c r="K301" s="118"/>
      <c r="L301" s="118"/>
      <c r="M301" s="118"/>
      <c r="N301" s="203"/>
      <c r="O301" s="118"/>
      <c r="P301" s="118"/>
      <c r="Q301" s="118"/>
      <c r="R301" s="118"/>
      <c r="S301" s="203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</row>
    <row r="302">
      <c r="A302" s="118"/>
      <c r="B302" s="118"/>
      <c r="C302" s="118"/>
      <c r="D302" s="203"/>
      <c r="E302" s="118"/>
      <c r="F302" s="118"/>
      <c r="G302" s="118"/>
      <c r="H302" s="118"/>
      <c r="I302" s="203"/>
      <c r="J302" s="118"/>
      <c r="K302" s="118"/>
      <c r="L302" s="118"/>
      <c r="M302" s="118"/>
      <c r="N302" s="203"/>
      <c r="O302" s="118"/>
      <c r="P302" s="118"/>
      <c r="Q302" s="118"/>
      <c r="R302" s="118"/>
      <c r="S302" s="203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</row>
    <row r="303">
      <c r="A303" s="118"/>
      <c r="B303" s="118"/>
      <c r="C303" s="118"/>
      <c r="D303" s="203"/>
      <c r="E303" s="118"/>
      <c r="F303" s="118"/>
      <c r="G303" s="118"/>
      <c r="H303" s="118"/>
      <c r="I303" s="203"/>
      <c r="J303" s="118"/>
      <c r="K303" s="118"/>
      <c r="L303" s="118"/>
      <c r="M303" s="118"/>
      <c r="N303" s="203"/>
      <c r="O303" s="118"/>
      <c r="P303" s="118"/>
      <c r="Q303" s="118"/>
      <c r="R303" s="118"/>
      <c r="S303" s="203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</row>
    <row r="304">
      <c r="A304" s="118"/>
      <c r="B304" s="118"/>
      <c r="C304" s="118"/>
      <c r="D304" s="203"/>
      <c r="E304" s="118"/>
      <c r="F304" s="118"/>
      <c r="G304" s="118"/>
      <c r="H304" s="118"/>
      <c r="I304" s="203"/>
      <c r="J304" s="118"/>
      <c r="K304" s="118"/>
      <c r="L304" s="118"/>
      <c r="M304" s="118"/>
      <c r="N304" s="203"/>
      <c r="O304" s="118"/>
      <c r="P304" s="118"/>
      <c r="Q304" s="118"/>
      <c r="R304" s="118"/>
      <c r="S304" s="203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</row>
    <row r="305">
      <c r="A305" s="118"/>
      <c r="B305" s="118"/>
      <c r="C305" s="118"/>
      <c r="D305" s="203"/>
      <c r="E305" s="118"/>
      <c r="F305" s="118"/>
      <c r="G305" s="118"/>
      <c r="H305" s="118"/>
      <c r="I305" s="203"/>
      <c r="J305" s="118"/>
      <c r="K305" s="118"/>
      <c r="L305" s="118"/>
      <c r="M305" s="118"/>
      <c r="N305" s="203"/>
      <c r="O305" s="118"/>
      <c r="P305" s="118"/>
      <c r="Q305" s="118"/>
      <c r="R305" s="118"/>
      <c r="S305" s="203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</row>
    <row r="306">
      <c r="A306" s="118"/>
      <c r="B306" s="118"/>
      <c r="C306" s="118"/>
      <c r="D306" s="203"/>
      <c r="E306" s="118"/>
      <c r="F306" s="118"/>
      <c r="G306" s="118"/>
      <c r="H306" s="118"/>
      <c r="I306" s="203"/>
      <c r="J306" s="118"/>
      <c r="K306" s="118"/>
      <c r="L306" s="118"/>
      <c r="M306" s="118"/>
      <c r="N306" s="203"/>
      <c r="O306" s="118"/>
      <c r="P306" s="118"/>
      <c r="Q306" s="118"/>
      <c r="R306" s="118"/>
      <c r="S306" s="203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</row>
    <row r="307">
      <c r="A307" s="118"/>
      <c r="B307" s="118"/>
      <c r="C307" s="118"/>
      <c r="D307" s="203"/>
      <c r="E307" s="118"/>
      <c r="F307" s="118"/>
      <c r="G307" s="118"/>
      <c r="H307" s="118"/>
      <c r="I307" s="203"/>
      <c r="J307" s="118"/>
      <c r="K307" s="118"/>
      <c r="L307" s="118"/>
      <c r="M307" s="118"/>
      <c r="N307" s="203"/>
      <c r="O307" s="118"/>
      <c r="P307" s="118"/>
      <c r="Q307" s="118"/>
      <c r="R307" s="118"/>
      <c r="S307" s="203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</row>
    <row r="308">
      <c r="A308" s="118"/>
      <c r="B308" s="118"/>
      <c r="C308" s="118"/>
      <c r="D308" s="203"/>
      <c r="E308" s="118"/>
      <c r="F308" s="118"/>
      <c r="G308" s="118"/>
      <c r="H308" s="118"/>
      <c r="I308" s="203"/>
      <c r="J308" s="118"/>
      <c r="K308" s="118"/>
      <c r="L308" s="118"/>
      <c r="M308" s="118"/>
      <c r="N308" s="203"/>
      <c r="O308" s="118"/>
      <c r="P308" s="118"/>
      <c r="Q308" s="118"/>
      <c r="R308" s="118"/>
      <c r="S308" s="203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</row>
    <row r="309">
      <c r="A309" s="118"/>
      <c r="B309" s="118"/>
      <c r="C309" s="118"/>
      <c r="D309" s="203"/>
      <c r="E309" s="118"/>
      <c r="F309" s="118"/>
      <c r="G309" s="118"/>
      <c r="H309" s="118"/>
      <c r="I309" s="203"/>
      <c r="J309" s="118"/>
      <c r="K309" s="118"/>
      <c r="L309" s="118"/>
      <c r="M309" s="118"/>
      <c r="N309" s="203"/>
      <c r="O309" s="118"/>
      <c r="P309" s="118"/>
      <c r="Q309" s="118"/>
      <c r="R309" s="118"/>
      <c r="S309" s="203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</row>
    <row r="310">
      <c r="A310" s="118"/>
      <c r="B310" s="118"/>
      <c r="C310" s="118"/>
      <c r="D310" s="203"/>
      <c r="E310" s="118"/>
      <c r="F310" s="118"/>
      <c r="G310" s="118"/>
      <c r="H310" s="118"/>
      <c r="I310" s="203"/>
      <c r="J310" s="118"/>
      <c r="K310" s="118"/>
      <c r="L310" s="118"/>
      <c r="M310" s="118"/>
      <c r="N310" s="203"/>
      <c r="O310" s="118"/>
      <c r="P310" s="118"/>
      <c r="Q310" s="118"/>
      <c r="R310" s="118"/>
      <c r="S310" s="203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</row>
    <row r="311">
      <c r="A311" s="118"/>
      <c r="B311" s="118"/>
      <c r="C311" s="118"/>
      <c r="D311" s="203"/>
      <c r="E311" s="118"/>
      <c r="F311" s="118"/>
      <c r="G311" s="118"/>
      <c r="H311" s="118"/>
      <c r="I311" s="203"/>
      <c r="J311" s="118"/>
      <c r="K311" s="118"/>
      <c r="L311" s="118"/>
      <c r="M311" s="118"/>
      <c r="N311" s="203"/>
      <c r="O311" s="118"/>
      <c r="P311" s="118"/>
      <c r="Q311" s="118"/>
      <c r="R311" s="118"/>
      <c r="S311" s="203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</row>
    <row r="312">
      <c r="A312" s="118"/>
      <c r="B312" s="118"/>
      <c r="C312" s="118"/>
      <c r="D312" s="203"/>
      <c r="E312" s="118"/>
      <c r="F312" s="118"/>
      <c r="G312" s="118"/>
      <c r="H312" s="118"/>
      <c r="I312" s="203"/>
      <c r="J312" s="118"/>
      <c r="K312" s="118"/>
      <c r="L312" s="118"/>
      <c r="M312" s="118"/>
      <c r="N312" s="203"/>
      <c r="O312" s="118"/>
      <c r="P312" s="118"/>
      <c r="Q312" s="118"/>
      <c r="R312" s="118"/>
      <c r="S312" s="203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</row>
    <row r="313">
      <c r="A313" s="118"/>
      <c r="B313" s="118"/>
      <c r="C313" s="118"/>
      <c r="D313" s="203"/>
      <c r="E313" s="118"/>
      <c r="F313" s="118"/>
      <c r="G313" s="118"/>
      <c r="H313" s="118"/>
      <c r="I313" s="203"/>
      <c r="J313" s="118"/>
      <c r="K313" s="118"/>
      <c r="L313" s="118"/>
      <c r="M313" s="118"/>
      <c r="N313" s="203"/>
      <c r="O313" s="118"/>
      <c r="P313" s="118"/>
      <c r="Q313" s="118"/>
      <c r="R313" s="118"/>
      <c r="S313" s="203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</row>
    <row r="314">
      <c r="A314" s="118"/>
      <c r="B314" s="118"/>
      <c r="C314" s="118"/>
      <c r="D314" s="203"/>
      <c r="E314" s="118"/>
      <c r="F314" s="118"/>
      <c r="G314" s="118"/>
      <c r="H314" s="118"/>
      <c r="I314" s="203"/>
      <c r="J314" s="118"/>
      <c r="K314" s="118"/>
      <c r="L314" s="118"/>
      <c r="M314" s="118"/>
      <c r="N314" s="203"/>
      <c r="O314" s="118"/>
      <c r="P314" s="118"/>
      <c r="Q314" s="118"/>
      <c r="R314" s="118"/>
      <c r="S314" s="203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</row>
    <row r="315">
      <c r="A315" s="118"/>
      <c r="B315" s="118"/>
      <c r="C315" s="118"/>
      <c r="D315" s="203"/>
      <c r="E315" s="118"/>
      <c r="F315" s="118"/>
      <c r="G315" s="118"/>
      <c r="H315" s="118"/>
      <c r="I315" s="203"/>
      <c r="J315" s="118"/>
      <c r="K315" s="118"/>
      <c r="L315" s="118"/>
      <c r="M315" s="118"/>
      <c r="N315" s="203"/>
      <c r="O315" s="118"/>
      <c r="P315" s="118"/>
      <c r="Q315" s="118"/>
      <c r="R315" s="118"/>
      <c r="S315" s="203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</row>
    <row r="316">
      <c r="A316" s="118"/>
      <c r="B316" s="118"/>
      <c r="C316" s="118"/>
      <c r="D316" s="203"/>
      <c r="E316" s="118"/>
      <c r="F316" s="118"/>
      <c r="G316" s="118"/>
      <c r="H316" s="118"/>
      <c r="I316" s="203"/>
      <c r="J316" s="118"/>
      <c r="K316" s="118"/>
      <c r="L316" s="118"/>
      <c r="M316" s="118"/>
      <c r="N316" s="203"/>
      <c r="O316" s="118"/>
      <c r="P316" s="118"/>
      <c r="Q316" s="118"/>
      <c r="R316" s="118"/>
      <c r="S316" s="203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</row>
    <row r="317">
      <c r="A317" s="118"/>
      <c r="B317" s="118"/>
      <c r="C317" s="118"/>
      <c r="D317" s="203"/>
      <c r="E317" s="118"/>
      <c r="F317" s="118"/>
      <c r="G317" s="118"/>
      <c r="H317" s="118"/>
      <c r="I317" s="203"/>
      <c r="J317" s="118"/>
      <c r="K317" s="118"/>
      <c r="L317" s="118"/>
      <c r="M317" s="118"/>
      <c r="N317" s="203"/>
      <c r="O317" s="118"/>
      <c r="P317" s="118"/>
      <c r="Q317" s="118"/>
      <c r="R317" s="118"/>
      <c r="S317" s="203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</row>
    <row r="318">
      <c r="A318" s="118"/>
      <c r="B318" s="118"/>
      <c r="C318" s="118"/>
      <c r="D318" s="203"/>
      <c r="E318" s="118"/>
      <c r="F318" s="118"/>
      <c r="G318" s="118"/>
      <c r="H318" s="118"/>
      <c r="I318" s="203"/>
      <c r="J318" s="118"/>
      <c r="K318" s="118"/>
      <c r="L318" s="118"/>
      <c r="M318" s="118"/>
      <c r="N318" s="203"/>
      <c r="O318" s="118"/>
      <c r="P318" s="118"/>
      <c r="Q318" s="118"/>
      <c r="R318" s="118"/>
      <c r="S318" s="203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</row>
    <row r="319">
      <c r="A319" s="118"/>
      <c r="B319" s="118"/>
      <c r="C319" s="118"/>
      <c r="D319" s="203"/>
      <c r="E319" s="118"/>
      <c r="F319" s="118"/>
      <c r="G319" s="118"/>
      <c r="H319" s="118"/>
      <c r="I319" s="203"/>
      <c r="J319" s="118"/>
      <c r="K319" s="118"/>
      <c r="L319" s="118"/>
      <c r="M319" s="118"/>
      <c r="N319" s="203"/>
      <c r="O319" s="118"/>
      <c r="P319" s="118"/>
      <c r="Q319" s="118"/>
      <c r="R319" s="118"/>
      <c r="S319" s="203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</row>
    <row r="320">
      <c r="A320" s="118"/>
      <c r="B320" s="118"/>
      <c r="C320" s="118"/>
      <c r="D320" s="203"/>
      <c r="E320" s="118"/>
      <c r="F320" s="118"/>
      <c r="G320" s="118"/>
      <c r="H320" s="118"/>
      <c r="I320" s="203"/>
      <c r="J320" s="118"/>
      <c r="K320" s="118"/>
      <c r="L320" s="118"/>
      <c r="M320" s="118"/>
      <c r="N320" s="203"/>
      <c r="O320" s="118"/>
      <c r="P320" s="118"/>
      <c r="Q320" s="118"/>
      <c r="R320" s="118"/>
      <c r="S320" s="203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</row>
    <row r="321">
      <c r="A321" s="118"/>
      <c r="B321" s="118"/>
      <c r="C321" s="118"/>
      <c r="D321" s="203"/>
      <c r="E321" s="118"/>
      <c r="F321" s="118"/>
      <c r="G321" s="118"/>
      <c r="H321" s="118"/>
      <c r="I321" s="203"/>
      <c r="J321" s="118"/>
      <c r="K321" s="118"/>
      <c r="L321" s="118"/>
      <c r="M321" s="118"/>
      <c r="N321" s="203"/>
      <c r="O321" s="118"/>
      <c r="P321" s="118"/>
      <c r="Q321" s="118"/>
      <c r="R321" s="118"/>
      <c r="S321" s="203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</row>
    <row r="322">
      <c r="A322" s="118"/>
      <c r="B322" s="118"/>
      <c r="C322" s="118"/>
      <c r="D322" s="203"/>
      <c r="E322" s="118"/>
      <c r="F322" s="118"/>
      <c r="G322" s="118"/>
      <c r="H322" s="118"/>
      <c r="I322" s="203"/>
      <c r="J322" s="118"/>
      <c r="K322" s="118"/>
      <c r="L322" s="118"/>
      <c r="M322" s="118"/>
      <c r="N322" s="203"/>
      <c r="O322" s="118"/>
      <c r="P322" s="118"/>
      <c r="Q322" s="118"/>
      <c r="R322" s="118"/>
      <c r="S322" s="203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</row>
    <row r="323">
      <c r="A323" s="118"/>
      <c r="B323" s="118"/>
      <c r="C323" s="118"/>
      <c r="D323" s="203"/>
      <c r="E323" s="118"/>
      <c r="F323" s="118"/>
      <c r="G323" s="118"/>
      <c r="H323" s="118"/>
      <c r="I323" s="203"/>
      <c r="J323" s="118"/>
      <c r="K323" s="118"/>
      <c r="L323" s="118"/>
      <c r="M323" s="118"/>
      <c r="N323" s="203"/>
      <c r="O323" s="118"/>
      <c r="P323" s="118"/>
      <c r="Q323" s="118"/>
      <c r="R323" s="118"/>
      <c r="S323" s="203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</row>
    <row r="324">
      <c r="A324" s="118"/>
      <c r="B324" s="118"/>
      <c r="C324" s="118"/>
      <c r="D324" s="203"/>
      <c r="E324" s="118"/>
      <c r="F324" s="118"/>
      <c r="G324" s="118"/>
      <c r="H324" s="118"/>
      <c r="I324" s="203"/>
      <c r="J324" s="118"/>
      <c r="K324" s="118"/>
      <c r="L324" s="118"/>
      <c r="M324" s="118"/>
      <c r="N324" s="203"/>
      <c r="O324" s="118"/>
      <c r="P324" s="118"/>
      <c r="Q324" s="118"/>
      <c r="R324" s="118"/>
      <c r="S324" s="203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</row>
    <row r="325">
      <c r="A325" s="118"/>
      <c r="B325" s="118"/>
      <c r="C325" s="118"/>
      <c r="D325" s="203"/>
      <c r="E325" s="118"/>
      <c r="F325" s="118"/>
      <c r="G325" s="118"/>
      <c r="H325" s="118"/>
      <c r="I325" s="203"/>
      <c r="J325" s="118"/>
      <c r="K325" s="118"/>
      <c r="L325" s="118"/>
      <c r="M325" s="118"/>
      <c r="N325" s="203"/>
      <c r="O325" s="118"/>
      <c r="P325" s="118"/>
      <c r="Q325" s="118"/>
      <c r="R325" s="118"/>
      <c r="S325" s="203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</row>
    <row r="326">
      <c r="A326" s="118"/>
      <c r="B326" s="118"/>
      <c r="C326" s="118"/>
      <c r="D326" s="203"/>
      <c r="E326" s="118"/>
      <c r="F326" s="118"/>
      <c r="G326" s="118"/>
      <c r="H326" s="118"/>
      <c r="I326" s="203"/>
      <c r="J326" s="118"/>
      <c r="K326" s="118"/>
      <c r="L326" s="118"/>
      <c r="M326" s="118"/>
      <c r="N326" s="203"/>
      <c r="O326" s="118"/>
      <c r="P326" s="118"/>
      <c r="Q326" s="118"/>
      <c r="R326" s="118"/>
      <c r="S326" s="203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</row>
    <row r="327">
      <c r="A327" s="118"/>
      <c r="B327" s="118"/>
      <c r="C327" s="118"/>
      <c r="D327" s="203"/>
      <c r="E327" s="118"/>
      <c r="F327" s="118"/>
      <c r="G327" s="118"/>
      <c r="H327" s="118"/>
      <c r="I327" s="203"/>
      <c r="J327" s="118"/>
      <c r="K327" s="118"/>
      <c r="L327" s="118"/>
      <c r="M327" s="118"/>
      <c r="N327" s="203"/>
      <c r="O327" s="118"/>
      <c r="P327" s="118"/>
      <c r="Q327" s="118"/>
      <c r="R327" s="118"/>
      <c r="S327" s="203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</row>
    <row r="328">
      <c r="A328" s="118"/>
      <c r="B328" s="118"/>
      <c r="C328" s="118"/>
      <c r="D328" s="203"/>
      <c r="E328" s="118"/>
      <c r="F328" s="118"/>
      <c r="G328" s="118"/>
      <c r="H328" s="118"/>
      <c r="I328" s="203"/>
      <c r="J328" s="118"/>
      <c r="K328" s="118"/>
      <c r="L328" s="118"/>
      <c r="M328" s="118"/>
      <c r="N328" s="203"/>
      <c r="O328" s="118"/>
      <c r="P328" s="118"/>
      <c r="Q328" s="118"/>
      <c r="R328" s="118"/>
      <c r="S328" s="203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</row>
    <row r="329">
      <c r="A329" s="118"/>
      <c r="B329" s="118"/>
      <c r="C329" s="118"/>
      <c r="D329" s="203"/>
      <c r="E329" s="118"/>
      <c r="F329" s="118"/>
      <c r="G329" s="118"/>
      <c r="H329" s="118"/>
      <c r="I329" s="203"/>
      <c r="J329" s="118"/>
      <c r="K329" s="118"/>
      <c r="L329" s="118"/>
      <c r="M329" s="118"/>
      <c r="N329" s="203"/>
      <c r="O329" s="118"/>
      <c r="P329" s="118"/>
      <c r="Q329" s="118"/>
      <c r="R329" s="118"/>
      <c r="S329" s="203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</row>
    <row r="330">
      <c r="A330" s="118"/>
      <c r="B330" s="118"/>
      <c r="C330" s="118"/>
      <c r="D330" s="203"/>
      <c r="E330" s="118"/>
      <c r="F330" s="118"/>
      <c r="G330" s="118"/>
      <c r="H330" s="118"/>
      <c r="I330" s="203"/>
      <c r="J330" s="118"/>
      <c r="K330" s="118"/>
      <c r="L330" s="118"/>
      <c r="M330" s="118"/>
      <c r="N330" s="203"/>
      <c r="O330" s="118"/>
      <c r="P330" s="118"/>
      <c r="Q330" s="118"/>
      <c r="R330" s="118"/>
      <c r="S330" s="203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</row>
    <row r="331">
      <c r="A331" s="118"/>
      <c r="B331" s="118"/>
      <c r="C331" s="118"/>
      <c r="D331" s="203"/>
      <c r="E331" s="118"/>
      <c r="F331" s="118"/>
      <c r="G331" s="118"/>
      <c r="H331" s="118"/>
      <c r="I331" s="203"/>
      <c r="J331" s="118"/>
      <c r="K331" s="118"/>
      <c r="L331" s="118"/>
      <c r="M331" s="118"/>
      <c r="N331" s="203"/>
      <c r="O331" s="118"/>
      <c r="P331" s="118"/>
      <c r="Q331" s="118"/>
      <c r="R331" s="118"/>
      <c r="S331" s="203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</row>
    <row r="332">
      <c r="A332" s="118"/>
      <c r="B332" s="118"/>
      <c r="C332" s="118"/>
      <c r="D332" s="203"/>
      <c r="E332" s="118"/>
      <c r="F332" s="118"/>
      <c r="G332" s="118"/>
      <c r="H332" s="118"/>
      <c r="I332" s="203"/>
      <c r="J332" s="118"/>
      <c r="K332" s="118"/>
      <c r="L332" s="118"/>
      <c r="M332" s="118"/>
      <c r="N332" s="203"/>
      <c r="O332" s="118"/>
      <c r="P332" s="118"/>
      <c r="Q332" s="118"/>
      <c r="R332" s="118"/>
      <c r="S332" s="203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</row>
    <row r="333">
      <c r="A333" s="118"/>
      <c r="B333" s="118"/>
      <c r="C333" s="118"/>
      <c r="D333" s="203"/>
      <c r="E333" s="118"/>
      <c r="F333" s="118"/>
      <c r="G333" s="118"/>
      <c r="H333" s="118"/>
      <c r="I333" s="203"/>
      <c r="J333" s="118"/>
      <c r="K333" s="118"/>
      <c r="L333" s="118"/>
      <c r="M333" s="118"/>
      <c r="N333" s="203"/>
      <c r="O333" s="118"/>
      <c r="P333" s="118"/>
      <c r="Q333" s="118"/>
      <c r="R333" s="118"/>
      <c r="S333" s="203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</row>
    <row r="334">
      <c r="A334" s="118"/>
      <c r="B334" s="118"/>
      <c r="C334" s="118"/>
      <c r="D334" s="203"/>
      <c r="E334" s="118"/>
      <c r="F334" s="118"/>
      <c r="G334" s="118"/>
      <c r="H334" s="118"/>
      <c r="I334" s="203"/>
      <c r="J334" s="118"/>
      <c r="K334" s="118"/>
      <c r="L334" s="118"/>
      <c r="M334" s="118"/>
      <c r="N334" s="203"/>
      <c r="O334" s="118"/>
      <c r="P334" s="118"/>
      <c r="Q334" s="118"/>
      <c r="R334" s="118"/>
      <c r="S334" s="203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</row>
    <row r="335">
      <c r="A335" s="118"/>
      <c r="B335" s="118"/>
      <c r="C335" s="118"/>
      <c r="D335" s="203"/>
      <c r="E335" s="118"/>
      <c r="F335" s="118"/>
      <c r="G335" s="118"/>
      <c r="H335" s="118"/>
      <c r="I335" s="203"/>
      <c r="J335" s="118"/>
      <c r="K335" s="118"/>
      <c r="L335" s="118"/>
      <c r="M335" s="118"/>
      <c r="N335" s="203"/>
      <c r="O335" s="118"/>
      <c r="P335" s="118"/>
      <c r="Q335" s="118"/>
      <c r="R335" s="118"/>
      <c r="S335" s="203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</row>
    <row r="336">
      <c r="A336" s="118"/>
      <c r="B336" s="118"/>
      <c r="C336" s="118"/>
      <c r="D336" s="203"/>
      <c r="E336" s="118"/>
      <c r="F336" s="118"/>
      <c r="G336" s="118"/>
      <c r="H336" s="118"/>
      <c r="I336" s="203"/>
      <c r="J336" s="118"/>
      <c r="K336" s="118"/>
      <c r="L336" s="118"/>
      <c r="M336" s="118"/>
      <c r="N336" s="203"/>
      <c r="O336" s="118"/>
      <c r="P336" s="118"/>
      <c r="Q336" s="118"/>
      <c r="R336" s="118"/>
      <c r="S336" s="203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</row>
    <row r="337">
      <c r="A337" s="118"/>
      <c r="B337" s="118"/>
      <c r="C337" s="118"/>
      <c r="D337" s="203"/>
      <c r="E337" s="118"/>
      <c r="F337" s="118"/>
      <c r="G337" s="118"/>
      <c r="H337" s="118"/>
      <c r="I337" s="203"/>
      <c r="J337" s="118"/>
      <c r="K337" s="118"/>
      <c r="L337" s="118"/>
      <c r="M337" s="118"/>
      <c r="N337" s="203"/>
      <c r="O337" s="118"/>
      <c r="P337" s="118"/>
      <c r="Q337" s="118"/>
      <c r="R337" s="118"/>
      <c r="S337" s="203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</row>
    <row r="338">
      <c r="A338" s="118"/>
      <c r="B338" s="118"/>
      <c r="C338" s="118"/>
      <c r="D338" s="203"/>
      <c r="E338" s="118"/>
      <c r="F338" s="118"/>
      <c r="G338" s="118"/>
      <c r="H338" s="118"/>
      <c r="I338" s="203"/>
      <c r="J338" s="118"/>
      <c r="K338" s="118"/>
      <c r="L338" s="118"/>
      <c r="M338" s="118"/>
      <c r="N338" s="203"/>
      <c r="O338" s="118"/>
      <c r="P338" s="118"/>
      <c r="Q338" s="118"/>
      <c r="R338" s="118"/>
      <c r="S338" s="203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</row>
    <row r="339">
      <c r="A339" s="118"/>
      <c r="B339" s="118"/>
      <c r="C339" s="118"/>
      <c r="D339" s="203"/>
      <c r="E339" s="118"/>
      <c r="F339" s="118"/>
      <c r="G339" s="118"/>
      <c r="H339" s="118"/>
      <c r="I339" s="203"/>
      <c r="J339" s="118"/>
      <c r="K339" s="118"/>
      <c r="L339" s="118"/>
      <c r="M339" s="118"/>
      <c r="N339" s="203"/>
      <c r="O339" s="118"/>
      <c r="P339" s="118"/>
      <c r="Q339" s="118"/>
      <c r="R339" s="118"/>
      <c r="S339" s="203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</row>
    <row r="340">
      <c r="A340" s="118"/>
      <c r="B340" s="118"/>
      <c r="C340" s="118"/>
      <c r="D340" s="203"/>
      <c r="E340" s="118"/>
      <c r="F340" s="118"/>
      <c r="G340" s="118"/>
      <c r="H340" s="118"/>
      <c r="I340" s="203"/>
      <c r="J340" s="118"/>
      <c r="K340" s="118"/>
      <c r="L340" s="118"/>
      <c r="M340" s="118"/>
      <c r="N340" s="203"/>
      <c r="O340" s="118"/>
      <c r="P340" s="118"/>
      <c r="Q340" s="118"/>
      <c r="R340" s="118"/>
      <c r="S340" s="203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</row>
    <row r="341">
      <c r="A341" s="118"/>
      <c r="B341" s="118"/>
      <c r="C341" s="118"/>
      <c r="D341" s="203"/>
      <c r="E341" s="118"/>
      <c r="F341" s="118"/>
      <c r="G341" s="118"/>
      <c r="H341" s="118"/>
      <c r="I341" s="203"/>
      <c r="J341" s="118"/>
      <c r="K341" s="118"/>
      <c r="L341" s="118"/>
      <c r="M341" s="118"/>
      <c r="N341" s="203"/>
      <c r="O341" s="118"/>
      <c r="P341" s="118"/>
      <c r="Q341" s="118"/>
      <c r="R341" s="118"/>
      <c r="S341" s="203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</row>
    <row r="342">
      <c r="A342" s="118"/>
      <c r="B342" s="118"/>
      <c r="C342" s="118"/>
      <c r="D342" s="203"/>
      <c r="E342" s="118"/>
      <c r="F342" s="118"/>
      <c r="G342" s="118"/>
      <c r="H342" s="118"/>
      <c r="I342" s="203"/>
      <c r="J342" s="118"/>
      <c r="K342" s="118"/>
      <c r="L342" s="118"/>
      <c r="M342" s="118"/>
      <c r="N342" s="203"/>
      <c r="O342" s="118"/>
      <c r="P342" s="118"/>
      <c r="Q342" s="118"/>
      <c r="R342" s="118"/>
      <c r="S342" s="203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</row>
    <row r="343">
      <c r="A343" s="118"/>
      <c r="B343" s="118"/>
      <c r="C343" s="118"/>
      <c r="D343" s="203"/>
      <c r="E343" s="118"/>
      <c r="F343" s="118"/>
      <c r="G343" s="118"/>
      <c r="H343" s="118"/>
      <c r="I343" s="203"/>
      <c r="J343" s="118"/>
      <c r="K343" s="118"/>
      <c r="L343" s="118"/>
      <c r="M343" s="118"/>
      <c r="N343" s="203"/>
      <c r="O343" s="118"/>
      <c r="P343" s="118"/>
      <c r="Q343" s="118"/>
      <c r="R343" s="118"/>
      <c r="S343" s="203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</row>
    <row r="344">
      <c r="A344" s="118"/>
      <c r="B344" s="118"/>
      <c r="C344" s="118"/>
      <c r="D344" s="203"/>
      <c r="E344" s="118"/>
      <c r="F344" s="118"/>
      <c r="G344" s="118"/>
      <c r="H344" s="118"/>
      <c r="I344" s="203"/>
      <c r="J344" s="118"/>
      <c r="K344" s="118"/>
      <c r="L344" s="118"/>
      <c r="M344" s="118"/>
      <c r="N344" s="203"/>
      <c r="O344" s="118"/>
      <c r="P344" s="118"/>
      <c r="Q344" s="118"/>
      <c r="R344" s="118"/>
      <c r="S344" s="203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</row>
    <row r="345">
      <c r="A345" s="118"/>
      <c r="B345" s="118"/>
      <c r="C345" s="118"/>
      <c r="D345" s="203"/>
      <c r="E345" s="118"/>
      <c r="F345" s="118"/>
      <c r="G345" s="118"/>
      <c r="H345" s="118"/>
      <c r="I345" s="203"/>
      <c r="J345" s="118"/>
      <c r="K345" s="118"/>
      <c r="L345" s="118"/>
      <c r="M345" s="118"/>
      <c r="N345" s="203"/>
      <c r="O345" s="118"/>
      <c r="P345" s="118"/>
      <c r="Q345" s="118"/>
      <c r="R345" s="118"/>
      <c r="S345" s="203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</row>
    <row r="346">
      <c r="A346" s="118"/>
      <c r="B346" s="118"/>
      <c r="C346" s="118"/>
      <c r="D346" s="203"/>
      <c r="E346" s="118"/>
      <c r="F346" s="118"/>
      <c r="G346" s="118"/>
      <c r="H346" s="118"/>
      <c r="I346" s="203"/>
      <c r="J346" s="118"/>
      <c r="K346" s="118"/>
      <c r="L346" s="118"/>
      <c r="M346" s="118"/>
      <c r="N346" s="203"/>
      <c r="O346" s="118"/>
      <c r="P346" s="118"/>
      <c r="Q346" s="118"/>
      <c r="R346" s="118"/>
      <c r="S346" s="203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</row>
    <row r="347">
      <c r="A347" s="118"/>
      <c r="B347" s="118"/>
      <c r="C347" s="118"/>
      <c r="D347" s="203"/>
      <c r="E347" s="118"/>
      <c r="F347" s="118"/>
      <c r="G347" s="118"/>
      <c r="H347" s="118"/>
      <c r="I347" s="203"/>
      <c r="J347" s="118"/>
      <c r="K347" s="118"/>
      <c r="L347" s="118"/>
      <c r="M347" s="118"/>
      <c r="N347" s="203"/>
      <c r="O347" s="118"/>
      <c r="P347" s="118"/>
      <c r="Q347" s="118"/>
      <c r="R347" s="118"/>
      <c r="S347" s="203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</row>
    <row r="348">
      <c r="A348" s="118"/>
      <c r="B348" s="118"/>
      <c r="C348" s="118"/>
      <c r="D348" s="203"/>
      <c r="E348" s="118"/>
      <c r="F348" s="118"/>
      <c r="G348" s="118"/>
      <c r="H348" s="118"/>
      <c r="I348" s="203"/>
      <c r="J348" s="118"/>
      <c r="K348" s="118"/>
      <c r="L348" s="118"/>
      <c r="M348" s="118"/>
      <c r="N348" s="203"/>
      <c r="O348" s="118"/>
      <c r="P348" s="118"/>
      <c r="Q348" s="118"/>
      <c r="R348" s="118"/>
      <c r="S348" s="203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</row>
    <row r="349">
      <c r="A349" s="118"/>
      <c r="B349" s="118"/>
      <c r="C349" s="118"/>
      <c r="D349" s="203"/>
      <c r="E349" s="118"/>
      <c r="F349" s="118"/>
      <c r="G349" s="118"/>
      <c r="H349" s="118"/>
      <c r="I349" s="203"/>
      <c r="J349" s="118"/>
      <c r="K349" s="118"/>
      <c r="L349" s="118"/>
      <c r="M349" s="118"/>
      <c r="N349" s="203"/>
      <c r="O349" s="118"/>
      <c r="P349" s="118"/>
      <c r="Q349" s="118"/>
      <c r="R349" s="118"/>
      <c r="S349" s="203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</row>
    <row r="350">
      <c r="A350" s="118"/>
      <c r="B350" s="118"/>
      <c r="C350" s="118"/>
      <c r="D350" s="203"/>
      <c r="E350" s="118"/>
      <c r="F350" s="118"/>
      <c r="G350" s="118"/>
      <c r="H350" s="118"/>
      <c r="I350" s="203"/>
      <c r="J350" s="118"/>
      <c r="K350" s="118"/>
      <c r="L350" s="118"/>
      <c r="M350" s="118"/>
      <c r="N350" s="203"/>
      <c r="O350" s="118"/>
      <c r="P350" s="118"/>
      <c r="Q350" s="118"/>
      <c r="R350" s="118"/>
      <c r="S350" s="203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</row>
    <row r="351">
      <c r="A351" s="118"/>
      <c r="B351" s="118"/>
      <c r="C351" s="118"/>
      <c r="D351" s="203"/>
      <c r="E351" s="118"/>
      <c r="F351" s="118"/>
      <c r="G351" s="118"/>
      <c r="H351" s="118"/>
      <c r="I351" s="203"/>
      <c r="J351" s="118"/>
      <c r="K351" s="118"/>
      <c r="L351" s="118"/>
      <c r="M351" s="118"/>
      <c r="N351" s="203"/>
      <c r="O351" s="118"/>
      <c r="P351" s="118"/>
      <c r="Q351" s="118"/>
      <c r="R351" s="118"/>
      <c r="S351" s="203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</row>
    <row r="352">
      <c r="A352" s="118"/>
      <c r="B352" s="118"/>
      <c r="C352" s="118"/>
      <c r="D352" s="203"/>
      <c r="E352" s="118"/>
      <c r="F352" s="118"/>
      <c r="G352" s="118"/>
      <c r="H352" s="118"/>
      <c r="I352" s="203"/>
      <c r="J352" s="118"/>
      <c r="K352" s="118"/>
      <c r="L352" s="118"/>
      <c r="M352" s="118"/>
      <c r="N352" s="203"/>
      <c r="O352" s="118"/>
      <c r="P352" s="118"/>
      <c r="Q352" s="118"/>
      <c r="R352" s="118"/>
      <c r="S352" s="203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</row>
    <row r="353">
      <c r="A353" s="118"/>
      <c r="B353" s="118"/>
      <c r="C353" s="118"/>
      <c r="D353" s="203"/>
      <c r="E353" s="118"/>
      <c r="F353" s="118"/>
      <c r="G353" s="118"/>
      <c r="H353" s="118"/>
      <c r="I353" s="203"/>
      <c r="J353" s="118"/>
      <c r="K353" s="118"/>
      <c r="L353" s="118"/>
      <c r="M353" s="118"/>
      <c r="N353" s="203"/>
      <c r="O353" s="118"/>
      <c r="P353" s="118"/>
      <c r="Q353" s="118"/>
      <c r="R353" s="118"/>
      <c r="S353" s="203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</row>
    <row r="354">
      <c r="A354" s="118"/>
      <c r="B354" s="118"/>
      <c r="C354" s="118"/>
      <c r="D354" s="203"/>
      <c r="E354" s="118"/>
      <c r="F354" s="118"/>
      <c r="G354" s="118"/>
      <c r="H354" s="118"/>
      <c r="I354" s="203"/>
      <c r="J354" s="118"/>
      <c r="K354" s="118"/>
      <c r="L354" s="118"/>
      <c r="M354" s="118"/>
      <c r="N354" s="203"/>
      <c r="O354" s="118"/>
      <c r="P354" s="118"/>
      <c r="Q354" s="118"/>
      <c r="R354" s="118"/>
      <c r="S354" s="203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</row>
    <row r="355">
      <c r="A355" s="118"/>
      <c r="B355" s="118"/>
      <c r="C355" s="118"/>
      <c r="D355" s="203"/>
      <c r="E355" s="118"/>
      <c r="F355" s="118"/>
      <c r="G355" s="118"/>
      <c r="H355" s="118"/>
      <c r="I355" s="203"/>
      <c r="J355" s="118"/>
      <c r="K355" s="118"/>
      <c r="L355" s="118"/>
      <c r="M355" s="118"/>
      <c r="N355" s="203"/>
      <c r="O355" s="118"/>
      <c r="P355" s="118"/>
      <c r="Q355" s="118"/>
      <c r="R355" s="118"/>
      <c r="S355" s="203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</row>
    <row r="356">
      <c r="A356" s="118"/>
      <c r="B356" s="118"/>
      <c r="C356" s="118"/>
      <c r="D356" s="203"/>
      <c r="E356" s="118"/>
      <c r="F356" s="118"/>
      <c r="G356" s="118"/>
      <c r="H356" s="118"/>
      <c r="I356" s="203"/>
      <c r="J356" s="118"/>
      <c r="K356" s="118"/>
      <c r="L356" s="118"/>
      <c r="M356" s="118"/>
      <c r="N356" s="203"/>
      <c r="O356" s="118"/>
      <c r="P356" s="118"/>
      <c r="Q356" s="118"/>
      <c r="R356" s="118"/>
      <c r="S356" s="203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</row>
    <row r="357">
      <c r="A357" s="118"/>
      <c r="B357" s="118"/>
      <c r="C357" s="118"/>
      <c r="D357" s="203"/>
      <c r="E357" s="118"/>
      <c r="F357" s="118"/>
      <c r="G357" s="118"/>
      <c r="H357" s="118"/>
      <c r="I357" s="203"/>
      <c r="J357" s="118"/>
      <c r="K357" s="118"/>
      <c r="L357" s="118"/>
      <c r="M357" s="118"/>
      <c r="N357" s="203"/>
      <c r="O357" s="118"/>
      <c r="P357" s="118"/>
      <c r="Q357" s="118"/>
      <c r="R357" s="118"/>
      <c r="S357" s="203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</row>
    <row r="358">
      <c r="A358" s="118"/>
      <c r="B358" s="118"/>
      <c r="C358" s="118"/>
      <c r="D358" s="203"/>
      <c r="E358" s="118"/>
      <c r="F358" s="118"/>
      <c r="G358" s="118"/>
      <c r="H358" s="118"/>
      <c r="I358" s="203"/>
      <c r="J358" s="118"/>
      <c r="K358" s="118"/>
      <c r="L358" s="118"/>
      <c r="M358" s="118"/>
      <c r="N358" s="203"/>
      <c r="O358" s="118"/>
      <c r="P358" s="118"/>
      <c r="Q358" s="118"/>
      <c r="R358" s="118"/>
      <c r="S358" s="203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</row>
    <row r="359">
      <c r="A359" s="118"/>
      <c r="B359" s="118"/>
      <c r="C359" s="118"/>
      <c r="D359" s="203"/>
      <c r="E359" s="118"/>
      <c r="F359" s="118"/>
      <c r="G359" s="118"/>
      <c r="H359" s="118"/>
      <c r="I359" s="203"/>
      <c r="J359" s="118"/>
      <c r="K359" s="118"/>
      <c r="L359" s="118"/>
      <c r="M359" s="118"/>
      <c r="N359" s="203"/>
      <c r="O359" s="118"/>
      <c r="P359" s="118"/>
      <c r="Q359" s="118"/>
      <c r="R359" s="118"/>
      <c r="S359" s="203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</row>
    <row r="360">
      <c r="A360" s="118"/>
      <c r="B360" s="118"/>
      <c r="C360" s="118"/>
      <c r="D360" s="203"/>
      <c r="E360" s="118"/>
      <c r="F360" s="118"/>
      <c r="G360" s="118"/>
      <c r="H360" s="118"/>
      <c r="I360" s="203"/>
      <c r="J360" s="118"/>
      <c r="K360" s="118"/>
      <c r="L360" s="118"/>
      <c r="M360" s="118"/>
      <c r="N360" s="203"/>
      <c r="O360" s="118"/>
      <c r="P360" s="118"/>
      <c r="Q360" s="118"/>
      <c r="R360" s="118"/>
      <c r="S360" s="203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</row>
    <row r="361">
      <c r="A361" s="118"/>
      <c r="B361" s="118"/>
      <c r="C361" s="118"/>
      <c r="D361" s="203"/>
      <c r="E361" s="118"/>
      <c r="F361" s="118"/>
      <c r="G361" s="118"/>
      <c r="H361" s="118"/>
      <c r="I361" s="203"/>
      <c r="J361" s="118"/>
      <c r="K361" s="118"/>
      <c r="L361" s="118"/>
      <c r="M361" s="118"/>
      <c r="N361" s="203"/>
      <c r="O361" s="118"/>
      <c r="P361" s="118"/>
      <c r="Q361" s="118"/>
      <c r="R361" s="118"/>
      <c r="S361" s="203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</row>
    <row r="362">
      <c r="A362" s="118"/>
      <c r="B362" s="118"/>
      <c r="C362" s="118"/>
      <c r="D362" s="203"/>
      <c r="E362" s="118"/>
      <c r="F362" s="118"/>
      <c r="G362" s="118"/>
      <c r="H362" s="118"/>
      <c r="I362" s="203"/>
      <c r="J362" s="118"/>
      <c r="K362" s="118"/>
      <c r="L362" s="118"/>
      <c r="M362" s="118"/>
      <c r="N362" s="203"/>
      <c r="O362" s="118"/>
      <c r="P362" s="118"/>
      <c r="Q362" s="118"/>
      <c r="R362" s="118"/>
      <c r="S362" s="203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</row>
    <row r="363">
      <c r="A363" s="118"/>
      <c r="B363" s="118"/>
      <c r="C363" s="118"/>
      <c r="D363" s="203"/>
      <c r="E363" s="118"/>
      <c r="F363" s="118"/>
      <c r="G363" s="118"/>
      <c r="H363" s="118"/>
      <c r="I363" s="203"/>
      <c r="J363" s="118"/>
      <c r="K363" s="118"/>
      <c r="L363" s="118"/>
      <c r="M363" s="118"/>
      <c r="N363" s="203"/>
      <c r="O363" s="118"/>
      <c r="P363" s="118"/>
      <c r="Q363" s="118"/>
      <c r="R363" s="118"/>
      <c r="S363" s="203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</row>
    <row r="364">
      <c r="A364" s="118"/>
      <c r="B364" s="118"/>
      <c r="C364" s="118"/>
      <c r="D364" s="203"/>
      <c r="E364" s="118"/>
      <c r="F364" s="118"/>
      <c r="G364" s="118"/>
      <c r="H364" s="118"/>
      <c r="I364" s="203"/>
      <c r="J364" s="118"/>
      <c r="K364" s="118"/>
      <c r="L364" s="118"/>
      <c r="M364" s="118"/>
      <c r="N364" s="203"/>
      <c r="O364" s="118"/>
      <c r="P364" s="118"/>
      <c r="Q364" s="118"/>
      <c r="R364" s="118"/>
      <c r="S364" s="203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</row>
    <row r="365">
      <c r="A365" s="118"/>
      <c r="B365" s="118"/>
      <c r="C365" s="118"/>
      <c r="D365" s="203"/>
      <c r="E365" s="118"/>
      <c r="F365" s="118"/>
      <c r="G365" s="118"/>
      <c r="H365" s="118"/>
      <c r="I365" s="203"/>
      <c r="J365" s="118"/>
      <c r="K365" s="118"/>
      <c r="L365" s="118"/>
      <c r="M365" s="118"/>
      <c r="N365" s="203"/>
      <c r="O365" s="118"/>
      <c r="P365" s="118"/>
      <c r="Q365" s="118"/>
      <c r="R365" s="118"/>
      <c r="S365" s="203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</row>
    <row r="366">
      <c r="A366" s="118"/>
      <c r="B366" s="118"/>
      <c r="C366" s="118"/>
      <c r="D366" s="203"/>
      <c r="E366" s="118"/>
      <c r="F366" s="118"/>
      <c r="G366" s="118"/>
      <c r="H366" s="118"/>
      <c r="I366" s="203"/>
      <c r="J366" s="118"/>
      <c r="K366" s="118"/>
      <c r="L366" s="118"/>
      <c r="M366" s="118"/>
      <c r="N366" s="203"/>
      <c r="O366" s="118"/>
      <c r="P366" s="118"/>
      <c r="Q366" s="118"/>
      <c r="R366" s="118"/>
      <c r="S366" s="203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</row>
    <row r="367">
      <c r="A367" s="118"/>
      <c r="B367" s="118"/>
      <c r="C367" s="118"/>
      <c r="D367" s="203"/>
      <c r="E367" s="118"/>
      <c r="F367" s="118"/>
      <c r="G367" s="118"/>
      <c r="H367" s="118"/>
      <c r="I367" s="203"/>
      <c r="J367" s="118"/>
      <c r="K367" s="118"/>
      <c r="L367" s="118"/>
      <c r="M367" s="118"/>
      <c r="N367" s="203"/>
      <c r="O367" s="118"/>
      <c r="P367" s="118"/>
      <c r="Q367" s="118"/>
      <c r="R367" s="118"/>
      <c r="S367" s="203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  <c r="AL367" s="118"/>
      <c r="AM367" s="118"/>
      <c r="AN367" s="118"/>
      <c r="AO367" s="118"/>
    </row>
    <row r="368">
      <c r="A368" s="118"/>
      <c r="B368" s="118"/>
      <c r="C368" s="118"/>
      <c r="D368" s="203"/>
      <c r="E368" s="118"/>
      <c r="F368" s="118"/>
      <c r="G368" s="118"/>
      <c r="H368" s="118"/>
      <c r="I368" s="203"/>
      <c r="J368" s="118"/>
      <c r="K368" s="118"/>
      <c r="L368" s="118"/>
      <c r="M368" s="118"/>
      <c r="N368" s="203"/>
      <c r="O368" s="118"/>
      <c r="P368" s="118"/>
      <c r="Q368" s="118"/>
      <c r="R368" s="118"/>
      <c r="S368" s="203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</row>
    <row r="369">
      <c r="A369" s="118"/>
      <c r="B369" s="118"/>
      <c r="C369" s="118"/>
      <c r="D369" s="203"/>
      <c r="E369" s="118"/>
      <c r="F369" s="118"/>
      <c r="G369" s="118"/>
      <c r="H369" s="118"/>
      <c r="I369" s="203"/>
      <c r="J369" s="118"/>
      <c r="K369" s="118"/>
      <c r="L369" s="118"/>
      <c r="M369" s="118"/>
      <c r="N369" s="203"/>
      <c r="O369" s="118"/>
      <c r="P369" s="118"/>
      <c r="Q369" s="118"/>
      <c r="R369" s="118"/>
      <c r="S369" s="203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  <c r="AL369" s="118"/>
      <c r="AM369" s="118"/>
      <c r="AN369" s="118"/>
      <c r="AO369" s="118"/>
    </row>
    <row r="370">
      <c r="A370" s="118"/>
      <c r="B370" s="118"/>
      <c r="C370" s="118"/>
      <c r="D370" s="203"/>
      <c r="E370" s="118"/>
      <c r="F370" s="118"/>
      <c r="G370" s="118"/>
      <c r="H370" s="118"/>
      <c r="I370" s="203"/>
      <c r="J370" s="118"/>
      <c r="K370" s="118"/>
      <c r="L370" s="118"/>
      <c r="M370" s="118"/>
      <c r="N370" s="203"/>
      <c r="O370" s="118"/>
      <c r="P370" s="118"/>
      <c r="Q370" s="118"/>
      <c r="R370" s="118"/>
      <c r="S370" s="203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</row>
    <row r="371">
      <c r="A371" s="118"/>
      <c r="B371" s="118"/>
      <c r="C371" s="118"/>
      <c r="D371" s="203"/>
      <c r="E371" s="118"/>
      <c r="F371" s="118"/>
      <c r="G371" s="118"/>
      <c r="H371" s="118"/>
      <c r="I371" s="203"/>
      <c r="J371" s="118"/>
      <c r="K371" s="118"/>
      <c r="L371" s="118"/>
      <c r="M371" s="118"/>
      <c r="N371" s="203"/>
      <c r="O371" s="118"/>
      <c r="P371" s="118"/>
      <c r="Q371" s="118"/>
      <c r="R371" s="118"/>
      <c r="S371" s="203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</row>
    <row r="372">
      <c r="A372" s="118"/>
      <c r="B372" s="118"/>
      <c r="C372" s="118"/>
      <c r="D372" s="203"/>
      <c r="E372" s="118"/>
      <c r="F372" s="118"/>
      <c r="G372" s="118"/>
      <c r="H372" s="118"/>
      <c r="I372" s="203"/>
      <c r="J372" s="118"/>
      <c r="K372" s="118"/>
      <c r="L372" s="118"/>
      <c r="M372" s="118"/>
      <c r="N372" s="203"/>
      <c r="O372" s="118"/>
      <c r="P372" s="118"/>
      <c r="Q372" s="118"/>
      <c r="R372" s="118"/>
      <c r="S372" s="203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</row>
    <row r="373">
      <c r="A373" s="118"/>
      <c r="B373" s="118"/>
      <c r="C373" s="118"/>
      <c r="D373" s="203"/>
      <c r="E373" s="118"/>
      <c r="F373" s="118"/>
      <c r="G373" s="118"/>
      <c r="H373" s="118"/>
      <c r="I373" s="203"/>
      <c r="J373" s="118"/>
      <c r="K373" s="118"/>
      <c r="L373" s="118"/>
      <c r="M373" s="118"/>
      <c r="N373" s="203"/>
      <c r="O373" s="118"/>
      <c r="P373" s="118"/>
      <c r="Q373" s="118"/>
      <c r="R373" s="118"/>
      <c r="S373" s="203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</row>
    <row r="374">
      <c r="A374" s="118"/>
      <c r="B374" s="118"/>
      <c r="C374" s="118"/>
      <c r="D374" s="203"/>
      <c r="E374" s="118"/>
      <c r="F374" s="118"/>
      <c r="G374" s="118"/>
      <c r="H374" s="118"/>
      <c r="I374" s="203"/>
      <c r="J374" s="118"/>
      <c r="K374" s="118"/>
      <c r="L374" s="118"/>
      <c r="M374" s="118"/>
      <c r="N374" s="203"/>
      <c r="O374" s="118"/>
      <c r="P374" s="118"/>
      <c r="Q374" s="118"/>
      <c r="R374" s="118"/>
      <c r="S374" s="203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</row>
    <row r="375">
      <c r="A375" s="118"/>
      <c r="B375" s="118"/>
      <c r="C375" s="118"/>
      <c r="D375" s="203"/>
      <c r="E375" s="118"/>
      <c r="F375" s="118"/>
      <c r="G375" s="118"/>
      <c r="H375" s="118"/>
      <c r="I375" s="203"/>
      <c r="J375" s="118"/>
      <c r="K375" s="118"/>
      <c r="L375" s="118"/>
      <c r="M375" s="118"/>
      <c r="N375" s="203"/>
      <c r="O375" s="118"/>
      <c r="P375" s="118"/>
      <c r="Q375" s="118"/>
      <c r="R375" s="118"/>
      <c r="S375" s="203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</row>
    <row r="376">
      <c r="A376" s="118"/>
      <c r="B376" s="118"/>
      <c r="C376" s="118"/>
      <c r="D376" s="203"/>
      <c r="E376" s="118"/>
      <c r="F376" s="118"/>
      <c r="G376" s="118"/>
      <c r="H376" s="118"/>
      <c r="I376" s="203"/>
      <c r="J376" s="118"/>
      <c r="K376" s="118"/>
      <c r="L376" s="118"/>
      <c r="M376" s="118"/>
      <c r="N376" s="203"/>
      <c r="O376" s="118"/>
      <c r="P376" s="118"/>
      <c r="Q376" s="118"/>
      <c r="R376" s="118"/>
      <c r="S376" s="203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  <c r="AL376" s="118"/>
      <c r="AM376" s="118"/>
      <c r="AN376" s="118"/>
      <c r="AO376" s="118"/>
    </row>
    <row r="377">
      <c r="A377" s="118"/>
      <c r="B377" s="118"/>
      <c r="C377" s="118"/>
      <c r="D377" s="203"/>
      <c r="E377" s="118"/>
      <c r="F377" s="118"/>
      <c r="G377" s="118"/>
      <c r="H377" s="118"/>
      <c r="I377" s="203"/>
      <c r="J377" s="118"/>
      <c r="K377" s="118"/>
      <c r="L377" s="118"/>
      <c r="M377" s="118"/>
      <c r="N377" s="203"/>
      <c r="O377" s="118"/>
      <c r="P377" s="118"/>
      <c r="Q377" s="118"/>
      <c r="R377" s="118"/>
      <c r="S377" s="203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  <c r="AL377" s="118"/>
      <c r="AM377" s="118"/>
      <c r="AN377" s="118"/>
      <c r="AO377" s="118"/>
    </row>
    <row r="378">
      <c r="A378" s="118"/>
      <c r="B378" s="118"/>
      <c r="C378" s="118"/>
      <c r="D378" s="203"/>
      <c r="E378" s="118"/>
      <c r="F378" s="118"/>
      <c r="G378" s="118"/>
      <c r="H378" s="118"/>
      <c r="I378" s="203"/>
      <c r="J378" s="118"/>
      <c r="K378" s="118"/>
      <c r="L378" s="118"/>
      <c r="M378" s="118"/>
      <c r="N378" s="203"/>
      <c r="O378" s="118"/>
      <c r="P378" s="118"/>
      <c r="Q378" s="118"/>
      <c r="R378" s="118"/>
      <c r="S378" s="203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</row>
    <row r="379">
      <c r="A379" s="118"/>
      <c r="B379" s="118"/>
      <c r="C379" s="118"/>
      <c r="D379" s="203"/>
      <c r="E379" s="118"/>
      <c r="F379" s="118"/>
      <c r="G379" s="118"/>
      <c r="H379" s="118"/>
      <c r="I379" s="203"/>
      <c r="J379" s="118"/>
      <c r="K379" s="118"/>
      <c r="L379" s="118"/>
      <c r="M379" s="118"/>
      <c r="N379" s="203"/>
      <c r="O379" s="118"/>
      <c r="P379" s="118"/>
      <c r="Q379" s="118"/>
      <c r="R379" s="118"/>
      <c r="S379" s="203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</row>
    <row r="380">
      <c r="A380" s="118"/>
      <c r="B380" s="118"/>
      <c r="C380" s="118"/>
      <c r="D380" s="203"/>
      <c r="E380" s="118"/>
      <c r="F380" s="118"/>
      <c r="G380" s="118"/>
      <c r="H380" s="118"/>
      <c r="I380" s="203"/>
      <c r="J380" s="118"/>
      <c r="K380" s="118"/>
      <c r="L380" s="118"/>
      <c r="M380" s="118"/>
      <c r="N380" s="203"/>
      <c r="O380" s="118"/>
      <c r="P380" s="118"/>
      <c r="Q380" s="118"/>
      <c r="R380" s="118"/>
      <c r="S380" s="203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</row>
    <row r="381">
      <c r="A381" s="118"/>
      <c r="B381" s="118"/>
      <c r="C381" s="118"/>
      <c r="D381" s="203"/>
      <c r="E381" s="118"/>
      <c r="F381" s="118"/>
      <c r="G381" s="118"/>
      <c r="H381" s="118"/>
      <c r="I381" s="203"/>
      <c r="J381" s="118"/>
      <c r="K381" s="118"/>
      <c r="L381" s="118"/>
      <c r="M381" s="118"/>
      <c r="N381" s="203"/>
      <c r="O381" s="118"/>
      <c r="P381" s="118"/>
      <c r="Q381" s="118"/>
      <c r="R381" s="118"/>
      <c r="S381" s="203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/>
      <c r="AO381" s="118"/>
    </row>
    <row r="382">
      <c r="A382" s="118"/>
      <c r="B382" s="118"/>
      <c r="C382" s="118"/>
      <c r="D382" s="203"/>
      <c r="E382" s="118"/>
      <c r="F382" s="118"/>
      <c r="G382" s="118"/>
      <c r="H382" s="118"/>
      <c r="I382" s="203"/>
      <c r="J382" s="118"/>
      <c r="K382" s="118"/>
      <c r="L382" s="118"/>
      <c r="M382" s="118"/>
      <c r="N382" s="203"/>
      <c r="O382" s="118"/>
      <c r="P382" s="118"/>
      <c r="Q382" s="118"/>
      <c r="R382" s="118"/>
      <c r="S382" s="203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</row>
    <row r="383">
      <c r="A383" s="118"/>
      <c r="B383" s="118"/>
      <c r="C383" s="118"/>
      <c r="D383" s="203"/>
      <c r="E383" s="118"/>
      <c r="F383" s="118"/>
      <c r="G383" s="118"/>
      <c r="H383" s="118"/>
      <c r="I383" s="203"/>
      <c r="J383" s="118"/>
      <c r="K383" s="118"/>
      <c r="L383" s="118"/>
      <c r="M383" s="118"/>
      <c r="N383" s="203"/>
      <c r="O383" s="118"/>
      <c r="P383" s="118"/>
      <c r="Q383" s="118"/>
      <c r="R383" s="118"/>
      <c r="S383" s="203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</row>
    <row r="384">
      <c r="A384" s="118"/>
      <c r="B384" s="118"/>
      <c r="C384" s="118"/>
      <c r="D384" s="203"/>
      <c r="E384" s="118"/>
      <c r="F384" s="118"/>
      <c r="G384" s="118"/>
      <c r="H384" s="118"/>
      <c r="I384" s="203"/>
      <c r="J384" s="118"/>
      <c r="K384" s="118"/>
      <c r="L384" s="118"/>
      <c r="M384" s="118"/>
      <c r="N384" s="203"/>
      <c r="O384" s="118"/>
      <c r="P384" s="118"/>
      <c r="Q384" s="118"/>
      <c r="R384" s="118"/>
      <c r="S384" s="203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</row>
    <row r="385">
      <c r="A385" s="118"/>
      <c r="B385" s="118"/>
      <c r="C385" s="118"/>
      <c r="D385" s="203"/>
      <c r="E385" s="118"/>
      <c r="F385" s="118"/>
      <c r="G385" s="118"/>
      <c r="H385" s="118"/>
      <c r="I385" s="203"/>
      <c r="J385" s="118"/>
      <c r="K385" s="118"/>
      <c r="L385" s="118"/>
      <c r="M385" s="118"/>
      <c r="N385" s="203"/>
      <c r="O385" s="118"/>
      <c r="P385" s="118"/>
      <c r="Q385" s="118"/>
      <c r="R385" s="118"/>
      <c r="S385" s="203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</row>
    <row r="386">
      <c r="A386" s="118"/>
      <c r="B386" s="118"/>
      <c r="C386" s="118"/>
      <c r="D386" s="203"/>
      <c r="E386" s="118"/>
      <c r="F386" s="118"/>
      <c r="G386" s="118"/>
      <c r="H386" s="118"/>
      <c r="I386" s="203"/>
      <c r="J386" s="118"/>
      <c r="K386" s="118"/>
      <c r="L386" s="118"/>
      <c r="M386" s="118"/>
      <c r="N386" s="203"/>
      <c r="O386" s="118"/>
      <c r="P386" s="118"/>
      <c r="Q386" s="118"/>
      <c r="R386" s="118"/>
      <c r="S386" s="203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</row>
    <row r="387">
      <c r="A387" s="118"/>
      <c r="B387" s="118"/>
      <c r="C387" s="118"/>
      <c r="D387" s="203"/>
      <c r="E387" s="118"/>
      <c r="F387" s="118"/>
      <c r="G387" s="118"/>
      <c r="H387" s="118"/>
      <c r="I387" s="203"/>
      <c r="J387" s="118"/>
      <c r="K387" s="118"/>
      <c r="L387" s="118"/>
      <c r="M387" s="118"/>
      <c r="N387" s="203"/>
      <c r="O387" s="118"/>
      <c r="P387" s="118"/>
      <c r="Q387" s="118"/>
      <c r="R387" s="118"/>
      <c r="S387" s="203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</row>
    <row r="388">
      <c r="A388" s="118"/>
      <c r="B388" s="118"/>
      <c r="C388" s="118"/>
      <c r="D388" s="203"/>
      <c r="E388" s="118"/>
      <c r="F388" s="118"/>
      <c r="G388" s="118"/>
      <c r="H388" s="118"/>
      <c r="I388" s="203"/>
      <c r="J388" s="118"/>
      <c r="K388" s="118"/>
      <c r="L388" s="118"/>
      <c r="M388" s="118"/>
      <c r="N388" s="203"/>
      <c r="O388" s="118"/>
      <c r="P388" s="118"/>
      <c r="Q388" s="118"/>
      <c r="R388" s="118"/>
      <c r="S388" s="203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</row>
    <row r="389">
      <c r="A389" s="118"/>
      <c r="B389" s="118"/>
      <c r="C389" s="118"/>
      <c r="D389" s="203"/>
      <c r="E389" s="118"/>
      <c r="F389" s="118"/>
      <c r="G389" s="118"/>
      <c r="H389" s="118"/>
      <c r="I389" s="203"/>
      <c r="J389" s="118"/>
      <c r="K389" s="118"/>
      <c r="L389" s="118"/>
      <c r="M389" s="118"/>
      <c r="N389" s="203"/>
      <c r="O389" s="118"/>
      <c r="P389" s="118"/>
      <c r="Q389" s="118"/>
      <c r="R389" s="118"/>
      <c r="S389" s="203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</row>
    <row r="390">
      <c r="A390" s="118"/>
      <c r="B390" s="118"/>
      <c r="C390" s="118"/>
      <c r="D390" s="203"/>
      <c r="E390" s="118"/>
      <c r="F390" s="118"/>
      <c r="G390" s="118"/>
      <c r="H390" s="118"/>
      <c r="I390" s="203"/>
      <c r="J390" s="118"/>
      <c r="K390" s="118"/>
      <c r="L390" s="118"/>
      <c r="M390" s="118"/>
      <c r="N390" s="203"/>
      <c r="O390" s="118"/>
      <c r="P390" s="118"/>
      <c r="Q390" s="118"/>
      <c r="R390" s="118"/>
      <c r="S390" s="203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</row>
    <row r="391">
      <c r="A391" s="118"/>
      <c r="B391" s="118"/>
      <c r="C391" s="118"/>
      <c r="D391" s="203"/>
      <c r="E391" s="118"/>
      <c r="F391" s="118"/>
      <c r="G391" s="118"/>
      <c r="H391" s="118"/>
      <c r="I391" s="203"/>
      <c r="J391" s="118"/>
      <c r="K391" s="118"/>
      <c r="L391" s="118"/>
      <c r="M391" s="118"/>
      <c r="N391" s="203"/>
      <c r="O391" s="118"/>
      <c r="P391" s="118"/>
      <c r="Q391" s="118"/>
      <c r="R391" s="118"/>
      <c r="S391" s="203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</row>
    <row r="392">
      <c r="A392" s="118"/>
      <c r="B392" s="118"/>
      <c r="C392" s="118"/>
      <c r="D392" s="203"/>
      <c r="E392" s="118"/>
      <c r="F392" s="118"/>
      <c r="G392" s="118"/>
      <c r="H392" s="118"/>
      <c r="I392" s="203"/>
      <c r="J392" s="118"/>
      <c r="K392" s="118"/>
      <c r="L392" s="118"/>
      <c r="M392" s="118"/>
      <c r="N392" s="203"/>
      <c r="O392" s="118"/>
      <c r="P392" s="118"/>
      <c r="Q392" s="118"/>
      <c r="R392" s="118"/>
      <c r="S392" s="203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</row>
    <row r="393">
      <c r="A393" s="118"/>
      <c r="B393" s="118"/>
      <c r="C393" s="118"/>
      <c r="D393" s="203"/>
      <c r="E393" s="118"/>
      <c r="F393" s="118"/>
      <c r="G393" s="118"/>
      <c r="H393" s="118"/>
      <c r="I393" s="203"/>
      <c r="J393" s="118"/>
      <c r="K393" s="118"/>
      <c r="L393" s="118"/>
      <c r="M393" s="118"/>
      <c r="N393" s="203"/>
      <c r="O393" s="118"/>
      <c r="P393" s="118"/>
      <c r="Q393" s="118"/>
      <c r="R393" s="118"/>
      <c r="S393" s="203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  <c r="AL393" s="118"/>
      <c r="AM393" s="118"/>
      <c r="AN393" s="118"/>
      <c r="AO393" s="118"/>
    </row>
    <row r="394">
      <c r="A394" s="118"/>
      <c r="B394" s="118"/>
      <c r="C394" s="118"/>
      <c r="D394" s="203"/>
      <c r="E394" s="118"/>
      <c r="F394" s="118"/>
      <c r="G394" s="118"/>
      <c r="H394" s="118"/>
      <c r="I394" s="203"/>
      <c r="J394" s="118"/>
      <c r="K394" s="118"/>
      <c r="L394" s="118"/>
      <c r="M394" s="118"/>
      <c r="N394" s="203"/>
      <c r="O394" s="118"/>
      <c r="P394" s="118"/>
      <c r="Q394" s="118"/>
      <c r="R394" s="118"/>
      <c r="S394" s="203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</row>
    <row r="395">
      <c r="A395" s="118"/>
      <c r="B395" s="118"/>
      <c r="C395" s="118"/>
      <c r="D395" s="203"/>
      <c r="E395" s="118"/>
      <c r="F395" s="118"/>
      <c r="G395" s="118"/>
      <c r="H395" s="118"/>
      <c r="I395" s="203"/>
      <c r="J395" s="118"/>
      <c r="K395" s="118"/>
      <c r="L395" s="118"/>
      <c r="M395" s="118"/>
      <c r="N395" s="203"/>
      <c r="O395" s="118"/>
      <c r="P395" s="118"/>
      <c r="Q395" s="118"/>
      <c r="R395" s="118"/>
      <c r="S395" s="203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</row>
    <row r="396">
      <c r="A396" s="118"/>
      <c r="B396" s="118"/>
      <c r="C396" s="118"/>
      <c r="D396" s="203"/>
      <c r="E396" s="118"/>
      <c r="F396" s="118"/>
      <c r="G396" s="118"/>
      <c r="H396" s="118"/>
      <c r="I396" s="203"/>
      <c r="J396" s="118"/>
      <c r="K396" s="118"/>
      <c r="L396" s="118"/>
      <c r="M396" s="118"/>
      <c r="N396" s="203"/>
      <c r="O396" s="118"/>
      <c r="P396" s="118"/>
      <c r="Q396" s="118"/>
      <c r="R396" s="118"/>
      <c r="S396" s="203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/>
      <c r="AO396" s="118"/>
    </row>
    <row r="397">
      <c r="A397" s="118"/>
      <c r="B397" s="118"/>
      <c r="C397" s="118"/>
      <c r="D397" s="203"/>
      <c r="E397" s="118"/>
      <c r="F397" s="118"/>
      <c r="G397" s="118"/>
      <c r="H397" s="118"/>
      <c r="I397" s="203"/>
      <c r="J397" s="118"/>
      <c r="K397" s="118"/>
      <c r="L397" s="118"/>
      <c r="M397" s="118"/>
      <c r="N397" s="203"/>
      <c r="O397" s="118"/>
      <c r="P397" s="118"/>
      <c r="Q397" s="118"/>
      <c r="R397" s="118"/>
      <c r="S397" s="203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  <c r="AL397" s="118"/>
      <c r="AM397" s="118"/>
      <c r="AN397" s="118"/>
      <c r="AO397" s="118"/>
    </row>
    <row r="398">
      <c r="A398" s="118"/>
      <c r="B398" s="118"/>
      <c r="C398" s="118"/>
      <c r="D398" s="203"/>
      <c r="E398" s="118"/>
      <c r="F398" s="118"/>
      <c r="G398" s="118"/>
      <c r="H398" s="118"/>
      <c r="I398" s="203"/>
      <c r="J398" s="118"/>
      <c r="K398" s="118"/>
      <c r="L398" s="118"/>
      <c r="M398" s="118"/>
      <c r="N398" s="203"/>
      <c r="O398" s="118"/>
      <c r="P398" s="118"/>
      <c r="Q398" s="118"/>
      <c r="R398" s="118"/>
      <c r="S398" s="203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</row>
    <row r="399">
      <c r="A399" s="118"/>
      <c r="B399" s="118"/>
      <c r="C399" s="118"/>
      <c r="D399" s="203"/>
      <c r="E399" s="118"/>
      <c r="F399" s="118"/>
      <c r="G399" s="118"/>
      <c r="H399" s="118"/>
      <c r="I399" s="203"/>
      <c r="J399" s="118"/>
      <c r="K399" s="118"/>
      <c r="L399" s="118"/>
      <c r="M399" s="118"/>
      <c r="N399" s="203"/>
      <c r="O399" s="118"/>
      <c r="P399" s="118"/>
      <c r="Q399" s="118"/>
      <c r="R399" s="118"/>
      <c r="S399" s="203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</row>
    <row r="400">
      <c r="A400" s="118"/>
      <c r="B400" s="118"/>
      <c r="C400" s="118"/>
      <c r="D400" s="203"/>
      <c r="E400" s="118"/>
      <c r="F400" s="118"/>
      <c r="G400" s="118"/>
      <c r="H400" s="118"/>
      <c r="I400" s="203"/>
      <c r="J400" s="118"/>
      <c r="K400" s="118"/>
      <c r="L400" s="118"/>
      <c r="M400" s="118"/>
      <c r="N400" s="203"/>
      <c r="O400" s="118"/>
      <c r="P400" s="118"/>
      <c r="Q400" s="118"/>
      <c r="R400" s="118"/>
      <c r="S400" s="203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</row>
    <row r="401">
      <c r="A401" s="118"/>
      <c r="B401" s="118"/>
      <c r="C401" s="118"/>
      <c r="D401" s="203"/>
      <c r="E401" s="118"/>
      <c r="F401" s="118"/>
      <c r="G401" s="118"/>
      <c r="H401" s="118"/>
      <c r="I401" s="203"/>
      <c r="J401" s="118"/>
      <c r="K401" s="118"/>
      <c r="L401" s="118"/>
      <c r="M401" s="118"/>
      <c r="N401" s="203"/>
      <c r="O401" s="118"/>
      <c r="P401" s="118"/>
      <c r="Q401" s="118"/>
      <c r="R401" s="118"/>
      <c r="S401" s="203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</row>
    <row r="402">
      <c r="A402" s="118"/>
      <c r="B402" s="118"/>
      <c r="C402" s="118"/>
      <c r="D402" s="203"/>
      <c r="E402" s="118"/>
      <c r="F402" s="118"/>
      <c r="G402" s="118"/>
      <c r="H402" s="118"/>
      <c r="I402" s="203"/>
      <c r="J402" s="118"/>
      <c r="K402" s="118"/>
      <c r="L402" s="118"/>
      <c r="M402" s="118"/>
      <c r="N402" s="203"/>
      <c r="O402" s="118"/>
      <c r="P402" s="118"/>
      <c r="Q402" s="118"/>
      <c r="R402" s="118"/>
      <c r="S402" s="203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</row>
    <row r="403">
      <c r="A403" s="118"/>
      <c r="B403" s="118"/>
      <c r="C403" s="118"/>
      <c r="D403" s="203"/>
      <c r="E403" s="118"/>
      <c r="F403" s="118"/>
      <c r="G403" s="118"/>
      <c r="H403" s="118"/>
      <c r="I403" s="203"/>
      <c r="J403" s="118"/>
      <c r="K403" s="118"/>
      <c r="L403" s="118"/>
      <c r="M403" s="118"/>
      <c r="N403" s="203"/>
      <c r="O403" s="118"/>
      <c r="P403" s="118"/>
      <c r="Q403" s="118"/>
      <c r="R403" s="118"/>
      <c r="S403" s="203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</row>
    <row r="404">
      <c r="A404" s="118"/>
      <c r="B404" s="118"/>
      <c r="C404" s="118"/>
      <c r="D404" s="203"/>
      <c r="E404" s="118"/>
      <c r="F404" s="118"/>
      <c r="G404" s="118"/>
      <c r="H404" s="118"/>
      <c r="I404" s="203"/>
      <c r="J404" s="118"/>
      <c r="K404" s="118"/>
      <c r="L404" s="118"/>
      <c r="M404" s="118"/>
      <c r="N404" s="203"/>
      <c r="O404" s="118"/>
      <c r="P404" s="118"/>
      <c r="Q404" s="118"/>
      <c r="R404" s="118"/>
      <c r="S404" s="203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</row>
    <row r="405">
      <c r="A405" s="118"/>
      <c r="B405" s="118"/>
      <c r="C405" s="118"/>
      <c r="D405" s="203"/>
      <c r="E405" s="118"/>
      <c r="F405" s="118"/>
      <c r="G405" s="118"/>
      <c r="H405" s="118"/>
      <c r="I405" s="203"/>
      <c r="J405" s="118"/>
      <c r="K405" s="118"/>
      <c r="L405" s="118"/>
      <c r="M405" s="118"/>
      <c r="N405" s="203"/>
      <c r="O405" s="118"/>
      <c r="P405" s="118"/>
      <c r="Q405" s="118"/>
      <c r="R405" s="118"/>
      <c r="S405" s="203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</row>
    <row r="406">
      <c r="A406" s="118"/>
      <c r="B406" s="118"/>
      <c r="C406" s="118"/>
      <c r="D406" s="203"/>
      <c r="E406" s="118"/>
      <c r="F406" s="118"/>
      <c r="G406" s="118"/>
      <c r="H406" s="118"/>
      <c r="I406" s="203"/>
      <c r="J406" s="118"/>
      <c r="K406" s="118"/>
      <c r="L406" s="118"/>
      <c r="M406" s="118"/>
      <c r="N406" s="203"/>
      <c r="O406" s="118"/>
      <c r="P406" s="118"/>
      <c r="Q406" s="118"/>
      <c r="R406" s="118"/>
      <c r="S406" s="203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</row>
    <row r="407">
      <c r="A407" s="118"/>
      <c r="B407" s="118"/>
      <c r="C407" s="118"/>
      <c r="D407" s="203"/>
      <c r="E407" s="118"/>
      <c r="F407" s="118"/>
      <c r="G407" s="118"/>
      <c r="H407" s="118"/>
      <c r="I407" s="203"/>
      <c r="J407" s="118"/>
      <c r="K407" s="118"/>
      <c r="L407" s="118"/>
      <c r="M407" s="118"/>
      <c r="N407" s="203"/>
      <c r="O407" s="118"/>
      <c r="P407" s="118"/>
      <c r="Q407" s="118"/>
      <c r="R407" s="118"/>
      <c r="S407" s="203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</row>
    <row r="408">
      <c r="A408" s="118"/>
      <c r="B408" s="118"/>
      <c r="C408" s="118"/>
      <c r="D408" s="203"/>
      <c r="E408" s="118"/>
      <c r="F408" s="118"/>
      <c r="G408" s="118"/>
      <c r="H408" s="118"/>
      <c r="I408" s="203"/>
      <c r="J408" s="118"/>
      <c r="K408" s="118"/>
      <c r="L408" s="118"/>
      <c r="M408" s="118"/>
      <c r="N408" s="203"/>
      <c r="O408" s="118"/>
      <c r="P408" s="118"/>
      <c r="Q408" s="118"/>
      <c r="R408" s="118"/>
      <c r="S408" s="203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</row>
    <row r="409">
      <c r="A409" s="118"/>
      <c r="B409" s="118"/>
      <c r="C409" s="118"/>
      <c r="D409" s="203"/>
      <c r="E409" s="118"/>
      <c r="F409" s="118"/>
      <c r="G409" s="118"/>
      <c r="H409" s="118"/>
      <c r="I409" s="203"/>
      <c r="J409" s="118"/>
      <c r="K409" s="118"/>
      <c r="L409" s="118"/>
      <c r="M409" s="118"/>
      <c r="N409" s="203"/>
      <c r="O409" s="118"/>
      <c r="P409" s="118"/>
      <c r="Q409" s="118"/>
      <c r="R409" s="118"/>
      <c r="S409" s="203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</row>
    <row r="410">
      <c r="A410" s="118"/>
      <c r="B410" s="118"/>
      <c r="C410" s="118"/>
      <c r="D410" s="203"/>
      <c r="E410" s="118"/>
      <c r="F410" s="118"/>
      <c r="G410" s="118"/>
      <c r="H410" s="118"/>
      <c r="I410" s="203"/>
      <c r="J410" s="118"/>
      <c r="K410" s="118"/>
      <c r="L410" s="118"/>
      <c r="M410" s="118"/>
      <c r="N410" s="203"/>
      <c r="O410" s="118"/>
      <c r="P410" s="118"/>
      <c r="Q410" s="118"/>
      <c r="R410" s="118"/>
      <c r="S410" s="203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</row>
    <row r="411">
      <c r="A411" s="118"/>
      <c r="B411" s="118"/>
      <c r="C411" s="118"/>
      <c r="D411" s="203"/>
      <c r="E411" s="118"/>
      <c r="F411" s="118"/>
      <c r="G411" s="118"/>
      <c r="H411" s="118"/>
      <c r="I411" s="203"/>
      <c r="J411" s="118"/>
      <c r="K411" s="118"/>
      <c r="L411" s="118"/>
      <c r="M411" s="118"/>
      <c r="N411" s="203"/>
      <c r="O411" s="118"/>
      <c r="P411" s="118"/>
      <c r="Q411" s="118"/>
      <c r="R411" s="118"/>
      <c r="S411" s="203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</row>
    <row r="412">
      <c r="A412" s="118"/>
      <c r="B412" s="118"/>
      <c r="C412" s="118"/>
      <c r="D412" s="203"/>
      <c r="E412" s="118"/>
      <c r="F412" s="118"/>
      <c r="G412" s="118"/>
      <c r="H412" s="118"/>
      <c r="I412" s="203"/>
      <c r="J412" s="118"/>
      <c r="K412" s="118"/>
      <c r="L412" s="118"/>
      <c r="M412" s="118"/>
      <c r="N412" s="203"/>
      <c r="O412" s="118"/>
      <c r="P412" s="118"/>
      <c r="Q412" s="118"/>
      <c r="R412" s="118"/>
      <c r="S412" s="203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</row>
    <row r="413">
      <c r="A413" s="118"/>
      <c r="B413" s="118"/>
      <c r="C413" s="118"/>
      <c r="D413" s="203"/>
      <c r="E413" s="118"/>
      <c r="F413" s="118"/>
      <c r="G413" s="118"/>
      <c r="H413" s="118"/>
      <c r="I413" s="203"/>
      <c r="J413" s="118"/>
      <c r="K413" s="118"/>
      <c r="L413" s="118"/>
      <c r="M413" s="118"/>
      <c r="N413" s="203"/>
      <c r="O413" s="118"/>
      <c r="P413" s="118"/>
      <c r="Q413" s="118"/>
      <c r="R413" s="118"/>
      <c r="S413" s="203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</row>
    <row r="414">
      <c r="A414" s="118"/>
      <c r="B414" s="118"/>
      <c r="C414" s="118"/>
      <c r="D414" s="203"/>
      <c r="E414" s="118"/>
      <c r="F414" s="118"/>
      <c r="G414" s="118"/>
      <c r="H414" s="118"/>
      <c r="I414" s="203"/>
      <c r="J414" s="118"/>
      <c r="K414" s="118"/>
      <c r="L414" s="118"/>
      <c r="M414" s="118"/>
      <c r="N414" s="203"/>
      <c r="O414" s="118"/>
      <c r="P414" s="118"/>
      <c r="Q414" s="118"/>
      <c r="R414" s="118"/>
      <c r="S414" s="203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</row>
    <row r="415">
      <c r="A415" s="118"/>
      <c r="B415" s="118"/>
      <c r="C415" s="118"/>
      <c r="D415" s="203"/>
      <c r="E415" s="118"/>
      <c r="F415" s="118"/>
      <c r="G415" s="118"/>
      <c r="H415" s="118"/>
      <c r="I415" s="203"/>
      <c r="J415" s="118"/>
      <c r="K415" s="118"/>
      <c r="L415" s="118"/>
      <c r="M415" s="118"/>
      <c r="N415" s="203"/>
      <c r="O415" s="118"/>
      <c r="P415" s="118"/>
      <c r="Q415" s="118"/>
      <c r="R415" s="118"/>
      <c r="S415" s="203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</row>
    <row r="416">
      <c r="A416" s="118"/>
      <c r="B416" s="118"/>
      <c r="C416" s="118"/>
      <c r="D416" s="203"/>
      <c r="E416" s="118"/>
      <c r="F416" s="118"/>
      <c r="G416" s="118"/>
      <c r="H416" s="118"/>
      <c r="I416" s="203"/>
      <c r="J416" s="118"/>
      <c r="K416" s="118"/>
      <c r="L416" s="118"/>
      <c r="M416" s="118"/>
      <c r="N416" s="203"/>
      <c r="O416" s="118"/>
      <c r="P416" s="118"/>
      <c r="Q416" s="118"/>
      <c r="R416" s="118"/>
      <c r="S416" s="203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</row>
    <row r="417">
      <c r="A417" s="118"/>
      <c r="B417" s="118"/>
      <c r="C417" s="118"/>
      <c r="D417" s="203"/>
      <c r="E417" s="118"/>
      <c r="F417" s="118"/>
      <c r="G417" s="118"/>
      <c r="H417" s="118"/>
      <c r="I417" s="203"/>
      <c r="J417" s="118"/>
      <c r="K417" s="118"/>
      <c r="L417" s="118"/>
      <c r="M417" s="118"/>
      <c r="N417" s="203"/>
      <c r="O417" s="118"/>
      <c r="P417" s="118"/>
      <c r="Q417" s="118"/>
      <c r="R417" s="118"/>
      <c r="S417" s="203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</row>
    <row r="418">
      <c r="A418" s="118"/>
      <c r="B418" s="118"/>
      <c r="C418" s="118"/>
      <c r="D418" s="203"/>
      <c r="E418" s="118"/>
      <c r="F418" s="118"/>
      <c r="G418" s="118"/>
      <c r="H418" s="118"/>
      <c r="I418" s="203"/>
      <c r="J418" s="118"/>
      <c r="K418" s="118"/>
      <c r="L418" s="118"/>
      <c r="M418" s="118"/>
      <c r="N418" s="203"/>
      <c r="O418" s="118"/>
      <c r="P418" s="118"/>
      <c r="Q418" s="118"/>
      <c r="R418" s="118"/>
      <c r="S418" s="203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</row>
    <row r="419">
      <c r="A419" s="118"/>
      <c r="B419" s="118"/>
      <c r="C419" s="118"/>
      <c r="D419" s="203"/>
      <c r="E419" s="118"/>
      <c r="F419" s="118"/>
      <c r="G419" s="118"/>
      <c r="H419" s="118"/>
      <c r="I419" s="203"/>
      <c r="J419" s="118"/>
      <c r="K419" s="118"/>
      <c r="L419" s="118"/>
      <c r="M419" s="118"/>
      <c r="N419" s="203"/>
      <c r="O419" s="118"/>
      <c r="P419" s="118"/>
      <c r="Q419" s="118"/>
      <c r="R419" s="118"/>
      <c r="S419" s="203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</row>
    <row r="420">
      <c r="A420" s="118"/>
      <c r="B420" s="118"/>
      <c r="C420" s="118"/>
      <c r="D420" s="203"/>
      <c r="E420" s="118"/>
      <c r="F420" s="118"/>
      <c r="G420" s="118"/>
      <c r="H420" s="118"/>
      <c r="I420" s="203"/>
      <c r="J420" s="118"/>
      <c r="K420" s="118"/>
      <c r="L420" s="118"/>
      <c r="M420" s="118"/>
      <c r="N420" s="203"/>
      <c r="O420" s="118"/>
      <c r="P420" s="118"/>
      <c r="Q420" s="118"/>
      <c r="R420" s="118"/>
      <c r="S420" s="203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</row>
    <row r="421">
      <c r="A421" s="118"/>
      <c r="B421" s="118"/>
      <c r="C421" s="118"/>
      <c r="D421" s="203"/>
      <c r="E421" s="118"/>
      <c r="F421" s="118"/>
      <c r="G421" s="118"/>
      <c r="H421" s="118"/>
      <c r="I421" s="203"/>
      <c r="J421" s="118"/>
      <c r="K421" s="118"/>
      <c r="L421" s="118"/>
      <c r="M421" s="118"/>
      <c r="N421" s="203"/>
      <c r="O421" s="118"/>
      <c r="P421" s="118"/>
      <c r="Q421" s="118"/>
      <c r="R421" s="118"/>
      <c r="S421" s="203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</row>
    <row r="422">
      <c r="A422" s="118"/>
      <c r="B422" s="118"/>
      <c r="C422" s="118"/>
      <c r="D422" s="203"/>
      <c r="E422" s="118"/>
      <c r="F422" s="118"/>
      <c r="G422" s="118"/>
      <c r="H422" s="118"/>
      <c r="I422" s="203"/>
      <c r="J422" s="118"/>
      <c r="K422" s="118"/>
      <c r="L422" s="118"/>
      <c r="M422" s="118"/>
      <c r="N422" s="203"/>
      <c r="O422" s="118"/>
      <c r="P422" s="118"/>
      <c r="Q422" s="118"/>
      <c r="R422" s="118"/>
      <c r="S422" s="203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</row>
    <row r="423">
      <c r="A423" s="118"/>
      <c r="B423" s="118"/>
      <c r="C423" s="118"/>
      <c r="D423" s="203"/>
      <c r="E423" s="118"/>
      <c r="F423" s="118"/>
      <c r="G423" s="118"/>
      <c r="H423" s="118"/>
      <c r="I423" s="203"/>
      <c r="J423" s="118"/>
      <c r="K423" s="118"/>
      <c r="L423" s="118"/>
      <c r="M423" s="118"/>
      <c r="N423" s="203"/>
      <c r="O423" s="118"/>
      <c r="P423" s="118"/>
      <c r="Q423" s="118"/>
      <c r="R423" s="118"/>
      <c r="S423" s="203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</row>
    <row r="424">
      <c r="A424" s="118"/>
      <c r="B424" s="118"/>
      <c r="C424" s="118"/>
      <c r="D424" s="203"/>
      <c r="E424" s="118"/>
      <c r="F424" s="118"/>
      <c r="G424" s="118"/>
      <c r="H424" s="118"/>
      <c r="I424" s="203"/>
      <c r="J424" s="118"/>
      <c r="K424" s="118"/>
      <c r="L424" s="118"/>
      <c r="M424" s="118"/>
      <c r="N424" s="203"/>
      <c r="O424" s="118"/>
      <c r="P424" s="118"/>
      <c r="Q424" s="118"/>
      <c r="R424" s="118"/>
      <c r="S424" s="203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</row>
    <row r="425">
      <c r="A425" s="118"/>
      <c r="B425" s="118"/>
      <c r="C425" s="118"/>
      <c r="D425" s="203"/>
      <c r="E425" s="118"/>
      <c r="F425" s="118"/>
      <c r="G425" s="118"/>
      <c r="H425" s="118"/>
      <c r="I425" s="203"/>
      <c r="J425" s="118"/>
      <c r="K425" s="118"/>
      <c r="L425" s="118"/>
      <c r="M425" s="118"/>
      <c r="N425" s="203"/>
      <c r="O425" s="118"/>
      <c r="P425" s="118"/>
      <c r="Q425" s="118"/>
      <c r="R425" s="118"/>
      <c r="S425" s="203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</row>
    <row r="426">
      <c r="A426" s="118"/>
      <c r="B426" s="118"/>
      <c r="C426" s="118"/>
      <c r="D426" s="203"/>
      <c r="E426" s="118"/>
      <c r="F426" s="118"/>
      <c r="G426" s="118"/>
      <c r="H426" s="118"/>
      <c r="I426" s="203"/>
      <c r="J426" s="118"/>
      <c r="K426" s="118"/>
      <c r="L426" s="118"/>
      <c r="M426" s="118"/>
      <c r="N426" s="203"/>
      <c r="O426" s="118"/>
      <c r="P426" s="118"/>
      <c r="Q426" s="118"/>
      <c r="R426" s="118"/>
      <c r="S426" s="203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</row>
    <row r="427">
      <c r="A427" s="118"/>
      <c r="B427" s="118"/>
      <c r="C427" s="118"/>
      <c r="D427" s="203"/>
      <c r="E427" s="118"/>
      <c r="F427" s="118"/>
      <c r="G427" s="118"/>
      <c r="H427" s="118"/>
      <c r="I427" s="203"/>
      <c r="J427" s="118"/>
      <c r="K427" s="118"/>
      <c r="L427" s="118"/>
      <c r="M427" s="118"/>
      <c r="N427" s="203"/>
      <c r="O427" s="118"/>
      <c r="P427" s="118"/>
      <c r="Q427" s="118"/>
      <c r="R427" s="118"/>
      <c r="S427" s="203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</row>
    <row r="428">
      <c r="A428" s="118"/>
      <c r="B428" s="118"/>
      <c r="C428" s="118"/>
      <c r="D428" s="203"/>
      <c r="E428" s="118"/>
      <c r="F428" s="118"/>
      <c r="G428" s="118"/>
      <c r="H428" s="118"/>
      <c r="I428" s="203"/>
      <c r="J428" s="118"/>
      <c r="K428" s="118"/>
      <c r="L428" s="118"/>
      <c r="M428" s="118"/>
      <c r="N428" s="203"/>
      <c r="O428" s="118"/>
      <c r="P428" s="118"/>
      <c r="Q428" s="118"/>
      <c r="R428" s="118"/>
      <c r="S428" s="203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</row>
    <row r="429">
      <c r="A429" s="118"/>
      <c r="B429" s="118"/>
      <c r="C429" s="118"/>
      <c r="D429" s="203"/>
      <c r="E429" s="118"/>
      <c r="F429" s="118"/>
      <c r="G429" s="118"/>
      <c r="H429" s="118"/>
      <c r="I429" s="203"/>
      <c r="J429" s="118"/>
      <c r="K429" s="118"/>
      <c r="L429" s="118"/>
      <c r="M429" s="118"/>
      <c r="N429" s="203"/>
      <c r="O429" s="118"/>
      <c r="P429" s="118"/>
      <c r="Q429" s="118"/>
      <c r="R429" s="118"/>
      <c r="S429" s="203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</row>
    <row r="430">
      <c r="A430" s="118"/>
      <c r="B430" s="118"/>
      <c r="C430" s="118"/>
      <c r="D430" s="203"/>
      <c r="E430" s="118"/>
      <c r="F430" s="118"/>
      <c r="G430" s="118"/>
      <c r="H430" s="118"/>
      <c r="I430" s="203"/>
      <c r="J430" s="118"/>
      <c r="K430" s="118"/>
      <c r="L430" s="118"/>
      <c r="M430" s="118"/>
      <c r="N430" s="203"/>
      <c r="O430" s="118"/>
      <c r="P430" s="118"/>
      <c r="Q430" s="118"/>
      <c r="R430" s="118"/>
      <c r="S430" s="203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</row>
    <row r="431">
      <c r="A431" s="118"/>
      <c r="B431" s="118"/>
      <c r="C431" s="118"/>
      <c r="D431" s="203"/>
      <c r="E431" s="118"/>
      <c r="F431" s="118"/>
      <c r="G431" s="118"/>
      <c r="H431" s="118"/>
      <c r="I431" s="203"/>
      <c r="J431" s="118"/>
      <c r="K431" s="118"/>
      <c r="L431" s="118"/>
      <c r="M431" s="118"/>
      <c r="N431" s="203"/>
      <c r="O431" s="118"/>
      <c r="P431" s="118"/>
      <c r="Q431" s="118"/>
      <c r="R431" s="118"/>
      <c r="S431" s="203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</row>
    <row r="432">
      <c r="A432" s="118"/>
      <c r="B432" s="118"/>
      <c r="C432" s="118"/>
      <c r="D432" s="203"/>
      <c r="E432" s="118"/>
      <c r="F432" s="118"/>
      <c r="G432" s="118"/>
      <c r="H432" s="118"/>
      <c r="I432" s="203"/>
      <c r="J432" s="118"/>
      <c r="K432" s="118"/>
      <c r="L432" s="118"/>
      <c r="M432" s="118"/>
      <c r="N432" s="203"/>
      <c r="O432" s="118"/>
      <c r="P432" s="118"/>
      <c r="Q432" s="118"/>
      <c r="R432" s="118"/>
      <c r="S432" s="203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</row>
    <row r="433">
      <c r="A433" s="118"/>
      <c r="B433" s="118"/>
      <c r="C433" s="118"/>
      <c r="D433" s="203"/>
      <c r="E433" s="118"/>
      <c r="F433" s="118"/>
      <c r="G433" s="118"/>
      <c r="H433" s="118"/>
      <c r="I433" s="203"/>
      <c r="J433" s="118"/>
      <c r="K433" s="118"/>
      <c r="L433" s="118"/>
      <c r="M433" s="118"/>
      <c r="N433" s="203"/>
      <c r="O433" s="118"/>
      <c r="P433" s="118"/>
      <c r="Q433" s="118"/>
      <c r="R433" s="118"/>
      <c r="S433" s="203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</row>
    <row r="434">
      <c r="A434" s="118"/>
      <c r="B434" s="118"/>
      <c r="C434" s="118"/>
      <c r="D434" s="203"/>
      <c r="E434" s="118"/>
      <c r="F434" s="118"/>
      <c r="G434" s="118"/>
      <c r="H434" s="118"/>
      <c r="I434" s="203"/>
      <c r="J434" s="118"/>
      <c r="K434" s="118"/>
      <c r="L434" s="118"/>
      <c r="M434" s="118"/>
      <c r="N434" s="203"/>
      <c r="O434" s="118"/>
      <c r="P434" s="118"/>
      <c r="Q434" s="118"/>
      <c r="R434" s="118"/>
      <c r="S434" s="203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</row>
    <row r="435">
      <c r="A435" s="118"/>
      <c r="B435" s="118"/>
      <c r="C435" s="118"/>
      <c r="D435" s="203"/>
      <c r="E435" s="118"/>
      <c r="F435" s="118"/>
      <c r="G435" s="118"/>
      <c r="H435" s="118"/>
      <c r="I435" s="203"/>
      <c r="J435" s="118"/>
      <c r="K435" s="118"/>
      <c r="L435" s="118"/>
      <c r="M435" s="118"/>
      <c r="N435" s="203"/>
      <c r="O435" s="118"/>
      <c r="P435" s="118"/>
      <c r="Q435" s="118"/>
      <c r="R435" s="118"/>
      <c r="S435" s="203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</row>
    <row r="436">
      <c r="A436" s="118"/>
      <c r="B436" s="118"/>
      <c r="C436" s="118"/>
      <c r="D436" s="203"/>
      <c r="E436" s="118"/>
      <c r="F436" s="118"/>
      <c r="G436" s="118"/>
      <c r="H436" s="118"/>
      <c r="I436" s="203"/>
      <c r="J436" s="118"/>
      <c r="K436" s="118"/>
      <c r="L436" s="118"/>
      <c r="M436" s="118"/>
      <c r="N436" s="203"/>
      <c r="O436" s="118"/>
      <c r="P436" s="118"/>
      <c r="Q436" s="118"/>
      <c r="R436" s="118"/>
      <c r="S436" s="203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</row>
    <row r="437">
      <c r="A437" s="118"/>
      <c r="B437" s="118"/>
      <c r="C437" s="118"/>
      <c r="D437" s="203"/>
      <c r="E437" s="118"/>
      <c r="F437" s="118"/>
      <c r="G437" s="118"/>
      <c r="H437" s="118"/>
      <c r="I437" s="203"/>
      <c r="J437" s="118"/>
      <c r="K437" s="118"/>
      <c r="L437" s="118"/>
      <c r="M437" s="118"/>
      <c r="N437" s="203"/>
      <c r="O437" s="118"/>
      <c r="P437" s="118"/>
      <c r="Q437" s="118"/>
      <c r="R437" s="118"/>
      <c r="S437" s="203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</row>
    <row r="438">
      <c r="A438" s="118"/>
      <c r="B438" s="118"/>
      <c r="C438" s="118"/>
      <c r="D438" s="203"/>
      <c r="E438" s="118"/>
      <c r="F438" s="118"/>
      <c r="G438" s="118"/>
      <c r="H438" s="118"/>
      <c r="I438" s="203"/>
      <c r="J438" s="118"/>
      <c r="K438" s="118"/>
      <c r="L438" s="118"/>
      <c r="M438" s="118"/>
      <c r="N438" s="203"/>
      <c r="O438" s="118"/>
      <c r="P438" s="118"/>
      <c r="Q438" s="118"/>
      <c r="R438" s="118"/>
      <c r="S438" s="203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</row>
    <row r="439">
      <c r="A439" s="118"/>
      <c r="B439" s="118"/>
      <c r="C439" s="118"/>
      <c r="D439" s="203"/>
      <c r="E439" s="118"/>
      <c r="F439" s="118"/>
      <c r="G439" s="118"/>
      <c r="H439" s="118"/>
      <c r="I439" s="203"/>
      <c r="J439" s="118"/>
      <c r="K439" s="118"/>
      <c r="L439" s="118"/>
      <c r="M439" s="118"/>
      <c r="N439" s="203"/>
      <c r="O439" s="118"/>
      <c r="P439" s="118"/>
      <c r="Q439" s="118"/>
      <c r="R439" s="118"/>
      <c r="S439" s="203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</row>
    <row r="440">
      <c r="A440" s="118"/>
      <c r="B440" s="118"/>
      <c r="C440" s="118"/>
      <c r="D440" s="203"/>
      <c r="E440" s="118"/>
      <c r="F440" s="118"/>
      <c r="G440" s="118"/>
      <c r="H440" s="118"/>
      <c r="I440" s="203"/>
      <c r="J440" s="118"/>
      <c r="K440" s="118"/>
      <c r="L440" s="118"/>
      <c r="M440" s="118"/>
      <c r="N440" s="203"/>
      <c r="O440" s="118"/>
      <c r="P440" s="118"/>
      <c r="Q440" s="118"/>
      <c r="R440" s="118"/>
      <c r="S440" s="203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</row>
    <row r="441">
      <c r="A441" s="118"/>
      <c r="B441" s="118"/>
      <c r="C441" s="118"/>
      <c r="D441" s="203"/>
      <c r="E441" s="118"/>
      <c r="F441" s="118"/>
      <c r="G441" s="118"/>
      <c r="H441" s="118"/>
      <c r="I441" s="203"/>
      <c r="J441" s="118"/>
      <c r="K441" s="118"/>
      <c r="L441" s="118"/>
      <c r="M441" s="118"/>
      <c r="N441" s="203"/>
      <c r="O441" s="118"/>
      <c r="P441" s="118"/>
      <c r="Q441" s="118"/>
      <c r="R441" s="118"/>
      <c r="S441" s="203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</row>
    <row r="442">
      <c r="A442" s="118"/>
      <c r="B442" s="118"/>
      <c r="C442" s="118"/>
      <c r="D442" s="203"/>
      <c r="E442" s="118"/>
      <c r="F442" s="118"/>
      <c r="G442" s="118"/>
      <c r="H442" s="118"/>
      <c r="I442" s="203"/>
      <c r="J442" s="118"/>
      <c r="K442" s="118"/>
      <c r="L442" s="118"/>
      <c r="M442" s="118"/>
      <c r="N442" s="203"/>
      <c r="O442" s="118"/>
      <c r="P442" s="118"/>
      <c r="Q442" s="118"/>
      <c r="R442" s="118"/>
      <c r="S442" s="203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</row>
    <row r="443">
      <c r="A443" s="118"/>
      <c r="B443" s="118"/>
      <c r="C443" s="118"/>
      <c r="D443" s="203"/>
      <c r="E443" s="118"/>
      <c r="F443" s="118"/>
      <c r="G443" s="118"/>
      <c r="H443" s="118"/>
      <c r="I443" s="203"/>
      <c r="J443" s="118"/>
      <c r="K443" s="118"/>
      <c r="L443" s="118"/>
      <c r="M443" s="118"/>
      <c r="N443" s="203"/>
      <c r="O443" s="118"/>
      <c r="P443" s="118"/>
      <c r="Q443" s="118"/>
      <c r="R443" s="118"/>
      <c r="S443" s="203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</row>
    <row r="444">
      <c r="A444" s="118"/>
      <c r="B444" s="118"/>
      <c r="C444" s="118"/>
      <c r="D444" s="203"/>
      <c r="E444" s="118"/>
      <c r="F444" s="118"/>
      <c r="G444" s="118"/>
      <c r="H444" s="118"/>
      <c r="I444" s="203"/>
      <c r="J444" s="118"/>
      <c r="K444" s="118"/>
      <c r="L444" s="118"/>
      <c r="M444" s="118"/>
      <c r="N444" s="203"/>
      <c r="O444" s="118"/>
      <c r="P444" s="118"/>
      <c r="Q444" s="118"/>
      <c r="R444" s="118"/>
      <c r="S444" s="203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</row>
    <row r="445">
      <c r="A445" s="118"/>
      <c r="B445" s="118"/>
      <c r="C445" s="118"/>
      <c r="D445" s="203"/>
      <c r="E445" s="118"/>
      <c r="F445" s="118"/>
      <c r="G445" s="118"/>
      <c r="H445" s="118"/>
      <c r="I445" s="203"/>
      <c r="J445" s="118"/>
      <c r="K445" s="118"/>
      <c r="L445" s="118"/>
      <c r="M445" s="118"/>
      <c r="N445" s="203"/>
      <c r="O445" s="118"/>
      <c r="P445" s="118"/>
      <c r="Q445" s="118"/>
      <c r="R445" s="118"/>
      <c r="S445" s="203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</row>
    <row r="446">
      <c r="A446" s="118"/>
      <c r="B446" s="118"/>
      <c r="C446" s="118"/>
      <c r="D446" s="203"/>
      <c r="E446" s="118"/>
      <c r="F446" s="118"/>
      <c r="G446" s="118"/>
      <c r="H446" s="118"/>
      <c r="I446" s="203"/>
      <c r="J446" s="118"/>
      <c r="K446" s="118"/>
      <c r="L446" s="118"/>
      <c r="M446" s="118"/>
      <c r="N446" s="203"/>
      <c r="O446" s="118"/>
      <c r="P446" s="118"/>
      <c r="Q446" s="118"/>
      <c r="R446" s="118"/>
      <c r="S446" s="203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</row>
    <row r="447">
      <c r="A447" s="118"/>
      <c r="B447" s="118"/>
      <c r="C447" s="118"/>
      <c r="D447" s="203"/>
      <c r="E447" s="118"/>
      <c r="F447" s="118"/>
      <c r="G447" s="118"/>
      <c r="H447" s="118"/>
      <c r="I447" s="203"/>
      <c r="J447" s="118"/>
      <c r="K447" s="118"/>
      <c r="L447" s="118"/>
      <c r="M447" s="118"/>
      <c r="N447" s="203"/>
      <c r="O447" s="118"/>
      <c r="P447" s="118"/>
      <c r="Q447" s="118"/>
      <c r="R447" s="118"/>
      <c r="S447" s="203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  <c r="AL447" s="118"/>
      <c r="AM447" s="118"/>
      <c r="AN447" s="118"/>
      <c r="AO447" s="118"/>
    </row>
    <row r="448">
      <c r="A448" s="118"/>
      <c r="B448" s="118"/>
      <c r="C448" s="118"/>
      <c r="D448" s="203"/>
      <c r="E448" s="118"/>
      <c r="F448" s="118"/>
      <c r="G448" s="118"/>
      <c r="H448" s="118"/>
      <c r="I448" s="203"/>
      <c r="J448" s="118"/>
      <c r="K448" s="118"/>
      <c r="L448" s="118"/>
      <c r="M448" s="118"/>
      <c r="N448" s="203"/>
      <c r="O448" s="118"/>
      <c r="P448" s="118"/>
      <c r="Q448" s="118"/>
      <c r="R448" s="118"/>
      <c r="S448" s="203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</row>
    <row r="449">
      <c r="A449" s="118"/>
      <c r="B449" s="118"/>
      <c r="C449" s="118"/>
      <c r="D449" s="203"/>
      <c r="E449" s="118"/>
      <c r="F449" s="118"/>
      <c r="G449" s="118"/>
      <c r="H449" s="118"/>
      <c r="I449" s="203"/>
      <c r="J449" s="118"/>
      <c r="K449" s="118"/>
      <c r="L449" s="118"/>
      <c r="M449" s="118"/>
      <c r="N449" s="203"/>
      <c r="O449" s="118"/>
      <c r="P449" s="118"/>
      <c r="Q449" s="118"/>
      <c r="R449" s="118"/>
      <c r="S449" s="203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</row>
    <row r="450">
      <c r="A450" s="118"/>
      <c r="B450" s="118"/>
      <c r="C450" s="118"/>
      <c r="D450" s="203"/>
      <c r="E450" s="118"/>
      <c r="F450" s="118"/>
      <c r="G450" s="118"/>
      <c r="H450" s="118"/>
      <c r="I450" s="203"/>
      <c r="J450" s="118"/>
      <c r="K450" s="118"/>
      <c r="L450" s="118"/>
      <c r="M450" s="118"/>
      <c r="N450" s="203"/>
      <c r="O450" s="118"/>
      <c r="P450" s="118"/>
      <c r="Q450" s="118"/>
      <c r="R450" s="118"/>
      <c r="S450" s="203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</row>
    <row r="451">
      <c r="A451" s="118"/>
      <c r="B451" s="118"/>
      <c r="C451" s="118"/>
      <c r="D451" s="203"/>
      <c r="E451" s="118"/>
      <c r="F451" s="118"/>
      <c r="G451" s="118"/>
      <c r="H451" s="118"/>
      <c r="I451" s="203"/>
      <c r="J451" s="118"/>
      <c r="K451" s="118"/>
      <c r="L451" s="118"/>
      <c r="M451" s="118"/>
      <c r="N451" s="203"/>
      <c r="O451" s="118"/>
      <c r="P451" s="118"/>
      <c r="Q451" s="118"/>
      <c r="R451" s="118"/>
      <c r="S451" s="203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  <c r="AL451" s="118"/>
      <c r="AM451" s="118"/>
      <c r="AN451" s="118"/>
      <c r="AO451" s="118"/>
    </row>
    <row r="452">
      <c r="A452" s="118"/>
      <c r="B452" s="118"/>
      <c r="C452" s="118"/>
      <c r="D452" s="203"/>
      <c r="E452" s="118"/>
      <c r="F452" s="118"/>
      <c r="G452" s="118"/>
      <c r="H452" s="118"/>
      <c r="I452" s="203"/>
      <c r="J452" s="118"/>
      <c r="K452" s="118"/>
      <c r="L452" s="118"/>
      <c r="M452" s="118"/>
      <c r="N452" s="203"/>
      <c r="O452" s="118"/>
      <c r="P452" s="118"/>
      <c r="Q452" s="118"/>
      <c r="R452" s="118"/>
      <c r="S452" s="203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/>
      <c r="AO452" s="118"/>
    </row>
    <row r="453">
      <c r="A453" s="118"/>
      <c r="B453" s="118"/>
      <c r="C453" s="118"/>
      <c r="D453" s="203"/>
      <c r="E453" s="118"/>
      <c r="F453" s="118"/>
      <c r="G453" s="118"/>
      <c r="H453" s="118"/>
      <c r="I453" s="203"/>
      <c r="J453" s="118"/>
      <c r="K453" s="118"/>
      <c r="L453" s="118"/>
      <c r="M453" s="118"/>
      <c r="N453" s="203"/>
      <c r="O453" s="118"/>
      <c r="P453" s="118"/>
      <c r="Q453" s="118"/>
      <c r="R453" s="118"/>
      <c r="S453" s="203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  <c r="AL453" s="118"/>
      <c r="AM453" s="118"/>
      <c r="AN453" s="118"/>
      <c r="AO453" s="118"/>
    </row>
    <row r="454">
      <c r="A454" s="118"/>
      <c r="B454" s="118"/>
      <c r="C454" s="118"/>
      <c r="D454" s="203"/>
      <c r="E454" s="118"/>
      <c r="F454" s="118"/>
      <c r="G454" s="118"/>
      <c r="H454" s="118"/>
      <c r="I454" s="203"/>
      <c r="J454" s="118"/>
      <c r="K454" s="118"/>
      <c r="L454" s="118"/>
      <c r="M454" s="118"/>
      <c r="N454" s="203"/>
      <c r="O454" s="118"/>
      <c r="P454" s="118"/>
      <c r="Q454" s="118"/>
      <c r="R454" s="118"/>
      <c r="S454" s="203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  <c r="AL454" s="118"/>
      <c r="AM454" s="118"/>
      <c r="AN454" s="118"/>
      <c r="AO454" s="118"/>
    </row>
    <row r="455">
      <c r="A455" s="118"/>
      <c r="B455" s="118"/>
      <c r="C455" s="118"/>
      <c r="D455" s="203"/>
      <c r="E455" s="118"/>
      <c r="F455" s="118"/>
      <c r="G455" s="118"/>
      <c r="H455" s="118"/>
      <c r="I455" s="203"/>
      <c r="J455" s="118"/>
      <c r="K455" s="118"/>
      <c r="L455" s="118"/>
      <c r="M455" s="118"/>
      <c r="N455" s="203"/>
      <c r="O455" s="118"/>
      <c r="P455" s="118"/>
      <c r="Q455" s="118"/>
      <c r="R455" s="118"/>
      <c r="S455" s="203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</row>
    <row r="456">
      <c r="A456" s="118"/>
      <c r="B456" s="118"/>
      <c r="C456" s="118"/>
      <c r="D456" s="203"/>
      <c r="E456" s="118"/>
      <c r="F456" s="118"/>
      <c r="G456" s="118"/>
      <c r="H456" s="118"/>
      <c r="I456" s="203"/>
      <c r="J456" s="118"/>
      <c r="K456" s="118"/>
      <c r="L456" s="118"/>
      <c r="M456" s="118"/>
      <c r="N456" s="203"/>
      <c r="O456" s="118"/>
      <c r="P456" s="118"/>
      <c r="Q456" s="118"/>
      <c r="R456" s="118"/>
      <c r="S456" s="203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  <c r="AL456" s="118"/>
      <c r="AM456" s="118"/>
      <c r="AN456" s="118"/>
      <c r="AO456" s="118"/>
    </row>
    <row r="457">
      <c r="A457" s="118"/>
      <c r="B457" s="118"/>
      <c r="C457" s="118"/>
      <c r="D457" s="203"/>
      <c r="E457" s="118"/>
      <c r="F457" s="118"/>
      <c r="G457" s="118"/>
      <c r="H457" s="118"/>
      <c r="I457" s="203"/>
      <c r="J457" s="118"/>
      <c r="K457" s="118"/>
      <c r="L457" s="118"/>
      <c r="M457" s="118"/>
      <c r="N457" s="203"/>
      <c r="O457" s="118"/>
      <c r="P457" s="118"/>
      <c r="Q457" s="118"/>
      <c r="R457" s="118"/>
      <c r="S457" s="203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  <c r="AL457" s="118"/>
      <c r="AM457" s="118"/>
      <c r="AN457" s="118"/>
      <c r="AO457" s="118"/>
    </row>
    <row r="458">
      <c r="A458" s="118"/>
      <c r="B458" s="118"/>
      <c r="C458" s="118"/>
      <c r="D458" s="203"/>
      <c r="E458" s="118"/>
      <c r="F458" s="118"/>
      <c r="G458" s="118"/>
      <c r="H458" s="118"/>
      <c r="I458" s="203"/>
      <c r="J458" s="118"/>
      <c r="K458" s="118"/>
      <c r="L458" s="118"/>
      <c r="M458" s="118"/>
      <c r="N458" s="203"/>
      <c r="O458" s="118"/>
      <c r="P458" s="118"/>
      <c r="Q458" s="118"/>
      <c r="R458" s="118"/>
      <c r="S458" s="203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  <c r="AL458" s="118"/>
      <c r="AM458" s="118"/>
      <c r="AN458" s="118"/>
      <c r="AO458" s="118"/>
    </row>
    <row r="459">
      <c r="A459" s="118"/>
      <c r="B459" s="118"/>
      <c r="C459" s="118"/>
      <c r="D459" s="203"/>
      <c r="E459" s="118"/>
      <c r="F459" s="118"/>
      <c r="G459" s="118"/>
      <c r="H459" s="118"/>
      <c r="I459" s="203"/>
      <c r="J459" s="118"/>
      <c r="K459" s="118"/>
      <c r="L459" s="118"/>
      <c r="M459" s="118"/>
      <c r="N459" s="203"/>
      <c r="O459" s="118"/>
      <c r="P459" s="118"/>
      <c r="Q459" s="118"/>
      <c r="R459" s="118"/>
      <c r="S459" s="203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  <c r="AL459" s="118"/>
      <c r="AM459" s="118"/>
      <c r="AN459" s="118"/>
      <c r="AO459" s="118"/>
    </row>
    <row r="460">
      <c r="A460" s="118"/>
      <c r="B460" s="118"/>
      <c r="C460" s="118"/>
      <c r="D460" s="203"/>
      <c r="E460" s="118"/>
      <c r="F460" s="118"/>
      <c r="G460" s="118"/>
      <c r="H460" s="118"/>
      <c r="I460" s="203"/>
      <c r="J460" s="118"/>
      <c r="K460" s="118"/>
      <c r="L460" s="118"/>
      <c r="M460" s="118"/>
      <c r="N460" s="203"/>
      <c r="O460" s="118"/>
      <c r="P460" s="118"/>
      <c r="Q460" s="118"/>
      <c r="R460" s="118"/>
      <c r="S460" s="203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</row>
    <row r="461">
      <c r="A461" s="118"/>
      <c r="B461" s="118"/>
      <c r="C461" s="118"/>
      <c r="D461" s="203"/>
      <c r="E461" s="118"/>
      <c r="F461" s="118"/>
      <c r="G461" s="118"/>
      <c r="H461" s="118"/>
      <c r="I461" s="203"/>
      <c r="J461" s="118"/>
      <c r="K461" s="118"/>
      <c r="L461" s="118"/>
      <c r="M461" s="118"/>
      <c r="N461" s="203"/>
      <c r="O461" s="118"/>
      <c r="P461" s="118"/>
      <c r="Q461" s="118"/>
      <c r="R461" s="118"/>
      <c r="S461" s="203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  <c r="AL461" s="118"/>
      <c r="AM461" s="118"/>
      <c r="AN461" s="118"/>
      <c r="AO461" s="118"/>
    </row>
    <row r="462">
      <c r="A462" s="118"/>
      <c r="B462" s="118"/>
      <c r="C462" s="118"/>
      <c r="D462" s="203"/>
      <c r="E462" s="118"/>
      <c r="F462" s="118"/>
      <c r="G462" s="118"/>
      <c r="H462" s="118"/>
      <c r="I462" s="203"/>
      <c r="J462" s="118"/>
      <c r="K462" s="118"/>
      <c r="L462" s="118"/>
      <c r="M462" s="118"/>
      <c r="N462" s="203"/>
      <c r="O462" s="118"/>
      <c r="P462" s="118"/>
      <c r="Q462" s="118"/>
      <c r="R462" s="118"/>
      <c r="S462" s="203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  <c r="AL462" s="118"/>
      <c r="AM462" s="118"/>
      <c r="AN462" s="118"/>
      <c r="AO462" s="118"/>
    </row>
    <row r="463">
      <c r="A463" s="118"/>
      <c r="B463" s="118"/>
      <c r="C463" s="118"/>
      <c r="D463" s="203"/>
      <c r="E463" s="118"/>
      <c r="F463" s="118"/>
      <c r="G463" s="118"/>
      <c r="H463" s="118"/>
      <c r="I463" s="203"/>
      <c r="J463" s="118"/>
      <c r="K463" s="118"/>
      <c r="L463" s="118"/>
      <c r="M463" s="118"/>
      <c r="N463" s="203"/>
      <c r="O463" s="118"/>
      <c r="P463" s="118"/>
      <c r="Q463" s="118"/>
      <c r="R463" s="118"/>
      <c r="S463" s="203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  <c r="AL463" s="118"/>
      <c r="AM463" s="118"/>
      <c r="AN463" s="118"/>
      <c r="AO463" s="118"/>
    </row>
    <row r="464">
      <c r="A464" s="118"/>
      <c r="B464" s="118"/>
      <c r="C464" s="118"/>
      <c r="D464" s="203"/>
      <c r="E464" s="118"/>
      <c r="F464" s="118"/>
      <c r="G464" s="118"/>
      <c r="H464" s="118"/>
      <c r="I464" s="203"/>
      <c r="J464" s="118"/>
      <c r="K464" s="118"/>
      <c r="L464" s="118"/>
      <c r="M464" s="118"/>
      <c r="N464" s="203"/>
      <c r="O464" s="118"/>
      <c r="P464" s="118"/>
      <c r="Q464" s="118"/>
      <c r="R464" s="118"/>
      <c r="S464" s="203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  <c r="AL464" s="118"/>
      <c r="AM464" s="118"/>
      <c r="AN464" s="118"/>
      <c r="AO464" s="118"/>
    </row>
    <row r="465">
      <c r="A465" s="118"/>
      <c r="B465" s="118"/>
      <c r="C465" s="118"/>
      <c r="D465" s="203"/>
      <c r="E465" s="118"/>
      <c r="F465" s="118"/>
      <c r="G465" s="118"/>
      <c r="H465" s="118"/>
      <c r="I465" s="203"/>
      <c r="J465" s="118"/>
      <c r="K465" s="118"/>
      <c r="L465" s="118"/>
      <c r="M465" s="118"/>
      <c r="N465" s="203"/>
      <c r="O465" s="118"/>
      <c r="P465" s="118"/>
      <c r="Q465" s="118"/>
      <c r="R465" s="118"/>
      <c r="S465" s="203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</row>
    <row r="466">
      <c r="A466" s="118"/>
      <c r="B466" s="118"/>
      <c r="C466" s="118"/>
      <c r="D466" s="203"/>
      <c r="E466" s="118"/>
      <c r="F466" s="118"/>
      <c r="G466" s="118"/>
      <c r="H466" s="118"/>
      <c r="I466" s="203"/>
      <c r="J466" s="118"/>
      <c r="K466" s="118"/>
      <c r="L466" s="118"/>
      <c r="M466" s="118"/>
      <c r="N466" s="203"/>
      <c r="O466" s="118"/>
      <c r="P466" s="118"/>
      <c r="Q466" s="118"/>
      <c r="R466" s="118"/>
      <c r="S466" s="203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  <c r="AL466" s="118"/>
      <c r="AM466" s="118"/>
      <c r="AN466" s="118"/>
      <c r="AO466" s="118"/>
    </row>
    <row r="467">
      <c r="A467" s="118"/>
      <c r="B467" s="118"/>
      <c r="C467" s="118"/>
      <c r="D467" s="203"/>
      <c r="E467" s="118"/>
      <c r="F467" s="118"/>
      <c r="G467" s="118"/>
      <c r="H467" s="118"/>
      <c r="I467" s="203"/>
      <c r="J467" s="118"/>
      <c r="K467" s="118"/>
      <c r="L467" s="118"/>
      <c r="M467" s="118"/>
      <c r="N467" s="203"/>
      <c r="O467" s="118"/>
      <c r="P467" s="118"/>
      <c r="Q467" s="118"/>
      <c r="R467" s="118"/>
      <c r="S467" s="203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  <c r="AL467" s="118"/>
      <c r="AM467" s="118"/>
      <c r="AN467" s="118"/>
      <c r="AO467" s="118"/>
    </row>
    <row r="468">
      <c r="A468" s="118"/>
      <c r="B468" s="118"/>
      <c r="C468" s="118"/>
      <c r="D468" s="203"/>
      <c r="E468" s="118"/>
      <c r="F468" s="118"/>
      <c r="G468" s="118"/>
      <c r="H468" s="118"/>
      <c r="I468" s="203"/>
      <c r="J468" s="118"/>
      <c r="K468" s="118"/>
      <c r="L468" s="118"/>
      <c r="M468" s="118"/>
      <c r="N468" s="203"/>
      <c r="O468" s="118"/>
      <c r="P468" s="118"/>
      <c r="Q468" s="118"/>
      <c r="R468" s="118"/>
      <c r="S468" s="203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</row>
    <row r="469">
      <c r="A469" s="118"/>
      <c r="B469" s="118"/>
      <c r="C469" s="118"/>
      <c r="D469" s="203"/>
      <c r="E469" s="118"/>
      <c r="F469" s="118"/>
      <c r="G469" s="118"/>
      <c r="H469" s="118"/>
      <c r="I469" s="203"/>
      <c r="J469" s="118"/>
      <c r="K469" s="118"/>
      <c r="L469" s="118"/>
      <c r="M469" s="118"/>
      <c r="N469" s="203"/>
      <c r="O469" s="118"/>
      <c r="P469" s="118"/>
      <c r="Q469" s="118"/>
      <c r="R469" s="118"/>
      <c r="S469" s="203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</row>
    <row r="470">
      <c r="A470" s="118"/>
      <c r="B470" s="118"/>
      <c r="C470" s="118"/>
      <c r="D470" s="203"/>
      <c r="E470" s="118"/>
      <c r="F470" s="118"/>
      <c r="G470" s="118"/>
      <c r="H470" s="118"/>
      <c r="I470" s="203"/>
      <c r="J470" s="118"/>
      <c r="K470" s="118"/>
      <c r="L470" s="118"/>
      <c r="M470" s="118"/>
      <c r="N470" s="203"/>
      <c r="O470" s="118"/>
      <c r="P470" s="118"/>
      <c r="Q470" s="118"/>
      <c r="R470" s="118"/>
      <c r="S470" s="203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</row>
    <row r="471">
      <c r="A471" s="118"/>
      <c r="B471" s="118"/>
      <c r="C471" s="118"/>
      <c r="D471" s="203"/>
      <c r="E471" s="118"/>
      <c r="F471" s="118"/>
      <c r="G471" s="118"/>
      <c r="H471" s="118"/>
      <c r="I471" s="203"/>
      <c r="J471" s="118"/>
      <c r="K471" s="118"/>
      <c r="L471" s="118"/>
      <c r="M471" s="118"/>
      <c r="N471" s="203"/>
      <c r="O471" s="118"/>
      <c r="P471" s="118"/>
      <c r="Q471" s="118"/>
      <c r="R471" s="118"/>
      <c r="S471" s="203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</row>
    <row r="472">
      <c r="A472" s="118"/>
      <c r="B472" s="118"/>
      <c r="C472" s="118"/>
      <c r="D472" s="203"/>
      <c r="E472" s="118"/>
      <c r="F472" s="118"/>
      <c r="G472" s="118"/>
      <c r="H472" s="118"/>
      <c r="I472" s="203"/>
      <c r="J472" s="118"/>
      <c r="K472" s="118"/>
      <c r="L472" s="118"/>
      <c r="M472" s="118"/>
      <c r="N472" s="203"/>
      <c r="O472" s="118"/>
      <c r="P472" s="118"/>
      <c r="Q472" s="118"/>
      <c r="R472" s="118"/>
      <c r="S472" s="203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</row>
    <row r="473">
      <c r="A473" s="118"/>
      <c r="B473" s="118"/>
      <c r="C473" s="118"/>
      <c r="D473" s="203"/>
      <c r="E473" s="118"/>
      <c r="F473" s="118"/>
      <c r="G473" s="118"/>
      <c r="H473" s="118"/>
      <c r="I473" s="203"/>
      <c r="J473" s="118"/>
      <c r="K473" s="118"/>
      <c r="L473" s="118"/>
      <c r="M473" s="118"/>
      <c r="N473" s="203"/>
      <c r="O473" s="118"/>
      <c r="P473" s="118"/>
      <c r="Q473" s="118"/>
      <c r="R473" s="118"/>
      <c r="S473" s="203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  <c r="AL473" s="118"/>
      <c r="AM473" s="118"/>
      <c r="AN473" s="118"/>
      <c r="AO473" s="118"/>
    </row>
    <row r="474">
      <c r="A474" s="118"/>
      <c r="B474" s="118"/>
      <c r="C474" s="118"/>
      <c r="D474" s="203"/>
      <c r="E474" s="118"/>
      <c r="F474" s="118"/>
      <c r="G474" s="118"/>
      <c r="H474" s="118"/>
      <c r="I474" s="203"/>
      <c r="J474" s="118"/>
      <c r="K474" s="118"/>
      <c r="L474" s="118"/>
      <c r="M474" s="118"/>
      <c r="N474" s="203"/>
      <c r="O474" s="118"/>
      <c r="P474" s="118"/>
      <c r="Q474" s="118"/>
      <c r="R474" s="118"/>
      <c r="S474" s="203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</row>
    <row r="475">
      <c r="A475" s="118"/>
      <c r="B475" s="118"/>
      <c r="C475" s="118"/>
      <c r="D475" s="203"/>
      <c r="E475" s="118"/>
      <c r="F475" s="118"/>
      <c r="G475" s="118"/>
      <c r="H475" s="118"/>
      <c r="I475" s="203"/>
      <c r="J475" s="118"/>
      <c r="K475" s="118"/>
      <c r="L475" s="118"/>
      <c r="M475" s="118"/>
      <c r="N475" s="203"/>
      <c r="O475" s="118"/>
      <c r="P475" s="118"/>
      <c r="Q475" s="118"/>
      <c r="R475" s="118"/>
      <c r="S475" s="203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  <c r="AL475" s="118"/>
      <c r="AM475" s="118"/>
      <c r="AN475" s="118"/>
      <c r="AO475" s="118"/>
    </row>
    <row r="476">
      <c r="A476" s="118"/>
      <c r="B476" s="118"/>
      <c r="C476" s="118"/>
      <c r="D476" s="203"/>
      <c r="E476" s="118"/>
      <c r="F476" s="118"/>
      <c r="G476" s="118"/>
      <c r="H476" s="118"/>
      <c r="I476" s="203"/>
      <c r="J476" s="118"/>
      <c r="K476" s="118"/>
      <c r="L476" s="118"/>
      <c r="M476" s="118"/>
      <c r="N476" s="203"/>
      <c r="O476" s="118"/>
      <c r="P476" s="118"/>
      <c r="Q476" s="118"/>
      <c r="R476" s="118"/>
      <c r="S476" s="203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  <c r="AL476" s="118"/>
      <c r="AM476" s="118"/>
      <c r="AN476" s="118"/>
      <c r="AO476" s="118"/>
    </row>
    <row r="477">
      <c r="A477" s="118"/>
      <c r="B477" s="118"/>
      <c r="C477" s="118"/>
      <c r="D477" s="203"/>
      <c r="E477" s="118"/>
      <c r="F477" s="118"/>
      <c r="G477" s="118"/>
      <c r="H477" s="118"/>
      <c r="I477" s="203"/>
      <c r="J477" s="118"/>
      <c r="K477" s="118"/>
      <c r="L477" s="118"/>
      <c r="M477" s="118"/>
      <c r="N477" s="203"/>
      <c r="O477" s="118"/>
      <c r="P477" s="118"/>
      <c r="Q477" s="118"/>
      <c r="R477" s="118"/>
      <c r="S477" s="203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</row>
    <row r="478">
      <c r="A478" s="118"/>
      <c r="B478" s="118"/>
      <c r="C478" s="118"/>
      <c r="D478" s="203"/>
      <c r="E478" s="118"/>
      <c r="F478" s="118"/>
      <c r="G478" s="118"/>
      <c r="H478" s="118"/>
      <c r="I478" s="203"/>
      <c r="J478" s="118"/>
      <c r="K478" s="118"/>
      <c r="L478" s="118"/>
      <c r="M478" s="118"/>
      <c r="N478" s="203"/>
      <c r="O478" s="118"/>
      <c r="P478" s="118"/>
      <c r="Q478" s="118"/>
      <c r="R478" s="118"/>
      <c r="S478" s="203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  <c r="AL478" s="118"/>
      <c r="AM478" s="118"/>
      <c r="AN478" s="118"/>
      <c r="AO478" s="118"/>
    </row>
    <row r="479">
      <c r="A479" s="118"/>
      <c r="B479" s="118"/>
      <c r="C479" s="118"/>
      <c r="D479" s="203"/>
      <c r="E479" s="118"/>
      <c r="F479" s="118"/>
      <c r="G479" s="118"/>
      <c r="H479" s="118"/>
      <c r="I479" s="203"/>
      <c r="J479" s="118"/>
      <c r="K479" s="118"/>
      <c r="L479" s="118"/>
      <c r="M479" s="118"/>
      <c r="N479" s="203"/>
      <c r="O479" s="118"/>
      <c r="P479" s="118"/>
      <c r="Q479" s="118"/>
      <c r="R479" s="118"/>
      <c r="S479" s="203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</row>
    <row r="480">
      <c r="A480" s="118"/>
      <c r="B480" s="118"/>
      <c r="C480" s="118"/>
      <c r="D480" s="203"/>
      <c r="E480" s="118"/>
      <c r="F480" s="118"/>
      <c r="G480" s="118"/>
      <c r="H480" s="118"/>
      <c r="I480" s="203"/>
      <c r="J480" s="118"/>
      <c r="K480" s="118"/>
      <c r="L480" s="118"/>
      <c r="M480" s="118"/>
      <c r="N480" s="203"/>
      <c r="O480" s="118"/>
      <c r="P480" s="118"/>
      <c r="Q480" s="118"/>
      <c r="R480" s="118"/>
      <c r="S480" s="203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</row>
    <row r="481">
      <c r="A481" s="118"/>
      <c r="B481" s="118"/>
      <c r="C481" s="118"/>
      <c r="D481" s="203"/>
      <c r="E481" s="118"/>
      <c r="F481" s="118"/>
      <c r="G481" s="118"/>
      <c r="H481" s="118"/>
      <c r="I481" s="203"/>
      <c r="J481" s="118"/>
      <c r="K481" s="118"/>
      <c r="L481" s="118"/>
      <c r="M481" s="118"/>
      <c r="N481" s="203"/>
      <c r="O481" s="118"/>
      <c r="P481" s="118"/>
      <c r="Q481" s="118"/>
      <c r="R481" s="118"/>
      <c r="S481" s="203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  <c r="AL481" s="118"/>
      <c r="AM481" s="118"/>
      <c r="AN481" s="118"/>
      <c r="AO481" s="118"/>
    </row>
    <row r="482">
      <c r="A482" s="118"/>
      <c r="B482" s="118"/>
      <c r="C482" s="118"/>
      <c r="D482" s="203"/>
      <c r="E482" s="118"/>
      <c r="F482" s="118"/>
      <c r="G482" s="118"/>
      <c r="H482" s="118"/>
      <c r="I482" s="203"/>
      <c r="J482" s="118"/>
      <c r="K482" s="118"/>
      <c r="L482" s="118"/>
      <c r="M482" s="118"/>
      <c r="N482" s="203"/>
      <c r="O482" s="118"/>
      <c r="P482" s="118"/>
      <c r="Q482" s="118"/>
      <c r="R482" s="118"/>
      <c r="S482" s="203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</row>
    <row r="483">
      <c r="A483" s="118"/>
      <c r="B483" s="118"/>
      <c r="C483" s="118"/>
      <c r="D483" s="203"/>
      <c r="E483" s="118"/>
      <c r="F483" s="118"/>
      <c r="G483" s="118"/>
      <c r="H483" s="118"/>
      <c r="I483" s="203"/>
      <c r="J483" s="118"/>
      <c r="K483" s="118"/>
      <c r="L483" s="118"/>
      <c r="M483" s="118"/>
      <c r="N483" s="203"/>
      <c r="O483" s="118"/>
      <c r="P483" s="118"/>
      <c r="Q483" s="118"/>
      <c r="R483" s="118"/>
      <c r="S483" s="203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</row>
    <row r="484">
      <c r="A484" s="118"/>
      <c r="B484" s="118"/>
      <c r="C484" s="118"/>
      <c r="D484" s="203"/>
      <c r="E484" s="118"/>
      <c r="F484" s="118"/>
      <c r="G484" s="118"/>
      <c r="H484" s="118"/>
      <c r="I484" s="203"/>
      <c r="J484" s="118"/>
      <c r="K484" s="118"/>
      <c r="L484" s="118"/>
      <c r="M484" s="118"/>
      <c r="N484" s="203"/>
      <c r="O484" s="118"/>
      <c r="P484" s="118"/>
      <c r="Q484" s="118"/>
      <c r="R484" s="118"/>
      <c r="S484" s="203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</row>
    <row r="485">
      <c r="A485" s="118"/>
      <c r="B485" s="118"/>
      <c r="C485" s="118"/>
      <c r="D485" s="203"/>
      <c r="E485" s="118"/>
      <c r="F485" s="118"/>
      <c r="G485" s="118"/>
      <c r="H485" s="118"/>
      <c r="I485" s="203"/>
      <c r="J485" s="118"/>
      <c r="K485" s="118"/>
      <c r="L485" s="118"/>
      <c r="M485" s="118"/>
      <c r="N485" s="203"/>
      <c r="O485" s="118"/>
      <c r="P485" s="118"/>
      <c r="Q485" s="118"/>
      <c r="R485" s="118"/>
      <c r="S485" s="203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</row>
    <row r="486">
      <c r="A486" s="118"/>
      <c r="B486" s="118"/>
      <c r="C486" s="118"/>
      <c r="D486" s="203"/>
      <c r="E486" s="118"/>
      <c r="F486" s="118"/>
      <c r="G486" s="118"/>
      <c r="H486" s="118"/>
      <c r="I486" s="203"/>
      <c r="J486" s="118"/>
      <c r="K486" s="118"/>
      <c r="L486" s="118"/>
      <c r="M486" s="118"/>
      <c r="N486" s="203"/>
      <c r="O486" s="118"/>
      <c r="P486" s="118"/>
      <c r="Q486" s="118"/>
      <c r="R486" s="118"/>
      <c r="S486" s="203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</row>
    <row r="487">
      <c r="A487" s="118"/>
      <c r="B487" s="118"/>
      <c r="C487" s="118"/>
      <c r="D487" s="203"/>
      <c r="E487" s="118"/>
      <c r="F487" s="118"/>
      <c r="G487" s="118"/>
      <c r="H487" s="118"/>
      <c r="I487" s="203"/>
      <c r="J487" s="118"/>
      <c r="K487" s="118"/>
      <c r="L487" s="118"/>
      <c r="M487" s="118"/>
      <c r="N487" s="203"/>
      <c r="O487" s="118"/>
      <c r="P487" s="118"/>
      <c r="Q487" s="118"/>
      <c r="R487" s="118"/>
      <c r="S487" s="203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</row>
    <row r="488">
      <c r="A488" s="118"/>
      <c r="B488" s="118"/>
      <c r="C488" s="118"/>
      <c r="D488" s="203"/>
      <c r="E488" s="118"/>
      <c r="F488" s="118"/>
      <c r="G488" s="118"/>
      <c r="H488" s="118"/>
      <c r="I488" s="203"/>
      <c r="J488" s="118"/>
      <c r="K488" s="118"/>
      <c r="L488" s="118"/>
      <c r="M488" s="118"/>
      <c r="N488" s="203"/>
      <c r="O488" s="118"/>
      <c r="P488" s="118"/>
      <c r="Q488" s="118"/>
      <c r="R488" s="118"/>
      <c r="S488" s="203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</row>
    <row r="489">
      <c r="A489" s="118"/>
      <c r="B489" s="118"/>
      <c r="C489" s="118"/>
      <c r="D489" s="203"/>
      <c r="E489" s="118"/>
      <c r="F489" s="118"/>
      <c r="G489" s="118"/>
      <c r="H489" s="118"/>
      <c r="I489" s="203"/>
      <c r="J489" s="118"/>
      <c r="K489" s="118"/>
      <c r="L489" s="118"/>
      <c r="M489" s="118"/>
      <c r="N489" s="203"/>
      <c r="O489" s="118"/>
      <c r="P489" s="118"/>
      <c r="Q489" s="118"/>
      <c r="R489" s="118"/>
      <c r="S489" s="203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8"/>
    </row>
    <row r="490">
      <c r="A490" s="118"/>
      <c r="B490" s="118"/>
      <c r="C490" s="118"/>
      <c r="D490" s="203"/>
      <c r="E490" s="118"/>
      <c r="F490" s="118"/>
      <c r="G490" s="118"/>
      <c r="H490" s="118"/>
      <c r="I490" s="203"/>
      <c r="J490" s="118"/>
      <c r="K490" s="118"/>
      <c r="L490" s="118"/>
      <c r="M490" s="118"/>
      <c r="N490" s="203"/>
      <c r="O490" s="118"/>
      <c r="P490" s="118"/>
      <c r="Q490" s="118"/>
      <c r="R490" s="118"/>
      <c r="S490" s="203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  <c r="AL490" s="118"/>
      <c r="AM490" s="118"/>
      <c r="AN490" s="118"/>
      <c r="AO490" s="118"/>
    </row>
    <row r="491">
      <c r="A491" s="118"/>
      <c r="B491" s="118"/>
      <c r="C491" s="118"/>
      <c r="D491" s="203"/>
      <c r="E491" s="118"/>
      <c r="F491" s="118"/>
      <c r="G491" s="118"/>
      <c r="H491" s="118"/>
      <c r="I491" s="203"/>
      <c r="J491" s="118"/>
      <c r="K491" s="118"/>
      <c r="L491" s="118"/>
      <c r="M491" s="118"/>
      <c r="N491" s="203"/>
      <c r="O491" s="118"/>
      <c r="P491" s="118"/>
      <c r="Q491" s="118"/>
      <c r="R491" s="118"/>
      <c r="S491" s="203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  <c r="AL491" s="118"/>
      <c r="AM491" s="118"/>
      <c r="AN491" s="118"/>
      <c r="AO491" s="118"/>
    </row>
    <row r="492">
      <c r="A492" s="118"/>
      <c r="B492" s="118"/>
      <c r="C492" s="118"/>
      <c r="D492" s="203"/>
      <c r="E492" s="118"/>
      <c r="F492" s="118"/>
      <c r="G492" s="118"/>
      <c r="H492" s="118"/>
      <c r="I492" s="203"/>
      <c r="J492" s="118"/>
      <c r="K492" s="118"/>
      <c r="L492" s="118"/>
      <c r="M492" s="118"/>
      <c r="N492" s="203"/>
      <c r="O492" s="118"/>
      <c r="P492" s="118"/>
      <c r="Q492" s="118"/>
      <c r="R492" s="118"/>
      <c r="S492" s="203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8"/>
    </row>
    <row r="493">
      <c r="A493" s="118"/>
      <c r="B493" s="118"/>
      <c r="C493" s="118"/>
      <c r="D493" s="203"/>
      <c r="E493" s="118"/>
      <c r="F493" s="118"/>
      <c r="G493" s="118"/>
      <c r="H493" s="118"/>
      <c r="I493" s="203"/>
      <c r="J493" s="118"/>
      <c r="K493" s="118"/>
      <c r="L493" s="118"/>
      <c r="M493" s="118"/>
      <c r="N493" s="203"/>
      <c r="O493" s="118"/>
      <c r="P493" s="118"/>
      <c r="Q493" s="118"/>
      <c r="R493" s="118"/>
      <c r="S493" s="203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8"/>
    </row>
    <row r="494">
      <c r="A494" s="118"/>
      <c r="B494" s="118"/>
      <c r="C494" s="118"/>
      <c r="D494" s="203"/>
      <c r="E494" s="118"/>
      <c r="F494" s="118"/>
      <c r="G494" s="118"/>
      <c r="H494" s="118"/>
      <c r="I494" s="203"/>
      <c r="J494" s="118"/>
      <c r="K494" s="118"/>
      <c r="L494" s="118"/>
      <c r="M494" s="118"/>
      <c r="N494" s="203"/>
      <c r="O494" s="118"/>
      <c r="P494" s="118"/>
      <c r="Q494" s="118"/>
      <c r="R494" s="118"/>
      <c r="S494" s="203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8"/>
    </row>
    <row r="495">
      <c r="A495" s="118"/>
      <c r="B495" s="118"/>
      <c r="C495" s="118"/>
      <c r="D495" s="203"/>
      <c r="E495" s="118"/>
      <c r="F495" s="118"/>
      <c r="G495" s="118"/>
      <c r="H495" s="118"/>
      <c r="I495" s="203"/>
      <c r="J495" s="118"/>
      <c r="K495" s="118"/>
      <c r="L495" s="118"/>
      <c r="M495" s="118"/>
      <c r="N495" s="203"/>
      <c r="O495" s="118"/>
      <c r="P495" s="118"/>
      <c r="Q495" s="118"/>
      <c r="R495" s="118"/>
      <c r="S495" s="203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8"/>
    </row>
    <row r="496">
      <c r="A496" s="118"/>
      <c r="B496" s="118"/>
      <c r="C496" s="118"/>
      <c r="D496" s="203"/>
      <c r="E496" s="118"/>
      <c r="F496" s="118"/>
      <c r="G496" s="118"/>
      <c r="H496" s="118"/>
      <c r="I496" s="203"/>
      <c r="J496" s="118"/>
      <c r="K496" s="118"/>
      <c r="L496" s="118"/>
      <c r="M496" s="118"/>
      <c r="N496" s="203"/>
      <c r="O496" s="118"/>
      <c r="P496" s="118"/>
      <c r="Q496" s="118"/>
      <c r="R496" s="118"/>
      <c r="S496" s="203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</row>
    <row r="497">
      <c r="A497" s="118"/>
      <c r="B497" s="118"/>
      <c r="C497" s="118"/>
      <c r="D497" s="203"/>
      <c r="E497" s="118"/>
      <c r="F497" s="118"/>
      <c r="G497" s="118"/>
      <c r="H497" s="118"/>
      <c r="I497" s="203"/>
      <c r="J497" s="118"/>
      <c r="K497" s="118"/>
      <c r="L497" s="118"/>
      <c r="M497" s="118"/>
      <c r="N497" s="203"/>
      <c r="O497" s="118"/>
      <c r="P497" s="118"/>
      <c r="Q497" s="118"/>
      <c r="R497" s="118"/>
      <c r="S497" s="203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</row>
    <row r="498">
      <c r="A498" s="118"/>
      <c r="B498" s="118"/>
      <c r="C498" s="118"/>
      <c r="D498" s="203"/>
      <c r="E498" s="118"/>
      <c r="F498" s="118"/>
      <c r="G498" s="118"/>
      <c r="H498" s="118"/>
      <c r="I498" s="203"/>
      <c r="J498" s="118"/>
      <c r="K498" s="118"/>
      <c r="L498" s="118"/>
      <c r="M498" s="118"/>
      <c r="N498" s="203"/>
      <c r="O498" s="118"/>
      <c r="P498" s="118"/>
      <c r="Q498" s="118"/>
      <c r="R498" s="118"/>
      <c r="S498" s="203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</row>
    <row r="499">
      <c r="A499" s="118"/>
      <c r="B499" s="118"/>
      <c r="C499" s="118"/>
      <c r="D499" s="203"/>
      <c r="E499" s="118"/>
      <c r="F499" s="118"/>
      <c r="G499" s="118"/>
      <c r="H499" s="118"/>
      <c r="I499" s="203"/>
      <c r="J499" s="118"/>
      <c r="K499" s="118"/>
      <c r="L499" s="118"/>
      <c r="M499" s="118"/>
      <c r="N499" s="203"/>
      <c r="O499" s="118"/>
      <c r="P499" s="118"/>
      <c r="Q499" s="118"/>
      <c r="R499" s="118"/>
      <c r="S499" s="203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</row>
    <row r="500">
      <c r="A500" s="118"/>
      <c r="B500" s="118"/>
      <c r="C500" s="118"/>
      <c r="D500" s="203"/>
      <c r="E500" s="118"/>
      <c r="F500" s="118"/>
      <c r="G500" s="118"/>
      <c r="H500" s="118"/>
      <c r="I500" s="203"/>
      <c r="J500" s="118"/>
      <c r="K500" s="118"/>
      <c r="L500" s="118"/>
      <c r="M500" s="118"/>
      <c r="N500" s="203"/>
      <c r="O500" s="118"/>
      <c r="P500" s="118"/>
      <c r="Q500" s="118"/>
      <c r="R500" s="118"/>
      <c r="S500" s="203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</row>
    <row r="501">
      <c r="A501" s="118"/>
      <c r="B501" s="118"/>
      <c r="C501" s="118"/>
      <c r="D501" s="203"/>
      <c r="E501" s="118"/>
      <c r="F501" s="118"/>
      <c r="G501" s="118"/>
      <c r="H501" s="118"/>
      <c r="I501" s="203"/>
      <c r="J501" s="118"/>
      <c r="K501" s="118"/>
      <c r="L501" s="118"/>
      <c r="M501" s="118"/>
      <c r="N501" s="203"/>
      <c r="O501" s="118"/>
      <c r="P501" s="118"/>
      <c r="Q501" s="118"/>
      <c r="R501" s="118"/>
      <c r="S501" s="203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</row>
    <row r="502">
      <c r="A502" s="118"/>
      <c r="B502" s="118"/>
      <c r="C502" s="118"/>
      <c r="D502" s="203"/>
      <c r="E502" s="118"/>
      <c r="F502" s="118"/>
      <c r="G502" s="118"/>
      <c r="H502" s="118"/>
      <c r="I502" s="203"/>
      <c r="J502" s="118"/>
      <c r="K502" s="118"/>
      <c r="L502" s="118"/>
      <c r="M502" s="118"/>
      <c r="N502" s="203"/>
      <c r="O502" s="118"/>
      <c r="P502" s="118"/>
      <c r="Q502" s="118"/>
      <c r="R502" s="118"/>
      <c r="S502" s="203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</row>
    <row r="503">
      <c r="A503" s="118"/>
      <c r="B503" s="118"/>
      <c r="C503" s="118"/>
      <c r="D503" s="203"/>
      <c r="E503" s="118"/>
      <c r="F503" s="118"/>
      <c r="G503" s="118"/>
      <c r="H503" s="118"/>
      <c r="I503" s="203"/>
      <c r="J503" s="118"/>
      <c r="K503" s="118"/>
      <c r="L503" s="118"/>
      <c r="M503" s="118"/>
      <c r="N503" s="203"/>
      <c r="O503" s="118"/>
      <c r="P503" s="118"/>
      <c r="Q503" s="118"/>
      <c r="R503" s="118"/>
      <c r="S503" s="203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</row>
    <row r="504">
      <c r="A504" s="118"/>
      <c r="B504" s="118"/>
      <c r="C504" s="118"/>
      <c r="D504" s="203"/>
      <c r="E504" s="118"/>
      <c r="F504" s="118"/>
      <c r="G504" s="118"/>
      <c r="H504" s="118"/>
      <c r="I504" s="203"/>
      <c r="J504" s="118"/>
      <c r="K504" s="118"/>
      <c r="L504" s="118"/>
      <c r="M504" s="118"/>
      <c r="N504" s="203"/>
      <c r="O504" s="118"/>
      <c r="P504" s="118"/>
      <c r="Q504" s="118"/>
      <c r="R504" s="118"/>
      <c r="S504" s="203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  <c r="AL504" s="118"/>
      <c r="AM504" s="118"/>
      <c r="AN504" s="118"/>
      <c r="AO504" s="118"/>
    </row>
    <row r="505">
      <c r="A505" s="118"/>
      <c r="B505" s="118"/>
      <c r="C505" s="118"/>
      <c r="D505" s="203"/>
      <c r="E505" s="118"/>
      <c r="F505" s="118"/>
      <c r="G505" s="118"/>
      <c r="H505" s="118"/>
      <c r="I505" s="203"/>
      <c r="J505" s="118"/>
      <c r="K505" s="118"/>
      <c r="L505" s="118"/>
      <c r="M505" s="118"/>
      <c r="N505" s="203"/>
      <c r="O505" s="118"/>
      <c r="P505" s="118"/>
      <c r="Q505" s="118"/>
      <c r="R505" s="118"/>
      <c r="S505" s="203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</row>
    <row r="506">
      <c r="A506" s="118"/>
      <c r="B506" s="118"/>
      <c r="C506" s="118"/>
      <c r="D506" s="203"/>
      <c r="E506" s="118"/>
      <c r="F506" s="118"/>
      <c r="G506" s="118"/>
      <c r="H506" s="118"/>
      <c r="I506" s="203"/>
      <c r="J506" s="118"/>
      <c r="K506" s="118"/>
      <c r="L506" s="118"/>
      <c r="M506" s="118"/>
      <c r="N506" s="203"/>
      <c r="O506" s="118"/>
      <c r="P506" s="118"/>
      <c r="Q506" s="118"/>
      <c r="R506" s="118"/>
      <c r="S506" s="203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  <c r="AL506" s="118"/>
      <c r="AM506" s="118"/>
      <c r="AN506" s="118"/>
      <c r="AO506" s="118"/>
    </row>
    <row r="507">
      <c r="A507" s="118"/>
      <c r="B507" s="118"/>
      <c r="C507" s="118"/>
      <c r="D507" s="203"/>
      <c r="E507" s="118"/>
      <c r="F507" s="118"/>
      <c r="G507" s="118"/>
      <c r="H507" s="118"/>
      <c r="I507" s="203"/>
      <c r="J507" s="118"/>
      <c r="K507" s="118"/>
      <c r="L507" s="118"/>
      <c r="M507" s="118"/>
      <c r="N507" s="203"/>
      <c r="O507" s="118"/>
      <c r="P507" s="118"/>
      <c r="Q507" s="118"/>
      <c r="R507" s="118"/>
      <c r="S507" s="203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  <c r="AL507" s="118"/>
      <c r="AM507" s="118"/>
      <c r="AN507" s="118"/>
      <c r="AO507" s="118"/>
    </row>
    <row r="508">
      <c r="A508" s="118"/>
      <c r="B508" s="118"/>
      <c r="C508" s="118"/>
      <c r="D508" s="203"/>
      <c r="E508" s="118"/>
      <c r="F508" s="118"/>
      <c r="G508" s="118"/>
      <c r="H508" s="118"/>
      <c r="I508" s="203"/>
      <c r="J508" s="118"/>
      <c r="K508" s="118"/>
      <c r="L508" s="118"/>
      <c r="M508" s="118"/>
      <c r="N508" s="203"/>
      <c r="O508" s="118"/>
      <c r="P508" s="118"/>
      <c r="Q508" s="118"/>
      <c r="R508" s="118"/>
      <c r="S508" s="203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  <c r="AL508" s="118"/>
      <c r="AM508" s="118"/>
      <c r="AN508" s="118"/>
      <c r="AO508" s="118"/>
    </row>
    <row r="509">
      <c r="A509" s="118"/>
      <c r="B509" s="118"/>
      <c r="C509" s="118"/>
      <c r="D509" s="203"/>
      <c r="E509" s="118"/>
      <c r="F509" s="118"/>
      <c r="G509" s="118"/>
      <c r="H509" s="118"/>
      <c r="I509" s="203"/>
      <c r="J509" s="118"/>
      <c r="K509" s="118"/>
      <c r="L509" s="118"/>
      <c r="M509" s="118"/>
      <c r="N509" s="203"/>
      <c r="O509" s="118"/>
      <c r="P509" s="118"/>
      <c r="Q509" s="118"/>
      <c r="R509" s="118"/>
      <c r="S509" s="203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</row>
    <row r="510">
      <c r="A510" s="118"/>
      <c r="B510" s="118"/>
      <c r="C510" s="118"/>
      <c r="D510" s="203"/>
      <c r="E510" s="118"/>
      <c r="F510" s="118"/>
      <c r="G510" s="118"/>
      <c r="H510" s="118"/>
      <c r="I510" s="203"/>
      <c r="J510" s="118"/>
      <c r="K510" s="118"/>
      <c r="L510" s="118"/>
      <c r="M510" s="118"/>
      <c r="N510" s="203"/>
      <c r="O510" s="118"/>
      <c r="P510" s="118"/>
      <c r="Q510" s="118"/>
      <c r="R510" s="118"/>
      <c r="S510" s="203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  <c r="AL510" s="118"/>
      <c r="AM510" s="118"/>
      <c r="AN510" s="118"/>
      <c r="AO510" s="118"/>
    </row>
    <row r="511">
      <c r="A511" s="118"/>
      <c r="B511" s="118"/>
      <c r="C511" s="118"/>
      <c r="D511" s="203"/>
      <c r="E511" s="118"/>
      <c r="F511" s="118"/>
      <c r="G511" s="118"/>
      <c r="H511" s="118"/>
      <c r="I511" s="203"/>
      <c r="J511" s="118"/>
      <c r="K511" s="118"/>
      <c r="L511" s="118"/>
      <c r="M511" s="118"/>
      <c r="N511" s="203"/>
      <c r="O511" s="118"/>
      <c r="P511" s="118"/>
      <c r="Q511" s="118"/>
      <c r="R511" s="118"/>
      <c r="S511" s="203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  <c r="AL511" s="118"/>
      <c r="AM511" s="118"/>
      <c r="AN511" s="118"/>
      <c r="AO511" s="118"/>
    </row>
    <row r="512">
      <c r="A512" s="118"/>
      <c r="B512" s="118"/>
      <c r="C512" s="118"/>
      <c r="D512" s="203"/>
      <c r="E512" s="118"/>
      <c r="F512" s="118"/>
      <c r="G512" s="118"/>
      <c r="H512" s="118"/>
      <c r="I512" s="203"/>
      <c r="J512" s="118"/>
      <c r="K512" s="118"/>
      <c r="L512" s="118"/>
      <c r="M512" s="118"/>
      <c r="N512" s="203"/>
      <c r="O512" s="118"/>
      <c r="P512" s="118"/>
      <c r="Q512" s="118"/>
      <c r="R512" s="118"/>
      <c r="S512" s="203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  <c r="AL512" s="118"/>
      <c r="AM512" s="118"/>
      <c r="AN512" s="118"/>
      <c r="AO512" s="118"/>
    </row>
    <row r="513">
      <c r="A513" s="118"/>
      <c r="B513" s="118"/>
      <c r="C513" s="118"/>
      <c r="D513" s="203"/>
      <c r="E513" s="118"/>
      <c r="F513" s="118"/>
      <c r="G513" s="118"/>
      <c r="H513" s="118"/>
      <c r="I513" s="203"/>
      <c r="J513" s="118"/>
      <c r="K513" s="118"/>
      <c r="L513" s="118"/>
      <c r="M513" s="118"/>
      <c r="N513" s="203"/>
      <c r="O513" s="118"/>
      <c r="P513" s="118"/>
      <c r="Q513" s="118"/>
      <c r="R513" s="118"/>
      <c r="S513" s="203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  <c r="AL513" s="118"/>
      <c r="AM513" s="118"/>
      <c r="AN513" s="118"/>
      <c r="AO513" s="118"/>
    </row>
    <row r="514">
      <c r="A514" s="118"/>
      <c r="B514" s="118"/>
      <c r="C514" s="118"/>
      <c r="D514" s="203"/>
      <c r="E514" s="118"/>
      <c r="F514" s="118"/>
      <c r="G514" s="118"/>
      <c r="H514" s="118"/>
      <c r="I514" s="203"/>
      <c r="J514" s="118"/>
      <c r="K514" s="118"/>
      <c r="L514" s="118"/>
      <c r="M514" s="118"/>
      <c r="N514" s="203"/>
      <c r="O514" s="118"/>
      <c r="P514" s="118"/>
      <c r="Q514" s="118"/>
      <c r="R514" s="118"/>
      <c r="S514" s="203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  <c r="AL514" s="118"/>
      <c r="AM514" s="118"/>
      <c r="AN514" s="118"/>
      <c r="AO514" s="118"/>
    </row>
    <row r="515">
      <c r="A515" s="118"/>
      <c r="B515" s="118"/>
      <c r="C515" s="118"/>
      <c r="D515" s="203"/>
      <c r="E515" s="118"/>
      <c r="F515" s="118"/>
      <c r="G515" s="118"/>
      <c r="H515" s="118"/>
      <c r="I515" s="203"/>
      <c r="J515" s="118"/>
      <c r="K515" s="118"/>
      <c r="L515" s="118"/>
      <c r="M515" s="118"/>
      <c r="N515" s="203"/>
      <c r="O515" s="118"/>
      <c r="P515" s="118"/>
      <c r="Q515" s="118"/>
      <c r="R515" s="118"/>
      <c r="S515" s="203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  <c r="AL515" s="118"/>
      <c r="AM515" s="118"/>
      <c r="AN515" s="118"/>
      <c r="AO515" s="118"/>
    </row>
    <row r="516">
      <c r="A516" s="118"/>
      <c r="B516" s="118"/>
      <c r="C516" s="118"/>
      <c r="D516" s="203"/>
      <c r="E516" s="118"/>
      <c r="F516" s="118"/>
      <c r="G516" s="118"/>
      <c r="H516" s="118"/>
      <c r="I516" s="203"/>
      <c r="J516" s="118"/>
      <c r="K516" s="118"/>
      <c r="L516" s="118"/>
      <c r="M516" s="118"/>
      <c r="N516" s="203"/>
      <c r="O516" s="118"/>
      <c r="P516" s="118"/>
      <c r="Q516" s="118"/>
      <c r="R516" s="118"/>
      <c r="S516" s="203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</row>
    <row r="517">
      <c r="A517" s="118"/>
      <c r="B517" s="118"/>
      <c r="C517" s="118"/>
      <c r="D517" s="203"/>
      <c r="E517" s="118"/>
      <c r="F517" s="118"/>
      <c r="G517" s="118"/>
      <c r="H517" s="118"/>
      <c r="I517" s="203"/>
      <c r="J517" s="118"/>
      <c r="K517" s="118"/>
      <c r="L517" s="118"/>
      <c r="M517" s="118"/>
      <c r="N517" s="203"/>
      <c r="O517" s="118"/>
      <c r="P517" s="118"/>
      <c r="Q517" s="118"/>
      <c r="R517" s="118"/>
      <c r="S517" s="203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  <c r="AL517" s="118"/>
      <c r="AM517" s="118"/>
      <c r="AN517" s="118"/>
      <c r="AO517" s="118"/>
    </row>
    <row r="518">
      <c r="A518" s="118"/>
      <c r="B518" s="118"/>
      <c r="C518" s="118"/>
      <c r="D518" s="203"/>
      <c r="E518" s="118"/>
      <c r="F518" s="118"/>
      <c r="G518" s="118"/>
      <c r="H518" s="118"/>
      <c r="I518" s="203"/>
      <c r="J518" s="118"/>
      <c r="K518" s="118"/>
      <c r="L518" s="118"/>
      <c r="M518" s="118"/>
      <c r="N518" s="203"/>
      <c r="O518" s="118"/>
      <c r="P518" s="118"/>
      <c r="Q518" s="118"/>
      <c r="R518" s="118"/>
      <c r="S518" s="203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</row>
    <row r="519">
      <c r="A519" s="118"/>
      <c r="B519" s="118"/>
      <c r="C519" s="118"/>
      <c r="D519" s="203"/>
      <c r="E519" s="118"/>
      <c r="F519" s="118"/>
      <c r="G519" s="118"/>
      <c r="H519" s="118"/>
      <c r="I519" s="203"/>
      <c r="J519" s="118"/>
      <c r="K519" s="118"/>
      <c r="L519" s="118"/>
      <c r="M519" s="118"/>
      <c r="N519" s="203"/>
      <c r="O519" s="118"/>
      <c r="P519" s="118"/>
      <c r="Q519" s="118"/>
      <c r="R519" s="118"/>
      <c r="S519" s="203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  <c r="AL519" s="118"/>
      <c r="AM519" s="118"/>
      <c r="AN519" s="118"/>
      <c r="AO519" s="118"/>
    </row>
    <row r="520">
      <c r="A520" s="118"/>
      <c r="B520" s="118"/>
      <c r="C520" s="118"/>
      <c r="D520" s="203"/>
      <c r="E520" s="118"/>
      <c r="F520" s="118"/>
      <c r="G520" s="118"/>
      <c r="H520" s="118"/>
      <c r="I520" s="203"/>
      <c r="J520" s="118"/>
      <c r="K520" s="118"/>
      <c r="L520" s="118"/>
      <c r="M520" s="118"/>
      <c r="N520" s="203"/>
      <c r="O520" s="118"/>
      <c r="P520" s="118"/>
      <c r="Q520" s="118"/>
      <c r="R520" s="118"/>
      <c r="S520" s="203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</row>
    <row r="521">
      <c r="A521" s="118"/>
      <c r="B521" s="118"/>
      <c r="C521" s="118"/>
      <c r="D521" s="203"/>
      <c r="E521" s="118"/>
      <c r="F521" s="118"/>
      <c r="G521" s="118"/>
      <c r="H521" s="118"/>
      <c r="I521" s="203"/>
      <c r="J521" s="118"/>
      <c r="K521" s="118"/>
      <c r="L521" s="118"/>
      <c r="M521" s="118"/>
      <c r="N521" s="203"/>
      <c r="O521" s="118"/>
      <c r="P521" s="118"/>
      <c r="Q521" s="118"/>
      <c r="R521" s="118"/>
      <c r="S521" s="203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</row>
    <row r="522">
      <c r="A522" s="118"/>
      <c r="B522" s="118"/>
      <c r="C522" s="118"/>
      <c r="D522" s="203"/>
      <c r="E522" s="118"/>
      <c r="F522" s="118"/>
      <c r="G522" s="118"/>
      <c r="H522" s="118"/>
      <c r="I522" s="203"/>
      <c r="J522" s="118"/>
      <c r="K522" s="118"/>
      <c r="L522" s="118"/>
      <c r="M522" s="118"/>
      <c r="N522" s="203"/>
      <c r="O522" s="118"/>
      <c r="P522" s="118"/>
      <c r="Q522" s="118"/>
      <c r="R522" s="118"/>
      <c r="S522" s="203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</row>
    <row r="523">
      <c r="A523" s="118"/>
      <c r="B523" s="118"/>
      <c r="C523" s="118"/>
      <c r="D523" s="203"/>
      <c r="E523" s="118"/>
      <c r="F523" s="118"/>
      <c r="G523" s="118"/>
      <c r="H523" s="118"/>
      <c r="I523" s="203"/>
      <c r="J523" s="118"/>
      <c r="K523" s="118"/>
      <c r="L523" s="118"/>
      <c r="M523" s="118"/>
      <c r="N523" s="203"/>
      <c r="O523" s="118"/>
      <c r="P523" s="118"/>
      <c r="Q523" s="118"/>
      <c r="R523" s="118"/>
      <c r="S523" s="203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</row>
    <row r="524">
      <c r="A524" s="118"/>
      <c r="B524" s="118"/>
      <c r="C524" s="118"/>
      <c r="D524" s="203"/>
      <c r="E524" s="118"/>
      <c r="F524" s="118"/>
      <c r="G524" s="118"/>
      <c r="H524" s="118"/>
      <c r="I524" s="203"/>
      <c r="J524" s="118"/>
      <c r="K524" s="118"/>
      <c r="L524" s="118"/>
      <c r="M524" s="118"/>
      <c r="N524" s="203"/>
      <c r="O524" s="118"/>
      <c r="P524" s="118"/>
      <c r="Q524" s="118"/>
      <c r="R524" s="118"/>
      <c r="S524" s="203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  <c r="AL524" s="118"/>
      <c r="AM524" s="118"/>
      <c r="AN524" s="118"/>
      <c r="AO524" s="118"/>
    </row>
    <row r="525">
      <c r="A525" s="118"/>
      <c r="B525" s="118"/>
      <c r="C525" s="118"/>
      <c r="D525" s="203"/>
      <c r="E525" s="118"/>
      <c r="F525" s="118"/>
      <c r="G525" s="118"/>
      <c r="H525" s="118"/>
      <c r="I525" s="203"/>
      <c r="J525" s="118"/>
      <c r="K525" s="118"/>
      <c r="L525" s="118"/>
      <c r="M525" s="118"/>
      <c r="N525" s="203"/>
      <c r="O525" s="118"/>
      <c r="P525" s="118"/>
      <c r="Q525" s="118"/>
      <c r="R525" s="118"/>
      <c r="S525" s="203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  <c r="AL525" s="118"/>
      <c r="AM525" s="118"/>
      <c r="AN525" s="118"/>
      <c r="AO525" s="118"/>
    </row>
    <row r="526">
      <c r="A526" s="118"/>
      <c r="B526" s="118"/>
      <c r="C526" s="118"/>
      <c r="D526" s="203"/>
      <c r="E526" s="118"/>
      <c r="F526" s="118"/>
      <c r="G526" s="118"/>
      <c r="H526" s="118"/>
      <c r="I526" s="203"/>
      <c r="J526" s="118"/>
      <c r="K526" s="118"/>
      <c r="L526" s="118"/>
      <c r="M526" s="118"/>
      <c r="N526" s="203"/>
      <c r="O526" s="118"/>
      <c r="P526" s="118"/>
      <c r="Q526" s="118"/>
      <c r="R526" s="118"/>
      <c r="S526" s="203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  <c r="AL526" s="118"/>
      <c r="AM526" s="118"/>
      <c r="AN526" s="118"/>
      <c r="AO526" s="118"/>
    </row>
    <row r="527">
      <c r="A527" s="118"/>
      <c r="B527" s="118"/>
      <c r="C527" s="118"/>
      <c r="D527" s="203"/>
      <c r="E527" s="118"/>
      <c r="F527" s="118"/>
      <c r="G527" s="118"/>
      <c r="H527" s="118"/>
      <c r="I527" s="203"/>
      <c r="J527" s="118"/>
      <c r="K527" s="118"/>
      <c r="L527" s="118"/>
      <c r="M527" s="118"/>
      <c r="N527" s="203"/>
      <c r="O527" s="118"/>
      <c r="P527" s="118"/>
      <c r="Q527" s="118"/>
      <c r="R527" s="118"/>
      <c r="S527" s="203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</row>
    <row r="528">
      <c r="A528" s="118"/>
      <c r="B528" s="118"/>
      <c r="C528" s="118"/>
      <c r="D528" s="203"/>
      <c r="E528" s="118"/>
      <c r="F528" s="118"/>
      <c r="G528" s="118"/>
      <c r="H528" s="118"/>
      <c r="I528" s="203"/>
      <c r="J528" s="118"/>
      <c r="K528" s="118"/>
      <c r="L528" s="118"/>
      <c r="M528" s="118"/>
      <c r="N528" s="203"/>
      <c r="O528" s="118"/>
      <c r="P528" s="118"/>
      <c r="Q528" s="118"/>
      <c r="R528" s="118"/>
      <c r="S528" s="203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  <c r="AL528" s="118"/>
      <c r="AM528" s="118"/>
      <c r="AN528" s="118"/>
      <c r="AO528" s="118"/>
    </row>
    <row r="529">
      <c r="A529" s="118"/>
      <c r="B529" s="118"/>
      <c r="C529" s="118"/>
      <c r="D529" s="203"/>
      <c r="E529" s="118"/>
      <c r="F529" s="118"/>
      <c r="G529" s="118"/>
      <c r="H529" s="118"/>
      <c r="I529" s="203"/>
      <c r="J529" s="118"/>
      <c r="K529" s="118"/>
      <c r="L529" s="118"/>
      <c r="M529" s="118"/>
      <c r="N529" s="203"/>
      <c r="O529" s="118"/>
      <c r="P529" s="118"/>
      <c r="Q529" s="118"/>
      <c r="R529" s="118"/>
      <c r="S529" s="203"/>
      <c r="T529" s="118"/>
      <c r="U529" s="118"/>
      <c r="V529" s="118"/>
      <c r="W529" s="118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</row>
    <row r="530">
      <c r="A530" s="118"/>
      <c r="B530" s="118"/>
      <c r="C530" s="118"/>
      <c r="D530" s="203"/>
      <c r="E530" s="118"/>
      <c r="F530" s="118"/>
      <c r="G530" s="118"/>
      <c r="H530" s="118"/>
      <c r="I530" s="203"/>
      <c r="J530" s="118"/>
      <c r="K530" s="118"/>
      <c r="L530" s="118"/>
      <c r="M530" s="118"/>
      <c r="N530" s="203"/>
      <c r="O530" s="118"/>
      <c r="P530" s="118"/>
      <c r="Q530" s="118"/>
      <c r="R530" s="118"/>
      <c r="S530" s="203"/>
      <c r="T530" s="118"/>
      <c r="U530" s="118"/>
      <c r="V530" s="118"/>
      <c r="W530" s="118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  <c r="AL530" s="118"/>
      <c r="AM530" s="118"/>
      <c r="AN530" s="118"/>
      <c r="AO530" s="118"/>
    </row>
    <row r="531">
      <c r="A531" s="118"/>
      <c r="B531" s="118"/>
      <c r="C531" s="118"/>
      <c r="D531" s="203"/>
      <c r="E531" s="118"/>
      <c r="F531" s="118"/>
      <c r="G531" s="118"/>
      <c r="H531" s="118"/>
      <c r="I531" s="203"/>
      <c r="J531" s="118"/>
      <c r="K531" s="118"/>
      <c r="L531" s="118"/>
      <c r="M531" s="118"/>
      <c r="N531" s="203"/>
      <c r="O531" s="118"/>
      <c r="P531" s="118"/>
      <c r="Q531" s="118"/>
      <c r="R531" s="118"/>
      <c r="S531" s="203"/>
      <c r="T531" s="118"/>
      <c r="U531" s="118"/>
      <c r="V531" s="118"/>
      <c r="W531" s="118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  <c r="AL531" s="118"/>
      <c r="AM531" s="118"/>
      <c r="AN531" s="118"/>
      <c r="AO531" s="118"/>
    </row>
    <row r="532">
      <c r="A532" s="118"/>
      <c r="B532" s="118"/>
      <c r="C532" s="118"/>
      <c r="D532" s="203"/>
      <c r="E532" s="118"/>
      <c r="F532" s="118"/>
      <c r="G532" s="118"/>
      <c r="H532" s="118"/>
      <c r="I532" s="203"/>
      <c r="J532" s="118"/>
      <c r="K532" s="118"/>
      <c r="L532" s="118"/>
      <c r="M532" s="118"/>
      <c r="N532" s="203"/>
      <c r="O532" s="118"/>
      <c r="P532" s="118"/>
      <c r="Q532" s="118"/>
      <c r="R532" s="118"/>
      <c r="S532" s="203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</row>
    <row r="533">
      <c r="A533" s="118"/>
      <c r="B533" s="118"/>
      <c r="C533" s="118"/>
      <c r="D533" s="203"/>
      <c r="E533" s="118"/>
      <c r="F533" s="118"/>
      <c r="G533" s="118"/>
      <c r="H533" s="118"/>
      <c r="I533" s="203"/>
      <c r="J533" s="118"/>
      <c r="K533" s="118"/>
      <c r="L533" s="118"/>
      <c r="M533" s="118"/>
      <c r="N533" s="203"/>
      <c r="O533" s="118"/>
      <c r="P533" s="118"/>
      <c r="Q533" s="118"/>
      <c r="R533" s="118"/>
      <c r="S533" s="203"/>
      <c r="T533" s="118"/>
      <c r="U533" s="118"/>
      <c r="V533" s="118"/>
      <c r="W533" s="118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  <c r="AL533" s="118"/>
      <c r="AM533" s="118"/>
      <c r="AN533" s="118"/>
      <c r="AO533" s="118"/>
    </row>
    <row r="534">
      <c r="A534" s="118"/>
      <c r="B534" s="118"/>
      <c r="C534" s="118"/>
      <c r="D534" s="203"/>
      <c r="E534" s="118"/>
      <c r="F534" s="118"/>
      <c r="G534" s="118"/>
      <c r="H534" s="118"/>
      <c r="I534" s="203"/>
      <c r="J534" s="118"/>
      <c r="K534" s="118"/>
      <c r="L534" s="118"/>
      <c r="M534" s="118"/>
      <c r="N534" s="203"/>
      <c r="O534" s="118"/>
      <c r="P534" s="118"/>
      <c r="Q534" s="118"/>
      <c r="R534" s="118"/>
      <c r="S534" s="203"/>
      <c r="T534" s="118"/>
      <c r="U534" s="118"/>
      <c r="V534" s="118"/>
      <c r="W534" s="118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  <c r="AL534" s="118"/>
      <c r="AM534" s="118"/>
      <c r="AN534" s="118"/>
      <c r="AO534" s="118"/>
    </row>
    <row r="535">
      <c r="A535" s="118"/>
      <c r="B535" s="118"/>
      <c r="C535" s="118"/>
      <c r="D535" s="203"/>
      <c r="E535" s="118"/>
      <c r="F535" s="118"/>
      <c r="G535" s="118"/>
      <c r="H535" s="118"/>
      <c r="I535" s="203"/>
      <c r="J535" s="118"/>
      <c r="K535" s="118"/>
      <c r="L535" s="118"/>
      <c r="M535" s="118"/>
      <c r="N535" s="203"/>
      <c r="O535" s="118"/>
      <c r="P535" s="118"/>
      <c r="Q535" s="118"/>
      <c r="R535" s="118"/>
      <c r="S535" s="203"/>
      <c r="T535" s="118"/>
      <c r="U535" s="118"/>
      <c r="V535" s="118"/>
      <c r="W535" s="118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  <c r="AL535" s="118"/>
      <c r="AM535" s="118"/>
      <c r="AN535" s="118"/>
      <c r="AO535" s="118"/>
    </row>
    <row r="536">
      <c r="A536" s="118"/>
      <c r="B536" s="118"/>
      <c r="C536" s="118"/>
      <c r="D536" s="203"/>
      <c r="E536" s="118"/>
      <c r="F536" s="118"/>
      <c r="G536" s="118"/>
      <c r="H536" s="118"/>
      <c r="I536" s="203"/>
      <c r="J536" s="118"/>
      <c r="K536" s="118"/>
      <c r="L536" s="118"/>
      <c r="M536" s="118"/>
      <c r="N536" s="203"/>
      <c r="O536" s="118"/>
      <c r="P536" s="118"/>
      <c r="Q536" s="118"/>
      <c r="R536" s="118"/>
      <c r="S536" s="203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  <c r="AL536" s="118"/>
      <c r="AM536" s="118"/>
      <c r="AN536" s="118"/>
      <c r="AO536" s="118"/>
    </row>
    <row r="537">
      <c r="A537" s="118"/>
      <c r="B537" s="118"/>
      <c r="C537" s="118"/>
      <c r="D537" s="203"/>
      <c r="E537" s="118"/>
      <c r="F537" s="118"/>
      <c r="G537" s="118"/>
      <c r="H537" s="118"/>
      <c r="I537" s="203"/>
      <c r="J537" s="118"/>
      <c r="K537" s="118"/>
      <c r="L537" s="118"/>
      <c r="M537" s="118"/>
      <c r="N537" s="203"/>
      <c r="O537" s="118"/>
      <c r="P537" s="118"/>
      <c r="Q537" s="118"/>
      <c r="R537" s="118"/>
      <c r="S537" s="203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</row>
    <row r="538">
      <c r="A538" s="118"/>
      <c r="B538" s="118"/>
      <c r="C538" s="118"/>
      <c r="D538" s="203"/>
      <c r="E538" s="118"/>
      <c r="F538" s="118"/>
      <c r="G538" s="118"/>
      <c r="H538" s="118"/>
      <c r="I538" s="203"/>
      <c r="J538" s="118"/>
      <c r="K538" s="118"/>
      <c r="L538" s="118"/>
      <c r="M538" s="118"/>
      <c r="N538" s="203"/>
      <c r="O538" s="118"/>
      <c r="P538" s="118"/>
      <c r="Q538" s="118"/>
      <c r="R538" s="118"/>
      <c r="S538" s="203"/>
      <c r="T538" s="118"/>
      <c r="U538" s="118"/>
      <c r="V538" s="118"/>
      <c r="W538" s="118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  <c r="AL538" s="118"/>
      <c r="AM538" s="118"/>
      <c r="AN538" s="118"/>
      <c r="AO538" s="118"/>
    </row>
    <row r="539">
      <c r="A539" s="118"/>
      <c r="B539" s="118"/>
      <c r="C539" s="118"/>
      <c r="D539" s="203"/>
      <c r="E539" s="118"/>
      <c r="F539" s="118"/>
      <c r="G539" s="118"/>
      <c r="H539" s="118"/>
      <c r="I539" s="203"/>
      <c r="J539" s="118"/>
      <c r="K539" s="118"/>
      <c r="L539" s="118"/>
      <c r="M539" s="118"/>
      <c r="N539" s="203"/>
      <c r="O539" s="118"/>
      <c r="P539" s="118"/>
      <c r="Q539" s="118"/>
      <c r="R539" s="118"/>
      <c r="S539" s="203"/>
      <c r="T539" s="118"/>
      <c r="U539" s="118"/>
      <c r="V539" s="118"/>
      <c r="W539" s="118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  <c r="AL539" s="118"/>
      <c r="AM539" s="118"/>
      <c r="AN539" s="118"/>
      <c r="AO539" s="118"/>
    </row>
    <row r="540">
      <c r="A540" s="118"/>
      <c r="B540" s="118"/>
      <c r="C540" s="118"/>
      <c r="D540" s="203"/>
      <c r="E540" s="118"/>
      <c r="F540" s="118"/>
      <c r="G540" s="118"/>
      <c r="H540" s="118"/>
      <c r="I540" s="203"/>
      <c r="J540" s="118"/>
      <c r="K540" s="118"/>
      <c r="L540" s="118"/>
      <c r="M540" s="118"/>
      <c r="N540" s="203"/>
      <c r="O540" s="118"/>
      <c r="P540" s="118"/>
      <c r="Q540" s="118"/>
      <c r="R540" s="118"/>
      <c r="S540" s="203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</row>
    <row r="541">
      <c r="A541" s="118"/>
      <c r="B541" s="118"/>
      <c r="C541" s="118"/>
      <c r="D541" s="203"/>
      <c r="E541" s="118"/>
      <c r="F541" s="118"/>
      <c r="G541" s="118"/>
      <c r="H541" s="118"/>
      <c r="I541" s="203"/>
      <c r="J541" s="118"/>
      <c r="K541" s="118"/>
      <c r="L541" s="118"/>
      <c r="M541" s="118"/>
      <c r="N541" s="203"/>
      <c r="O541" s="118"/>
      <c r="P541" s="118"/>
      <c r="Q541" s="118"/>
      <c r="R541" s="118"/>
      <c r="S541" s="203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</row>
    <row r="542">
      <c r="A542" s="118"/>
      <c r="B542" s="118"/>
      <c r="C542" s="118"/>
      <c r="D542" s="203"/>
      <c r="E542" s="118"/>
      <c r="F542" s="118"/>
      <c r="G542" s="118"/>
      <c r="H542" s="118"/>
      <c r="I542" s="203"/>
      <c r="J542" s="118"/>
      <c r="K542" s="118"/>
      <c r="L542" s="118"/>
      <c r="M542" s="118"/>
      <c r="N542" s="203"/>
      <c r="O542" s="118"/>
      <c r="P542" s="118"/>
      <c r="Q542" s="118"/>
      <c r="R542" s="118"/>
      <c r="S542" s="203"/>
      <c r="T542" s="118"/>
      <c r="U542" s="118"/>
      <c r="V542" s="118"/>
      <c r="W542" s="118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  <c r="AL542" s="118"/>
      <c r="AM542" s="118"/>
      <c r="AN542" s="118"/>
      <c r="AO542" s="118"/>
    </row>
    <row r="543">
      <c r="A543" s="118"/>
      <c r="B543" s="118"/>
      <c r="C543" s="118"/>
      <c r="D543" s="203"/>
      <c r="E543" s="118"/>
      <c r="F543" s="118"/>
      <c r="G543" s="118"/>
      <c r="H543" s="118"/>
      <c r="I543" s="203"/>
      <c r="J543" s="118"/>
      <c r="K543" s="118"/>
      <c r="L543" s="118"/>
      <c r="M543" s="118"/>
      <c r="N543" s="203"/>
      <c r="O543" s="118"/>
      <c r="P543" s="118"/>
      <c r="Q543" s="118"/>
      <c r="R543" s="118"/>
      <c r="S543" s="203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</row>
    <row r="544">
      <c r="A544" s="118"/>
      <c r="B544" s="118"/>
      <c r="C544" s="118"/>
      <c r="D544" s="203"/>
      <c r="E544" s="118"/>
      <c r="F544" s="118"/>
      <c r="G544" s="118"/>
      <c r="H544" s="118"/>
      <c r="I544" s="203"/>
      <c r="J544" s="118"/>
      <c r="K544" s="118"/>
      <c r="L544" s="118"/>
      <c r="M544" s="118"/>
      <c r="N544" s="203"/>
      <c r="O544" s="118"/>
      <c r="P544" s="118"/>
      <c r="Q544" s="118"/>
      <c r="R544" s="118"/>
      <c r="S544" s="203"/>
      <c r="T544" s="118"/>
      <c r="U544" s="118"/>
      <c r="V544" s="118"/>
      <c r="W544" s="118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  <c r="AL544" s="118"/>
      <c r="AM544" s="118"/>
      <c r="AN544" s="118"/>
      <c r="AO544" s="118"/>
    </row>
    <row r="545">
      <c r="A545" s="118"/>
      <c r="B545" s="118"/>
      <c r="C545" s="118"/>
      <c r="D545" s="203"/>
      <c r="E545" s="118"/>
      <c r="F545" s="118"/>
      <c r="G545" s="118"/>
      <c r="H545" s="118"/>
      <c r="I545" s="203"/>
      <c r="J545" s="118"/>
      <c r="K545" s="118"/>
      <c r="L545" s="118"/>
      <c r="M545" s="118"/>
      <c r="N545" s="203"/>
      <c r="O545" s="118"/>
      <c r="P545" s="118"/>
      <c r="Q545" s="118"/>
      <c r="R545" s="118"/>
      <c r="S545" s="203"/>
      <c r="T545" s="118"/>
      <c r="U545" s="118"/>
      <c r="V545" s="118"/>
      <c r="W545" s="118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  <c r="AL545" s="118"/>
      <c r="AM545" s="118"/>
      <c r="AN545" s="118"/>
      <c r="AO545" s="118"/>
    </row>
    <row r="546">
      <c r="A546" s="118"/>
      <c r="B546" s="118"/>
      <c r="C546" s="118"/>
      <c r="D546" s="203"/>
      <c r="E546" s="118"/>
      <c r="F546" s="118"/>
      <c r="G546" s="118"/>
      <c r="H546" s="118"/>
      <c r="I546" s="203"/>
      <c r="J546" s="118"/>
      <c r="K546" s="118"/>
      <c r="L546" s="118"/>
      <c r="M546" s="118"/>
      <c r="N546" s="203"/>
      <c r="O546" s="118"/>
      <c r="P546" s="118"/>
      <c r="Q546" s="118"/>
      <c r="R546" s="118"/>
      <c r="S546" s="203"/>
      <c r="T546" s="118"/>
      <c r="U546" s="118"/>
      <c r="V546" s="118"/>
      <c r="W546" s="118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  <c r="AL546" s="118"/>
      <c r="AM546" s="118"/>
      <c r="AN546" s="118"/>
      <c r="AO546" s="118"/>
    </row>
    <row r="547">
      <c r="A547" s="118"/>
      <c r="B547" s="118"/>
      <c r="C547" s="118"/>
      <c r="D547" s="203"/>
      <c r="E547" s="118"/>
      <c r="F547" s="118"/>
      <c r="G547" s="118"/>
      <c r="H547" s="118"/>
      <c r="I547" s="203"/>
      <c r="J547" s="118"/>
      <c r="K547" s="118"/>
      <c r="L547" s="118"/>
      <c r="M547" s="118"/>
      <c r="N547" s="203"/>
      <c r="O547" s="118"/>
      <c r="P547" s="118"/>
      <c r="Q547" s="118"/>
      <c r="R547" s="118"/>
      <c r="S547" s="203"/>
      <c r="T547" s="118"/>
      <c r="U547" s="118"/>
      <c r="V547" s="118"/>
      <c r="W547" s="118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  <c r="AL547" s="118"/>
      <c r="AM547" s="118"/>
      <c r="AN547" s="118"/>
      <c r="AO547" s="118"/>
    </row>
    <row r="548">
      <c r="A548" s="118"/>
      <c r="B548" s="118"/>
      <c r="C548" s="118"/>
      <c r="D548" s="203"/>
      <c r="E548" s="118"/>
      <c r="F548" s="118"/>
      <c r="G548" s="118"/>
      <c r="H548" s="118"/>
      <c r="I548" s="203"/>
      <c r="J548" s="118"/>
      <c r="K548" s="118"/>
      <c r="L548" s="118"/>
      <c r="M548" s="118"/>
      <c r="N548" s="203"/>
      <c r="O548" s="118"/>
      <c r="P548" s="118"/>
      <c r="Q548" s="118"/>
      <c r="R548" s="118"/>
      <c r="S548" s="203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</row>
    <row r="549">
      <c r="A549" s="118"/>
      <c r="B549" s="118"/>
      <c r="C549" s="118"/>
      <c r="D549" s="203"/>
      <c r="E549" s="118"/>
      <c r="F549" s="118"/>
      <c r="G549" s="118"/>
      <c r="H549" s="118"/>
      <c r="I549" s="203"/>
      <c r="J549" s="118"/>
      <c r="K549" s="118"/>
      <c r="L549" s="118"/>
      <c r="M549" s="118"/>
      <c r="N549" s="203"/>
      <c r="O549" s="118"/>
      <c r="P549" s="118"/>
      <c r="Q549" s="118"/>
      <c r="R549" s="118"/>
      <c r="S549" s="203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</row>
    <row r="550">
      <c r="A550" s="118"/>
      <c r="B550" s="118"/>
      <c r="C550" s="118"/>
      <c r="D550" s="203"/>
      <c r="E550" s="118"/>
      <c r="F550" s="118"/>
      <c r="G550" s="118"/>
      <c r="H550" s="118"/>
      <c r="I550" s="203"/>
      <c r="J550" s="118"/>
      <c r="K550" s="118"/>
      <c r="L550" s="118"/>
      <c r="M550" s="118"/>
      <c r="N550" s="203"/>
      <c r="O550" s="118"/>
      <c r="P550" s="118"/>
      <c r="Q550" s="118"/>
      <c r="R550" s="118"/>
      <c r="S550" s="203"/>
      <c r="T550" s="118"/>
      <c r="U550" s="118"/>
      <c r="V550" s="118"/>
      <c r="W550" s="118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  <c r="AL550" s="118"/>
      <c r="AM550" s="118"/>
      <c r="AN550" s="118"/>
      <c r="AO550" s="118"/>
    </row>
    <row r="551">
      <c r="A551" s="118"/>
      <c r="B551" s="118"/>
      <c r="C551" s="118"/>
      <c r="D551" s="203"/>
      <c r="E551" s="118"/>
      <c r="F551" s="118"/>
      <c r="G551" s="118"/>
      <c r="H551" s="118"/>
      <c r="I551" s="203"/>
      <c r="J551" s="118"/>
      <c r="K551" s="118"/>
      <c r="L551" s="118"/>
      <c r="M551" s="118"/>
      <c r="N551" s="203"/>
      <c r="O551" s="118"/>
      <c r="P551" s="118"/>
      <c r="Q551" s="118"/>
      <c r="R551" s="118"/>
      <c r="S551" s="203"/>
      <c r="T551" s="118"/>
      <c r="U551" s="118"/>
      <c r="V551" s="118"/>
      <c r="W551" s="118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  <c r="AL551" s="118"/>
      <c r="AM551" s="118"/>
      <c r="AN551" s="118"/>
      <c r="AO551" s="118"/>
    </row>
    <row r="552">
      <c r="A552" s="118"/>
      <c r="B552" s="118"/>
      <c r="C552" s="118"/>
      <c r="D552" s="203"/>
      <c r="E552" s="118"/>
      <c r="F552" s="118"/>
      <c r="G552" s="118"/>
      <c r="H552" s="118"/>
      <c r="I552" s="203"/>
      <c r="J552" s="118"/>
      <c r="K552" s="118"/>
      <c r="L552" s="118"/>
      <c r="M552" s="118"/>
      <c r="N552" s="203"/>
      <c r="O552" s="118"/>
      <c r="P552" s="118"/>
      <c r="Q552" s="118"/>
      <c r="R552" s="118"/>
      <c r="S552" s="203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</row>
    <row r="553">
      <c r="A553" s="118"/>
      <c r="B553" s="118"/>
      <c r="C553" s="118"/>
      <c r="D553" s="203"/>
      <c r="E553" s="118"/>
      <c r="F553" s="118"/>
      <c r="G553" s="118"/>
      <c r="H553" s="118"/>
      <c r="I553" s="203"/>
      <c r="J553" s="118"/>
      <c r="K553" s="118"/>
      <c r="L553" s="118"/>
      <c r="M553" s="118"/>
      <c r="N553" s="203"/>
      <c r="O553" s="118"/>
      <c r="P553" s="118"/>
      <c r="Q553" s="118"/>
      <c r="R553" s="118"/>
      <c r="S553" s="203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</row>
    <row r="554">
      <c r="A554" s="118"/>
      <c r="B554" s="118"/>
      <c r="C554" s="118"/>
      <c r="D554" s="203"/>
      <c r="E554" s="118"/>
      <c r="F554" s="118"/>
      <c r="G554" s="118"/>
      <c r="H554" s="118"/>
      <c r="I554" s="203"/>
      <c r="J554" s="118"/>
      <c r="K554" s="118"/>
      <c r="L554" s="118"/>
      <c r="M554" s="118"/>
      <c r="N554" s="203"/>
      <c r="O554" s="118"/>
      <c r="P554" s="118"/>
      <c r="Q554" s="118"/>
      <c r="R554" s="118"/>
      <c r="S554" s="203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</row>
    <row r="555">
      <c r="A555" s="118"/>
      <c r="B555" s="118"/>
      <c r="C555" s="118"/>
      <c r="D555" s="203"/>
      <c r="E555" s="118"/>
      <c r="F555" s="118"/>
      <c r="G555" s="118"/>
      <c r="H555" s="118"/>
      <c r="I555" s="203"/>
      <c r="J555" s="118"/>
      <c r="K555" s="118"/>
      <c r="L555" s="118"/>
      <c r="M555" s="118"/>
      <c r="N555" s="203"/>
      <c r="O555" s="118"/>
      <c r="P555" s="118"/>
      <c r="Q555" s="118"/>
      <c r="R555" s="118"/>
      <c r="S555" s="203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</row>
    <row r="556">
      <c r="A556" s="118"/>
      <c r="B556" s="118"/>
      <c r="C556" s="118"/>
      <c r="D556" s="203"/>
      <c r="E556" s="118"/>
      <c r="F556" s="118"/>
      <c r="G556" s="118"/>
      <c r="H556" s="118"/>
      <c r="I556" s="203"/>
      <c r="J556" s="118"/>
      <c r="K556" s="118"/>
      <c r="L556" s="118"/>
      <c r="M556" s="118"/>
      <c r="N556" s="203"/>
      <c r="O556" s="118"/>
      <c r="P556" s="118"/>
      <c r="Q556" s="118"/>
      <c r="R556" s="118"/>
      <c r="S556" s="203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</row>
    <row r="557">
      <c r="A557" s="118"/>
      <c r="B557" s="118"/>
      <c r="C557" s="118"/>
      <c r="D557" s="203"/>
      <c r="E557" s="118"/>
      <c r="F557" s="118"/>
      <c r="G557" s="118"/>
      <c r="H557" s="118"/>
      <c r="I557" s="203"/>
      <c r="J557" s="118"/>
      <c r="K557" s="118"/>
      <c r="L557" s="118"/>
      <c r="M557" s="118"/>
      <c r="N557" s="203"/>
      <c r="O557" s="118"/>
      <c r="P557" s="118"/>
      <c r="Q557" s="118"/>
      <c r="R557" s="118"/>
      <c r="S557" s="203"/>
      <c r="T557" s="118"/>
      <c r="U557" s="118"/>
      <c r="V557" s="118"/>
      <c r="W557" s="118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</row>
    <row r="558">
      <c r="A558" s="118"/>
      <c r="B558" s="118"/>
      <c r="C558" s="118"/>
      <c r="D558" s="203"/>
      <c r="E558" s="118"/>
      <c r="F558" s="118"/>
      <c r="G558" s="118"/>
      <c r="H558" s="118"/>
      <c r="I558" s="203"/>
      <c r="J558" s="118"/>
      <c r="K558" s="118"/>
      <c r="L558" s="118"/>
      <c r="M558" s="118"/>
      <c r="N558" s="203"/>
      <c r="O558" s="118"/>
      <c r="P558" s="118"/>
      <c r="Q558" s="118"/>
      <c r="R558" s="118"/>
      <c r="S558" s="203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</row>
    <row r="559">
      <c r="A559" s="118"/>
      <c r="B559" s="118"/>
      <c r="C559" s="118"/>
      <c r="D559" s="203"/>
      <c r="E559" s="118"/>
      <c r="F559" s="118"/>
      <c r="G559" s="118"/>
      <c r="H559" s="118"/>
      <c r="I559" s="203"/>
      <c r="J559" s="118"/>
      <c r="K559" s="118"/>
      <c r="L559" s="118"/>
      <c r="M559" s="118"/>
      <c r="N559" s="203"/>
      <c r="O559" s="118"/>
      <c r="P559" s="118"/>
      <c r="Q559" s="118"/>
      <c r="R559" s="118"/>
      <c r="S559" s="203"/>
      <c r="T559" s="118"/>
      <c r="U559" s="118"/>
      <c r="V559" s="118"/>
      <c r="W559" s="118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  <c r="AL559" s="118"/>
      <c r="AM559" s="118"/>
      <c r="AN559" s="118"/>
      <c r="AO559" s="118"/>
    </row>
    <row r="560">
      <c r="A560" s="118"/>
      <c r="B560" s="118"/>
      <c r="C560" s="118"/>
      <c r="D560" s="203"/>
      <c r="E560" s="118"/>
      <c r="F560" s="118"/>
      <c r="G560" s="118"/>
      <c r="H560" s="118"/>
      <c r="I560" s="203"/>
      <c r="J560" s="118"/>
      <c r="K560" s="118"/>
      <c r="L560" s="118"/>
      <c r="M560" s="118"/>
      <c r="N560" s="203"/>
      <c r="O560" s="118"/>
      <c r="P560" s="118"/>
      <c r="Q560" s="118"/>
      <c r="R560" s="118"/>
      <c r="S560" s="203"/>
      <c r="T560" s="118"/>
      <c r="U560" s="118"/>
      <c r="V560" s="118"/>
      <c r="W560" s="118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  <c r="AL560" s="118"/>
      <c r="AM560" s="118"/>
      <c r="AN560" s="118"/>
      <c r="AO560" s="118"/>
    </row>
    <row r="561">
      <c r="A561" s="118"/>
      <c r="B561" s="118"/>
      <c r="C561" s="118"/>
      <c r="D561" s="203"/>
      <c r="E561" s="118"/>
      <c r="F561" s="118"/>
      <c r="G561" s="118"/>
      <c r="H561" s="118"/>
      <c r="I561" s="203"/>
      <c r="J561" s="118"/>
      <c r="K561" s="118"/>
      <c r="L561" s="118"/>
      <c r="M561" s="118"/>
      <c r="N561" s="203"/>
      <c r="O561" s="118"/>
      <c r="P561" s="118"/>
      <c r="Q561" s="118"/>
      <c r="R561" s="118"/>
      <c r="S561" s="203"/>
      <c r="T561" s="118"/>
      <c r="U561" s="118"/>
      <c r="V561" s="118"/>
      <c r="W561" s="118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  <c r="AL561" s="118"/>
      <c r="AM561" s="118"/>
      <c r="AN561" s="118"/>
      <c r="AO561" s="118"/>
    </row>
    <row r="562">
      <c r="A562" s="118"/>
      <c r="B562" s="118"/>
      <c r="C562" s="118"/>
      <c r="D562" s="203"/>
      <c r="E562" s="118"/>
      <c r="F562" s="118"/>
      <c r="G562" s="118"/>
      <c r="H562" s="118"/>
      <c r="I562" s="203"/>
      <c r="J562" s="118"/>
      <c r="K562" s="118"/>
      <c r="L562" s="118"/>
      <c r="M562" s="118"/>
      <c r="N562" s="203"/>
      <c r="O562" s="118"/>
      <c r="P562" s="118"/>
      <c r="Q562" s="118"/>
      <c r="R562" s="118"/>
      <c r="S562" s="203"/>
      <c r="T562" s="118"/>
      <c r="U562" s="118"/>
      <c r="V562" s="118"/>
      <c r="W562" s="118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  <c r="AL562" s="118"/>
      <c r="AM562" s="118"/>
      <c r="AN562" s="118"/>
      <c r="AO562" s="118"/>
    </row>
    <row r="563">
      <c r="A563" s="118"/>
      <c r="B563" s="118"/>
      <c r="C563" s="118"/>
      <c r="D563" s="203"/>
      <c r="E563" s="118"/>
      <c r="F563" s="118"/>
      <c r="G563" s="118"/>
      <c r="H563" s="118"/>
      <c r="I563" s="203"/>
      <c r="J563" s="118"/>
      <c r="K563" s="118"/>
      <c r="L563" s="118"/>
      <c r="M563" s="118"/>
      <c r="N563" s="203"/>
      <c r="O563" s="118"/>
      <c r="P563" s="118"/>
      <c r="Q563" s="118"/>
      <c r="R563" s="118"/>
      <c r="S563" s="203"/>
      <c r="T563" s="118"/>
      <c r="U563" s="118"/>
      <c r="V563" s="118"/>
      <c r="W563" s="118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  <c r="AL563" s="118"/>
      <c r="AM563" s="118"/>
      <c r="AN563" s="118"/>
      <c r="AO563" s="118"/>
    </row>
    <row r="564">
      <c r="A564" s="118"/>
      <c r="B564" s="118"/>
      <c r="C564" s="118"/>
      <c r="D564" s="203"/>
      <c r="E564" s="118"/>
      <c r="F564" s="118"/>
      <c r="G564" s="118"/>
      <c r="H564" s="118"/>
      <c r="I564" s="203"/>
      <c r="J564" s="118"/>
      <c r="K564" s="118"/>
      <c r="L564" s="118"/>
      <c r="M564" s="118"/>
      <c r="N564" s="203"/>
      <c r="O564" s="118"/>
      <c r="P564" s="118"/>
      <c r="Q564" s="118"/>
      <c r="R564" s="118"/>
      <c r="S564" s="203"/>
      <c r="T564" s="118"/>
      <c r="U564" s="118"/>
      <c r="V564" s="118"/>
      <c r="W564" s="118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  <c r="AL564" s="118"/>
      <c r="AM564" s="118"/>
      <c r="AN564" s="118"/>
      <c r="AO564" s="118"/>
    </row>
    <row r="565">
      <c r="A565" s="118"/>
      <c r="B565" s="118"/>
      <c r="C565" s="118"/>
      <c r="D565" s="203"/>
      <c r="E565" s="118"/>
      <c r="F565" s="118"/>
      <c r="G565" s="118"/>
      <c r="H565" s="118"/>
      <c r="I565" s="203"/>
      <c r="J565" s="118"/>
      <c r="K565" s="118"/>
      <c r="L565" s="118"/>
      <c r="M565" s="118"/>
      <c r="N565" s="203"/>
      <c r="O565" s="118"/>
      <c r="P565" s="118"/>
      <c r="Q565" s="118"/>
      <c r="R565" s="118"/>
      <c r="S565" s="203"/>
      <c r="T565" s="118"/>
      <c r="U565" s="118"/>
      <c r="V565" s="118"/>
      <c r="W565" s="118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  <c r="AL565" s="118"/>
      <c r="AM565" s="118"/>
      <c r="AN565" s="118"/>
      <c r="AO565" s="118"/>
    </row>
    <row r="566">
      <c r="A566" s="118"/>
      <c r="B566" s="118"/>
      <c r="C566" s="118"/>
      <c r="D566" s="203"/>
      <c r="E566" s="118"/>
      <c r="F566" s="118"/>
      <c r="G566" s="118"/>
      <c r="H566" s="118"/>
      <c r="I566" s="203"/>
      <c r="J566" s="118"/>
      <c r="K566" s="118"/>
      <c r="L566" s="118"/>
      <c r="M566" s="118"/>
      <c r="N566" s="203"/>
      <c r="O566" s="118"/>
      <c r="P566" s="118"/>
      <c r="Q566" s="118"/>
      <c r="R566" s="118"/>
      <c r="S566" s="203"/>
      <c r="T566" s="118"/>
      <c r="U566" s="118"/>
      <c r="V566" s="118"/>
      <c r="W566" s="118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  <c r="AL566" s="118"/>
      <c r="AM566" s="118"/>
      <c r="AN566" s="118"/>
      <c r="AO566" s="118"/>
    </row>
    <row r="567">
      <c r="A567" s="118"/>
      <c r="B567" s="118"/>
      <c r="C567" s="118"/>
      <c r="D567" s="203"/>
      <c r="E567" s="118"/>
      <c r="F567" s="118"/>
      <c r="G567" s="118"/>
      <c r="H567" s="118"/>
      <c r="I567" s="203"/>
      <c r="J567" s="118"/>
      <c r="K567" s="118"/>
      <c r="L567" s="118"/>
      <c r="M567" s="118"/>
      <c r="N567" s="203"/>
      <c r="O567" s="118"/>
      <c r="P567" s="118"/>
      <c r="Q567" s="118"/>
      <c r="R567" s="118"/>
      <c r="S567" s="203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</row>
    <row r="568">
      <c r="A568" s="118"/>
      <c r="B568" s="118"/>
      <c r="C568" s="118"/>
      <c r="D568" s="203"/>
      <c r="E568" s="118"/>
      <c r="F568" s="118"/>
      <c r="G568" s="118"/>
      <c r="H568" s="118"/>
      <c r="I568" s="203"/>
      <c r="J568" s="118"/>
      <c r="K568" s="118"/>
      <c r="L568" s="118"/>
      <c r="M568" s="118"/>
      <c r="N568" s="203"/>
      <c r="O568" s="118"/>
      <c r="P568" s="118"/>
      <c r="Q568" s="118"/>
      <c r="R568" s="118"/>
      <c r="S568" s="203"/>
      <c r="T568" s="118"/>
      <c r="U568" s="118"/>
      <c r="V568" s="118"/>
      <c r="W568" s="118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  <c r="AL568" s="118"/>
      <c r="AM568" s="118"/>
      <c r="AN568" s="118"/>
      <c r="AO568" s="118"/>
    </row>
    <row r="569">
      <c r="A569" s="118"/>
      <c r="B569" s="118"/>
      <c r="C569" s="118"/>
      <c r="D569" s="203"/>
      <c r="E569" s="118"/>
      <c r="F569" s="118"/>
      <c r="G569" s="118"/>
      <c r="H569" s="118"/>
      <c r="I569" s="203"/>
      <c r="J569" s="118"/>
      <c r="K569" s="118"/>
      <c r="L569" s="118"/>
      <c r="M569" s="118"/>
      <c r="N569" s="203"/>
      <c r="O569" s="118"/>
      <c r="P569" s="118"/>
      <c r="Q569" s="118"/>
      <c r="R569" s="118"/>
      <c r="S569" s="203"/>
      <c r="T569" s="118"/>
      <c r="U569" s="118"/>
      <c r="V569" s="118"/>
      <c r="W569" s="118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  <c r="AL569" s="118"/>
      <c r="AM569" s="118"/>
      <c r="AN569" s="118"/>
      <c r="AO569" s="118"/>
    </row>
    <row r="570">
      <c r="A570" s="118"/>
      <c r="B570" s="118"/>
      <c r="C570" s="118"/>
      <c r="D570" s="203"/>
      <c r="E570" s="118"/>
      <c r="F570" s="118"/>
      <c r="G570" s="118"/>
      <c r="H570" s="118"/>
      <c r="I570" s="203"/>
      <c r="J570" s="118"/>
      <c r="K570" s="118"/>
      <c r="L570" s="118"/>
      <c r="M570" s="118"/>
      <c r="N570" s="203"/>
      <c r="O570" s="118"/>
      <c r="P570" s="118"/>
      <c r="Q570" s="118"/>
      <c r="R570" s="118"/>
      <c r="S570" s="203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  <c r="AL570" s="118"/>
      <c r="AM570" s="118"/>
      <c r="AN570" s="118"/>
      <c r="AO570" s="118"/>
    </row>
    <row r="571">
      <c r="A571" s="118"/>
      <c r="B571" s="118"/>
      <c r="C571" s="118"/>
      <c r="D571" s="203"/>
      <c r="E571" s="118"/>
      <c r="F571" s="118"/>
      <c r="G571" s="118"/>
      <c r="H571" s="118"/>
      <c r="I571" s="203"/>
      <c r="J571" s="118"/>
      <c r="K571" s="118"/>
      <c r="L571" s="118"/>
      <c r="M571" s="118"/>
      <c r="N571" s="203"/>
      <c r="O571" s="118"/>
      <c r="P571" s="118"/>
      <c r="Q571" s="118"/>
      <c r="R571" s="118"/>
      <c r="S571" s="203"/>
      <c r="T571" s="118"/>
      <c r="U571" s="118"/>
      <c r="V571" s="118"/>
      <c r="W571" s="118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  <c r="AL571" s="118"/>
      <c r="AM571" s="118"/>
      <c r="AN571" s="118"/>
      <c r="AO571" s="118"/>
    </row>
    <row r="572">
      <c r="A572" s="118"/>
      <c r="B572" s="118"/>
      <c r="C572" s="118"/>
      <c r="D572" s="203"/>
      <c r="E572" s="118"/>
      <c r="F572" s="118"/>
      <c r="G572" s="118"/>
      <c r="H572" s="118"/>
      <c r="I572" s="203"/>
      <c r="J572" s="118"/>
      <c r="K572" s="118"/>
      <c r="L572" s="118"/>
      <c r="M572" s="118"/>
      <c r="N572" s="203"/>
      <c r="O572" s="118"/>
      <c r="P572" s="118"/>
      <c r="Q572" s="118"/>
      <c r="R572" s="118"/>
      <c r="S572" s="203"/>
      <c r="T572" s="118"/>
      <c r="U572" s="118"/>
      <c r="V572" s="118"/>
      <c r="W572" s="118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  <c r="AL572" s="118"/>
      <c r="AM572" s="118"/>
      <c r="AN572" s="118"/>
      <c r="AO572" s="118"/>
    </row>
    <row r="573">
      <c r="A573" s="118"/>
      <c r="B573" s="118"/>
      <c r="C573" s="118"/>
      <c r="D573" s="203"/>
      <c r="E573" s="118"/>
      <c r="F573" s="118"/>
      <c r="G573" s="118"/>
      <c r="H573" s="118"/>
      <c r="I573" s="203"/>
      <c r="J573" s="118"/>
      <c r="K573" s="118"/>
      <c r="L573" s="118"/>
      <c r="M573" s="118"/>
      <c r="N573" s="203"/>
      <c r="O573" s="118"/>
      <c r="P573" s="118"/>
      <c r="Q573" s="118"/>
      <c r="R573" s="118"/>
      <c r="S573" s="203"/>
      <c r="T573" s="118"/>
      <c r="U573" s="118"/>
      <c r="V573" s="118"/>
      <c r="W573" s="118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  <c r="AL573" s="118"/>
      <c r="AM573" s="118"/>
      <c r="AN573" s="118"/>
      <c r="AO573" s="118"/>
    </row>
    <row r="574">
      <c r="A574" s="118"/>
      <c r="B574" s="118"/>
      <c r="C574" s="118"/>
      <c r="D574" s="203"/>
      <c r="E574" s="118"/>
      <c r="F574" s="118"/>
      <c r="G574" s="118"/>
      <c r="H574" s="118"/>
      <c r="I574" s="203"/>
      <c r="J574" s="118"/>
      <c r="K574" s="118"/>
      <c r="L574" s="118"/>
      <c r="M574" s="118"/>
      <c r="N574" s="203"/>
      <c r="O574" s="118"/>
      <c r="P574" s="118"/>
      <c r="Q574" s="118"/>
      <c r="R574" s="118"/>
      <c r="S574" s="203"/>
      <c r="T574" s="118"/>
      <c r="U574" s="118"/>
      <c r="V574" s="118"/>
      <c r="W574" s="118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  <c r="AL574" s="118"/>
      <c r="AM574" s="118"/>
      <c r="AN574" s="118"/>
      <c r="AO574" s="118"/>
    </row>
    <row r="575">
      <c r="A575" s="118"/>
      <c r="B575" s="118"/>
      <c r="C575" s="118"/>
      <c r="D575" s="203"/>
      <c r="E575" s="118"/>
      <c r="F575" s="118"/>
      <c r="G575" s="118"/>
      <c r="H575" s="118"/>
      <c r="I575" s="203"/>
      <c r="J575" s="118"/>
      <c r="K575" s="118"/>
      <c r="L575" s="118"/>
      <c r="M575" s="118"/>
      <c r="N575" s="203"/>
      <c r="O575" s="118"/>
      <c r="P575" s="118"/>
      <c r="Q575" s="118"/>
      <c r="R575" s="118"/>
      <c r="S575" s="203"/>
      <c r="T575" s="118"/>
      <c r="U575" s="118"/>
      <c r="V575" s="118"/>
      <c r="W575" s="118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  <c r="AH575" s="118"/>
      <c r="AI575" s="118"/>
      <c r="AJ575" s="118"/>
      <c r="AK575" s="118"/>
      <c r="AL575" s="118"/>
      <c r="AM575" s="118"/>
      <c r="AN575" s="118"/>
      <c r="AO575" s="118"/>
    </row>
    <row r="576">
      <c r="A576" s="118"/>
      <c r="B576" s="118"/>
      <c r="C576" s="118"/>
      <c r="D576" s="203"/>
      <c r="E576" s="118"/>
      <c r="F576" s="118"/>
      <c r="G576" s="118"/>
      <c r="H576" s="118"/>
      <c r="I576" s="203"/>
      <c r="J576" s="118"/>
      <c r="K576" s="118"/>
      <c r="L576" s="118"/>
      <c r="M576" s="118"/>
      <c r="N576" s="203"/>
      <c r="O576" s="118"/>
      <c r="P576" s="118"/>
      <c r="Q576" s="118"/>
      <c r="R576" s="118"/>
      <c r="S576" s="203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8"/>
      <c r="AI576" s="118"/>
      <c r="AJ576" s="118"/>
      <c r="AK576" s="118"/>
      <c r="AL576" s="118"/>
      <c r="AM576" s="118"/>
      <c r="AN576" s="118"/>
      <c r="AO576" s="118"/>
    </row>
    <row r="577">
      <c r="A577" s="118"/>
      <c r="B577" s="118"/>
      <c r="C577" s="118"/>
      <c r="D577" s="203"/>
      <c r="E577" s="118"/>
      <c r="F577" s="118"/>
      <c r="G577" s="118"/>
      <c r="H577" s="118"/>
      <c r="I577" s="203"/>
      <c r="J577" s="118"/>
      <c r="K577" s="118"/>
      <c r="L577" s="118"/>
      <c r="M577" s="118"/>
      <c r="N577" s="203"/>
      <c r="O577" s="118"/>
      <c r="P577" s="118"/>
      <c r="Q577" s="118"/>
      <c r="R577" s="118"/>
      <c r="S577" s="203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  <c r="AH577" s="118"/>
      <c r="AI577" s="118"/>
      <c r="AJ577" s="118"/>
      <c r="AK577" s="118"/>
      <c r="AL577" s="118"/>
      <c r="AM577" s="118"/>
      <c r="AN577" s="118"/>
      <c r="AO577" s="118"/>
    </row>
    <row r="578">
      <c r="A578" s="118"/>
      <c r="B578" s="118"/>
      <c r="C578" s="118"/>
      <c r="D578" s="203"/>
      <c r="E578" s="118"/>
      <c r="F578" s="118"/>
      <c r="G578" s="118"/>
      <c r="H578" s="118"/>
      <c r="I578" s="203"/>
      <c r="J578" s="118"/>
      <c r="K578" s="118"/>
      <c r="L578" s="118"/>
      <c r="M578" s="118"/>
      <c r="N578" s="203"/>
      <c r="O578" s="118"/>
      <c r="P578" s="118"/>
      <c r="Q578" s="118"/>
      <c r="R578" s="118"/>
      <c r="S578" s="203"/>
      <c r="T578" s="118"/>
      <c r="U578" s="118"/>
      <c r="V578" s="118"/>
      <c r="W578" s="118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  <c r="AH578" s="118"/>
      <c r="AI578" s="118"/>
      <c r="AJ578" s="118"/>
      <c r="AK578" s="118"/>
      <c r="AL578" s="118"/>
      <c r="AM578" s="118"/>
      <c r="AN578" s="118"/>
      <c r="AO578" s="118"/>
    </row>
    <row r="579">
      <c r="A579" s="118"/>
      <c r="B579" s="118"/>
      <c r="C579" s="118"/>
      <c r="D579" s="203"/>
      <c r="E579" s="118"/>
      <c r="F579" s="118"/>
      <c r="G579" s="118"/>
      <c r="H579" s="118"/>
      <c r="I579" s="203"/>
      <c r="J579" s="118"/>
      <c r="K579" s="118"/>
      <c r="L579" s="118"/>
      <c r="M579" s="118"/>
      <c r="N579" s="203"/>
      <c r="O579" s="118"/>
      <c r="P579" s="118"/>
      <c r="Q579" s="118"/>
      <c r="R579" s="118"/>
      <c r="S579" s="203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  <c r="AL579" s="118"/>
      <c r="AM579" s="118"/>
      <c r="AN579" s="118"/>
      <c r="AO579" s="118"/>
    </row>
    <row r="580">
      <c r="A580" s="118"/>
      <c r="B580" s="118"/>
      <c r="C580" s="118"/>
      <c r="D580" s="203"/>
      <c r="E580" s="118"/>
      <c r="F580" s="118"/>
      <c r="G580" s="118"/>
      <c r="H580" s="118"/>
      <c r="I580" s="203"/>
      <c r="J580" s="118"/>
      <c r="K580" s="118"/>
      <c r="L580" s="118"/>
      <c r="M580" s="118"/>
      <c r="N580" s="203"/>
      <c r="O580" s="118"/>
      <c r="P580" s="118"/>
      <c r="Q580" s="118"/>
      <c r="R580" s="118"/>
      <c r="S580" s="203"/>
      <c r="T580" s="118"/>
      <c r="U580" s="118"/>
      <c r="V580" s="118"/>
      <c r="W580" s="118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  <c r="AH580" s="118"/>
      <c r="AI580" s="118"/>
      <c r="AJ580" s="118"/>
      <c r="AK580" s="118"/>
      <c r="AL580" s="118"/>
      <c r="AM580" s="118"/>
      <c r="AN580" s="118"/>
      <c r="AO580" s="118"/>
    </row>
    <row r="581">
      <c r="A581" s="118"/>
      <c r="B581" s="118"/>
      <c r="C581" s="118"/>
      <c r="D581" s="203"/>
      <c r="E581" s="118"/>
      <c r="F581" s="118"/>
      <c r="G581" s="118"/>
      <c r="H581" s="118"/>
      <c r="I581" s="203"/>
      <c r="J581" s="118"/>
      <c r="K581" s="118"/>
      <c r="L581" s="118"/>
      <c r="M581" s="118"/>
      <c r="N581" s="203"/>
      <c r="O581" s="118"/>
      <c r="P581" s="118"/>
      <c r="Q581" s="118"/>
      <c r="R581" s="118"/>
      <c r="S581" s="203"/>
      <c r="T581" s="118"/>
      <c r="U581" s="118"/>
      <c r="V581" s="118"/>
      <c r="W581" s="118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  <c r="AH581" s="118"/>
      <c r="AI581" s="118"/>
      <c r="AJ581" s="118"/>
      <c r="AK581" s="118"/>
      <c r="AL581" s="118"/>
      <c r="AM581" s="118"/>
      <c r="AN581" s="118"/>
      <c r="AO581" s="118"/>
    </row>
    <row r="582">
      <c r="A582" s="118"/>
      <c r="B582" s="118"/>
      <c r="C582" s="118"/>
      <c r="D582" s="203"/>
      <c r="E582" s="118"/>
      <c r="F582" s="118"/>
      <c r="G582" s="118"/>
      <c r="H582" s="118"/>
      <c r="I582" s="203"/>
      <c r="J582" s="118"/>
      <c r="K582" s="118"/>
      <c r="L582" s="118"/>
      <c r="M582" s="118"/>
      <c r="N582" s="203"/>
      <c r="O582" s="118"/>
      <c r="P582" s="118"/>
      <c r="Q582" s="118"/>
      <c r="R582" s="118"/>
      <c r="S582" s="203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  <c r="AL582" s="118"/>
      <c r="AM582" s="118"/>
      <c r="AN582" s="118"/>
      <c r="AO582" s="118"/>
    </row>
    <row r="583">
      <c r="A583" s="118"/>
      <c r="B583" s="118"/>
      <c r="C583" s="118"/>
      <c r="D583" s="203"/>
      <c r="E583" s="118"/>
      <c r="F583" s="118"/>
      <c r="G583" s="118"/>
      <c r="H583" s="118"/>
      <c r="I583" s="203"/>
      <c r="J583" s="118"/>
      <c r="K583" s="118"/>
      <c r="L583" s="118"/>
      <c r="M583" s="118"/>
      <c r="N583" s="203"/>
      <c r="O583" s="118"/>
      <c r="P583" s="118"/>
      <c r="Q583" s="118"/>
      <c r="R583" s="118"/>
      <c r="S583" s="203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  <c r="AL583" s="118"/>
      <c r="AM583" s="118"/>
      <c r="AN583" s="118"/>
      <c r="AO583" s="118"/>
    </row>
    <row r="584">
      <c r="A584" s="118"/>
      <c r="B584" s="118"/>
      <c r="C584" s="118"/>
      <c r="D584" s="203"/>
      <c r="E584" s="118"/>
      <c r="F584" s="118"/>
      <c r="G584" s="118"/>
      <c r="H584" s="118"/>
      <c r="I584" s="203"/>
      <c r="J584" s="118"/>
      <c r="K584" s="118"/>
      <c r="L584" s="118"/>
      <c r="M584" s="118"/>
      <c r="N584" s="203"/>
      <c r="O584" s="118"/>
      <c r="P584" s="118"/>
      <c r="Q584" s="118"/>
      <c r="R584" s="118"/>
      <c r="S584" s="203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  <c r="AL584" s="118"/>
      <c r="AM584" s="118"/>
      <c r="AN584" s="118"/>
      <c r="AO584" s="118"/>
    </row>
    <row r="585">
      <c r="A585" s="118"/>
      <c r="B585" s="118"/>
      <c r="C585" s="118"/>
      <c r="D585" s="203"/>
      <c r="E585" s="118"/>
      <c r="F585" s="118"/>
      <c r="G585" s="118"/>
      <c r="H585" s="118"/>
      <c r="I585" s="203"/>
      <c r="J585" s="118"/>
      <c r="K585" s="118"/>
      <c r="L585" s="118"/>
      <c r="M585" s="118"/>
      <c r="N585" s="203"/>
      <c r="O585" s="118"/>
      <c r="P585" s="118"/>
      <c r="Q585" s="118"/>
      <c r="R585" s="118"/>
      <c r="S585" s="203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  <c r="AL585" s="118"/>
      <c r="AM585" s="118"/>
      <c r="AN585" s="118"/>
      <c r="AO585" s="118"/>
    </row>
    <row r="586">
      <c r="A586" s="118"/>
      <c r="B586" s="118"/>
      <c r="C586" s="118"/>
      <c r="D586" s="203"/>
      <c r="E586" s="118"/>
      <c r="F586" s="118"/>
      <c r="G586" s="118"/>
      <c r="H586" s="118"/>
      <c r="I586" s="203"/>
      <c r="J586" s="118"/>
      <c r="K586" s="118"/>
      <c r="L586" s="118"/>
      <c r="M586" s="118"/>
      <c r="N586" s="203"/>
      <c r="O586" s="118"/>
      <c r="P586" s="118"/>
      <c r="Q586" s="118"/>
      <c r="R586" s="118"/>
      <c r="S586" s="203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  <c r="AL586" s="118"/>
      <c r="AM586" s="118"/>
      <c r="AN586" s="118"/>
      <c r="AO586" s="118"/>
    </row>
    <row r="587">
      <c r="A587" s="118"/>
      <c r="B587" s="118"/>
      <c r="C587" s="118"/>
      <c r="D587" s="203"/>
      <c r="E587" s="118"/>
      <c r="F587" s="118"/>
      <c r="G587" s="118"/>
      <c r="H587" s="118"/>
      <c r="I587" s="203"/>
      <c r="J587" s="118"/>
      <c r="K587" s="118"/>
      <c r="L587" s="118"/>
      <c r="M587" s="118"/>
      <c r="N587" s="203"/>
      <c r="O587" s="118"/>
      <c r="P587" s="118"/>
      <c r="Q587" s="118"/>
      <c r="R587" s="118"/>
      <c r="S587" s="203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  <c r="AL587" s="118"/>
      <c r="AM587" s="118"/>
      <c r="AN587" s="118"/>
      <c r="AO587" s="118"/>
    </row>
    <row r="588">
      <c r="A588" s="118"/>
      <c r="B588" s="118"/>
      <c r="C588" s="118"/>
      <c r="D588" s="203"/>
      <c r="E588" s="118"/>
      <c r="F588" s="118"/>
      <c r="G588" s="118"/>
      <c r="H588" s="118"/>
      <c r="I588" s="203"/>
      <c r="J588" s="118"/>
      <c r="K588" s="118"/>
      <c r="L588" s="118"/>
      <c r="M588" s="118"/>
      <c r="N588" s="203"/>
      <c r="O588" s="118"/>
      <c r="P588" s="118"/>
      <c r="Q588" s="118"/>
      <c r="R588" s="118"/>
      <c r="S588" s="203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</row>
    <row r="589">
      <c r="A589" s="118"/>
      <c r="B589" s="118"/>
      <c r="C589" s="118"/>
      <c r="D589" s="203"/>
      <c r="E589" s="118"/>
      <c r="F589" s="118"/>
      <c r="G589" s="118"/>
      <c r="H589" s="118"/>
      <c r="I589" s="203"/>
      <c r="J589" s="118"/>
      <c r="K589" s="118"/>
      <c r="L589" s="118"/>
      <c r="M589" s="118"/>
      <c r="N589" s="203"/>
      <c r="O589" s="118"/>
      <c r="P589" s="118"/>
      <c r="Q589" s="118"/>
      <c r="R589" s="118"/>
      <c r="S589" s="203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  <c r="AL589" s="118"/>
      <c r="AM589" s="118"/>
      <c r="AN589" s="118"/>
      <c r="AO589" s="118"/>
    </row>
    <row r="590">
      <c r="A590" s="118"/>
      <c r="B590" s="118"/>
      <c r="C590" s="118"/>
      <c r="D590" s="203"/>
      <c r="E590" s="118"/>
      <c r="F590" s="118"/>
      <c r="G590" s="118"/>
      <c r="H590" s="118"/>
      <c r="I590" s="203"/>
      <c r="J590" s="118"/>
      <c r="K590" s="118"/>
      <c r="L590" s="118"/>
      <c r="M590" s="118"/>
      <c r="N590" s="203"/>
      <c r="O590" s="118"/>
      <c r="P590" s="118"/>
      <c r="Q590" s="118"/>
      <c r="R590" s="118"/>
      <c r="S590" s="203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</row>
    <row r="591">
      <c r="A591" s="118"/>
      <c r="B591" s="118"/>
      <c r="C591" s="118"/>
      <c r="D591" s="203"/>
      <c r="E591" s="118"/>
      <c r="F591" s="118"/>
      <c r="G591" s="118"/>
      <c r="H591" s="118"/>
      <c r="I591" s="203"/>
      <c r="J591" s="118"/>
      <c r="K591" s="118"/>
      <c r="L591" s="118"/>
      <c r="M591" s="118"/>
      <c r="N591" s="203"/>
      <c r="O591" s="118"/>
      <c r="P591" s="118"/>
      <c r="Q591" s="118"/>
      <c r="R591" s="118"/>
      <c r="S591" s="203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  <c r="AL591" s="118"/>
      <c r="AM591" s="118"/>
      <c r="AN591" s="118"/>
      <c r="AO591" s="118"/>
    </row>
    <row r="592">
      <c r="A592" s="118"/>
      <c r="B592" s="118"/>
      <c r="C592" s="118"/>
      <c r="D592" s="203"/>
      <c r="E592" s="118"/>
      <c r="F592" s="118"/>
      <c r="G592" s="118"/>
      <c r="H592" s="118"/>
      <c r="I592" s="203"/>
      <c r="J592" s="118"/>
      <c r="K592" s="118"/>
      <c r="L592" s="118"/>
      <c r="M592" s="118"/>
      <c r="N592" s="203"/>
      <c r="O592" s="118"/>
      <c r="P592" s="118"/>
      <c r="Q592" s="118"/>
      <c r="R592" s="118"/>
      <c r="S592" s="203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  <c r="AL592" s="118"/>
      <c r="AM592" s="118"/>
      <c r="AN592" s="118"/>
      <c r="AO592" s="118"/>
    </row>
    <row r="593">
      <c r="A593" s="118"/>
      <c r="B593" s="118"/>
      <c r="C593" s="118"/>
      <c r="D593" s="203"/>
      <c r="E593" s="118"/>
      <c r="F593" s="118"/>
      <c r="G593" s="118"/>
      <c r="H593" s="118"/>
      <c r="I593" s="203"/>
      <c r="J593" s="118"/>
      <c r="K593" s="118"/>
      <c r="L593" s="118"/>
      <c r="M593" s="118"/>
      <c r="N593" s="203"/>
      <c r="O593" s="118"/>
      <c r="P593" s="118"/>
      <c r="Q593" s="118"/>
      <c r="R593" s="118"/>
      <c r="S593" s="203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  <c r="AL593" s="118"/>
      <c r="AM593" s="118"/>
      <c r="AN593" s="118"/>
      <c r="AO593" s="118"/>
    </row>
    <row r="594">
      <c r="A594" s="118"/>
      <c r="B594" s="118"/>
      <c r="C594" s="118"/>
      <c r="D594" s="203"/>
      <c r="E594" s="118"/>
      <c r="F594" s="118"/>
      <c r="G594" s="118"/>
      <c r="H594" s="118"/>
      <c r="I594" s="203"/>
      <c r="J594" s="118"/>
      <c r="K594" s="118"/>
      <c r="L594" s="118"/>
      <c r="M594" s="118"/>
      <c r="N594" s="203"/>
      <c r="O594" s="118"/>
      <c r="P594" s="118"/>
      <c r="Q594" s="118"/>
      <c r="R594" s="118"/>
      <c r="S594" s="203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  <c r="AL594" s="118"/>
      <c r="AM594" s="118"/>
      <c r="AN594" s="118"/>
      <c r="AO594" s="118"/>
    </row>
    <row r="595">
      <c r="A595" s="118"/>
      <c r="B595" s="118"/>
      <c r="C595" s="118"/>
      <c r="D595" s="203"/>
      <c r="E595" s="118"/>
      <c r="F595" s="118"/>
      <c r="G595" s="118"/>
      <c r="H595" s="118"/>
      <c r="I595" s="203"/>
      <c r="J595" s="118"/>
      <c r="K595" s="118"/>
      <c r="L595" s="118"/>
      <c r="M595" s="118"/>
      <c r="N595" s="203"/>
      <c r="O595" s="118"/>
      <c r="P595" s="118"/>
      <c r="Q595" s="118"/>
      <c r="R595" s="118"/>
      <c r="S595" s="203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  <c r="AL595" s="118"/>
      <c r="AM595" s="118"/>
      <c r="AN595" s="118"/>
      <c r="AO595" s="118"/>
    </row>
    <row r="596">
      <c r="A596" s="118"/>
      <c r="B596" s="118"/>
      <c r="C596" s="118"/>
      <c r="D596" s="203"/>
      <c r="E596" s="118"/>
      <c r="F596" s="118"/>
      <c r="G596" s="118"/>
      <c r="H596" s="118"/>
      <c r="I596" s="203"/>
      <c r="J596" s="118"/>
      <c r="K596" s="118"/>
      <c r="L596" s="118"/>
      <c r="M596" s="118"/>
      <c r="N596" s="203"/>
      <c r="O596" s="118"/>
      <c r="P596" s="118"/>
      <c r="Q596" s="118"/>
      <c r="R596" s="118"/>
      <c r="S596" s="203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  <c r="AL596" s="118"/>
      <c r="AM596" s="118"/>
      <c r="AN596" s="118"/>
      <c r="AO596" s="118"/>
    </row>
    <row r="597">
      <c r="A597" s="118"/>
      <c r="B597" s="118"/>
      <c r="C597" s="118"/>
      <c r="D597" s="203"/>
      <c r="E597" s="118"/>
      <c r="F597" s="118"/>
      <c r="G597" s="118"/>
      <c r="H597" s="118"/>
      <c r="I597" s="203"/>
      <c r="J597" s="118"/>
      <c r="K597" s="118"/>
      <c r="L597" s="118"/>
      <c r="M597" s="118"/>
      <c r="N597" s="203"/>
      <c r="O597" s="118"/>
      <c r="P597" s="118"/>
      <c r="Q597" s="118"/>
      <c r="R597" s="118"/>
      <c r="S597" s="203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  <c r="AL597" s="118"/>
      <c r="AM597" s="118"/>
      <c r="AN597" s="118"/>
      <c r="AO597" s="118"/>
    </row>
    <row r="598">
      <c r="A598" s="118"/>
      <c r="B598" s="118"/>
      <c r="C598" s="118"/>
      <c r="D598" s="203"/>
      <c r="E598" s="118"/>
      <c r="F598" s="118"/>
      <c r="G598" s="118"/>
      <c r="H598" s="118"/>
      <c r="I598" s="203"/>
      <c r="J598" s="118"/>
      <c r="K598" s="118"/>
      <c r="L598" s="118"/>
      <c r="M598" s="118"/>
      <c r="N598" s="203"/>
      <c r="O598" s="118"/>
      <c r="P598" s="118"/>
      <c r="Q598" s="118"/>
      <c r="R598" s="118"/>
      <c r="S598" s="203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  <c r="AL598" s="118"/>
      <c r="AM598" s="118"/>
      <c r="AN598" s="118"/>
      <c r="AO598" s="118"/>
    </row>
    <row r="599">
      <c r="A599" s="118"/>
      <c r="B599" s="118"/>
      <c r="C599" s="118"/>
      <c r="D599" s="203"/>
      <c r="E599" s="118"/>
      <c r="F599" s="118"/>
      <c r="G599" s="118"/>
      <c r="H599" s="118"/>
      <c r="I599" s="203"/>
      <c r="J599" s="118"/>
      <c r="K599" s="118"/>
      <c r="L599" s="118"/>
      <c r="M599" s="118"/>
      <c r="N599" s="203"/>
      <c r="O599" s="118"/>
      <c r="P599" s="118"/>
      <c r="Q599" s="118"/>
      <c r="R599" s="118"/>
      <c r="S599" s="203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  <c r="AL599" s="118"/>
      <c r="AM599" s="118"/>
      <c r="AN599" s="118"/>
      <c r="AO599" s="118"/>
    </row>
    <row r="600">
      <c r="A600" s="118"/>
      <c r="B600" s="118"/>
      <c r="C600" s="118"/>
      <c r="D600" s="203"/>
      <c r="E600" s="118"/>
      <c r="F600" s="118"/>
      <c r="G600" s="118"/>
      <c r="H600" s="118"/>
      <c r="I600" s="203"/>
      <c r="J600" s="118"/>
      <c r="K600" s="118"/>
      <c r="L600" s="118"/>
      <c r="M600" s="118"/>
      <c r="N600" s="203"/>
      <c r="O600" s="118"/>
      <c r="P600" s="118"/>
      <c r="Q600" s="118"/>
      <c r="R600" s="118"/>
      <c r="S600" s="203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  <c r="AL600" s="118"/>
      <c r="AM600" s="118"/>
      <c r="AN600" s="118"/>
      <c r="AO600" s="118"/>
    </row>
    <row r="601">
      <c r="A601" s="118"/>
      <c r="B601" s="118"/>
      <c r="C601" s="118"/>
      <c r="D601" s="203"/>
      <c r="E601" s="118"/>
      <c r="F601" s="118"/>
      <c r="G601" s="118"/>
      <c r="H601" s="118"/>
      <c r="I601" s="203"/>
      <c r="J601" s="118"/>
      <c r="K601" s="118"/>
      <c r="L601" s="118"/>
      <c r="M601" s="118"/>
      <c r="N601" s="203"/>
      <c r="O601" s="118"/>
      <c r="P601" s="118"/>
      <c r="Q601" s="118"/>
      <c r="R601" s="118"/>
      <c r="S601" s="203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  <c r="AL601" s="118"/>
      <c r="AM601" s="118"/>
      <c r="AN601" s="118"/>
      <c r="AO601" s="118"/>
    </row>
    <row r="602">
      <c r="A602" s="118"/>
      <c r="B602" s="118"/>
      <c r="C602" s="118"/>
      <c r="D602" s="203"/>
      <c r="E602" s="118"/>
      <c r="F602" s="118"/>
      <c r="G602" s="118"/>
      <c r="H602" s="118"/>
      <c r="I602" s="203"/>
      <c r="J602" s="118"/>
      <c r="K602" s="118"/>
      <c r="L602" s="118"/>
      <c r="M602" s="118"/>
      <c r="N602" s="203"/>
      <c r="O602" s="118"/>
      <c r="P602" s="118"/>
      <c r="Q602" s="118"/>
      <c r="R602" s="118"/>
      <c r="S602" s="203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  <c r="AL602" s="118"/>
      <c r="AM602" s="118"/>
      <c r="AN602" s="118"/>
      <c r="AO602" s="118"/>
    </row>
    <row r="603">
      <c r="A603" s="118"/>
      <c r="B603" s="118"/>
      <c r="C603" s="118"/>
      <c r="D603" s="203"/>
      <c r="E603" s="118"/>
      <c r="F603" s="118"/>
      <c r="G603" s="118"/>
      <c r="H603" s="118"/>
      <c r="I603" s="203"/>
      <c r="J603" s="118"/>
      <c r="K603" s="118"/>
      <c r="L603" s="118"/>
      <c r="M603" s="118"/>
      <c r="N603" s="203"/>
      <c r="O603" s="118"/>
      <c r="P603" s="118"/>
      <c r="Q603" s="118"/>
      <c r="R603" s="118"/>
      <c r="S603" s="203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  <c r="AL603" s="118"/>
      <c r="AM603" s="118"/>
      <c r="AN603" s="118"/>
      <c r="AO603" s="118"/>
    </row>
    <row r="604">
      <c r="A604" s="118"/>
      <c r="B604" s="118"/>
      <c r="C604" s="118"/>
      <c r="D604" s="203"/>
      <c r="E604" s="118"/>
      <c r="F604" s="118"/>
      <c r="G604" s="118"/>
      <c r="H604" s="118"/>
      <c r="I604" s="203"/>
      <c r="J604" s="118"/>
      <c r="K604" s="118"/>
      <c r="L604" s="118"/>
      <c r="M604" s="118"/>
      <c r="N604" s="203"/>
      <c r="O604" s="118"/>
      <c r="P604" s="118"/>
      <c r="Q604" s="118"/>
      <c r="R604" s="118"/>
      <c r="S604" s="203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  <c r="AL604" s="118"/>
      <c r="AM604" s="118"/>
      <c r="AN604" s="118"/>
      <c r="AO604" s="118"/>
    </row>
    <row r="605">
      <c r="A605" s="118"/>
      <c r="B605" s="118"/>
      <c r="C605" s="118"/>
      <c r="D605" s="203"/>
      <c r="E605" s="118"/>
      <c r="F605" s="118"/>
      <c r="G605" s="118"/>
      <c r="H605" s="118"/>
      <c r="I605" s="203"/>
      <c r="J605" s="118"/>
      <c r="K605" s="118"/>
      <c r="L605" s="118"/>
      <c r="M605" s="118"/>
      <c r="N605" s="203"/>
      <c r="O605" s="118"/>
      <c r="P605" s="118"/>
      <c r="Q605" s="118"/>
      <c r="R605" s="118"/>
      <c r="S605" s="203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  <c r="AL605" s="118"/>
      <c r="AM605" s="118"/>
      <c r="AN605" s="118"/>
      <c r="AO605" s="118"/>
    </row>
    <row r="606">
      <c r="A606" s="118"/>
      <c r="B606" s="118"/>
      <c r="C606" s="118"/>
      <c r="D606" s="203"/>
      <c r="E606" s="118"/>
      <c r="F606" s="118"/>
      <c r="G606" s="118"/>
      <c r="H606" s="118"/>
      <c r="I606" s="203"/>
      <c r="J606" s="118"/>
      <c r="K606" s="118"/>
      <c r="L606" s="118"/>
      <c r="M606" s="118"/>
      <c r="N606" s="203"/>
      <c r="O606" s="118"/>
      <c r="P606" s="118"/>
      <c r="Q606" s="118"/>
      <c r="R606" s="118"/>
      <c r="S606" s="203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  <c r="AL606" s="118"/>
      <c r="AM606" s="118"/>
      <c r="AN606" s="118"/>
      <c r="AO606" s="118"/>
    </row>
    <row r="607">
      <c r="A607" s="118"/>
      <c r="B607" s="118"/>
      <c r="C607" s="118"/>
      <c r="D607" s="203"/>
      <c r="E607" s="118"/>
      <c r="F607" s="118"/>
      <c r="G607" s="118"/>
      <c r="H607" s="118"/>
      <c r="I607" s="203"/>
      <c r="J607" s="118"/>
      <c r="K607" s="118"/>
      <c r="L607" s="118"/>
      <c r="M607" s="118"/>
      <c r="N607" s="203"/>
      <c r="O607" s="118"/>
      <c r="P607" s="118"/>
      <c r="Q607" s="118"/>
      <c r="R607" s="118"/>
      <c r="S607" s="203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  <c r="AL607" s="118"/>
      <c r="AM607" s="118"/>
      <c r="AN607" s="118"/>
      <c r="AO607" s="118"/>
    </row>
    <row r="608">
      <c r="A608" s="118"/>
      <c r="B608" s="118"/>
      <c r="C608" s="118"/>
      <c r="D608" s="203"/>
      <c r="E608" s="118"/>
      <c r="F608" s="118"/>
      <c r="G608" s="118"/>
      <c r="H608" s="118"/>
      <c r="I608" s="203"/>
      <c r="J608" s="118"/>
      <c r="K608" s="118"/>
      <c r="L608" s="118"/>
      <c r="M608" s="118"/>
      <c r="N608" s="203"/>
      <c r="O608" s="118"/>
      <c r="P608" s="118"/>
      <c r="Q608" s="118"/>
      <c r="R608" s="118"/>
      <c r="S608" s="203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  <c r="AL608" s="118"/>
      <c r="AM608" s="118"/>
      <c r="AN608" s="118"/>
      <c r="AO608" s="118"/>
    </row>
    <row r="609">
      <c r="A609" s="118"/>
      <c r="B609" s="118"/>
      <c r="C609" s="118"/>
      <c r="D609" s="203"/>
      <c r="E609" s="118"/>
      <c r="F609" s="118"/>
      <c r="G609" s="118"/>
      <c r="H609" s="118"/>
      <c r="I609" s="203"/>
      <c r="J609" s="118"/>
      <c r="K609" s="118"/>
      <c r="L609" s="118"/>
      <c r="M609" s="118"/>
      <c r="N609" s="203"/>
      <c r="O609" s="118"/>
      <c r="P609" s="118"/>
      <c r="Q609" s="118"/>
      <c r="R609" s="118"/>
      <c r="S609" s="203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</row>
    <row r="610">
      <c r="A610" s="118"/>
      <c r="B610" s="118"/>
      <c r="C610" s="118"/>
      <c r="D610" s="203"/>
      <c r="E610" s="118"/>
      <c r="F610" s="118"/>
      <c r="G610" s="118"/>
      <c r="H610" s="118"/>
      <c r="I610" s="203"/>
      <c r="J610" s="118"/>
      <c r="K610" s="118"/>
      <c r="L610" s="118"/>
      <c r="M610" s="118"/>
      <c r="N610" s="203"/>
      <c r="O610" s="118"/>
      <c r="P610" s="118"/>
      <c r="Q610" s="118"/>
      <c r="R610" s="118"/>
      <c r="S610" s="203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  <c r="AL610" s="118"/>
      <c r="AM610" s="118"/>
      <c r="AN610" s="118"/>
      <c r="AO610" s="118"/>
    </row>
    <row r="611">
      <c r="A611" s="118"/>
      <c r="B611" s="118"/>
      <c r="C611" s="118"/>
      <c r="D611" s="203"/>
      <c r="E611" s="118"/>
      <c r="F611" s="118"/>
      <c r="G611" s="118"/>
      <c r="H611" s="118"/>
      <c r="I611" s="203"/>
      <c r="J611" s="118"/>
      <c r="K611" s="118"/>
      <c r="L611" s="118"/>
      <c r="M611" s="118"/>
      <c r="N611" s="203"/>
      <c r="O611" s="118"/>
      <c r="P611" s="118"/>
      <c r="Q611" s="118"/>
      <c r="R611" s="118"/>
      <c r="S611" s="203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  <c r="AL611" s="118"/>
      <c r="AM611" s="118"/>
      <c r="AN611" s="118"/>
      <c r="AO611" s="118"/>
    </row>
    <row r="612">
      <c r="A612" s="118"/>
      <c r="B612" s="118"/>
      <c r="C612" s="118"/>
      <c r="D612" s="203"/>
      <c r="E612" s="118"/>
      <c r="F612" s="118"/>
      <c r="G612" s="118"/>
      <c r="H612" s="118"/>
      <c r="I612" s="203"/>
      <c r="J612" s="118"/>
      <c r="K612" s="118"/>
      <c r="L612" s="118"/>
      <c r="M612" s="118"/>
      <c r="N612" s="203"/>
      <c r="O612" s="118"/>
      <c r="P612" s="118"/>
      <c r="Q612" s="118"/>
      <c r="R612" s="118"/>
      <c r="S612" s="203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  <c r="AL612" s="118"/>
      <c r="AM612" s="118"/>
      <c r="AN612" s="118"/>
      <c r="AO612" s="118"/>
    </row>
    <row r="613">
      <c r="A613" s="118"/>
      <c r="B613" s="118"/>
      <c r="C613" s="118"/>
      <c r="D613" s="203"/>
      <c r="E613" s="118"/>
      <c r="F613" s="118"/>
      <c r="G613" s="118"/>
      <c r="H613" s="118"/>
      <c r="I613" s="203"/>
      <c r="J613" s="118"/>
      <c r="K613" s="118"/>
      <c r="L613" s="118"/>
      <c r="M613" s="118"/>
      <c r="N613" s="203"/>
      <c r="O613" s="118"/>
      <c r="P613" s="118"/>
      <c r="Q613" s="118"/>
      <c r="R613" s="118"/>
      <c r="S613" s="203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  <c r="AL613" s="118"/>
      <c r="AM613" s="118"/>
      <c r="AN613" s="118"/>
      <c r="AO613" s="118"/>
    </row>
    <row r="614">
      <c r="A614" s="118"/>
      <c r="B614" s="118"/>
      <c r="C614" s="118"/>
      <c r="D614" s="203"/>
      <c r="E614" s="118"/>
      <c r="F614" s="118"/>
      <c r="G614" s="118"/>
      <c r="H614" s="118"/>
      <c r="I614" s="203"/>
      <c r="J614" s="118"/>
      <c r="K614" s="118"/>
      <c r="L614" s="118"/>
      <c r="M614" s="118"/>
      <c r="N614" s="203"/>
      <c r="O614" s="118"/>
      <c r="P614" s="118"/>
      <c r="Q614" s="118"/>
      <c r="R614" s="118"/>
      <c r="S614" s="203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  <c r="AL614" s="118"/>
      <c r="AM614" s="118"/>
      <c r="AN614" s="118"/>
      <c r="AO614" s="118"/>
    </row>
    <row r="615">
      <c r="A615" s="118"/>
      <c r="B615" s="118"/>
      <c r="C615" s="118"/>
      <c r="D615" s="203"/>
      <c r="E615" s="118"/>
      <c r="F615" s="118"/>
      <c r="G615" s="118"/>
      <c r="H615" s="118"/>
      <c r="I615" s="203"/>
      <c r="J615" s="118"/>
      <c r="K615" s="118"/>
      <c r="L615" s="118"/>
      <c r="M615" s="118"/>
      <c r="N615" s="203"/>
      <c r="O615" s="118"/>
      <c r="P615" s="118"/>
      <c r="Q615" s="118"/>
      <c r="R615" s="118"/>
      <c r="S615" s="203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  <c r="AL615" s="118"/>
      <c r="AM615" s="118"/>
      <c r="AN615" s="118"/>
      <c r="AO615" s="118"/>
    </row>
    <row r="616">
      <c r="A616" s="118"/>
      <c r="B616" s="118"/>
      <c r="C616" s="118"/>
      <c r="D616" s="203"/>
      <c r="E616" s="118"/>
      <c r="F616" s="118"/>
      <c r="G616" s="118"/>
      <c r="H616" s="118"/>
      <c r="I616" s="203"/>
      <c r="J616" s="118"/>
      <c r="K616" s="118"/>
      <c r="L616" s="118"/>
      <c r="M616" s="118"/>
      <c r="N616" s="203"/>
      <c r="O616" s="118"/>
      <c r="P616" s="118"/>
      <c r="Q616" s="118"/>
      <c r="R616" s="118"/>
      <c r="S616" s="203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  <c r="AL616" s="118"/>
      <c r="AM616" s="118"/>
      <c r="AN616" s="118"/>
      <c r="AO616" s="118"/>
    </row>
    <row r="617">
      <c r="A617" s="118"/>
      <c r="B617" s="118"/>
      <c r="C617" s="118"/>
      <c r="D617" s="203"/>
      <c r="E617" s="118"/>
      <c r="F617" s="118"/>
      <c r="G617" s="118"/>
      <c r="H617" s="118"/>
      <c r="I617" s="203"/>
      <c r="J617" s="118"/>
      <c r="K617" s="118"/>
      <c r="L617" s="118"/>
      <c r="M617" s="118"/>
      <c r="N617" s="203"/>
      <c r="O617" s="118"/>
      <c r="P617" s="118"/>
      <c r="Q617" s="118"/>
      <c r="R617" s="118"/>
      <c r="S617" s="203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  <c r="AL617" s="118"/>
      <c r="AM617" s="118"/>
      <c r="AN617" s="118"/>
      <c r="AO617" s="118"/>
    </row>
    <row r="618">
      <c r="A618" s="118"/>
      <c r="B618" s="118"/>
      <c r="C618" s="118"/>
      <c r="D618" s="203"/>
      <c r="E618" s="118"/>
      <c r="F618" s="118"/>
      <c r="G618" s="118"/>
      <c r="H618" s="118"/>
      <c r="I618" s="203"/>
      <c r="J618" s="118"/>
      <c r="K618" s="118"/>
      <c r="L618" s="118"/>
      <c r="M618" s="118"/>
      <c r="N618" s="203"/>
      <c r="O618" s="118"/>
      <c r="P618" s="118"/>
      <c r="Q618" s="118"/>
      <c r="R618" s="118"/>
      <c r="S618" s="203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</row>
    <row r="619">
      <c r="A619" s="118"/>
      <c r="B619" s="118"/>
      <c r="C619" s="118"/>
      <c r="D619" s="203"/>
      <c r="E619" s="118"/>
      <c r="F619" s="118"/>
      <c r="G619" s="118"/>
      <c r="H619" s="118"/>
      <c r="I619" s="203"/>
      <c r="J619" s="118"/>
      <c r="K619" s="118"/>
      <c r="L619" s="118"/>
      <c r="M619" s="118"/>
      <c r="N619" s="203"/>
      <c r="O619" s="118"/>
      <c r="P619" s="118"/>
      <c r="Q619" s="118"/>
      <c r="R619" s="118"/>
      <c r="S619" s="203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  <c r="AL619" s="118"/>
      <c r="AM619" s="118"/>
      <c r="AN619" s="118"/>
      <c r="AO619" s="118"/>
    </row>
    <row r="620">
      <c r="A620" s="118"/>
      <c r="B620" s="118"/>
      <c r="C620" s="118"/>
      <c r="D620" s="203"/>
      <c r="E620" s="118"/>
      <c r="F620" s="118"/>
      <c r="G620" s="118"/>
      <c r="H620" s="118"/>
      <c r="I620" s="203"/>
      <c r="J620" s="118"/>
      <c r="K620" s="118"/>
      <c r="L620" s="118"/>
      <c r="M620" s="118"/>
      <c r="N620" s="203"/>
      <c r="O620" s="118"/>
      <c r="P620" s="118"/>
      <c r="Q620" s="118"/>
      <c r="R620" s="118"/>
      <c r="S620" s="203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</row>
    <row r="621">
      <c r="A621" s="118"/>
      <c r="B621" s="118"/>
      <c r="C621" s="118"/>
      <c r="D621" s="203"/>
      <c r="E621" s="118"/>
      <c r="F621" s="118"/>
      <c r="G621" s="118"/>
      <c r="H621" s="118"/>
      <c r="I621" s="203"/>
      <c r="J621" s="118"/>
      <c r="K621" s="118"/>
      <c r="L621" s="118"/>
      <c r="M621" s="118"/>
      <c r="N621" s="203"/>
      <c r="O621" s="118"/>
      <c r="P621" s="118"/>
      <c r="Q621" s="118"/>
      <c r="R621" s="118"/>
      <c r="S621" s="203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  <c r="AL621" s="118"/>
      <c r="AM621" s="118"/>
      <c r="AN621" s="118"/>
      <c r="AO621" s="118"/>
    </row>
    <row r="622">
      <c r="A622" s="118"/>
      <c r="B622" s="118"/>
      <c r="C622" s="118"/>
      <c r="D622" s="203"/>
      <c r="E622" s="118"/>
      <c r="F622" s="118"/>
      <c r="G622" s="118"/>
      <c r="H622" s="118"/>
      <c r="I622" s="203"/>
      <c r="J622" s="118"/>
      <c r="K622" s="118"/>
      <c r="L622" s="118"/>
      <c r="M622" s="118"/>
      <c r="N622" s="203"/>
      <c r="O622" s="118"/>
      <c r="P622" s="118"/>
      <c r="Q622" s="118"/>
      <c r="R622" s="118"/>
      <c r="S622" s="203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</row>
    <row r="623">
      <c r="A623" s="118"/>
      <c r="B623" s="118"/>
      <c r="C623" s="118"/>
      <c r="D623" s="203"/>
      <c r="E623" s="118"/>
      <c r="F623" s="118"/>
      <c r="G623" s="118"/>
      <c r="H623" s="118"/>
      <c r="I623" s="203"/>
      <c r="J623" s="118"/>
      <c r="K623" s="118"/>
      <c r="L623" s="118"/>
      <c r="M623" s="118"/>
      <c r="N623" s="203"/>
      <c r="O623" s="118"/>
      <c r="P623" s="118"/>
      <c r="Q623" s="118"/>
      <c r="R623" s="118"/>
      <c r="S623" s="203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</row>
    <row r="624">
      <c r="A624" s="118"/>
      <c r="B624" s="118"/>
      <c r="C624" s="118"/>
      <c r="D624" s="203"/>
      <c r="E624" s="118"/>
      <c r="F624" s="118"/>
      <c r="G624" s="118"/>
      <c r="H624" s="118"/>
      <c r="I624" s="203"/>
      <c r="J624" s="118"/>
      <c r="K624" s="118"/>
      <c r="L624" s="118"/>
      <c r="M624" s="118"/>
      <c r="N624" s="203"/>
      <c r="O624" s="118"/>
      <c r="P624" s="118"/>
      <c r="Q624" s="118"/>
      <c r="R624" s="118"/>
      <c r="S624" s="203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</row>
    <row r="625">
      <c r="A625" s="118"/>
      <c r="B625" s="118"/>
      <c r="C625" s="118"/>
      <c r="D625" s="203"/>
      <c r="E625" s="118"/>
      <c r="F625" s="118"/>
      <c r="G625" s="118"/>
      <c r="H625" s="118"/>
      <c r="I625" s="203"/>
      <c r="J625" s="118"/>
      <c r="K625" s="118"/>
      <c r="L625" s="118"/>
      <c r="M625" s="118"/>
      <c r="N625" s="203"/>
      <c r="O625" s="118"/>
      <c r="P625" s="118"/>
      <c r="Q625" s="118"/>
      <c r="R625" s="118"/>
      <c r="S625" s="203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</row>
    <row r="626">
      <c r="A626" s="118"/>
      <c r="B626" s="118"/>
      <c r="C626" s="118"/>
      <c r="D626" s="203"/>
      <c r="E626" s="118"/>
      <c r="F626" s="118"/>
      <c r="G626" s="118"/>
      <c r="H626" s="118"/>
      <c r="I626" s="203"/>
      <c r="J626" s="118"/>
      <c r="K626" s="118"/>
      <c r="L626" s="118"/>
      <c r="M626" s="118"/>
      <c r="N626" s="203"/>
      <c r="O626" s="118"/>
      <c r="P626" s="118"/>
      <c r="Q626" s="118"/>
      <c r="R626" s="118"/>
      <c r="S626" s="203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</row>
    <row r="627">
      <c r="A627" s="118"/>
      <c r="B627" s="118"/>
      <c r="C627" s="118"/>
      <c r="D627" s="203"/>
      <c r="E627" s="118"/>
      <c r="F627" s="118"/>
      <c r="G627" s="118"/>
      <c r="H627" s="118"/>
      <c r="I627" s="203"/>
      <c r="J627" s="118"/>
      <c r="K627" s="118"/>
      <c r="L627" s="118"/>
      <c r="M627" s="118"/>
      <c r="N627" s="203"/>
      <c r="O627" s="118"/>
      <c r="P627" s="118"/>
      <c r="Q627" s="118"/>
      <c r="R627" s="118"/>
      <c r="S627" s="203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  <c r="AL627" s="118"/>
      <c r="AM627" s="118"/>
      <c r="AN627" s="118"/>
      <c r="AO627" s="118"/>
    </row>
    <row r="628">
      <c r="A628" s="118"/>
      <c r="B628" s="118"/>
      <c r="C628" s="118"/>
      <c r="D628" s="203"/>
      <c r="E628" s="118"/>
      <c r="F628" s="118"/>
      <c r="G628" s="118"/>
      <c r="H628" s="118"/>
      <c r="I628" s="203"/>
      <c r="J628" s="118"/>
      <c r="K628" s="118"/>
      <c r="L628" s="118"/>
      <c r="M628" s="118"/>
      <c r="N628" s="203"/>
      <c r="O628" s="118"/>
      <c r="P628" s="118"/>
      <c r="Q628" s="118"/>
      <c r="R628" s="118"/>
      <c r="S628" s="203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  <c r="AL628" s="118"/>
      <c r="AM628" s="118"/>
      <c r="AN628" s="118"/>
      <c r="AO628" s="118"/>
    </row>
    <row r="629">
      <c r="A629" s="118"/>
      <c r="B629" s="118"/>
      <c r="C629" s="118"/>
      <c r="D629" s="203"/>
      <c r="E629" s="118"/>
      <c r="F629" s="118"/>
      <c r="G629" s="118"/>
      <c r="H629" s="118"/>
      <c r="I629" s="203"/>
      <c r="J629" s="118"/>
      <c r="K629" s="118"/>
      <c r="L629" s="118"/>
      <c r="M629" s="118"/>
      <c r="N629" s="203"/>
      <c r="O629" s="118"/>
      <c r="P629" s="118"/>
      <c r="Q629" s="118"/>
      <c r="R629" s="118"/>
      <c r="S629" s="203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</row>
    <row r="630">
      <c r="A630" s="118"/>
      <c r="B630" s="118"/>
      <c r="C630" s="118"/>
      <c r="D630" s="203"/>
      <c r="E630" s="118"/>
      <c r="F630" s="118"/>
      <c r="G630" s="118"/>
      <c r="H630" s="118"/>
      <c r="I630" s="203"/>
      <c r="J630" s="118"/>
      <c r="K630" s="118"/>
      <c r="L630" s="118"/>
      <c r="M630" s="118"/>
      <c r="N630" s="203"/>
      <c r="O630" s="118"/>
      <c r="P630" s="118"/>
      <c r="Q630" s="118"/>
      <c r="R630" s="118"/>
      <c r="S630" s="203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  <c r="AL630" s="118"/>
      <c r="AM630" s="118"/>
      <c r="AN630" s="118"/>
      <c r="AO630" s="118"/>
    </row>
    <row r="631">
      <c r="A631" s="118"/>
      <c r="B631" s="118"/>
      <c r="C631" s="118"/>
      <c r="D631" s="203"/>
      <c r="E631" s="118"/>
      <c r="F631" s="118"/>
      <c r="G631" s="118"/>
      <c r="H631" s="118"/>
      <c r="I631" s="203"/>
      <c r="J631" s="118"/>
      <c r="K631" s="118"/>
      <c r="L631" s="118"/>
      <c r="M631" s="118"/>
      <c r="N631" s="203"/>
      <c r="O631" s="118"/>
      <c r="P631" s="118"/>
      <c r="Q631" s="118"/>
      <c r="R631" s="118"/>
      <c r="S631" s="203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</row>
    <row r="632">
      <c r="A632" s="118"/>
      <c r="B632" s="118"/>
      <c r="C632" s="118"/>
      <c r="D632" s="203"/>
      <c r="E632" s="118"/>
      <c r="F632" s="118"/>
      <c r="G632" s="118"/>
      <c r="H632" s="118"/>
      <c r="I632" s="203"/>
      <c r="J632" s="118"/>
      <c r="K632" s="118"/>
      <c r="L632" s="118"/>
      <c r="M632" s="118"/>
      <c r="N632" s="203"/>
      <c r="O632" s="118"/>
      <c r="P632" s="118"/>
      <c r="Q632" s="118"/>
      <c r="R632" s="118"/>
      <c r="S632" s="203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  <c r="AL632" s="118"/>
      <c r="AM632" s="118"/>
      <c r="AN632" s="118"/>
      <c r="AO632" s="118"/>
    </row>
    <row r="633">
      <c r="A633" s="118"/>
      <c r="B633" s="118"/>
      <c r="C633" s="118"/>
      <c r="D633" s="203"/>
      <c r="E633" s="118"/>
      <c r="F633" s="118"/>
      <c r="G633" s="118"/>
      <c r="H633" s="118"/>
      <c r="I633" s="203"/>
      <c r="J633" s="118"/>
      <c r="K633" s="118"/>
      <c r="L633" s="118"/>
      <c r="M633" s="118"/>
      <c r="N633" s="203"/>
      <c r="O633" s="118"/>
      <c r="P633" s="118"/>
      <c r="Q633" s="118"/>
      <c r="R633" s="118"/>
      <c r="S633" s="203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  <c r="AL633" s="118"/>
      <c r="AM633" s="118"/>
      <c r="AN633" s="118"/>
      <c r="AO633" s="118"/>
    </row>
    <row r="634">
      <c r="A634" s="118"/>
      <c r="B634" s="118"/>
      <c r="C634" s="118"/>
      <c r="D634" s="203"/>
      <c r="E634" s="118"/>
      <c r="F634" s="118"/>
      <c r="G634" s="118"/>
      <c r="H634" s="118"/>
      <c r="I634" s="203"/>
      <c r="J634" s="118"/>
      <c r="K634" s="118"/>
      <c r="L634" s="118"/>
      <c r="M634" s="118"/>
      <c r="N634" s="203"/>
      <c r="O634" s="118"/>
      <c r="P634" s="118"/>
      <c r="Q634" s="118"/>
      <c r="R634" s="118"/>
      <c r="S634" s="203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  <c r="AL634" s="118"/>
      <c r="AM634" s="118"/>
      <c r="AN634" s="118"/>
      <c r="AO634" s="118"/>
    </row>
    <row r="635">
      <c r="A635" s="118"/>
      <c r="B635" s="118"/>
      <c r="C635" s="118"/>
      <c r="D635" s="203"/>
      <c r="E635" s="118"/>
      <c r="F635" s="118"/>
      <c r="G635" s="118"/>
      <c r="H635" s="118"/>
      <c r="I635" s="203"/>
      <c r="J635" s="118"/>
      <c r="K635" s="118"/>
      <c r="L635" s="118"/>
      <c r="M635" s="118"/>
      <c r="N635" s="203"/>
      <c r="O635" s="118"/>
      <c r="P635" s="118"/>
      <c r="Q635" s="118"/>
      <c r="R635" s="118"/>
      <c r="S635" s="203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  <c r="AL635" s="118"/>
      <c r="AM635" s="118"/>
      <c r="AN635" s="118"/>
      <c r="AO635" s="118"/>
    </row>
    <row r="636">
      <c r="A636" s="118"/>
      <c r="B636" s="118"/>
      <c r="C636" s="118"/>
      <c r="D636" s="203"/>
      <c r="E636" s="118"/>
      <c r="F636" s="118"/>
      <c r="G636" s="118"/>
      <c r="H636" s="118"/>
      <c r="I636" s="203"/>
      <c r="J636" s="118"/>
      <c r="K636" s="118"/>
      <c r="L636" s="118"/>
      <c r="M636" s="118"/>
      <c r="N636" s="203"/>
      <c r="O636" s="118"/>
      <c r="P636" s="118"/>
      <c r="Q636" s="118"/>
      <c r="R636" s="118"/>
      <c r="S636" s="203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</row>
    <row r="637">
      <c r="A637" s="118"/>
      <c r="B637" s="118"/>
      <c r="C637" s="118"/>
      <c r="D637" s="203"/>
      <c r="E637" s="118"/>
      <c r="F637" s="118"/>
      <c r="G637" s="118"/>
      <c r="H637" s="118"/>
      <c r="I637" s="203"/>
      <c r="J637" s="118"/>
      <c r="K637" s="118"/>
      <c r="L637" s="118"/>
      <c r="M637" s="118"/>
      <c r="N637" s="203"/>
      <c r="O637" s="118"/>
      <c r="P637" s="118"/>
      <c r="Q637" s="118"/>
      <c r="R637" s="118"/>
      <c r="S637" s="203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</row>
    <row r="638">
      <c r="A638" s="118"/>
      <c r="B638" s="118"/>
      <c r="C638" s="118"/>
      <c r="D638" s="203"/>
      <c r="E638" s="118"/>
      <c r="F638" s="118"/>
      <c r="G638" s="118"/>
      <c r="H638" s="118"/>
      <c r="I638" s="203"/>
      <c r="J638" s="118"/>
      <c r="K638" s="118"/>
      <c r="L638" s="118"/>
      <c r="M638" s="118"/>
      <c r="N638" s="203"/>
      <c r="O638" s="118"/>
      <c r="P638" s="118"/>
      <c r="Q638" s="118"/>
      <c r="R638" s="118"/>
      <c r="S638" s="203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</row>
    <row r="639">
      <c r="A639" s="118"/>
      <c r="B639" s="118"/>
      <c r="C639" s="118"/>
      <c r="D639" s="203"/>
      <c r="E639" s="118"/>
      <c r="F639" s="118"/>
      <c r="G639" s="118"/>
      <c r="H639" s="118"/>
      <c r="I639" s="203"/>
      <c r="J639" s="118"/>
      <c r="K639" s="118"/>
      <c r="L639" s="118"/>
      <c r="M639" s="118"/>
      <c r="N639" s="203"/>
      <c r="O639" s="118"/>
      <c r="P639" s="118"/>
      <c r="Q639" s="118"/>
      <c r="R639" s="118"/>
      <c r="S639" s="203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</row>
    <row r="640">
      <c r="A640" s="118"/>
      <c r="B640" s="118"/>
      <c r="C640" s="118"/>
      <c r="D640" s="203"/>
      <c r="E640" s="118"/>
      <c r="F640" s="118"/>
      <c r="G640" s="118"/>
      <c r="H640" s="118"/>
      <c r="I640" s="203"/>
      <c r="J640" s="118"/>
      <c r="K640" s="118"/>
      <c r="L640" s="118"/>
      <c r="M640" s="118"/>
      <c r="N640" s="203"/>
      <c r="O640" s="118"/>
      <c r="P640" s="118"/>
      <c r="Q640" s="118"/>
      <c r="R640" s="118"/>
      <c r="S640" s="203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</row>
    <row r="641">
      <c r="A641" s="118"/>
      <c r="B641" s="118"/>
      <c r="C641" s="118"/>
      <c r="D641" s="203"/>
      <c r="E641" s="118"/>
      <c r="F641" s="118"/>
      <c r="G641" s="118"/>
      <c r="H641" s="118"/>
      <c r="I641" s="203"/>
      <c r="J641" s="118"/>
      <c r="K641" s="118"/>
      <c r="L641" s="118"/>
      <c r="M641" s="118"/>
      <c r="N641" s="203"/>
      <c r="O641" s="118"/>
      <c r="P641" s="118"/>
      <c r="Q641" s="118"/>
      <c r="R641" s="118"/>
      <c r="S641" s="203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  <c r="AL641" s="118"/>
      <c r="AM641" s="118"/>
      <c r="AN641" s="118"/>
      <c r="AO641" s="118"/>
    </row>
    <row r="642">
      <c r="A642" s="118"/>
      <c r="B642" s="118"/>
      <c r="C642" s="118"/>
      <c r="D642" s="203"/>
      <c r="E642" s="118"/>
      <c r="F642" s="118"/>
      <c r="G642" s="118"/>
      <c r="H642" s="118"/>
      <c r="I642" s="203"/>
      <c r="J642" s="118"/>
      <c r="K642" s="118"/>
      <c r="L642" s="118"/>
      <c r="M642" s="118"/>
      <c r="N642" s="203"/>
      <c r="O642" s="118"/>
      <c r="P642" s="118"/>
      <c r="Q642" s="118"/>
      <c r="R642" s="118"/>
      <c r="S642" s="203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  <c r="AL642" s="118"/>
      <c r="AM642" s="118"/>
      <c r="AN642" s="118"/>
      <c r="AO642" s="118"/>
    </row>
    <row r="643">
      <c r="A643" s="118"/>
      <c r="B643" s="118"/>
      <c r="C643" s="118"/>
      <c r="D643" s="203"/>
      <c r="E643" s="118"/>
      <c r="F643" s="118"/>
      <c r="G643" s="118"/>
      <c r="H643" s="118"/>
      <c r="I643" s="203"/>
      <c r="J643" s="118"/>
      <c r="K643" s="118"/>
      <c r="L643" s="118"/>
      <c r="M643" s="118"/>
      <c r="N643" s="203"/>
      <c r="O643" s="118"/>
      <c r="P643" s="118"/>
      <c r="Q643" s="118"/>
      <c r="R643" s="118"/>
      <c r="S643" s="203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  <c r="AL643" s="118"/>
      <c r="AM643" s="118"/>
      <c r="AN643" s="118"/>
      <c r="AO643" s="118"/>
    </row>
    <row r="644">
      <c r="A644" s="118"/>
      <c r="B644" s="118"/>
      <c r="C644" s="118"/>
      <c r="D644" s="203"/>
      <c r="E644" s="118"/>
      <c r="F644" s="118"/>
      <c r="G644" s="118"/>
      <c r="H644" s="118"/>
      <c r="I644" s="203"/>
      <c r="J644" s="118"/>
      <c r="K644" s="118"/>
      <c r="L644" s="118"/>
      <c r="M644" s="118"/>
      <c r="N644" s="203"/>
      <c r="O644" s="118"/>
      <c r="P644" s="118"/>
      <c r="Q644" s="118"/>
      <c r="R644" s="118"/>
      <c r="S644" s="203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  <c r="AL644" s="118"/>
      <c r="AM644" s="118"/>
      <c r="AN644" s="118"/>
      <c r="AO644" s="118"/>
    </row>
    <row r="645">
      <c r="A645" s="118"/>
      <c r="B645" s="118"/>
      <c r="C645" s="118"/>
      <c r="D645" s="203"/>
      <c r="E645" s="118"/>
      <c r="F645" s="118"/>
      <c r="G645" s="118"/>
      <c r="H645" s="118"/>
      <c r="I645" s="203"/>
      <c r="J645" s="118"/>
      <c r="K645" s="118"/>
      <c r="L645" s="118"/>
      <c r="M645" s="118"/>
      <c r="N645" s="203"/>
      <c r="O645" s="118"/>
      <c r="P645" s="118"/>
      <c r="Q645" s="118"/>
      <c r="R645" s="118"/>
      <c r="S645" s="203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  <c r="AL645" s="118"/>
      <c r="AM645" s="118"/>
      <c r="AN645" s="118"/>
      <c r="AO645" s="118"/>
    </row>
    <row r="646">
      <c r="A646" s="118"/>
      <c r="B646" s="118"/>
      <c r="C646" s="118"/>
      <c r="D646" s="203"/>
      <c r="E646" s="118"/>
      <c r="F646" s="118"/>
      <c r="G646" s="118"/>
      <c r="H646" s="118"/>
      <c r="I646" s="203"/>
      <c r="J646" s="118"/>
      <c r="K646" s="118"/>
      <c r="L646" s="118"/>
      <c r="M646" s="118"/>
      <c r="N646" s="203"/>
      <c r="O646" s="118"/>
      <c r="P646" s="118"/>
      <c r="Q646" s="118"/>
      <c r="R646" s="118"/>
      <c r="S646" s="203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  <c r="AL646" s="118"/>
      <c r="AM646" s="118"/>
      <c r="AN646" s="118"/>
      <c r="AO646" s="118"/>
    </row>
    <row r="647">
      <c r="A647" s="118"/>
      <c r="B647" s="118"/>
      <c r="C647" s="118"/>
      <c r="D647" s="203"/>
      <c r="E647" s="118"/>
      <c r="F647" s="118"/>
      <c r="G647" s="118"/>
      <c r="H647" s="118"/>
      <c r="I647" s="203"/>
      <c r="J647" s="118"/>
      <c r="K647" s="118"/>
      <c r="L647" s="118"/>
      <c r="M647" s="118"/>
      <c r="N647" s="203"/>
      <c r="O647" s="118"/>
      <c r="P647" s="118"/>
      <c r="Q647" s="118"/>
      <c r="R647" s="118"/>
      <c r="S647" s="203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  <c r="AL647" s="118"/>
      <c r="AM647" s="118"/>
      <c r="AN647" s="118"/>
      <c r="AO647" s="118"/>
    </row>
    <row r="648">
      <c r="A648" s="118"/>
      <c r="B648" s="118"/>
      <c r="C648" s="118"/>
      <c r="D648" s="203"/>
      <c r="E648" s="118"/>
      <c r="F648" s="118"/>
      <c r="G648" s="118"/>
      <c r="H648" s="118"/>
      <c r="I648" s="203"/>
      <c r="J648" s="118"/>
      <c r="K648" s="118"/>
      <c r="L648" s="118"/>
      <c r="M648" s="118"/>
      <c r="N648" s="203"/>
      <c r="O648" s="118"/>
      <c r="P648" s="118"/>
      <c r="Q648" s="118"/>
      <c r="R648" s="118"/>
      <c r="S648" s="203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  <c r="AL648" s="118"/>
      <c r="AM648" s="118"/>
      <c r="AN648" s="118"/>
      <c r="AO648" s="118"/>
    </row>
    <row r="649">
      <c r="A649" s="118"/>
      <c r="B649" s="118"/>
      <c r="C649" s="118"/>
      <c r="D649" s="203"/>
      <c r="E649" s="118"/>
      <c r="F649" s="118"/>
      <c r="G649" s="118"/>
      <c r="H649" s="118"/>
      <c r="I649" s="203"/>
      <c r="J649" s="118"/>
      <c r="K649" s="118"/>
      <c r="L649" s="118"/>
      <c r="M649" s="118"/>
      <c r="N649" s="203"/>
      <c r="O649" s="118"/>
      <c r="P649" s="118"/>
      <c r="Q649" s="118"/>
      <c r="R649" s="118"/>
      <c r="S649" s="203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  <c r="AL649" s="118"/>
      <c r="AM649" s="118"/>
      <c r="AN649" s="118"/>
      <c r="AO649" s="118"/>
    </row>
    <row r="650">
      <c r="A650" s="118"/>
      <c r="B650" s="118"/>
      <c r="C650" s="118"/>
      <c r="D650" s="203"/>
      <c r="E650" s="118"/>
      <c r="F650" s="118"/>
      <c r="G650" s="118"/>
      <c r="H650" s="118"/>
      <c r="I650" s="203"/>
      <c r="J650" s="118"/>
      <c r="K650" s="118"/>
      <c r="L650" s="118"/>
      <c r="M650" s="118"/>
      <c r="N650" s="203"/>
      <c r="O650" s="118"/>
      <c r="P650" s="118"/>
      <c r="Q650" s="118"/>
      <c r="R650" s="118"/>
      <c r="S650" s="203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  <c r="AL650" s="118"/>
      <c r="AM650" s="118"/>
      <c r="AN650" s="118"/>
      <c r="AO650" s="118"/>
    </row>
    <row r="651">
      <c r="A651" s="118"/>
      <c r="B651" s="118"/>
      <c r="C651" s="118"/>
      <c r="D651" s="203"/>
      <c r="E651" s="118"/>
      <c r="F651" s="118"/>
      <c r="G651" s="118"/>
      <c r="H651" s="118"/>
      <c r="I651" s="203"/>
      <c r="J651" s="118"/>
      <c r="K651" s="118"/>
      <c r="L651" s="118"/>
      <c r="M651" s="118"/>
      <c r="N651" s="203"/>
      <c r="O651" s="118"/>
      <c r="P651" s="118"/>
      <c r="Q651" s="118"/>
      <c r="R651" s="118"/>
      <c r="S651" s="203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  <c r="AL651" s="118"/>
      <c r="AM651" s="118"/>
      <c r="AN651" s="118"/>
      <c r="AO651" s="118"/>
    </row>
    <row r="652">
      <c r="A652" s="118"/>
      <c r="B652" s="118"/>
      <c r="C652" s="118"/>
      <c r="D652" s="203"/>
      <c r="E652" s="118"/>
      <c r="F652" s="118"/>
      <c r="G652" s="118"/>
      <c r="H652" s="118"/>
      <c r="I652" s="203"/>
      <c r="J652" s="118"/>
      <c r="K652" s="118"/>
      <c r="L652" s="118"/>
      <c r="M652" s="118"/>
      <c r="N652" s="203"/>
      <c r="O652" s="118"/>
      <c r="P652" s="118"/>
      <c r="Q652" s="118"/>
      <c r="R652" s="118"/>
      <c r="S652" s="203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  <c r="AL652" s="118"/>
      <c r="AM652" s="118"/>
      <c r="AN652" s="118"/>
      <c r="AO652" s="118"/>
    </row>
    <row r="653">
      <c r="A653" s="118"/>
      <c r="B653" s="118"/>
      <c r="C653" s="118"/>
      <c r="D653" s="203"/>
      <c r="E653" s="118"/>
      <c r="F653" s="118"/>
      <c r="G653" s="118"/>
      <c r="H653" s="118"/>
      <c r="I653" s="203"/>
      <c r="J653" s="118"/>
      <c r="K653" s="118"/>
      <c r="L653" s="118"/>
      <c r="M653" s="118"/>
      <c r="N653" s="203"/>
      <c r="O653" s="118"/>
      <c r="P653" s="118"/>
      <c r="Q653" s="118"/>
      <c r="R653" s="118"/>
      <c r="S653" s="203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  <c r="AL653" s="118"/>
      <c r="AM653" s="118"/>
      <c r="AN653" s="118"/>
      <c r="AO653" s="118"/>
    </row>
    <row r="654">
      <c r="A654" s="118"/>
      <c r="B654" s="118"/>
      <c r="C654" s="118"/>
      <c r="D654" s="203"/>
      <c r="E654" s="118"/>
      <c r="F654" s="118"/>
      <c r="G654" s="118"/>
      <c r="H654" s="118"/>
      <c r="I654" s="203"/>
      <c r="J654" s="118"/>
      <c r="K654" s="118"/>
      <c r="L654" s="118"/>
      <c r="M654" s="118"/>
      <c r="N654" s="203"/>
      <c r="O654" s="118"/>
      <c r="P654" s="118"/>
      <c r="Q654" s="118"/>
      <c r="R654" s="118"/>
      <c r="S654" s="203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  <c r="AL654" s="118"/>
      <c r="AM654" s="118"/>
      <c r="AN654" s="118"/>
      <c r="AO654" s="118"/>
    </row>
    <row r="655">
      <c r="A655" s="118"/>
      <c r="B655" s="118"/>
      <c r="C655" s="118"/>
      <c r="D655" s="203"/>
      <c r="E655" s="118"/>
      <c r="F655" s="118"/>
      <c r="G655" s="118"/>
      <c r="H655" s="118"/>
      <c r="I655" s="203"/>
      <c r="J655" s="118"/>
      <c r="K655" s="118"/>
      <c r="L655" s="118"/>
      <c r="M655" s="118"/>
      <c r="N655" s="203"/>
      <c r="O655" s="118"/>
      <c r="P655" s="118"/>
      <c r="Q655" s="118"/>
      <c r="R655" s="118"/>
      <c r="S655" s="203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  <c r="AL655" s="118"/>
      <c r="AM655" s="118"/>
      <c r="AN655" s="118"/>
      <c r="AO655" s="118"/>
    </row>
    <row r="656">
      <c r="A656" s="118"/>
      <c r="B656" s="118"/>
      <c r="C656" s="118"/>
      <c r="D656" s="203"/>
      <c r="E656" s="118"/>
      <c r="F656" s="118"/>
      <c r="G656" s="118"/>
      <c r="H656" s="118"/>
      <c r="I656" s="203"/>
      <c r="J656" s="118"/>
      <c r="K656" s="118"/>
      <c r="L656" s="118"/>
      <c r="M656" s="118"/>
      <c r="N656" s="203"/>
      <c r="O656" s="118"/>
      <c r="P656" s="118"/>
      <c r="Q656" s="118"/>
      <c r="R656" s="118"/>
      <c r="S656" s="203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  <c r="AL656" s="118"/>
      <c r="AM656" s="118"/>
      <c r="AN656" s="118"/>
      <c r="AO656" s="118"/>
    </row>
    <row r="657">
      <c r="A657" s="118"/>
      <c r="B657" s="118"/>
      <c r="C657" s="118"/>
      <c r="D657" s="203"/>
      <c r="E657" s="118"/>
      <c r="F657" s="118"/>
      <c r="G657" s="118"/>
      <c r="H657" s="118"/>
      <c r="I657" s="203"/>
      <c r="J657" s="118"/>
      <c r="K657" s="118"/>
      <c r="L657" s="118"/>
      <c r="M657" s="118"/>
      <c r="N657" s="203"/>
      <c r="O657" s="118"/>
      <c r="P657" s="118"/>
      <c r="Q657" s="118"/>
      <c r="R657" s="118"/>
      <c r="S657" s="203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  <c r="AL657" s="118"/>
      <c r="AM657" s="118"/>
      <c r="AN657" s="118"/>
      <c r="AO657" s="118"/>
    </row>
    <row r="658">
      <c r="A658" s="118"/>
      <c r="B658" s="118"/>
      <c r="C658" s="118"/>
      <c r="D658" s="203"/>
      <c r="E658" s="118"/>
      <c r="F658" s="118"/>
      <c r="G658" s="118"/>
      <c r="H658" s="118"/>
      <c r="I658" s="203"/>
      <c r="J658" s="118"/>
      <c r="K658" s="118"/>
      <c r="L658" s="118"/>
      <c r="M658" s="118"/>
      <c r="N658" s="203"/>
      <c r="O658" s="118"/>
      <c r="P658" s="118"/>
      <c r="Q658" s="118"/>
      <c r="R658" s="118"/>
      <c r="S658" s="203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  <c r="AL658" s="118"/>
      <c r="AM658" s="118"/>
      <c r="AN658" s="118"/>
      <c r="AO658" s="118"/>
    </row>
    <row r="659">
      <c r="A659" s="118"/>
      <c r="B659" s="118"/>
      <c r="C659" s="118"/>
      <c r="D659" s="203"/>
      <c r="E659" s="118"/>
      <c r="F659" s="118"/>
      <c r="G659" s="118"/>
      <c r="H659" s="118"/>
      <c r="I659" s="203"/>
      <c r="J659" s="118"/>
      <c r="K659" s="118"/>
      <c r="L659" s="118"/>
      <c r="M659" s="118"/>
      <c r="N659" s="203"/>
      <c r="O659" s="118"/>
      <c r="P659" s="118"/>
      <c r="Q659" s="118"/>
      <c r="R659" s="118"/>
      <c r="S659" s="203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  <c r="AL659" s="118"/>
      <c r="AM659" s="118"/>
      <c r="AN659" s="118"/>
      <c r="AO659" s="118"/>
    </row>
    <row r="660">
      <c r="A660" s="118"/>
      <c r="B660" s="118"/>
      <c r="C660" s="118"/>
      <c r="D660" s="203"/>
      <c r="E660" s="118"/>
      <c r="F660" s="118"/>
      <c r="G660" s="118"/>
      <c r="H660" s="118"/>
      <c r="I660" s="203"/>
      <c r="J660" s="118"/>
      <c r="K660" s="118"/>
      <c r="L660" s="118"/>
      <c r="M660" s="118"/>
      <c r="N660" s="203"/>
      <c r="O660" s="118"/>
      <c r="P660" s="118"/>
      <c r="Q660" s="118"/>
      <c r="R660" s="118"/>
      <c r="S660" s="203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  <c r="AL660" s="118"/>
      <c r="AM660" s="118"/>
      <c r="AN660" s="118"/>
      <c r="AO660" s="118"/>
    </row>
    <row r="661">
      <c r="A661" s="118"/>
      <c r="B661" s="118"/>
      <c r="C661" s="118"/>
      <c r="D661" s="203"/>
      <c r="E661" s="118"/>
      <c r="F661" s="118"/>
      <c r="G661" s="118"/>
      <c r="H661" s="118"/>
      <c r="I661" s="203"/>
      <c r="J661" s="118"/>
      <c r="K661" s="118"/>
      <c r="L661" s="118"/>
      <c r="M661" s="118"/>
      <c r="N661" s="203"/>
      <c r="O661" s="118"/>
      <c r="P661" s="118"/>
      <c r="Q661" s="118"/>
      <c r="R661" s="118"/>
      <c r="S661" s="203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  <c r="AL661" s="118"/>
      <c r="AM661" s="118"/>
      <c r="AN661" s="118"/>
      <c r="AO661" s="118"/>
    </row>
    <row r="662">
      <c r="A662" s="118"/>
      <c r="B662" s="118"/>
      <c r="C662" s="118"/>
      <c r="D662" s="203"/>
      <c r="E662" s="118"/>
      <c r="F662" s="118"/>
      <c r="G662" s="118"/>
      <c r="H662" s="118"/>
      <c r="I662" s="203"/>
      <c r="J662" s="118"/>
      <c r="K662" s="118"/>
      <c r="L662" s="118"/>
      <c r="M662" s="118"/>
      <c r="N662" s="203"/>
      <c r="O662" s="118"/>
      <c r="P662" s="118"/>
      <c r="Q662" s="118"/>
      <c r="R662" s="118"/>
      <c r="S662" s="203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  <c r="AL662" s="118"/>
      <c r="AM662" s="118"/>
      <c r="AN662" s="118"/>
      <c r="AO662" s="118"/>
    </row>
    <row r="663">
      <c r="A663" s="118"/>
      <c r="B663" s="118"/>
      <c r="C663" s="118"/>
      <c r="D663" s="203"/>
      <c r="E663" s="118"/>
      <c r="F663" s="118"/>
      <c r="G663" s="118"/>
      <c r="H663" s="118"/>
      <c r="I663" s="203"/>
      <c r="J663" s="118"/>
      <c r="K663" s="118"/>
      <c r="L663" s="118"/>
      <c r="M663" s="118"/>
      <c r="N663" s="203"/>
      <c r="O663" s="118"/>
      <c r="P663" s="118"/>
      <c r="Q663" s="118"/>
      <c r="R663" s="118"/>
      <c r="S663" s="203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  <c r="AL663" s="118"/>
      <c r="AM663" s="118"/>
      <c r="AN663" s="118"/>
      <c r="AO663" s="118"/>
    </row>
    <row r="664">
      <c r="A664" s="118"/>
      <c r="B664" s="118"/>
      <c r="C664" s="118"/>
      <c r="D664" s="203"/>
      <c r="E664" s="118"/>
      <c r="F664" s="118"/>
      <c r="G664" s="118"/>
      <c r="H664" s="118"/>
      <c r="I664" s="203"/>
      <c r="J664" s="118"/>
      <c r="K664" s="118"/>
      <c r="L664" s="118"/>
      <c r="M664" s="118"/>
      <c r="N664" s="203"/>
      <c r="O664" s="118"/>
      <c r="P664" s="118"/>
      <c r="Q664" s="118"/>
      <c r="R664" s="118"/>
      <c r="S664" s="203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</row>
    <row r="665">
      <c r="A665" s="118"/>
      <c r="B665" s="118"/>
      <c r="C665" s="118"/>
      <c r="D665" s="203"/>
      <c r="E665" s="118"/>
      <c r="F665" s="118"/>
      <c r="G665" s="118"/>
      <c r="H665" s="118"/>
      <c r="I665" s="203"/>
      <c r="J665" s="118"/>
      <c r="K665" s="118"/>
      <c r="L665" s="118"/>
      <c r="M665" s="118"/>
      <c r="N665" s="203"/>
      <c r="O665" s="118"/>
      <c r="P665" s="118"/>
      <c r="Q665" s="118"/>
      <c r="R665" s="118"/>
      <c r="S665" s="203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</row>
    <row r="666">
      <c r="A666" s="118"/>
      <c r="B666" s="118"/>
      <c r="C666" s="118"/>
      <c r="D666" s="203"/>
      <c r="E666" s="118"/>
      <c r="F666" s="118"/>
      <c r="G666" s="118"/>
      <c r="H666" s="118"/>
      <c r="I666" s="203"/>
      <c r="J666" s="118"/>
      <c r="K666" s="118"/>
      <c r="L666" s="118"/>
      <c r="M666" s="118"/>
      <c r="N666" s="203"/>
      <c r="O666" s="118"/>
      <c r="P666" s="118"/>
      <c r="Q666" s="118"/>
      <c r="R666" s="118"/>
      <c r="S666" s="203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</row>
    <row r="667">
      <c r="A667" s="118"/>
      <c r="B667" s="118"/>
      <c r="C667" s="118"/>
      <c r="D667" s="203"/>
      <c r="E667" s="118"/>
      <c r="F667" s="118"/>
      <c r="G667" s="118"/>
      <c r="H667" s="118"/>
      <c r="I667" s="203"/>
      <c r="J667" s="118"/>
      <c r="K667" s="118"/>
      <c r="L667" s="118"/>
      <c r="M667" s="118"/>
      <c r="N667" s="203"/>
      <c r="O667" s="118"/>
      <c r="P667" s="118"/>
      <c r="Q667" s="118"/>
      <c r="R667" s="118"/>
      <c r="S667" s="203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</row>
    <row r="668">
      <c r="A668" s="118"/>
      <c r="B668" s="118"/>
      <c r="C668" s="118"/>
      <c r="D668" s="203"/>
      <c r="E668" s="118"/>
      <c r="F668" s="118"/>
      <c r="G668" s="118"/>
      <c r="H668" s="118"/>
      <c r="I668" s="203"/>
      <c r="J668" s="118"/>
      <c r="K668" s="118"/>
      <c r="L668" s="118"/>
      <c r="M668" s="118"/>
      <c r="N668" s="203"/>
      <c r="O668" s="118"/>
      <c r="P668" s="118"/>
      <c r="Q668" s="118"/>
      <c r="R668" s="118"/>
      <c r="S668" s="203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</row>
    <row r="669">
      <c r="A669" s="118"/>
      <c r="B669" s="118"/>
      <c r="C669" s="118"/>
      <c r="D669" s="203"/>
      <c r="E669" s="118"/>
      <c r="F669" s="118"/>
      <c r="G669" s="118"/>
      <c r="H669" s="118"/>
      <c r="I669" s="203"/>
      <c r="J669" s="118"/>
      <c r="K669" s="118"/>
      <c r="L669" s="118"/>
      <c r="M669" s="118"/>
      <c r="N669" s="203"/>
      <c r="O669" s="118"/>
      <c r="P669" s="118"/>
      <c r="Q669" s="118"/>
      <c r="R669" s="118"/>
      <c r="S669" s="203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  <c r="AL669" s="118"/>
      <c r="AM669" s="118"/>
      <c r="AN669" s="118"/>
      <c r="AO669" s="118"/>
    </row>
    <row r="670">
      <c r="A670" s="118"/>
      <c r="B670" s="118"/>
      <c r="C670" s="118"/>
      <c r="D670" s="203"/>
      <c r="E670" s="118"/>
      <c r="F670" s="118"/>
      <c r="G670" s="118"/>
      <c r="H670" s="118"/>
      <c r="I670" s="203"/>
      <c r="J670" s="118"/>
      <c r="K670" s="118"/>
      <c r="L670" s="118"/>
      <c r="M670" s="118"/>
      <c r="N670" s="203"/>
      <c r="O670" s="118"/>
      <c r="P670" s="118"/>
      <c r="Q670" s="118"/>
      <c r="R670" s="118"/>
      <c r="S670" s="203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  <c r="AL670" s="118"/>
      <c r="AM670" s="118"/>
      <c r="AN670" s="118"/>
      <c r="AO670" s="118"/>
    </row>
    <row r="671">
      <c r="A671" s="118"/>
      <c r="B671" s="118"/>
      <c r="C671" s="118"/>
      <c r="D671" s="203"/>
      <c r="E671" s="118"/>
      <c r="F671" s="118"/>
      <c r="G671" s="118"/>
      <c r="H671" s="118"/>
      <c r="I671" s="203"/>
      <c r="J671" s="118"/>
      <c r="K671" s="118"/>
      <c r="L671" s="118"/>
      <c r="M671" s="118"/>
      <c r="N671" s="203"/>
      <c r="O671" s="118"/>
      <c r="P671" s="118"/>
      <c r="Q671" s="118"/>
      <c r="R671" s="118"/>
      <c r="S671" s="203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  <c r="AL671" s="118"/>
      <c r="AM671" s="118"/>
      <c r="AN671" s="118"/>
      <c r="AO671" s="118"/>
    </row>
    <row r="672">
      <c r="A672" s="118"/>
      <c r="B672" s="118"/>
      <c r="C672" s="118"/>
      <c r="D672" s="203"/>
      <c r="E672" s="118"/>
      <c r="F672" s="118"/>
      <c r="G672" s="118"/>
      <c r="H672" s="118"/>
      <c r="I672" s="203"/>
      <c r="J672" s="118"/>
      <c r="K672" s="118"/>
      <c r="L672" s="118"/>
      <c r="M672" s="118"/>
      <c r="N672" s="203"/>
      <c r="O672" s="118"/>
      <c r="P672" s="118"/>
      <c r="Q672" s="118"/>
      <c r="R672" s="118"/>
      <c r="S672" s="203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  <c r="AL672" s="118"/>
      <c r="AM672" s="118"/>
      <c r="AN672" s="118"/>
      <c r="AO672" s="118"/>
    </row>
    <row r="673">
      <c r="A673" s="118"/>
      <c r="B673" s="118"/>
      <c r="C673" s="118"/>
      <c r="D673" s="203"/>
      <c r="E673" s="118"/>
      <c r="F673" s="118"/>
      <c r="G673" s="118"/>
      <c r="H673" s="118"/>
      <c r="I673" s="203"/>
      <c r="J673" s="118"/>
      <c r="K673" s="118"/>
      <c r="L673" s="118"/>
      <c r="M673" s="118"/>
      <c r="N673" s="203"/>
      <c r="O673" s="118"/>
      <c r="P673" s="118"/>
      <c r="Q673" s="118"/>
      <c r="R673" s="118"/>
      <c r="S673" s="203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  <c r="AL673" s="118"/>
      <c r="AM673" s="118"/>
      <c r="AN673" s="118"/>
      <c r="AO673" s="118"/>
    </row>
    <row r="674">
      <c r="A674" s="118"/>
      <c r="B674" s="118"/>
      <c r="C674" s="118"/>
      <c r="D674" s="203"/>
      <c r="E674" s="118"/>
      <c r="F674" s="118"/>
      <c r="G674" s="118"/>
      <c r="H674" s="118"/>
      <c r="I674" s="203"/>
      <c r="J674" s="118"/>
      <c r="K674" s="118"/>
      <c r="L674" s="118"/>
      <c r="M674" s="118"/>
      <c r="N674" s="203"/>
      <c r="O674" s="118"/>
      <c r="P674" s="118"/>
      <c r="Q674" s="118"/>
      <c r="R674" s="118"/>
      <c r="S674" s="203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  <c r="AL674" s="118"/>
      <c r="AM674" s="118"/>
      <c r="AN674" s="118"/>
      <c r="AO674" s="118"/>
    </row>
    <row r="675">
      <c r="A675" s="118"/>
      <c r="B675" s="118"/>
      <c r="C675" s="118"/>
      <c r="D675" s="203"/>
      <c r="E675" s="118"/>
      <c r="F675" s="118"/>
      <c r="G675" s="118"/>
      <c r="H675" s="118"/>
      <c r="I675" s="203"/>
      <c r="J675" s="118"/>
      <c r="K675" s="118"/>
      <c r="L675" s="118"/>
      <c r="M675" s="118"/>
      <c r="N675" s="203"/>
      <c r="O675" s="118"/>
      <c r="P675" s="118"/>
      <c r="Q675" s="118"/>
      <c r="R675" s="118"/>
      <c r="S675" s="203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  <c r="AL675" s="118"/>
      <c r="AM675" s="118"/>
      <c r="AN675" s="118"/>
      <c r="AO675" s="118"/>
    </row>
    <row r="676">
      <c r="A676" s="118"/>
      <c r="B676" s="118"/>
      <c r="C676" s="118"/>
      <c r="D676" s="203"/>
      <c r="E676" s="118"/>
      <c r="F676" s="118"/>
      <c r="G676" s="118"/>
      <c r="H676" s="118"/>
      <c r="I676" s="203"/>
      <c r="J676" s="118"/>
      <c r="K676" s="118"/>
      <c r="L676" s="118"/>
      <c r="M676" s="118"/>
      <c r="N676" s="203"/>
      <c r="O676" s="118"/>
      <c r="P676" s="118"/>
      <c r="Q676" s="118"/>
      <c r="R676" s="118"/>
      <c r="S676" s="203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  <c r="AL676" s="118"/>
      <c r="AM676" s="118"/>
      <c r="AN676" s="118"/>
      <c r="AO676" s="118"/>
    </row>
    <row r="677">
      <c r="A677" s="118"/>
      <c r="B677" s="118"/>
      <c r="C677" s="118"/>
      <c r="D677" s="203"/>
      <c r="E677" s="118"/>
      <c r="F677" s="118"/>
      <c r="G677" s="118"/>
      <c r="H677" s="118"/>
      <c r="I677" s="203"/>
      <c r="J677" s="118"/>
      <c r="K677" s="118"/>
      <c r="L677" s="118"/>
      <c r="M677" s="118"/>
      <c r="N677" s="203"/>
      <c r="O677" s="118"/>
      <c r="P677" s="118"/>
      <c r="Q677" s="118"/>
      <c r="R677" s="118"/>
      <c r="S677" s="203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  <c r="AL677" s="118"/>
      <c r="AM677" s="118"/>
      <c r="AN677" s="118"/>
      <c r="AO677" s="118"/>
    </row>
    <row r="678">
      <c r="A678" s="118"/>
      <c r="B678" s="118"/>
      <c r="C678" s="118"/>
      <c r="D678" s="203"/>
      <c r="E678" s="118"/>
      <c r="F678" s="118"/>
      <c r="G678" s="118"/>
      <c r="H678" s="118"/>
      <c r="I678" s="203"/>
      <c r="J678" s="118"/>
      <c r="K678" s="118"/>
      <c r="L678" s="118"/>
      <c r="M678" s="118"/>
      <c r="N678" s="203"/>
      <c r="O678" s="118"/>
      <c r="P678" s="118"/>
      <c r="Q678" s="118"/>
      <c r="R678" s="118"/>
      <c r="S678" s="203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</row>
    <row r="679">
      <c r="A679" s="118"/>
      <c r="B679" s="118"/>
      <c r="C679" s="118"/>
      <c r="D679" s="203"/>
      <c r="E679" s="118"/>
      <c r="F679" s="118"/>
      <c r="G679" s="118"/>
      <c r="H679" s="118"/>
      <c r="I679" s="203"/>
      <c r="J679" s="118"/>
      <c r="K679" s="118"/>
      <c r="L679" s="118"/>
      <c r="M679" s="118"/>
      <c r="N679" s="203"/>
      <c r="O679" s="118"/>
      <c r="P679" s="118"/>
      <c r="Q679" s="118"/>
      <c r="R679" s="118"/>
      <c r="S679" s="203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</row>
    <row r="680">
      <c r="A680" s="118"/>
      <c r="B680" s="118"/>
      <c r="C680" s="118"/>
      <c r="D680" s="203"/>
      <c r="E680" s="118"/>
      <c r="F680" s="118"/>
      <c r="G680" s="118"/>
      <c r="H680" s="118"/>
      <c r="I680" s="203"/>
      <c r="J680" s="118"/>
      <c r="K680" s="118"/>
      <c r="L680" s="118"/>
      <c r="M680" s="118"/>
      <c r="N680" s="203"/>
      <c r="O680" s="118"/>
      <c r="P680" s="118"/>
      <c r="Q680" s="118"/>
      <c r="R680" s="118"/>
      <c r="S680" s="203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</row>
    <row r="681">
      <c r="A681" s="118"/>
      <c r="B681" s="118"/>
      <c r="C681" s="118"/>
      <c r="D681" s="203"/>
      <c r="E681" s="118"/>
      <c r="F681" s="118"/>
      <c r="G681" s="118"/>
      <c r="H681" s="118"/>
      <c r="I681" s="203"/>
      <c r="J681" s="118"/>
      <c r="K681" s="118"/>
      <c r="L681" s="118"/>
      <c r="M681" s="118"/>
      <c r="N681" s="203"/>
      <c r="O681" s="118"/>
      <c r="P681" s="118"/>
      <c r="Q681" s="118"/>
      <c r="R681" s="118"/>
      <c r="S681" s="203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</row>
    <row r="682">
      <c r="A682" s="118"/>
      <c r="B682" s="118"/>
      <c r="C682" s="118"/>
      <c r="D682" s="203"/>
      <c r="E682" s="118"/>
      <c r="F682" s="118"/>
      <c r="G682" s="118"/>
      <c r="H682" s="118"/>
      <c r="I682" s="203"/>
      <c r="J682" s="118"/>
      <c r="K682" s="118"/>
      <c r="L682" s="118"/>
      <c r="M682" s="118"/>
      <c r="N682" s="203"/>
      <c r="O682" s="118"/>
      <c r="P682" s="118"/>
      <c r="Q682" s="118"/>
      <c r="R682" s="118"/>
      <c r="S682" s="203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</row>
    <row r="683">
      <c r="A683" s="118"/>
      <c r="B683" s="118"/>
      <c r="C683" s="118"/>
      <c r="D683" s="203"/>
      <c r="E683" s="118"/>
      <c r="F683" s="118"/>
      <c r="G683" s="118"/>
      <c r="H683" s="118"/>
      <c r="I683" s="203"/>
      <c r="J683" s="118"/>
      <c r="K683" s="118"/>
      <c r="L683" s="118"/>
      <c r="M683" s="118"/>
      <c r="N683" s="203"/>
      <c r="O683" s="118"/>
      <c r="P683" s="118"/>
      <c r="Q683" s="118"/>
      <c r="R683" s="118"/>
      <c r="S683" s="203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  <c r="AL683" s="118"/>
      <c r="AM683" s="118"/>
      <c r="AN683" s="118"/>
      <c r="AO683" s="118"/>
    </row>
    <row r="684">
      <c r="A684" s="118"/>
      <c r="B684" s="118"/>
      <c r="C684" s="118"/>
      <c r="D684" s="203"/>
      <c r="E684" s="118"/>
      <c r="F684" s="118"/>
      <c r="G684" s="118"/>
      <c r="H684" s="118"/>
      <c r="I684" s="203"/>
      <c r="J684" s="118"/>
      <c r="K684" s="118"/>
      <c r="L684" s="118"/>
      <c r="M684" s="118"/>
      <c r="N684" s="203"/>
      <c r="O684" s="118"/>
      <c r="P684" s="118"/>
      <c r="Q684" s="118"/>
      <c r="R684" s="118"/>
      <c r="S684" s="203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</row>
    <row r="685">
      <c r="A685" s="118"/>
      <c r="B685" s="118"/>
      <c r="C685" s="118"/>
      <c r="D685" s="203"/>
      <c r="E685" s="118"/>
      <c r="F685" s="118"/>
      <c r="G685" s="118"/>
      <c r="H685" s="118"/>
      <c r="I685" s="203"/>
      <c r="J685" s="118"/>
      <c r="K685" s="118"/>
      <c r="L685" s="118"/>
      <c r="M685" s="118"/>
      <c r="N685" s="203"/>
      <c r="O685" s="118"/>
      <c r="P685" s="118"/>
      <c r="Q685" s="118"/>
      <c r="R685" s="118"/>
      <c r="S685" s="203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</row>
    <row r="686">
      <c r="A686" s="118"/>
      <c r="B686" s="118"/>
      <c r="C686" s="118"/>
      <c r="D686" s="203"/>
      <c r="E686" s="118"/>
      <c r="F686" s="118"/>
      <c r="G686" s="118"/>
      <c r="H686" s="118"/>
      <c r="I686" s="203"/>
      <c r="J686" s="118"/>
      <c r="K686" s="118"/>
      <c r="L686" s="118"/>
      <c r="M686" s="118"/>
      <c r="N686" s="203"/>
      <c r="O686" s="118"/>
      <c r="P686" s="118"/>
      <c r="Q686" s="118"/>
      <c r="R686" s="118"/>
      <c r="S686" s="203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  <c r="AL686" s="118"/>
      <c r="AM686" s="118"/>
      <c r="AN686" s="118"/>
      <c r="AO686" s="118"/>
    </row>
    <row r="687">
      <c r="A687" s="118"/>
      <c r="B687" s="118"/>
      <c r="C687" s="118"/>
      <c r="D687" s="203"/>
      <c r="E687" s="118"/>
      <c r="F687" s="118"/>
      <c r="G687" s="118"/>
      <c r="H687" s="118"/>
      <c r="I687" s="203"/>
      <c r="J687" s="118"/>
      <c r="K687" s="118"/>
      <c r="L687" s="118"/>
      <c r="M687" s="118"/>
      <c r="N687" s="203"/>
      <c r="O687" s="118"/>
      <c r="P687" s="118"/>
      <c r="Q687" s="118"/>
      <c r="R687" s="118"/>
      <c r="S687" s="203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  <c r="AL687" s="118"/>
      <c r="AM687" s="118"/>
      <c r="AN687" s="118"/>
      <c r="AO687" s="118"/>
    </row>
    <row r="688">
      <c r="A688" s="118"/>
      <c r="B688" s="118"/>
      <c r="C688" s="118"/>
      <c r="D688" s="203"/>
      <c r="E688" s="118"/>
      <c r="F688" s="118"/>
      <c r="G688" s="118"/>
      <c r="H688" s="118"/>
      <c r="I688" s="203"/>
      <c r="J688" s="118"/>
      <c r="K688" s="118"/>
      <c r="L688" s="118"/>
      <c r="M688" s="118"/>
      <c r="N688" s="203"/>
      <c r="O688" s="118"/>
      <c r="P688" s="118"/>
      <c r="Q688" s="118"/>
      <c r="R688" s="118"/>
      <c r="S688" s="203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  <c r="AL688" s="118"/>
      <c r="AM688" s="118"/>
      <c r="AN688" s="118"/>
      <c r="AO688" s="118"/>
    </row>
    <row r="689">
      <c r="A689" s="118"/>
      <c r="B689" s="118"/>
      <c r="C689" s="118"/>
      <c r="D689" s="203"/>
      <c r="E689" s="118"/>
      <c r="F689" s="118"/>
      <c r="G689" s="118"/>
      <c r="H689" s="118"/>
      <c r="I689" s="203"/>
      <c r="J689" s="118"/>
      <c r="K689" s="118"/>
      <c r="L689" s="118"/>
      <c r="M689" s="118"/>
      <c r="N689" s="203"/>
      <c r="O689" s="118"/>
      <c r="P689" s="118"/>
      <c r="Q689" s="118"/>
      <c r="R689" s="118"/>
      <c r="S689" s="203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  <c r="AL689" s="118"/>
      <c r="AM689" s="118"/>
      <c r="AN689" s="118"/>
      <c r="AO689" s="118"/>
    </row>
    <row r="690">
      <c r="A690" s="118"/>
      <c r="B690" s="118"/>
      <c r="C690" s="118"/>
      <c r="D690" s="203"/>
      <c r="E690" s="118"/>
      <c r="F690" s="118"/>
      <c r="G690" s="118"/>
      <c r="H690" s="118"/>
      <c r="I690" s="203"/>
      <c r="J690" s="118"/>
      <c r="K690" s="118"/>
      <c r="L690" s="118"/>
      <c r="M690" s="118"/>
      <c r="N690" s="203"/>
      <c r="O690" s="118"/>
      <c r="P690" s="118"/>
      <c r="Q690" s="118"/>
      <c r="R690" s="118"/>
      <c r="S690" s="203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  <c r="AL690" s="118"/>
      <c r="AM690" s="118"/>
      <c r="AN690" s="118"/>
      <c r="AO690" s="118"/>
    </row>
    <row r="691">
      <c r="A691" s="118"/>
      <c r="B691" s="118"/>
      <c r="C691" s="118"/>
      <c r="D691" s="203"/>
      <c r="E691" s="118"/>
      <c r="F691" s="118"/>
      <c r="G691" s="118"/>
      <c r="H691" s="118"/>
      <c r="I691" s="203"/>
      <c r="J691" s="118"/>
      <c r="K691" s="118"/>
      <c r="L691" s="118"/>
      <c r="M691" s="118"/>
      <c r="N691" s="203"/>
      <c r="O691" s="118"/>
      <c r="P691" s="118"/>
      <c r="Q691" s="118"/>
      <c r="R691" s="118"/>
      <c r="S691" s="203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  <c r="AL691" s="118"/>
      <c r="AM691" s="118"/>
      <c r="AN691" s="118"/>
      <c r="AO691" s="118"/>
    </row>
    <row r="692">
      <c r="A692" s="118"/>
      <c r="B692" s="118"/>
      <c r="C692" s="118"/>
      <c r="D692" s="203"/>
      <c r="E692" s="118"/>
      <c r="F692" s="118"/>
      <c r="G692" s="118"/>
      <c r="H692" s="118"/>
      <c r="I692" s="203"/>
      <c r="J692" s="118"/>
      <c r="K692" s="118"/>
      <c r="L692" s="118"/>
      <c r="M692" s="118"/>
      <c r="N692" s="203"/>
      <c r="O692" s="118"/>
      <c r="P692" s="118"/>
      <c r="Q692" s="118"/>
      <c r="R692" s="118"/>
      <c r="S692" s="203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</row>
    <row r="693">
      <c r="A693" s="118"/>
      <c r="B693" s="118"/>
      <c r="C693" s="118"/>
      <c r="D693" s="203"/>
      <c r="E693" s="118"/>
      <c r="F693" s="118"/>
      <c r="G693" s="118"/>
      <c r="H693" s="118"/>
      <c r="I693" s="203"/>
      <c r="J693" s="118"/>
      <c r="K693" s="118"/>
      <c r="L693" s="118"/>
      <c r="M693" s="118"/>
      <c r="N693" s="203"/>
      <c r="O693" s="118"/>
      <c r="P693" s="118"/>
      <c r="Q693" s="118"/>
      <c r="R693" s="118"/>
      <c r="S693" s="203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</row>
    <row r="694">
      <c r="A694" s="118"/>
      <c r="B694" s="118"/>
      <c r="C694" s="118"/>
      <c r="D694" s="203"/>
      <c r="E694" s="118"/>
      <c r="F694" s="118"/>
      <c r="G694" s="118"/>
      <c r="H694" s="118"/>
      <c r="I694" s="203"/>
      <c r="J694" s="118"/>
      <c r="K694" s="118"/>
      <c r="L694" s="118"/>
      <c r="M694" s="118"/>
      <c r="N694" s="203"/>
      <c r="O694" s="118"/>
      <c r="P694" s="118"/>
      <c r="Q694" s="118"/>
      <c r="R694" s="118"/>
      <c r="S694" s="203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</row>
    <row r="695">
      <c r="A695" s="118"/>
      <c r="B695" s="118"/>
      <c r="C695" s="118"/>
      <c r="D695" s="203"/>
      <c r="E695" s="118"/>
      <c r="F695" s="118"/>
      <c r="G695" s="118"/>
      <c r="H695" s="118"/>
      <c r="I695" s="203"/>
      <c r="J695" s="118"/>
      <c r="K695" s="118"/>
      <c r="L695" s="118"/>
      <c r="M695" s="118"/>
      <c r="N695" s="203"/>
      <c r="O695" s="118"/>
      <c r="P695" s="118"/>
      <c r="Q695" s="118"/>
      <c r="R695" s="118"/>
      <c r="S695" s="203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</row>
    <row r="696">
      <c r="A696" s="118"/>
      <c r="B696" s="118"/>
      <c r="C696" s="118"/>
      <c r="D696" s="203"/>
      <c r="E696" s="118"/>
      <c r="F696" s="118"/>
      <c r="G696" s="118"/>
      <c r="H696" s="118"/>
      <c r="I696" s="203"/>
      <c r="J696" s="118"/>
      <c r="K696" s="118"/>
      <c r="L696" s="118"/>
      <c r="M696" s="118"/>
      <c r="N696" s="203"/>
      <c r="O696" s="118"/>
      <c r="P696" s="118"/>
      <c r="Q696" s="118"/>
      <c r="R696" s="118"/>
      <c r="S696" s="203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</row>
    <row r="697">
      <c r="A697" s="118"/>
      <c r="B697" s="118"/>
      <c r="C697" s="118"/>
      <c r="D697" s="203"/>
      <c r="E697" s="118"/>
      <c r="F697" s="118"/>
      <c r="G697" s="118"/>
      <c r="H697" s="118"/>
      <c r="I697" s="203"/>
      <c r="J697" s="118"/>
      <c r="K697" s="118"/>
      <c r="L697" s="118"/>
      <c r="M697" s="118"/>
      <c r="N697" s="203"/>
      <c r="O697" s="118"/>
      <c r="P697" s="118"/>
      <c r="Q697" s="118"/>
      <c r="R697" s="118"/>
      <c r="S697" s="203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  <c r="AL697" s="118"/>
      <c r="AM697" s="118"/>
      <c r="AN697" s="118"/>
      <c r="AO697" s="118"/>
    </row>
    <row r="698">
      <c r="A698" s="118"/>
      <c r="B698" s="118"/>
      <c r="C698" s="118"/>
      <c r="D698" s="203"/>
      <c r="E698" s="118"/>
      <c r="F698" s="118"/>
      <c r="G698" s="118"/>
      <c r="H698" s="118"/>
      <c r="I698" s="203"/>
      <c r="J698" s="118"/>
      <c r="K698" s="118"/>
      <c r="L698" s="118"/>
      <c r="M698" s="118"/>
      <c r="N698" s="203"/>
      <c r="O698" s="118"/>
      <c r="P698" s="118"/>
      <c r="Q698" s="118"/>
      <c r="R698" s="118"/>
      <c r="S698" s="203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  <c r="AL698" s="118"/>
      <c r="AM698" s="118"/>
      <c r="AN698" s="118"/>
      <c r="AO698" s="118"/>
    </row>
    <row r="699">
      <c r="A699" s="118"/>
      <c r="B699" s="118"/>
      <c r="C699" s="118"/>
      <c r="D699" s="203"/>
      <c r="E699" s="118"/>
      <c r="F699" s="118"/>
      <c r="G699" s="118"/>
      <c r="H699" s="118"/>
      <c r="I699" s="203"/>
      <c r="J699" s="118"/>
      <c r="K699" s="118"/>
      <c r="L699" s="118"/>
      <c r="M699" s="118"/>
      <c r="N699" s="203"/>
      <c r="O699" s="118"/>
      <c r="P699" s="118"/>
      <c r="Q699" s="118"/>
      <c r="R699" s="118"/>
      <c r="S699" s="203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</row>
    <row r="700">
      <c r="A700" s="118"/>
      <c r="B700" s="118"/>
      <c r="C700" s="118"/>
      <c r="D700" s="203"/>
      <c r="E700" s="118"/>
      <c r="F700" s="118"/>
      <c r="G700" s="118"/>
      <c r="H700" s="118"/>
      <c r="I700" s="203"/>
      <c r="J700" s="118"/>
      <c r="K700" s="118"/>
      <c r="L700" s="118"/>
      <c r="M700" s="118"/>
      <c r="N700" s="203"/>
      <c r="O700" s="118"/>
      <c r="P700" s="118"/>
      <c r="Q700" s="118"/>
      <c r="R700" s="118"/>
      <c r="S700" s="203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  <c r="AL700" s="118"/>
      <c r="AM700" s="118"/>
      <c r="AN700" s="118"/>
      <c r="AO700" s="118"/>
    </row>
    <row r="701">
      <c r="A701" s="118"/>
      <c r="B701" s="118"/>
      <c r="C701" s="118"/>
      <c r="D701" s="203"/>
      <c r="E701" s="118"/>
      <c r="F701" s="118"/>
      <c r="G701" s="118"/>
      <c r="H701" s="118"/>
      <c r="I701" s="203"/>
      <c r="J701" s="118"/>
      <c r="K701" s="118"/>
      <c r="L701" s="118"/>
      <c r="M701" s="118"/>
      <c r="N701" s="203"/>
      <c r="O701" s="118"/>
      <c r="P701" s="118"/>
      <c r="Q701" s="118"/>
      <c r="R701" s="118"/>
      <c r="S701" s="203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  <c r="AL701" s="118"/>
      <c r="AM701" s="118"/>
      <c r="AN701" s="118"/>
      <c r="AO701" s="118"/>
    </row>
    <row r="702">
      <c r="A702" s="118"/>
      <c r="B702" s="118"/>
      <c r="C702" s="118"/>
      <c r="D702" s="203"/>
      <c r="E702" s="118"/>
      <c r="F702" s="118"/>
      <c r="G702" s="118"/>
      <c r="H702" s="118"/>
      <c r="I702" s="203"/>
      <c r="J702" s="118"/>
      <c r="K702" s="118"/>
      <c r="L702" s="118"/>
      <c r="M702" s="118"/>
      <c r="N702" s="203"/>
      <c r="O702" s="118"/>
      <c r="P702" s="118"/>
      <c r="Q702" s="118"/>
      <c r="R702" s="118"/>
      <c r="S702" s="203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  <c r="AL702" s="118"/>
      <c r="AM702" s="118"/>
      <c r="AN702" s="118"/>
      <c r="AO702" s="118"/>
    </row>
    <row r="703">
      <c r="A703" s="118"/>
      <c r="B703" s="118"/>
      <c r="C703" s="118"/>
      <c r="D703" s="203"/>
      <c r="E703" s="118"/>
      <c r="F703" s="118"/>
      <c r="G703" s="118"/>
      <c r="H703" s="118"/>
      <c r="I703" s="203"/>
      <c r="J703" s="118"/>
      <c r="K703" s="118"/>
      <c r="L703" s="118"/>
      <c r="M703" s="118"/>
      <c r="N703" s="203"/>
      <c r="O703" s="118"/>
      <c r="P703" s="118"/>
      <c r="Q703" s="118"/>
      <c r="R703" s="118"/>
      <c r="S703" s="203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  <c r="AL703" s="118"/>
      <c r="AM703" s="118"/>
      <c r="AN703" s="118"/>
      <c r="AO703" s="118"/>
    </row>
    <row r="704">
      <c r="A704" s="118"/>
      <c r="B704" s="118"/>
      <c r="C704" s="118"/>
      <c r="D704" s="203"/>
      <c r="E704" s="118"/>
      <c r="F704" s="118"/>
      <c r="G704" s="118"/>
      <c r="H704" s="118"/>
      <c r="I704" s="203"/>
      <c r="J704" s="118"/>
      <c r="K704" s="118"/>
      <c r="L704" s="118"/>
      <c r="M704" s="118"/>
      <c r="N704" s="203"/>
      <c r="O704" s="118"/>
      <c r="P704" s="118"/>
      <c r="Q704" s="118"/>
      <c r="R704" s="118"/>
      <c r="S704" s="203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  <c r="AL704" s="118"/>
      <c r="AM704" s="118"/>
      <c r="AN704" s="118"/>
      <c r="AO704" s="118"/>
    </row>
    <row r="705">
      <c r="A705" s="118"/>
      <c r="B705" s="118"/>
      <c r="C705" s="118"/>
      <c r="D705" s="203"/>
      <c r="E705" s="118"/>
      <c r="F705" s="118"/>
      <c r="G705" s="118"/>
      <c r="H705" s="118"/>
      <c r="I705" s="203"/>
      <c r="J705" s="118"/>
      <c r="K705" s="118"/>
      <c r="L705" s="118"/>
      <c r="M705" s="118"/>
      <c r="N705" s="203"/>
      <c r="O705" s="118"/>
      <c r="P705" s="118"/>
      <c r="Q705" s="118"/>
      <c r="R705" s="118"/>
      <c r="S705" s="203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  <c r="AL705" s="118"/>
      <c r="AM705" s="118"/>
      <c r="AN705" s="118"/>
      <c r="AO705" s="118"/>
    </row>
    <row r="706">
      <c r="A706" s="118"/>
      <c r="B706" s="118"/>
      <c r="C706" s="118"/>
      <c r="D706" s="203"/>
      <c r="E706" s="118"/>
      <c r="F706" s="118"/>
      <c r="G706" s="118"/>
      <c r="H706" s="118"/>
      <c r="I706" s="203"/>
      <c r="J706" s="118"/>
      <c r="K706" s="118"/>
      <c r="L706" s="118"/>
      <c r="M706" s="118"/>
      <c r="N706" s="203"/>
      <c r="O706" s="118"/>
      <c r="P706" s="118"/>
      <c r="Q706" s="118"/>
      <c r="R706" s="118"/>
      <c r="S706" s="203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  <c r="AL706" s="118"/>
      <c r="AM706" s="118"/>
      <c r="AN706" s="118"/>
      <c r="AO706" s="118"/>
    </row>
    <row r="707">
      <c r="A707" s="118"/>
      <c r="B707" s="118"/>
      <c r="C707" s="118"/>
      <c r="D707" s="203"/>
      <c r="E707" s="118"/>
      <c r="F707" s="118"/>
      <c r="G707" s="118"/>
      <c r="H707" s="118"/>
      <c r="I707" s="203"/>
      <c r="J707" s="118"/>
      <c r="K707" s="118"/>
      <c r="L707" s="118"/>
      <c r="M707" s="118"/>
      <c r="N707" s="203"/>
      <c r="O707" s="118"/>
      <c r="P707" s="118"/>
      <c r="Q707" s="118"/>
      <c r="R707" s="118"/>
      <c r="S707" s="203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  <c r="AL707" s="118"/>
      <c r="AM707" s="118"/>
      <c r="AN707" s="118"/>
      <c r="AO707" s="118"/>
    </row>
    <row r="708">
      <c r="A708" s="118"/>
      <c r="B708" s="118"/>
      <c r="C708" s="118"/>
      <c r="D708" s="203"/>
      <c r="E708" s="118"/>
      <c r="F708" s="118"/>
      <c r="G708" s="118"/>
      <c r="H708" s="118"/>
      <c r="I708" s="203"/>
      <c r="J708" s="118"/>
      <c r="K708" s="118"/>
      <c r="L708" s="118"/>
      <c r="M708" s="118"/>
      <c r="N708" s="203"/>
      <c r="O708" s="118"/>
      <c r="P708" s="118"/>
      <c r="Q708" s="118"/>
      <c r="R708" s="118"/>
      <c r="S708" s="203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  <c r="AL708" s="118"/>
      <c r="AM708" s="118"/>
      <c r="AN708" s="118"/>
      <c r="AO708" s="118"/>
    </row>
    <row r="709">
      <c r="A709" s="118"/>
      <c r="B709" s="118"/>
      <c r="C709" s="118"/>
      <c r="D709" s="203"/>
      <c r="E709" s="118"/>
      <c r="F709" s="118"/>
      <c r="G709" s="118"/>
      <c r="H709" s="118"/>
      <c r="I709" s="203"/>
      <c r="J709" s="118"/>
      <c r="K709" s="118"/>
      <c r="L709" s="118"/>
      <c r="M709" s="118"/>
      <c r="N709" s="203"/>
      <c r="O709" s="118"/>
      <c r="P709" s="118"/>
      <c r="Q709" s="118"/>
      <c r="R709" s="118"/>
      <c r="S709" s="203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</row>
    <row r="710">
      <c r="A710" s="118"/>
      <c r="B710" s="118"/>
      <c r="C710" s="118"/>
      <c r="D710" s="203"/>
      <c r="E710" s="118"/>
      <c r="F710" s="118"/>
      <c r="G710" s="118"/>
      <c r="H710" s="118"/>
      <c r="I710" s="203"/>
      <c r="J710" s="118"/>
      <c r="K710" s="118"/>
      <c r="L710" s="118"/>
      <c r="M710" s="118"/>
      <c r="N710" s="203"/>
      <c r="O710" s="118"/>
      <c r="P710" s="118"/>
      <c r="Q710" s="118"/>
      <c r="R710" s="118"/>
      <c r="S710" s="203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  <c r="AL710" s="118"/>
      <c r="AM710" s="118"/>
      <c r="AN710" s="118"/>
      <c r="AO710" s="118"/>
    </row>
    <row r="711">
      <c r="A711" s="118"/>
      <c r="B711" s="118"/>
      <c r="C711" s="118"/>
      <c r="D711" s="203"/>
      <c r="E711" s="118"/>
      <c r="F711" s="118"/>
      <c r="G711" s="118"/>
      <c r="H711" s="118"/>
      <c r="I711" s="203"/>
      <c r="J711" s="118"/>
      <c r="K711" s="118"/>
      <c r="L711" s="118"/>
      <c r="M711" s="118"/>
      <c r="N711" s="203"/>
      <c r="O711" s="118"/>
      <c r="P711" s="118"/>
      <c r="Q711" s="118"/>
      <c r="R711" s="118"/>
      <c r="S711" s="203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</row>
    <row r="712">
      <c r="A712" s="118"/>
      <c r="B712" s="118"/>
      <c r="C712" s="118"/>
      <c r="D712" s="203"/>
      <c r="E712" s="118"/>
      <c r="F712" s="118"/>
      <c r="G712" s="118"/>
      <c r="H712" s="118"/>
      <c r="I712" s="203"/>
      <c r="J712" s="118"/>
      <c r="K712" s="118"/>
      <c r="L712" s="118"/>
      <c r="M712" s="118"/>
      <c r="N712" s="203"/>
      <c r="O712" s="118"/>
      <c r="P712" s="118"/>
      <c r="Q712" s="118"/>
      <c r="R712" s="118"/>
      <c r="S712" s="203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  <c r="AL712" s="118"/>
      <c r="AM712" s="118"/>
      <c r="AN712" s="118"/>
      <c r="AO712" s="118"/>
    </row>
    <row r="713">
      <c r="A713" s="118"/>
      <c r="B713" s="118"/>
      <c r="C713" s="118"/>
      <c r="D713" s="203"/>
      <c r="E713" s="118"/>
      <c r="F713" s="118"/>
      <c r="G713" s="118"/>
      <c r="H713" s="118"/>
      <c r="I713" s="203"/>
      <c r="J713" s="118"/>
      <c r="K713" s="118"/>
      <c r="L713" s="118"/>
      <c r="M713" s="118"/>
      <c r="N713" s="203"/>
      <c r="O713" s="118"/>
      <c r="P713" s="118"/>
      <c r="Q713" s="118"/>
      <c r="R713" s="118"/>
      <c r="S713" s="203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</row>
    <row r="714">
      <c r="A714" s="118"/>
      <c r="B714" s="118"/>
      <c r="C714" s="118"/>
      <c r="D714" s="203"/>
      <c r="E714" s="118"/>
      <c r="F714" s="118"/>
      <c r="G714" s="118"/>
      <c r="H714" s="118"/>
      <c r="I714" s="203"/>
      <c r="J714" s="118"/>
      <c r="K714" s="118"/>
      <c r="L714" s="118"/>
      <c r="M714" s="118"/>
      <c r="N714" s="203"/>
      <c r="O714" s="118"/>
      <c r="P714" s="118"/>
      <c r="Q714" s="118"/>
      <c r="R714" s="118"/>
      <c r="S714" s="203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  <c r="AL714" s="118"/>
      <c r="AM714" s="118"/>
      <c r="AN714" s="118"/>
      <c r="AO714" s="118"/>
    </row>
    <row r="715">
      <c r="A715" s="118"/>
      <c r="B715" s="118"/>
      <c r="C715" s="118"/>
      <c r="D715" s="203"/>
      <c r="E715" s="118"/>
      <c r="F715" s="118"/>
      <c r="G715" s="118"/>
      <c r="H715" s="118"/>
      <c r="I715" s="203"/>
      <c r="J715" s="118"/>
      <c r="K715" s="118"/>
      <c r="L715" s="118"/>
      <c r="M715" s="118"/>
      <c r="N715" s="203"/>
      <c r="O715" s="118"/>
      <c r="P715" s="118"/>
      <c r="Q715" s="118"/>
      <c r="R715" s="118"/>
      <c r="S715" s="203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</row>
    <row r="716">
      <c r="A716" s="118"/>
      <c r="B716" s="118"/>
      <c r="C716" s="118"/>
      <c r="D716" s="203"/>
      <c r="E716" s="118"/>
      <c r="F716" s="118"/>
      <c r="G716" s="118"/>
      <c r="H716" s="118"/>
      <c r="I716" s="203"/>
      <c r="J716" s="118"/>
      <c r="K716" s="118"/>
      <c r="L716" s="118"/>
      <c r="M716" s="118"/>
      <c r="N716" s="203"/>
      <c r="O716" s="118"/>
      <c r="P716" s="118"/>
      <c r="Q716" s="118"/>
      <c r="R716" s="118"/>
      <c r="S716" s="203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  <c r="AL716" s="118"/>
      <c r="AM716" s="118"/>
      <c r="AN716" s="118"/>
      <c r="AO716" s="118"/>
    </row>
    <row r="717">
      <c r="A717" s="118"/>
      <c r="B717" s="118"/>
      <c r="C717" s="118"/>
      <c r="D717" s="203"/>
      <c r="E717" s="118"/>
      <c r="F717" s="118"/>
      <c r="G717" s="118"/>
      <c r="H717" s="118"/>
      <c r="I717" s="203"/>
      <c r="J717" s="118"/>
      <c r="K717" s="118"/>
      <c r="L717" s="118"/>
      <c r="M717" s="118"/>
      <c r="N717" s="203"/>
      <c r="O717" s="118"/>
      <c r="P717" s="118"/>
      <c r="Q717" s="118"/>
      <c r="R717" s="118"/>
      <c r="S717" s="203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  <c r="AL717" s="118"/>
      <c r="AM717" s="118"/>
      <c r="AN717" s="118"/>
      <c r="AO717" s="118"/>
    </row>
    <row r="718">
      <c r="A718" s="118"/>
      <c r="B718" s="118"/>
      <c r="C718" s="118"/>
      <c r="D718" s="203"/>
      <c r="E718" s="118"/>
      <c r="F718" s="118"/>
      <c r="G718" s="118"/>
      <c r="H718" s="118"/>
      <c r="I718" s="203"/>
      <c r="J718" s="118"/>
      <c r="K718" s="118"/>
      <c r="L718" s="118"/>
      <c r="M718" s="118"/>
      <c r="N718" s="203"/>
      <c r="O718" s="118"/>
      <c r="P718" s="118"/>
      <c r="Q718" s="118"/>
      <c r="R718" s="118"/>
      <c r="S718" s="203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  <c r="AL718" s="118"/>
      <c r="AM718" s="118"/>
      <c r="AN718" s="118"/>
      <c r="AO718" s="118"/>
    </row>
    <row r="719">
      <c r="A719" s="118"/>
      <c r="B719" s="118"/>
      <c r="C719" s="118"/>
      <c r="D719" s="203"/>
      <c r="E719" s="118"/>
      <c r="F719" s="118"/>
      <c r="G719" s="118"/>
      <c r="H719" s="118"/>
      <c r="I719" s="203"/>
      <c r="J719" s="118"/>
      <c r="K719" s="118"/>
      <c r="L719" s="118"/>
      <c r="M719" s="118"/>
      <c r="N719" s="203"/>
      <c r="O719" s="118"/>
      <c r="P719" s="118"/>
      <c r="Q719" s="118"/>
      <c r="R719" s="118"/>
      <c r="S719" s="203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  <c r="AL719" s="118"/>
      <c r="AM719" s="118"/>
      <c r="AN719" s="118"/>
      <c r="AO719" s="118"/>
    </row>
    <row r="720">
      <c r="A720" s="118"/>
      <c r="B720" s="118"/>
      <c r="C720" s="118"/>
      <c r="D720" s="203"/>
      <c r="E720" s="118"/>
      <c r="F720" s="118"/>
      <c r="G720" s="118"/>
      <c r="H720" s="118"/>
      <c r="I720" s="203"/>
      <c r="J720" s="118"/>
      <c r="K720" s="118"/>
      <c r="L720" s="118"/>
      <c r="M720" s="118"/>
      <c r="N720" s="203"/>
      <c r="O720" s="118"/>
      <c r="P720" s="118"/>
      <c r="Q720" s="118"/>
      <c r="R720" s="118"/>
      <c r="S720" s="203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  <c r="AL720" s="118"/>
      <c r="AM720" s="118"/>
      <c r="AN720" s="118"/>
      <c r="AO720" s="118"/>
    </row>
    <row r="721">
      <c r="A721" s="118"/>
      <c r="B721" s="118"/>
      <c r="C721" s="118"/>
      <c r="D721" s="203"/>
      <c r="E721" s="118"/>
      <c r="F721" s="118"/>
      <c r="G721" s="118"/>
      <c r="H721" s="118"/>
      <c r="I721" s="203"/>
      <c r="J721" s="118"/>
      <c r="K721" s="118"/>
      <c r="L721" s="118"/>
      <c r="M721" s="118"/>
      <c r="N721" s="203"/>
      <c r="O721" s="118"/>
      <c r="P721" s="118"/>
      <c r="Q721" s="118"/>
      <c r="R721" s="118"/>
      <c r="S721" s="203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</row>
    <row r="722">
      <c r="A722" s="118"/>
      <c r="B722" s="118"/>
      <c r="C722" s="118"/>
      <c r="D722" s="203"/>
      <c r="E722" s="118"/>
      <c r="F722" s="118"/>
      <c r="G722" s="118"/>
      <c r="H722" s="118"/>
      <c r="I722" s="203"/>
      <c r="J722" s="118"/>
      <c r="K722" s="118"/>
      <c r="L722" s="118"/>
      <c r="M722" s="118"/>
      <c r="N722" s="203"/>
      <c r="O722" s="118"/>
      <c r="P722" s="118"/>
      <c r="Q722" s="118"/>
      <c r="R722" s="118"/>
      <c r="S722" s="203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</row>
    <row r="723">
      <c r="A723" s="118"/>
      <c r="B723" s="118"/>
      <c r="C723" s="118"/>
      <c r="D723" s="203"/>
      <c r="E723" s="118"/>
      <c r="F723" s="118"/>
      <c r="G723" s="118"/>
      <c r="H723" s="118"/>
      <c r="I723" s="203"/>
      <c r="J723" s="118"/>
      <c r="K723" s="118"/>
      <c r="L723" s="118"/>
      <c r="M723" s="118"/>
      <c r="N723" s="203"/>
      <c r="O723" s="118"/>
      <c r="P723" s="118"/>
      <c r="Q723" s="118"/>
      <c r="R723" s="118"/>
      <c r="S723" s="203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  <c r="AL723" s="118"/>
      <c r="AM723" s="118"/>
      <c r="AN723" s="118"/>
      <c r="AO723" s="118"/>
    </row>
    <row r="724">
      <c r="A724" s="118"/>
      <c r="B724" s="118"/>
      <c r="C724" s="118"/>
      <c r="D724" s="203"/>
      <c r="E724" s="118"/>
      <c r="F724" s="118"/>
      <c r="G724" s="118"/>
      <c r="H724" s="118"/>
      <c r="I724" s="203"/>
      <c r="J724" s="118"/>
      <c r="K724" s="118"/>
      <c r="L724" s="118"/>
      <c r="M724" s="118"/>
      <c r="N724" s="203"/>
      <c r="O724" s="118"/>
      <c r="P724" s="118"/>
      <c r="Q724" s="118"/>
      <c r="R724" s="118"/>
      <c r="S724" s="203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</row>
    <row r="725">
      <c r="A725" s="118"/>
      <c r="B725" s="118"/>
      <c r="C725" s="118"/>
      <c r="D725" s="203"/>
      <c r="E725" s="118"/>
      <c r="F725" s="118"/>
      <c r="G725" s="118"/>
      <c r="H725" s="118"/>
      <c r="I725" s="203"/>
      <c r="J725" s="118"/>
      <c r="K725" s="118"/>
      <c r="L725" s="118"/>
      <c r="M725" s="118"/>
      <c r="N725" s="203"/>
      <c r="O725" s="118"/>
      <c r="P725" s="118"/>
      <c r="Q725" s="118"/>
      <c r="R725" s="118"/>
      <c r="S725" s="203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</row>
    <row r="726">
      <c r="A726" s="118"/>
      <c r="B726" s="118"/>
      <c r="C726" s="118"/>
      <c r="D726" s="203"/>
      <c r="E726" s="118"/>
      <c r="F726" s="118"/>
      <c r="G726" s="118"/>
      <c r="H726" s="118"/>
      <c r="I726" s="203"/>
      <c r="J726" s="118"/>
      <c r="K726" s="118"/>
      <c r="L726" s="118"/>
      <c r="M726" s="118"/>
      <c r="N726" s="203"/>
      <c r="O726" s="118"/>
      <c r="P726" s="118"/>
      <c r="Q726" s="118"/>
      <c r="R726" s="118"/>
      <c r="S726" s="203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  <c r="AL726" s="118"/>
      <c r="AM726" s="118"/>
      <c r="AN726" s="118"/>
      <c r="AO726" s="118"/>
    </row>
    <row r="727">
      <c r="A727" s="118"/>
      <c r="B727" s="118"/>
      <c r="C727" s="118"/>
      <c r="D727" s="203"/>
      <c r="E727" s="118"/>
      <c r="F727" s="118"/>
      <c r="G727" s="118"/>
      <c r="H727" s="118"/>
      <c r="I727" s="203"/>
      <c r="J727" s="118"/>
      <c r="K727" s="118"/>
      <c r="L727" s="118"/>
      <c r="M727" s="118"/>
      <c r="N727" s="203"/>
      <c r="O727" s="118"/>
      <c r="P727" s="118"/>
      <c r="Q727" s="118"/>
      <c r="R727" s="118"/>
      <c r="S727" s="203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  <c r="AL727" s="118"/>
      <c r="AM727" s="118"/>
      <c r="AN727" s="118"/>
      <c r="AO727" s="118"/>
    </row>
    <row r="728">
      <c r="A728" s="118"/>
      <c r="B728" s="118"/>
      <c r="C728" s="118"/>
      <c r="D728" s="203"/>
      <c r="E728" s="118"/>
      <c r="F728" s="118"/>
      <c r="G728" s="118"/>
      <c r="H728" s="118"/>
      <c r="I728" s="203"/>
      <c r="J728" s="118"/>
      <c r="K728" s="118"/>
      <c r="L728" s="118"/>
      <c r="M728" s="118"/>
      <c r="N728" s="203"/>
      <c r="O728" s="118"/>
      <c r="P728" s="118"/>
      <c r="Q728" s="118"/>
      <c r="R728" s="118"/>
      <c r="S728" s="203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  <c r="AL728" s="118"/>
      <c r="AM728" s="118"/>
      <c r="AN728" s="118"/>
      <c r="AO728" s="118"/>
    </row>
    <row r="729">
      <c r="A729" s="118"/>
      <c r="B729" s="118"/>
      <c r="C729" s="118"/>
      <c r="D729" s="203"/>
      <c r="E729" s="118"/>
      <c r="F729" s="118"/>
      <c r="G729" s="118"/>
      <c r="H729" s="118"/>
      <c r="I729" s="203"/>
      <c r="J729" s="118"/>
      <c r="K729" s="118"/>
      <c r="L729" s="118"/>
      <c r="M729" s="118"/>
      <c r="N729" s="203"/>
      <c r="O729" s="118"/>
      <c r="P729" s="118"/>
      <c r="Q729" s="118"/>
      <c r="R729" s="118"/>
      <c r="S729" s="203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  <c r="AL729" s="118"/>
      <c r="AM729" s="118"/>
      <c r="AN729" s="118"/>
      <c r="AO729" s="118"/>
    </row>
    <row r="730">
      <c r="A730" s="118"/>
      <c r="B730" s="118"/>
      <c r="C730" s="118"/>
      <c r="D730" s="203"/>
      <c r="E730" s="118"/>
      <c r="F730" s="118"/>
      <c r="G730" s="118"/>
      <c r="H730" s="118"/>
      <c r="I730" s="203"/>
      <c r="J730" s="118"/>
      <c r="K730" s="118"/>
      <c r="L730" s="118"/>
      <c r="M730" s="118"/>
      <c r="N730" s="203"/>
      <c r="O730" s="118"/>
      <c r="P730" s="118"/>
      <c r="Q730" s="118"/>
      <c r="R730" s="118"/>
      <c r="S730" s="203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  <c r="AL730" s="118"/>
      <c r="AM730" s="118"/>
      <c r="AN730" s="118"/>
      <c r="AO730" s="118"/>
    </row>
    <row r="731">
      <c r="A731" s="118"/>
      <c r="B731" s="118"/>
      <c r="C731" s="118"/>
      <c r="D731" s="203"/>
      <c r="E731" s="118"/>
      <c r="F731" s="118"/>
      <c r="G731" s="118"/>
      <c r="H731" s="118"/>
      <c r="I731" s="203"/>
      <c r="J731" s="118"/>
      <c r="K731" s="118"/>
      <c r="L731" s="118"/>
      <c r="M731" s="118"/>
      <c r="N731" s="203"/>
      <c r="O731" s="118"/>
      <c r="P731" s="118"/>
      <c r="Q731" s="118"/>
      <c r="R731" s="118"/>
      <c r="S731" s="203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  <c r="AL731" s="118"/>
      <c r="AM731" s="118"/>
      <c r="AN731" s="118"/>
      <c r="AO731" s="118"/>
    </row>
    <row r="732">
      <c r="A732" s="118"/>
      <c r="B732" s="118"/>
      <c r="C732" s="118"/>
      <c r="D732" s="203"/>
      <c r="E732" s="118"/>
      <c r="F732" s="118"/>
      <c r="G732" s="118"/>
      <c r="H732" s="118"/>
      <c r="I732" s="203"/>
      <c r="J732" s="118"/>
      <c r="K732" s="118"/>
      <c r="L732" s="118"/>
      <c r="M732" s="118"/>
      <c r="N732" s="203"/>
      <c r="O732" s="118"/>
      <c r="P732" s="118"/>
      <c r="Q732" s="118"/>
      <c r="R732" s="118"/>
      <c r="S732" s="203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  <c r="AL732" s="118"/>
      <c r="AM732" s="118"/>
      <c r="AN732" s="118"/>
      <c r="AO732" s="118"/>
    </row>
    <row r="733">
      <c r="A733" s="118"/>
      <c r="B733" s="118"/>
      <c r="C733" s="118"/>
      <c r="D733" s="203"/>
      <c r="E733" s="118"/>
      <c r="F733" s="118"/>
      <c r="G733" s="118"/>
      <c r="H733" s="118"/>
      <c r="I733" s="203"/>
      <c r="J733" s="118"/>
      <c r="K733" s="118"/>
      <c r="L733" s="118"/>
      <c r="M733" s="118"/>
      <c r="N733" s="203"/>
      <c r="O733" s="118"/>
      <c r="P733" s="118"/>
      <c r="Q733" s="118"/>
      <c r="R733" s="118"/>
      <c r="S733" s="203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</row>
    <row r="734">
      <c r="A734" s="118"/>
      <c r="B734" s="118"/>
      <c r="C734" s="118"/>
      <c r="D734" s="203"/>
      <c r="E734" s="118"/>
      <c r="F734" s="118"/>
      <c r="G734" s="118"/>
      <c r="H734" s="118"/>
      <c r="I734" s="203"/>
      <c r="J734" s="118"/>
      <c r="K734" s="118"/>
      <c r="L734" s="118"/>
      <c r="M734" s="118"/>
      <c r="N734" s="203"/>
      <c r="O734" s="118"/>
      <c r="P734" s="118"/>
      <c r="Q734" s="118"/>
      <c r="R734" s="118"/>
      <c r="S734" s="203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  <c r="AL734" s="118"/>
      <c r="AM734" s="118"/>
      <c r="AN734" s="118"/>
      <c r="AO734" s="118"/>
    </row>
    <row r="735">
      <c r="A735" s="118"/>
      <c r="B735" s="118"/>
      <c r="C735" s="118"/>
      <c r="D735" s="203"/>
      <c r="E735" s="118"/>
      <c r="F735" s="118"/>
      <c r="G735" s="118"/>
      <c r="H735" s="118"/>
      <c r="I735" s="203"/>
      <c r="J735" s="118"/>
      <c r="K735" s="118"/>
      <c r="L735" s="118"/>
      <c r="M735" s="118"/>
      <c r="N735" s="203"/>
      <c r="O735" s="118"/>
      <c r="P735" s="118"/>
      <c r="Q735" s="118"/>
      <c r="R735" s="118"/>
      <c r="S735" s="203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  <c r="AL735" s="118"/>
      <c r="AM735" s="118"/>
      <c r="AN735" s="118"/>
      <c r="AO735" s="118"/>
    </row>
    <row r="736">
      <c r="A736" s="118"/>
      <c r="B736" s="118"/>
      <c r="C736" s="118"/>
      <c r="D736" s="203"/>
      <c r="E736" s="118"/>
      <c r="F736" s="118"/>
      <c r="G736" s="118"/>
      <c r="H736" s="118"/>
      <c r="I736" s="203"/>
      <c r="J736" s="118"/>
      <c r="K736" s="118"/>
      <c r="L736" s="118"/>
      <c r="M736" s="118"/>
      <c r="N736" s="203"/>
      <c r="O736" s="118"/>
      <c r="P736" s="118"/>
      <c r="Q736" s="118"/>
      <c r="R736" s="118"/>
      <c r="S736" s="203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  <c r="AL736" s="118"/>
      <c r="AM736" s="118"/>
      <c r="AN736" s="118"/>
      <c r="AO736" s="118"/>
    </row>
    <row r="737">
      <c r="A737" s="118"/>
      <c r="B737" s="118"/>
      <c r="C737" s="118"/>
      <c r="D737" s="203"/>
      <c r="E737" s="118"/>
      <c r="F737" s="118"/>
      <c r="G737" s="118"/>
      <c r="H737" s="118"/>
      <c r="I737" s="203"/>
      <c r="J737" s="118"/>
      <c r="K737" s="118"/>
      <c r="L737" s="118"/>
      <c r="M737" s="118"/>
      <c r="N737" s="203"/>
      <c r="O737" s="118"/>
      <c r="P737" s="118"/>
      <c r="Q737" s="118"/>
      <c r="R737" s="118"/>
      <c r="S737" s="203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  <c r="AL737" s="118"/>
      <c r="AM737" s="118"/>
      <c r="AN737" s="118"/>
      <c r="AO737" s="118"/>
    </row>
    <row r="738">
      <c r="A738" s="118"/>
      <c r="B738" s="118"/>
      <c r="C738" s="118"/>
      <c r="D738" s="203"/>
      <c r="E738" s="118"/>
      <c r="F738" s="118"/>
      <c r="G738" s="118"/>
      <c r="H738" s="118"/>
      <c r="I738" s="203"/>
      <c r="J738" s="118"/>
      <c r="K738" s="118"/>
      <c r="L738" s="118"/>
      <c r="M738" s="118"/>
      <c r="N738" s="203"/>
      <c r="O738" s="118"/>
      <c r="P738" s="118"/>
      <c r="Q738" s="118"/>
      <c r="R738" s="118"/>
      <c r="S738" s="203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</row>
    <row r="739">
      <c r="A739" s="118"/>
      <c r="B739" s="118"/>
      <c r="C739" s="118"/>
      <c r="D739" s="203"/>
      <c r="E739" s="118"/>
      <c r="F739" s="118"/>
      <c r="G739" s="118"/>
      <c r="H739" s="118"/>
      <c r="I739" s="203"/>
      <c r="J739" s="118"/>
      <c r="K739" s="118"/>
      <c r="L739" s="118"/>
      <c r="M739" s="118"/>
      <c r="N739" s="203"/>
      <c r="O739" s="118"/>
      <c r="P739" s="118"/>
      <c r="Q739" s="118"/>
      <c r="R739" s="118"/>
      <c r="S739" s="203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  <c r="AL739" s="118"/>
      <c r="AM739" s="118"/>
      <c r="AN739" s="118"/>
      <c r="AO739" s="118"/>
    </row>
    <row r="740">
      <c r="A740" s="118"/>
      <c r="B740" s="118"/>
      <c r="C740" s="118"/>
      <c r="D740" s="203"/>
      <c r="E740" s="118"/>
      <c r="F740" s="118"/>
      <c r="G740" s="118"/>
      <c r="H740" s="118"/>
      <c r="I740" s="203"/>
      <c r="J740" s="118"/>
      <c r="K740" s="118"/>
      <c r="L740" s="118"/>
      <c r="M740" s="118"/>
      <c r="N740" s="203"/>
      <c r="O740" s="118"/>
      <c r="P740" s="118"/>
      <c r="Q740" s="118"/>
      <c r="R740" s="118"/>
      <c r="S740" s="203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  <c r="AL740" s="118"/>
      <c r="AM740" s="118"/>
      <c r="AN740" s="118"/>
      <c r="AO740" s="118"/>
    </row>
    <row r="741">
      <c r="A741" s="118"/>
      <c r="B741" s="118"/>
      <c r="C741" s="118"/>
      <c r="D741" s="203"/>
      <c r="E741" s="118"/>
      <c r="F741" s="118"/>
      <c r="G741" s="118"/>
      <c r="H741" s="118"/>
      <c r="I741" s="203"/>
      <c r="J741" s="118"/>
      <c r="K741" s="118"/>
      <c r="L741" s="118"/>
      <c r="M741" s="118"/>
      <c r="N741" s="203"/>
      <c r="O741" s="118"/>
      <c r="P741" s="118"/>
      <c r="Q741" s="118"/>
      <c r="R741" s="118"/>
      <c r="S741" s="203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  <c r="AL741" s="118"/>
      <c r="AM741" s="118"/>
      <c r="AN741" s="118"/>
      <c r="AO741" s="118"/>
    </row>
    <row r="742">
      <c r="A742" s="118"/>
      <c r="B742" s="118"/>
      <c r="C742" s="118"/>
      <c r="D742" s="203"/>
      <c r="E742" s="118"/>
      <c r="F742" s="118"/>
      <c r="G742" s="118"/>
      <c r="H742" s="118"/>
      <c r="I742" s="203"/>
      <c r="J742" s="118"/>
      <c r="K742" s="118"/>
      <c r="L742" s="118"/>
      <c r="M742" s="118"/>
      <c r="N742" s="203"/>
      <c r="O742" s="118"/>
      <c r="P742" s="118"/>
      <c r="Q742" s="118"/>
      <c r="R742" s="118"/>
      <c r="S742" s="203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  <c r="AL742" s="118"/>
      <c r="AM742" s="118"/>
      <c r="AN742" s="118"/>
      <c r="AO742" s="118"/>
    </row>
    <row r="743">
      <c r="A743" s="118"/>
      <c r="B743" s="118"/>
      <c r="C743" s="118"/>
      <c r="D743" s="203"/>
      <c r="E743" s="118"/>
      <c r="F743" s="118"/>
      <c r="G743" s="118"/>
      <c r="H743" s="118"/>
      <c r="I743" s="203"/>
      <c r="J743" s="118"/>
      <c r="K743" s="118"/>
      <c r="L743" s="118"/>
      <c r="M743" s="118"/>
      <c r="N743" s="203"/>
      <c r="O743" s="118"/>
      <c r="P743" s="118"/>
      <c r="Q743" s="118"/>
      <c r="R743" s="118"/>
      <c r="S743" s="203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  <c r="AL743" s="118"/>
      <c r="AM743" s="118"/>
      <c r="AN743" s="118"/>
      <c r="AO743" s="118"/>
    </row>
    <row r="744">
      <c r="A744" s="118"/>
      <c r="B744" s="118"/>
      <c r="C744" s="118"/>
      <c r="D744" s="203"/>
      <c r="E744" s="118"/>
      <c r="F744" s="118"/>
      <c r="G744" s="118"/>
      <c r="H744" s="118"/>
      <c r="I744" s="203"/>
      <c r="J744" s="118"/>
      <c r="K744" s="118"/>
      <c r="L744" s="118"/>
      <c r="M744" s="118"/>
      <c r="N744" s="203"/>
      <c r="O744" s="118"/>
      <c r="P744" s="118"/>
      <c r="Q744" s="118"/>
      <c r="R744" s="118"/>
      <c r="S744" s="203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</row>
    <row r="745">
      <c r="A745" s="118"/>
      <c r="B745" s="118"/>
      <c r="C745" s="118"/>
      <c r="D745" s="203"/>
      <c r="E745" s="118"/>
      <c r="F745" s="118"/>
      <c r="G745" s="118"/>
      <c r="H745" s="118"/>
      <c r="I745" s="203"/>
      <c r="J745" s="118"/>
      <c r="K745" s="118"/>
      <c r="L745" s="118"/>
      <c r="M745" s="118"/>
      <c r="N745" s="203"/>
      <c r="O745" s="118"/>
      <c r="P745" s="118"/>
      <c r="Q745" s="118"/>
      <c r="R745" s="118"/>
      <c r="S745" s="203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  <c r="AL745" s="118"/>
      <c r="AM745" s="118"/>
      <c r="AN745" s="118"/>
      <c r="AO745" s="118"/>
    </row>
    <row r="746">
      <c r="A746" s="118"/>
      <c r="B746" s="118"/>
      <c r="C746" s="118"/>
      <c r="D746" s="203"/>
      <c r="E746" s="118"/>
      <c r="F746" s="118"/>
      <c r="G746" s="118"/>
      <c r="H746" s="118"/>
      <c r="I746" s="203"/>
      <c r="J746" s="118"/>
      <c r="K746" s="118"/>
      <c r="L746" s="118"/>
      <c r="M746" s="118"/>
      <c r="N746" s="203"/>
      <c r="O746" s="118"/>
      <c r="P746" s="118"/>
      <c r="Q746" s="118"/>
      <c r="R746" s="118"/>
      <c r="S746" s="203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  <c r="AL746" s="118"/>
      <c r="AM746" s="118"/>
      <c r="AN746" s="118"/>
      <c r="AO746" s="118"/>
    </row>
    <row r="747">
      <c r="A747" s="118"/>
      <c r="B747" s="118"/>
      <c r="C747" s="118"/>
      <c r="D747" s="203"/>
      <c r="E747" s="118"/>
      <c r="F747" s="118"/>
      <c r="G747" s="118"/>
      <c r="H747" s="118"/>
      <c r="I747" s="203"/>
      <c r="J747" s="118"/>
      <c r="K747" s="118"/>
      <c r="L747" s="118"/>
      <c r="M747" s="118"/>
      <c r="N747" s="203"/>
      <c r="O747" s="118"/>
      <c r="P747" s="118"/>
      <c r="Q747" s="118"/>
      <c r="R747" s="118"/>
      <c r="S747" s="203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  <c r="AL747" s="118"/>
      <c r="AM747" s="118"/>
      <c r="AN747" s="118"/>
      <c r="AO747" s="118"/>
    </row>
    <row r="748">
      <c r="A748" s="118"/>
      <c r="B748" s="118"/>
      <c r="C748" s="118"/>
      <c r="D748" s="203"/>
      <c r="E748" s="118"/>
      <c r="F748" s="118"/>
      <c r="G748" s="118"/>
      <c r="H748" s="118"/>
      <c r="I748" s="203"/>
      <c r="J748" s="118"/>
      <c r="K748" s="118"/>
      <c r="L748" s="118"/>
      <c r="M748" s="118"/>
      <c r="N748" s="203"/>
      <c r="O748" s="118"/>
      <c r="P748" s="118"/>
      <c r="Q748" s="118"/>
      <c r="R748" s="118"/>
      <c r="S748" s="203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  <c r="AL748" s="118"/>
      <c r="AM748" s="118"/>
      <c r="AN748" s="118"/>
      <c r="AO748" s="118"/>
    </row>
    <row r="749">
      <c r="A749" s="118"/>
      <c r="B749" s="118"/>
      <c r="C749" s="118"/>
      <c r="D749" s="203"/>
      <c r="E749" s="118"/>
      <c r="F749" s="118"/>
      <c r="G749" s="118"/>
      <c r="H749" s="118"/>
      <c r="I749" s="203"/>
      <c r="J749" s="118"/>
      <c r="K749" s="118"/>
      <c r="L749" s="118"/>
      <c r="M749" s="118"/>
      <c r="N749" s="203"/>
      <c r="O749" s="118"/>
      <c r="P749" s="118"/>
      <c r="Q749" s="118"/>
      <c r="R749" s="118"/>
      <c r="S749" s="203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  <c r="AL749" s="118"/>
      <c r="AM749" s="118"/>
      <c r="AN749" s="118"/>
      <c r="AO749" s="118"/>
    </row>
    <row r="750">
      <c r="A750" s="118"/>
      <c r="B750" s="118"/>
      <c r="C750" s="118"/>
      <c r="D750" s="203"/>
      <c r="E750" s="118"/>
      <c r="F750" s="118"/>
      <c r="G750" s="118"/>
      <c r="H750" s="118"/>
      <c r="I750" s="203"/>
      <c r="J750" s="118"/>
      <c r="K750" s="118"/>
      <c r="L750" s="118"/>
      <c r="M750" s="118"/>
      <c r="N750" s="203"/>
      <c r="O750" s="118"/>
      <c r="P750" s="118"/>
      <c r="Q750" s="118"/>
      <c r="R750" s="118"/>
      <c r="S750" s="203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  <c r="AL750" s="118"/>
      <c r="AM750" s="118"/>
      <c r="AN750" s="118"/>
      <c r="AO750" s="118"/>
    </row>
    <row r="751">
      <c r="A751" s="118"/>
      <c r="B751" s="118"/>
      <c r="C751" s="118"/>
      <c r="D751" s="203"/>
      <c r="E751" s="118"/>
      <c r="F751" s="118"/>
      <c r="G751" s="118"/>
      <c r="H751" s="118"/>
      <c r="I751" s="203"/>
      <c r="J751" s="118"/>
      <c r="K751" s="118"/>
      <c r="L751" s="118"/>
      <c r="M751" s="118"/>
      <c r="N751" s="203"/>
      <c r="O751" s="118"/>
      <c r="P751" s="118"/>
      <c r="Q751" s="118"/>
      <c r="R751" s="118"/>
      <c r="S751" s="203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  <c r="AL751" s="118"/>
      <c r="AM751" s="118"/>
      <c r="AN751" s="118"/>
      <c r="AO751" s="118"/>
    </row>
    <row r="752">
      <c r="A752" s="118"/>
      <c r="B752" s="118"/>
      <c r="C752" s="118"/>
      <c r="D752" s="203"/>
      <c r="E752" s="118"/>
      <c r="F752" s="118"/>
      <c r="G752" s="118"/>
      <c r="H752" s="118"/>
      <c r="I752" s="203"/>
      <c r="J752" s="118"/>
      <c r="K752" s="118"/>
      <c r="L752" s="118"/>
      <c r="M752" s="118"/>
      <c r="N752" s="203"/>
      <c r="O752" s="118"/>
      <c r="P752" s="118"/>
      <c r="Q752" s="118"/>
      <c r="R752" s="118"/>
      <c r="S752" s="203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  <c r="AL752" s="118"/>
      <c r="AM752" s="118"/>
      <c r="AN752" s="118"/>
      <c r="AO752" s="118"/>
    </row>
    <row r="753">
      <c r="A753" s="118"/>
      <c r="B753" s="118"/>
      <c r="C753" s="118"/>
      <c r="D753" s="203"/>
      <c r="E753" s="118"/>
      <c r="F753" s="118"/>
      <c r="G753" s="118"/>
      <c r="H753" s="118"/>
      <c r="I753" s="203"/>
      <c r="J753" s="118"/>
      <c r="K753" s="118"/>
      <c r="L753" s="118"/>
      <c r="M753" s="118"/>
      <c r="N753" s="203"/>
      <c r="O753" s="118"/>
      <c r="P753" s="118"/>
      <c r="Q753" s="118"/>
      <c r="R753" s="118"/>
      <c r="S753" s="203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  <c r="AL753" s="118"/>
      <c r="AM753" s="118"/>
      <c r="AN753" s="118"/>
      <c r="AO753" s="118"/>
    </row>
    <row r="754">
      <c r="A754" s="118"/>
      <c r="B754" s="118"/>
      <c r="C754" s="118"/>
      <c r="D754" s="203"/>
      <c r="E754" s="118"/>
      <c r="F754" s="118"/>
      <c r="G754" s="118"/>
      <c r="H754" s="118"/>
      <c r="I754" s="203"/>
      <c r="J754" s="118"/>
      <c r="K754" s="118"/>
      <c r="L754" s="118"/>
      <c r="M754" s="118"/>
      <c r="N754" s="203"/>
      <c r="O754" s="118"/>
      <c r="P754" s="118"/>
      <c r="Q754" s="118"/>
      <c r="R754" s="118"/>
      <c r="S754" s="203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  <c r="AL754" s="118"/>
      <c r="AM754" s="118"/>
      <c r="AN754" s="118"/>
      <c r="AO754" s="118"/>
    </row>
    <row r="755">
      <c r="A755" s="118"/>
      <c r="B755" s="118"/>
      <c r="C755" s="118"/>
      <c r="D755" s="203"/>
      <c r="E755" s="118"/>
      <c r="F755" s="118"/>
      <c r="G755" s="118"/>
      <c r="H755" s="118"/>
      <c r="I755" s="203"/>
      <c r="J755" s="118"/>
      <c r="K755" s="118"/>
      <c r="L755" s="118"/>
      <c r="M755" s="118"/>
      <c r="N755" s="203"/>
      <c r="O755" s="118"/>
      <c r="P755" s="118"/>
      <c r="Q755" s="118"/>
      <c r="R755" s="118"/>
      <c r="S755" s="203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  <c r="AL755" s="118"/>
      <c r="AM755" s="118"/>
      <c r="AN755" s="118"/>
      <c r="AO755" s="118"/>
    </row>
    <row r="756">
      <c r="A756" s="118"/>
      <c r="B756" s="118"/>
      <c r="C756" s="118"/>
      <c r="D756" s="203"/>
      <c r="E756" s="118"/>
      <c r="F756" s="118"/>
      <c r="G756" s="118"/>
      <c r="H756" s="118"/>
      <c r="I756" s="203"/>
      <c r="J756" s="118"/>
      <c r="K756" s="118"/>
      <c r="L756" s="118"/>
      <c r="M756" s="118"/>
      <c r="N756" s="203"/>
      <c r="O756" s="118"/>
      <c r="P756" s="118"/>
      <c r="Q756" s="118"/>
      <c r="R756" s="118"/>
      <c r="S756" s="203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  <c r="AL756" s="118"/>
      <c r="AM756" s="118"/>
      <c r="AN756" s="118"/>
      <c r="AO756" s="118"/>
    </row>
    <row r="757">
      <c r="A757" s="118"/>
      <c r="B757" s="118"/>
      <c r="C757" s="118"/>
      <c r="D757" s="203"/>
      <c r="E757" s="118"/>
      <c r="F757" s="118"/>
      <c r="G757" s="118"/>
      <c r="H757" s="118"/>
      <c r="I757" s="203"/>
      <c r="J757" s="118"/>
      <c r="K757" s="118"/>
      <c r="L757" s="118"/>
      <c r="M757" s="118"/>
      <c r="N757" s="203"/>
      <c r="O757" s="118"/>
      <c r="P757" s="118"/>
      <c r="Q757" s="118"/>
      <c r="R757" s="118"/>
      <c r="S757" s="203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  <c r="AL757" s="118"/>
      <c r="AM757" s="118"/>
      <c r="AN757" s="118"/>
      <c r="AO757" s="118"/>
    </row>
    <row r="758">
      <c r="A758" s="118"/>
      <c r="B758" s="118"/>
      <c r="C758" s="118"/>
      <c r="D758" s="203"/>
      <c r="E758" s="118"/>
      <c r="F758" s="118"/>
      <c r="G758" s="118"/>
      <c r="H758" s="118"/>
      <c r="I758" s="203"/>
      <c r="J758" s="118"/>
      <c r="K758" s="118"/>
      <c r="L758" s="118"/>
      <c r="M758" s="118"/>
      <c r="N758" s="203"/>
      <c r="O758" s="118"/>
      <c r="P758" s="118"/>
      <c r="Q758" s="118"/>
      <c r="R758" s="118"/>
      <c r="S758" s="203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  <c r="AL758" s="118"/>
      <c r="AM758" s="118"/>
      <c r="AN758" s="118"/>
      <c r="AO758" s="118"/>
    </row>
    <row r="759">
      <c r="A759" s="118"/>
      <c r="B759" s="118"/>
      <c r="C759" s="118"/>
      <c r="D759" s="203"/>
      <c r="E759" s="118"/>
      <c r="F759" s="118"/>
      <c r="G759" s="118"/>
      <c r="H759" s="118"/>
      <c r="I759" s="203"/>
      <c r="J759" s="118"/>
      <c r="K759" s="118"/>
      <c r="L759" s="118"/>
      <c r="M759" s="118"/>
      <c r="N759" s="203"/>
      <c r="O759" s="118"/>
      <c r="P759" s="118"/>
      <c r="Q759" s="118"/>
      <c r="R759" s="118"/>
      <c r="S759" s="203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  <c r="AL759" s="118"/>
      <c r="AM759" s="118"/>
      <c r="AN759" s="118"/>
      <c r="AO759" s="118"/>
    </row>
    <row r="760">
      <c r="A760" s="118"/>
      <c r="B760" s="118"/>
      <c r="C760" s="118"/>
      <c r="D760" s="203"/>
      <c r="E760" s="118"/>
      <c r="F760" s="118"/>
      <c r="G760" s="118"/>
      <c r="H760" s="118"/>
      <c r="I760" s="203"/>
      <c r="J760" s="118"/>
      <c r="K760" s="118"/>
      <c r="L760" s="118"/>
      <c r="M760" s="118"/>
      <c r="N760" s="203"/>
      <c r="O760" s="118"/>
      <c r="P760" s="118"/>
      <c r="Q760" s="118"/>
      <c r="R760" s="118"/>
      <c r="S760" s="203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  <c r="AL760" s="118"/>
      <c r="AM760" s="118"/>
      <c r="AN760" s="118"/>
      <c r="AO760" s="118"/>
    </row>
    <row r="761">
      <c r="A761" s="118"/>
      <c r="B761" s="118"/>
      <c r="C761" s="118"/>
      <c r="D761" s="203"/>
      <c r="E761" s="118"/>
      <c r="F761" s="118"/>
      <c r="G761" s="118"/>
      <c r="H761" s="118"/>
      <c r="I761" s="203"/>
      <c r="J761" s="118"/>
      <c r="K761" s="118"/>
      <c r="L761" s="118"/>
      <c r="M761" s="118"/>
      <c r="N761" s="203"/>
      <c r="O761" s="118"/>
      <c r="P761" s="118"/>
      <c r="Q761" s="118"/>
      <c r="R761" s="118"/>
      <c r="S761" s="203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  <c r="AL761" s="118"/>
      <c r="AM761" s="118"/>
      <c r="AN761" s="118"/>
      <c r="AO761" s="118"/>
    </row>
    <row r="762">
      <c r="A762" s="118"/>
      <c r="B762" s="118"/>
      <c r="C762" s="118"/>
      <c r="D762" s="203"/>
      <c r="E762" s="118"/>
      <c r="F762" s="118"/>
      <c r="G762" s="118"/>
      <c r="H762" s="118"/>
      <c r="I762" s="203"/>
      <c r="J762" s="118"/>
      <c r="K762" s="118"/>
      <c r="L762" s="118"/>
      <c r="M762" s="118"/>
      <c r="N762" s="203"/>
      <c r="O762" s="118"/>
      <c r="P762" s="118"/>
      <c r="Q762" s="118"/>
      <c r="R762" s="118"/>
      <c r="S762" s="203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  <c r="AL762" s="118"/>
      <c r="AM762" s="118"/>
      <c r="AN762" s="118"/>
      <c r="AO762" s="118"/>
    </row>
    <row r="763">
      <c r="A763" s="118"/>
      <c r="B763" s="118"/>
      <c r="C763" s="118"/>
      <c r="D763" s="203"/>
      <c r="E763" s="118"/>
      <c r="F763" s="118"/>
      <c r="G763" s="118"/>
      <c r="H763" s="118"/>
      <c r="I763" s="203"/>
      <c r="J763" s="118"/>
      <c r="K763" s="118"/>
      <c r="L763" s="118"/>
      <c r="M763" s="118"/>
      <c r="N763" s="203"/>
      <c r="O763" s="118"/>
      <c r="P763" s="118"/>
      <c r="Q763" s="118"/>
      <c r="R763" s="118"/>
      <c r="S763" s="203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  <c r="AL763" s="118"/>
      <c r="AM763" s="118"/>
      <c r="AN763" s="118"/>
      <c r="AO763" s="118"/>
    </row>
    <row r="764">
      <c r="A764" s="118"/>
      <c r="B764" s="118"/>
      <c r="C764" s="118"/>
      <c r="D764" s="203"/>
      <c r="E764" s="118"/>
      <c r="F764" s="118"/>
      <c r="G764" s="118"/>
      <c r="H764" s="118"/>
      <c r="I764" s="203"/>
      <c r="J764" s="118"/>
      <c r="K764" s="118"/>
      <c r="L764" s="118"/>
      <c r="M764" s="118"/>
      <c r="N764" s="203"/>
      <c r="O764" s="118"/>
      <c r="P764" s="118"/>
      <c r="Q764" s="118"/>
      <c r="R764" s="118"/>
      <c r="S764" s="203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  <c r="AL764" s="118"/>
      <c r="AM764" s="118"/>
      <c r="AN764" s="118"/>
      <c r="AO764" s="118"/>
    </row>
    <row r="765">
      <c r="A765" s="118"/>
      <c r="B765" s="118"/>
      <c r="C765" s="118"/>
      <c r="D765" s="203"/>
      <c r="E765" s="118"/>
      <c r="F765" s="118"/>
      <c r="G765" s="118"/>
      <c r="H765" s="118"/>
      <c r="I765" s="203"/>
      <c r="J765" s="118"/>
      <c r="K765" s="118"/>
      <c r="L765" s="118"/>
      <c r="M765" s="118"/>
      <c r="N765" s="203"/>
      <c r="O765" s="118"/>
      <c r="P765" s="118"/>
      <c r="Q765" s="118"/>
      <c r="R765" s="118"/>
      <c r="S765" s="203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  <c r="AL765" s="118"/>
      <c r="AM765" s="118"/>
      <c r="AN765" s="118"/>
      <c r="AO765" s="118"/>
    </row>
    <row r="766">
      <c r="A766" s="118"/>
      <c r="B766" s="118"/>
      <c r="C766" s="118"/>
      <c r="D766" s="203"/>
      <c r="E766" s="118"/>
      <c r="F766" s="118"/>
      <c r="G766" s="118"/>
      <c r="H766" s="118"/>
      <c r="I766" s="203"/>
      <c r="J766" s="118"/>
      <c r="K766" s="118"/>
      <c r="L766" s="118"/>
      <c r="M766" s="118"/>
      <c r="N766" s="203"/>
      <c r="O766" s="118"/>
      <c r="P766" s="118"/>
      <c r="Q766" s="118"/>
      <c r="R766" s="118"/>
      <c r="S766" s="203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  <c r="AL766" s="118"/>
      <c r="AM766" s="118"/>
      <c r="AN766" s="118"/>
      <c r="AO766" s="118"/>
    </row>
    <row r="767">
      <c r="A767" s="118"/>
      <c r="B767" s="118"/>
      <c r="C767" s="118"/>
      <c r="D767" s="203"/>
      <c r="E767" s="118"/>
      <c r="F767" s="118"/>
      <c r="G767" s="118"/>
      <c r="H767" s="118"/>
      <c r="I767" s="203"/>
      <c r="J767" s="118"/>
      <c r="K767" s="118"/>
      <c r="L767" s="118"/>
      <c r="M767" s="118"/>
      <c r="N767" s="203"/>
      <c r="O767" s="118"/>
      <c r="P767" s="118"/>
      <c r="Q767" s="118"/>
      <c r="R767" s="118"/>
      <c r="S767" s="203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  <c r="AL767" s="118"/>
      <c r="AM767" s="118"/>
      <c r="AN767" s="118"/>
      <c r="AO767" s="118"/>
    </row>
    <row r="768">
      <c r="A768" s="118"/>
      <c r="B768" s="118"/>
      <c r="C768" s="118"/>
      <c r="D768" s="203"/>
      <c r="E768" s="118"/>
      <c r="F768" s="118"/>
      <c r="G768" s="118"/>
      <c r="H768" s="118"/>
      <c r="I768" s="203"/>
      <c r="J768" s="118"/>
      <c r="K768" s="118"/>
      <c r="L768" s="118"/>
      <c r="M768" s="118"/>
      <c r="N768" s="203"/>
      <c r="O768" s="118"/>
      <c r="P768" s="118"/>
      <c r="Q768" s="118"/>
      <c r="R768" s="118"/>
      <c r="S768" s="203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  <c r="AL768" s="118"/>
      <c r="AM768" s="118"/>
      <c r="AN768" s="118"/>
      <c r="AO768" s="118"/>
    </row>
    <row r="769">
      <c r="A769" s="118"/>
      <c r="B769" s="118"/>
      <c r="C769" s="118"/>
      <c r="D769" s="203"/>
      <c r="E769" s="118"/>
      <c r="F769" s="118"/>
      <c r="G769" s="118"/>
      <c r="H769" s="118"/>
      <c r="I769" s="203"/>
      <c r="J769" s="118"/>
      <c r="K769" s="118"/>
      <c r="L769" s="118"/>
      <c r="M769" s="118"/>
      <c r="N769" s="203"/>
      <c r="O769" s="118"/>
      <c r="P769" s="118"/>
      <c r="Q769" s="118"/>
      <c r="R769" s="118"/>
      <c r="S769" s="203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  <c r="AL769" s="118"/>
      <c r="AM769" s="118"/>
      <c r="AN769" s="118"/>
      <c r="AO769" s="118"/>
    </row>
    <row r="770">
      <c r="A770" s="118"/>
      <c r="B770" s="118"/>
      <c r="C770" s="118"/>
      <c r="D770" s="203"/>
      <c r="E770" s="118"/>
      <c r="F770" s="118"/>
      <c r="G770" s="118"/>
      <c r="H770" s="118"/>
      <c r="I770" s="203"/>
      <c r="J770" s="118"/>
      <c r="K770" s="118"/>
      <c r="L770" s="118"/>
      <c r="M770" s="118"/>
      <c r="N770" s="203"/>
      <c r="O770" s="118"/>
      <c r="P770" s="118"/>
      <c r="Q770" s="118"/>
      <c r="R770" s="118"/>
      <c r="S770" s="203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  <c r="AL770" s="118"/>
      <c r="AM770" s="118"/>
      <c r="AN770" s="118"/>
      <c r="AO770" s="118"/>
    </row>
    <row r="771">
      <c r="A771" s="118"/>
      <c r="B771" s="118"/>
      <c r="C771" s="118"/>
      <c r="D771" s="203"/>
      <c r="E771" s="118"/>
      <c r="F771" s="118"/>
      <c r="G771" s="118"/>
      <c r="H771" s="118"/>
      <c r="I771" s="203"/>
      <c r="J771" s="118"/>
      <c r="K771" s="118"/>
      <c r="L771" s="118"/>
      <c r="M771" s="118"/>
      <c r="N771" s="203"/>
      <c r="O771" s="118"/>
      <c r="P771" s="118"/>
      <c r="Q771" s="118"/>
      <c r="R771" s="118"/>
      <c r="S771" s="203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  <c r="AL771" s="118"/>
      <c r="AM771" s="118"/>
      <c r="AN771" s="118"/>
      <c r="AO771" s="118"/>
    </row>
    <row r="772">
      <c r="A772" s="118"/>
      <c r="B772" s="118"/>
      <c r="C772" s="118"/>
      <c r="D772" s="203"/>
      <c r="E772" s="118"/>
      <c r="F772" s="118"/>
      <c r="G772" s="118"/>
      <c r="H772" s="118"/>
      <c r="I772" s="203"/>
      <c r="J772" s="118"/>
      <c r="K772" s="118"/>
      <c r="L772" s="118"/>
      <c r="M772" s="118"/>
      <c r="N772" s="203"/>
      <c r="O772" s="118"/>
      <c r="P772" s="118"/>
      <c r="Q772" s="118"/>
      <c r="R772" s="118"/>
      <c r="S772" s="203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  <c r="AL772" s="118"/>
      <c r="AM772" s="118"/>
      <c r="AN772" s="118"/>
      <c r="AO772" s="118"/>
    </row>
    <row r="773">
      <c r="A773" s="118"/>
      <c r="B773" s="118"/>
      <c r="C773" s="118"/>
      <c r="D773" s="203"/>
      <c r="E773" s="118"/>
      <c r="F773" s="118"/>
      <c r="G773" s="118"/>
      <c r="H773" s="118"/>
      <c r="I773" s="203"/>
      <c r="J773" s="118"/>
      <c r="K773" s="118"/>
      <c r="L773" s="118"/>
      <c r="M773" s="118"/>
      <c r="N773" s="203"/>
      <c r="O773" s="118"/>
      <c r="P773" s="118"/>
      <c r="Q773" s="118"/>
      <c r="R773" s="118"/>
      <c r="S773" s="203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  <c r="AL773" s="118"/>
      <c r="AM773" s="118"/>
      <c r="AN773" s="118"/>
      <c r="AO773" s="118"/>
    </row>
    <row r="774">
      <c r="A774" s="118"/>
      <c r="B774" s="118"/>
      <c r="C774" s="118"/>
      <c r="D774" s="203"/>
      <c r="E774" s="118"/>
      <c r="F774" s="118"/>
      <c r="G774" s="118"/>
      <c r="H774" s="118"/>
      <c r="I774" s="203"/>
      <c r="J774" s="118"/>
      <c r="K774" s="118"/>
      <c r="L774" s="118"/>
      <c r="M774" s="118"/>
      <c r="N774" s="203"/>
      <c r="O774" s="118"/>
      <c r="P774" s="118"/>
      <c r="Q774" s="118"/>
      <c r="R774" s="118"/>
      <c r="S774" s="203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  <c r="AL774" s="118"/>
      <c r="AM774" s="118"/>
      <c r="AN774" s="118"/>
      <c r="AO774" s="118"/>
    </row>
    <row r="775">
      <c r="A775" s="118"/>
      <c r="B775" s="118"/>
      <c r="C775" s="118"/>
      <c r="D775" s="203"/>
      <c r="E775" s="118"/>
      <c r="F775" s="118"/>
      <c r="G775" s="118"/>
      <c r="H775" s="118"/>
      <c r="I775" s="203"/>
      <c r="J775" s="118"/>
      <c r="K775" s="118"/>
      <c r="L775" s="118"/>
      <c r="M775" s="118"/>
      <c r="N775" s="203"/>
      <c r="O775" s="118"/>
      <c r="P775" s="118"/>
      <c r="Q775" s="118"/>
      <c r="R775" s="118"/>
      <c r="S775" s="203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  <c r="AL775" s="118"/>
      <c r="AM775" s="118"/>
      <c r="AN775" s="118"/>
      <c r="AO775" s="118"/>
    </row>
    <row r="776">
      <c r="A776" s="118"/>
      <c r="B776" s="118"/>
      <c r="C776" s="118"/>
      <c r="D776" s="203"/>
      <c r="E776" s="118"/>
      <c r="F776" s="118"/>
      <c r="G776" s="118"/>
      <c r="H776" s="118"/>
      <c r="I776" s="203"/>
      <c r="J776" s="118"/>
      <c r="K776" s="118"/>
      <c r="L776" s="118"/>
      <c r="M776" s="118"/>
      <c r="N776" s="203"/>
      <c r="O776" s="118"/>
      <c r="P776" s="118"/>
      <c r="Q776" s="118"/>
      <c r="R776" s="118"/>
      <c r="S776" s="203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  <c r="AL776" s="118"/>
      <c r="AM776" s="118"/>
      <c r="AN776" s="118"/>
      <c r="AO776" s="118"/>
    </row>
    <row r="777">
      <c r="A777" s="118"/>
      <c r="B777" s="118"/>
      <c r="C777" s="118"/>
      <c r="D777" s="203"/>
      <c r="E777" s="118"/>
      <c r="F777" s="118"/>
      <c r="G777" s="118"/>
      <c r="H777" s="118"/>
      <c r="I777" s="203"/>
      <c r="J777" s="118"/>
      <c r="K777" s="118"/>
      <c r="L777" s="118"/>
      <c r="M777" s="118"/>
      <c r="N777" s="203"/>
      <c r="O777" s="118"/>
      <c r="P777" s="118"/>
      <c r="Q777" s="118"/>
      <c r="R777" s="118"/>
      <c r="S777" s="203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  <c r="AL777" s="118"/>
      <c r="AM777" s="118"/>
      <c r="AN777" s="118"/>
      <c r="AO777" s="118"/>
    </row>
    <row r="778">
      <c r="A778" s="118"/>
      <c r="B778" s="118"/>
      <c r="C778" s="118"/>
      <c r="D778" s="203"/>
      <c r="E778" s="118"/>
      <c r="F778" s="118"/>
      <c r="G778" s="118"/>
      <c r="H778" s="118"/>
      <c r="I778" s="203"/>
      <c r="J778" s="118"/>
      <c r="K778" s="118"/>
      <c r="L778" s="118"/>
      <c r="M778" s="118"/>
      <c r="N778" s="203"/>
      <c r="O778" s="118"/>
      <c r="P778" s="118"/>
      <c r="Q778" s="118"/>
      <c r="R778" s="118"/>
      <c r="S778" s="203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  <c r="AL778" s="118"/>
      <c r="AM778" s="118"/>
      <c r="AN778" s="118"/>
      <c r="AO778" s="118"/>
    </row>
    <row r="779">
      <c r="A779" s="118"/>
      <c r="B779" s="118"/>
      <c r="C779" s="118"/>
      <c r="D779" s="203"/>
      <c r="E779" s="118"/>
      <c r="F779" s="118"/>
      <c r="G779" s="118"/>
      <c r="H779" s="118"/>
      <c r="I779" s="203"/>
      <c r="J779" s="118"/>
      <c r="K779" s="118"/>
      <c r="L779" s="118"/>
      <c r="M779" s="118"/>
      <c r="N779" s="203"/>
      <c r="O779" s="118"/>
      <c r="P779" s="118"/>
      <c r="Q779" s="118"/>
      <c r="R779" s="118"/>
      <c r="S779" s="203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  <c r="AL779" s="118"/>
      <c r="AM779" s="118"/>
      <c r="AN779" s="118"/>
      <c r="AO779" s="118"/>
    </row>
    <row r="780">
      <c r="A780" s="118"/>
      <c r="B780" s="118"/>
      <c r="C780" s="118"/>
      <c r="D780" s="203"/>
      <c r="E780" s="118"/>
      <c r="F780" s="118"/>
      <c r="G780" s="118"/>
      <c r="H780" s="118"/>
      <c r="I780" s="203"/>
      <c r="J780" s="118"/>
      <c r="K780" s="118"/>
      <c r="L780" s="118"/>
      <c r="M780" s="118"/>
      <c r="N780" s="203"/>
      <c r="O780" s="118"/>
      <c r="P780" s="118"/>
      <c r="Q780" s="118"/>
      <c r="R780" s="118"/>
      <c r="S780" s="203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  <c r="AL780" s="118"/>
      <c r="AM780" s="118"/>
      <c r="AN780" s="118"/>
      <c r="AO780" s="118"/>
    </row>
    <row r="781">
      <c r="A781" s="118"/>
      <c r="B781" s="118"/>
      <c r="C781" s="118"/>
      <c r="D781" s="203"/>
      <c r="E781" s="118"/>
      <c r="F781" s="118"/>
      <c r="G781" s="118"/>
      <c r="H781" s="118"/>
      <c r="I781" s="203"/>
      <c r="J781" s="118"/>
      <c r="K781" s="118"/>
      <c r="L781" s="118"/>
      <c r="M781" s="118"/>
      <c r="N781" s="203"/>
      <c r="O781" s="118"/>
      <c r="P781" s="118"/>
      <c r="Q781" s="118"/>
      <c r="R781" s="118"/>
      <c r="S781" s="203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  <c r="AL781" s="118"/>
      <c r="AM781" s="118"/>
      <c r="AN781" s="118"/>
      <c r="AO781" s="118"/>
    </row>
    <row r="782">
      <c r="A782" s="118"/>
      <c r="B782" s="118"/>
      <c r="C782" s="118"/>
      <c r="D782" s="203"/>
      <c r="E782" s="118"/>
      <c r="F782" s="118"/>
      <c r="G782" s="118"/>
      <c r="H782" s="118"/>
      <c r="I782" s="203"/>
      <c r="J782" s="118"/>
      <c r="K782" s="118"/>
      <c r="L782" s="118"/>
      <c r="M782" s="118"/>
      <c r="N782" s="203"/>
      <c r="O782" s="118"/>
      <c r="P782" s="118"/>
      <c r="Q782" s="118"/>
      <c r="R782" s="118"/>
      <c r="S782" s="203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  <c r="AL782" s="118"/>
      <c r="AM782" s="118"/>
      <c r="AN782" s="118"/>
      <c r="AO782" s="118"/>
    </row>
    <row r="783">
      <c r="A783" s="118"/>
      <c r="B783" s="118"/>
      <c r="C783" s="118"/>
      <c r="D783" s="203"/>
      <c r="E783" s="118"/>
      <c r="F783" s="118"/>
      <c r="G783" s="118"/>
      <c r="H783" s="118"/>
      <c r="I783" s="203"/>
      <c r="J783" s="118"/>
      <c r="K783" s="118"/>
      <c r="L783" s="118"/>
      <c r="M783" s="118"/>
      <c r="N783" s="203"/>
      <c r="O783" s="118"/>
      <c r="P783" s="118"/>
      <c r="Q783" s="118"/>
      <c r="R783" s="118"/>
      <c r="S783" s="203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  <c r="AL783" s="118"/>
      <c r="AM783" s="118"/>
      <c r="AN783" s="118"/>
      <c r="AO783" s="118"/>
    </row>
    <row r="784">
      <c r="A784" s="118"/>
      <c r="B784" s="118"/>
      <c r="C784" s="118"/>
      <c r="D784" s="203"/>
      <c r="E784" s="118"/>
      <c r="F784" s="118"/>
      <c r="G784" s="118"/>
      <c r="H784" s="118"/>
      <c r="I784" s="203"/>
      <c r="J784" s="118"/>
      <c r="K784" s="118"/>
      <c r="L784" s="118"/>
      <c r="M784" s="118"/>
      <c r="N784" s="203"/>
      <c r="O784" s="118"/>
      <c r="P784" s="118"/>
      <c r="Q784" s="118"/>
      <c r="R784" s="118"/>
      <c r="S784" s="203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  <c r="AL784" s="118"/>
      <c r="AM784" s="118"/>
      <c r="AN784" s="118"/>
      <c r="AO784" s="118"/>
    </row>
    <row r="785">
      <c r="A785" s="118"/>
      <c r="B785" s="118"/>
      <c r="C785" s="118"/>
      <c r="D785" s="203"/>
      <c r="E785" s="118"/>
      <c r="F785" s="118"/>
      <c r="G785" s="118"/>
      <c r="H785" s="118"/>
      <c r="I785" s="203"/>
      <c r="J785" s="118"/>
      <c r="K785" s="118"/>
      <c r="L785" s="118"/>
      <c r="M785" s="118"/>
      <c r="N785" s="203"/>
      <c r="O785" s="118"/>
      <c r="P785" s="118"/>
      <c r="Q785" s="118"/>
      <c r="R785" s="118"/>
      <c r="S785" s="203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  <c r="AL785" s="118"/>
      <c r="AM785" s="118"/>
      <c r="AN785" s="118"/>
      <c r="AO785" s="118"/>
    </row>
    <row r="786">
      <c r="A786" s="118"/>
      <c r="B786" s="118"/>
      <c r="C786" s="118"/>
      <c r="D786" s="203"/>
      <c r="E786" s="118"/>
      <c r="F786" s="118"/>
      <c r="G786" s="118"/>
      <c r="H786" s="118"/>
      <c r="I786" s="203"/>
      <c r="J786" s="118"/>
      <c r="K786" s="118"/>
      <c r="L786" s="118"/>
      <c r="M786" s="118"/>
      <c r="N786" s="203"/>
      <c r="O786" s="118"/>
      <c r="P786" s="118"/>
      <c r="Q786" s="118"/>
      <c r="R786" s="118"/>
      <c r="S786" s="203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  <c r="AL786" s="118"/>
      <c r="AM786" s="118"/>
      <c r="AN786" s="118"/>
      <c r="AO786" s="118"/>
    </row>
    <row r="787">
      <c r="A787" s="118"/>
      <c r="B787" s="118"/>
      <c r="C787" s="118"/>
      <c r="D787" s="203"/>
      <c r="E787" s="118"/>
      <c r="F787" s="118"/>
      <c r="G787" s="118"/>
      <c r="H787" s="118"/>
      <c r="I787" s="203"/>
      <c r="J787" s="118"/>
      <c r="K787" s="118"/>
      <c r="L787" s="118"/>
      <c r="M787" s="118"/>
      <c r="N787" s="203"/>
      <c r="O787" s="118"/>
      <c r="P787" s="118"/>
      <c r="Q787" s="118"/>
      <c r="R787" s="118"/>
      <c r="S787" s="203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  <c r="AL787" s="118"/>
      <c r="AM787" s="118"/>
      <c r="AN787" s="118"/>
      <c r="AO787" s="118"/>
    </row>
    <row r="788">
      <c r="A788" s="118"/>
      <c r="B788" s="118"/>
      <c r="C788" s="118"/>
      <c r="D788" s="203"/>
      <c r="E788" s="118"/>
      <c r="F788" s="118"/>
      <c r="G788" s="118"/>
      <c r="H788" s="118"/>
      <c r="I788" s="203"/>
      <c r="J788" s="118"/>
      <c r="K788" s="118"/>
      <c r="L788" s="118"/>
      <c r="M788" s="118"/>
      <c r="N788" s="203"/>
      <c r="O788" s="118"/>
      <c r="P788" s="118"/>
      <c r="Q788" s="118"/>
      <c r="R788" s="118"/>
      <c r="S788" s="203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  <c r="AL788" s="118"/>
      <c r="AM788" s="118"/>
      <c r="AN788" s="118"/>
      <c r="AO788" s="118"/>
    </row>
    <row r="789">
      <c r="A789" s="118"/>
      <c r="B789" s="118"/>
      <c r="C789" s="118"/>
      <c r="D789" s="203"/>
      <c r="E789" s="118"/>
      <c r="F789" s="118"/>
      <c r="G789" s="118"/>
      <c r="H789" s="118"/>
      <c r="I789" s="203"/>
      <c r="J789" s="118"/>
      <c r="K789" s="118"/>
      <c r="L789" s="118"/>
      <c r="M789" s="118"/>
      <c r="N789" s="203"/>
      <c r="O789" s="118"/>
      <c r="P789" s="118"/>
      <c r="Q789" s="118"/>
      <c r="R789" s="118"/>
      <c r="S789" s="203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  <c r="AL789" s="118"/>
      <c r="AM789" s="118"/>
      <c r="AN789" s="118"/>
      <c r="AO789" s="118"/>
    </row>
    <row r="790">
      <c r="A790" s="118"/>
      <c r="B790" s="118"/>
      <c r="C790" s="118"/>
      <c r="D790" s="203"/>
      <c r="E790" s="118"/>
      <c r="F790" s="118"/>
      <c r="G790" s="118"/>
      <c r="H790" s="118"/>
      <c r="I790" s="203"/>
      <c r="J790" s="118"/>
      <c r="K790" s="118"/>
      <c r="L790" s="118"/>
      <c r="M790" s="118"/>
      <c r="N790" s="203"/>
      <c r="O790" s="118"/>
      <c r="P790" s="118"/>
      <c r="Q790" s="118"/>
      <c r="R790" s="118"/>
      <c r="S790" s="203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  <c r="AL790" s="118"/>
      <c r="AM790" s="118"/>
      <c r="AN790" s="118"/>
      <c r="AO790" s="118"/>
    </row>
    <row r="791">
      <c r="A791" s="118"/>
      <c r="B791" s="118"/>
      <c r="C791" s="118"/>
      <c r="D791" s="203"/>
      <c r="E791" s="118"/>
      <c r="F791" s="118"/>
      <c r="G791" s="118"/>
      <c r="H791" s="118"/>
      <c r="I791" s="203"/>
      <c r="J791" s="118"/>
      <c r="K791" s="118"/>
      <c r="L791" s="118"/>
      <c r="M791" s="118"/>
      <c r="N791" s="203"/>
      <c r="O791" s="118"/>
      <c r="P791" s="118"/>
      <c r="Q791" s="118"/>
      <c r="R791" s="118"/>
      <c r="S791" s="203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  <c r="AL791" s="118"/>
      <c r="AM791" s="118"/>
      <c r="AN791" s="118"/>
      <c r="AO791" s="118"/>
    </row>
    <row r="792">
      <c r="A792" s="118"/>
      <c r="B792" s="118"/>
      <c r="C792" s="118"/>
      <c r="D792" s="203"/>
      <c r="E792" s="118"/>
      <c r="F792" s="118"/>
      <c r="G792" s="118"/>
      <c r="H792" s="118"/>
      <c r="I792" s="203"/>
      <c r="J792" s="118"/>
      <c r="K792" s="118"/>
      <c r="L792" s="118"/>
      <c r="M792" s="118"/>
      <c r="N792" s="203"/>
      <c r="O792" s="118"/>
      <c r="P792" s="118"/>
      <c r="Q792" s="118"/>
      <c r="R792" s="118"/>
      <c r="S792" s="203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  <c r="AL792" s="118"/>
      <c r="AM792" s="118"/>
      <c r="AN792" s="118"/>
      <c r="AO792" s="118"/>
    </row>
    <row r="793">
      <c r="A793" s="118"/>
      <c r="B793" s="118"/>
      <c r="C793" s="118"/>
      <c r="D793" s="203"/>
      <c r="E793" s="118"/>
      <c r="F793" s="118"/>
      <c r="G793" s="118"/>
      <c r="H793" s="118"/>
      <c r="I793" s="203"/>
      <c r="J793" s="118"/>
      <c r="K793" s="118"/>
      <c r="L793" s="118"/>
      <c r="M793" s="118"/>
      <c r="N793" s="203"/>
      <c r="O793" s="118"/>
      <c r="P793" s="118"/>
      <c r="Q793" s="118"/>
      <c r="R793" s="118"/>
      <c r="S793" s="203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  <c r="AL793" s="118"/>
      <c r="AM793" s="118"/>
      <c r="AN793" s="118"/>
      <c r="AO793" s="118"/>
    </row>
    <row r="794">
      <c r="A794" s="118"/>
      <c r="B794" s="118"/>
      <c r="C794" s="118"/>
      <c r="D794" s="203"/>
      <c r="E794" s="118"/>
      <c r="F794" s="118"/>
      <c r="G794" s="118"/>
      <c r="H794" s="118"/>
      <c r="I794" s="203"/>
      <c r="J794" s="118"/>
      <c r="K794" s="118"/>
      <c r="L794" s="118"/>
      <c r="M794" s="118"/>
      <c r="N794" s="203"/>
      <c r="O794" s="118"/>
      <c r="P794" s="118"/>
      <c r="Q794" s="118"/>
      <c r="R794" s="118"/>
      <c r="S794" s="203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  <c r="AL794" s="118"/>
      <c r="AM794" s="118"/>
      <c r="AN794" s="118"/>
      <c r="AO794" s="118"/>
    </row>
    <row r="795">
      <c r="A795" s="118"/>
      <c r="B795" s="118"/>
      <c r="C795" s="118"/>
      <c r="D795" s="203"/>
      <c r="E795" s="118"/>
      <c r="F795" s="118"/>
      <c r="G795" s="118"/>
      <c r="H795" s="118"/>
      <c r="I795" s="203"/>
      <c r="J795" s="118"/>
      <c r="K795" s="118"/>
      <c r="L795" s="118"/>
      <c r="M795" s="118"/>
      <c r="N795" s="203"/>
      <c r="O795" s="118"/>
      <c r="P795" s="118"/>
      <c r="Q795" s="118"/>
      <c r="R795" s="118"/>
      <c r="S795" s="203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  <c r="AL795" s="118"/>
      <c r="AM795" s="118"/>
      <c r="AN795" s="118"/>
      <c r="AO795" s="118"/>
    </row>
    <row r="796">
      <c r="A796" s="118"/>
      <c r="B796" s="118"/>
      <c r="C796" s="118"/>
      <c r="D796" s="203"/>
      <c r="E796" s="118"/>
      <c r="F796" s="118"/>
      <c r="G796" s="118"/>
      <c r="H796" s="118"/>
      <c r="I796" s="203"/>
      <c r="J796" s="118"/>
      <c r="K796" s="118"/>
      <c r="L796" s="118"/>
      <c r="M796" s="118"/>
      <c r="N796" s="203"/>
      <c r="O796" s="118"/>
      <c r="P796" s="118"/>
      <c r="Q796" s="118"/>
      <c r="R796" s="118"/>
      <c r="S796" s="203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  <c r="AL796" s="118"/>
      <c r="AM796" s="118"/>
      <c r="AN796" s="118"/>
      <c r="AO796" s="118"/>
    </row>
    <row r="797">
      <c r="A797" s="118"/>
      <c r="B797" s="118"/>
      <c r="C797" s="118"/>
      <c r="D797" s="203"/>
      <c r="E797" s="118"/>
      <c r="F797" s="118"/>
      <c r="G797" s="118"/>
      <c r="H797" s="118"/>
      <c r="I797" s="203"/>
      <c r="J797" s="118"/>
      <c r="K797" s="118"/>
      <c r="L797" s="118"/>
      <c r="M797" s="118"/>
      <c r="N797" s="203"/>
      <c r="O797" s="118"/>
      <c r="P797" s="118"/>
      <c r="Q797" s="118"/>
      <c r="R797" s="118"/>
      <c r="S797" s="203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  <c r="AL797" s="118"/>
      <c r="AM797" s="118"/>
      <c r="AN797" s="118"/>
      <c r="AO797" s="118"/>
    </row>
    <row r="798">
      <c r="A798" s="118"/>
      <c r="B798" s="118"/>
      <c r="C798" s="118"/>
      <c r="D798" s="203"/>
      <c r="E798" s="118"/>
      <c r="F798" s="118"/>
      <c r="G798" s="118"/>
      <c r="H798" s="118"/>
      <c r="I798" s="203"/>
      <c r="J798" s="118"/>
      <c r="K798" s="118"/>
      <c r="L798" s="118"/>
      <c r="M798" s="118"/>
      <c r="N798" s="203"/>
      <c r="O798" s="118"/>
      <c r="P798" s="118"/>
      <c r="Q798" s="118"/>
      <c r="R798" s="118"/>
      <c r="S798" s="203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  <c r="AL798" s="118"/>
      <c r="AM798" s="118"/>
      <c r="AN798" s="118"/>
      <c r="AO798" s="118"/>
    </row>
    <row r="799">
      <c r="A799" s="118"/>
      <c r="B799" s="118"/>
      <c r="C799" s="118"/>
      <c r="D799" s="203"/>
      <c r="E799" s="118"/>
      <c r="F799" s="118"/>
      <c r="G799" s="118"/>
      <c r="H799" s="118"/>
      <c r="I799" s="203"/>
      <c r="J799" s="118"/>
      <c r="K799" s="118"/>
      <c r="L799" s="118"/>
      <c r="M799" s="118"/>
      <c r="N799" s="203"/>
      <c r="O799" s="118"/>
      <c r="P799" s="118"/>
      <c r="Q799" s="118"/>
      <c r="R799" s="118"/>
      <c r="S799" s="203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  <c r="AL799" s="118"/>
      <c r="AM799" s="118"/>
      <c r="AN799" s="118"/>
      <c r="AO799" s="118"/>
    </row>
    <row r="800">
      <c r="A800" s="118"/>
      <c r="B800" s="118"/>
      <c r="C800" s="118"/>
      <c r="D800" s="203"/>
      <c r="E800" s="118"/>
      <c r="F800" s="118"/>
      <c r="G800" s="118"/>
      <c r="H800" s="118"/>
      <c r="I800" s="203"/>
      <c r="J800" s="118"/>
      <c r="K800" s="118"/>
      <c r="L800" s="118"/>
      <c r="M800" s="118"/>
      <c r="N800" s="203"/>
      <c r="O800" s="118"/>
      <c r="P800" s="118"/>
      <c r="Q800" s="118"/>
      <c r="R800" s="118"/>
      <c r="S800" s="203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  <c r="AL800" s="118"/>
      <c r="AM800" s="118"/>
      <c r="AN800" s="118"/>
      <c r="AO800" s="118"/>
    </row>
    <row r="801">
      <c r="A801" s="118"/>
      <c r="B801" s="118"/>
      <c r="C801" s="118"/>
      <c r="D801" s="203"/>
      <c r="E801" s="118"/>
      <c r="F801" s="118"/>
      <c r="G801" s="118"/>
      <c r="H801" s="118"/>
      <c r="I801" s="203"/>
      <c r="J801" s="118"/>
      <c r="K801" s="118"/>
      <c r="L801" s="118"/>
      <c r="M801" s="118"/>
      <c r="N801" s="203"/>
      <c r="O801" s="118"/>
      <c r="P801" s="118"/>
      <c r="Q801" s="118"/>
      <c r="R801" s="118"/>
      <c r="S801" s="203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  <c r="AL801" s="118"/>
      <c r="AM801" s="118"/>
      <c r="AN801" s="118"/>
      <c r="AO801" s="118"/>
    </row>
    <row r="802">
      <c r="A802" s="118"/>
      <c r="B802" s="118"/>
      <c r="C802" s="118"/>
      <c r="D802" s="203"/>
      <c r="E802" s="118"/>
      <c r="F802" s="118"/>
      <c r="G802" s="118"/>
      <c r="H802" s="118"/>
      <c r="I802" s="203"/>
      <c r="J802" s="118"/>
      <c r="K802" s="118"/>
      <c r="L802" s="118"/>
      <c r="M802" s="118"/>
      <c r="N802" s="203"/>
      <c r="O802" s="118"/>
      <c r="P802" s="118"/>
      <c r="Q802" s="118"/>
      <c r="R802" s="118"/>
      <c r="S802" s="203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</row>
    <row r="803">
      <c r="A803" s="118"/>
      <c r="B803" s="118"/>
      <c r="C803" s="118"/>
      <c r="D803" s="203"/>
      <c r="E803" s="118"/>
      <c r="F803" s="118"/>
      <c r="G803" s="118"/>
      <c r="H803" s="118"/>
      <c r="I803" s="203"/>
      <c r="J803" s="118"/>
      <c r="K803" s="118"/>
      <c r="L803" s="118"/>
      <c r="M803" s="118"/>
      <c r="N803" s="203"/>
      <c r="O803" s="118"/>
      <c r="P803" s="118"/>
      <c r="Q803" s="118"/>
      <c r="R803" s="118"/>
      <c r="S803" s="203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</row>
    <row r="804">
      <c r="A804" s="118"/>
      <c r="B804" s="118"/>
      <c r="C804" s="118"/>
      <c r="D804" s="203"/>
      <c r="E804" s="118"/>
      <c r="F804" s="118"/>
      <c r="G804" s="118"/>
      <c r="H804" s="118"/>
      <c r="I804" s="203"/>
      <c r="J804" s="118"/>
      <c r="K804" s="118"/>
      <c r="L804" s="118"/>
      <c r="M804" s="118"/>
      <c r="N804" s="203"/>
      <c r="O804" s="118"/>
      <c r="P804" s="118"/>
      <c r="Q804" s="118"/>
      <c r="R804" s="118"/>
      <c r="S804" s="203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</row>
    <row r="805">
      <c r="A805" s="118"/>
      <c r="B805" s="118"/>
      <c r="C805" s="118"/>
      <c r="D805" s="203"/>
      <c r="E805" s="118"/>
      <c r="F805" s="118"/>
      <c r="G805" s="118"/>
      <c r="H805" s="118"/>
      <c r="I805" s="203"/>
      <c r="J805" s="118"/>
      <c r="K805" s="118"/>
      <c r="L805" s="118"/>
      <c r="M805" s="118"/>
      <c r="N805" s="203"/>
      <c r="O805" s="118"/>
      <c r="P805" s="118"/>
      <c r="Q805" s="118"/>
      <c r="R805" s="118"/>
      <c r="S805" s="203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</row>
    <row r="806">
      <c r="A806" s="118"/>
      <c r="B806" s="118"/>
      <c r="C806" s="118"/>
      <c r="D806" s="203"/>
      <c r="E806" s="118"/>
      <c r="F806" s="118"/>
      <c r="G806" s="118"/>
      <c r="H806" s="118"/>
      <c r="I806" s="203"/>
      <c r="J806" s="118"/>
      <c r="K806" s="118"/>
      <c r="L806" s="118"/>
      <c r="M806" s="118"/>
      <c r="N806" s="203"/>
      <c r="O806" s="118"/>
      <c r="P806" s="118"/>
      <c r="Q806" s="118"/>
      <c r="R806" s="118"/>
      <c r="S806" s="203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  <c r="AL806" s="118"/>
      <c r="AM806" s="118"/>
      <c r="AN806" s="118"/>
      <c r="AO806" s="118"/>
    </row>
    <row r="807">
      <c r="A807" s="118"/>
      <c r="B807" s="118"/>
      <c r="C807" s="118"/>
      <c r="D807" s="203"/>
      <c r="E807" s="118"/>
      <c r="F807" s="118"/>
      <c r="G807" s="118"/>
      <c r="H807" s="118"/>
      <c r="I807" s="203"/>
      <c r="J807" s="118"/>
      <c r="K807" s="118"/>
      <c r="L807" s="118"/>
      <c r="M807" s="118"/>
      <c r="N807" s="203"/>
      <c r="O807" s="118"/>
      <c r="P807" s="118"/>
      <c r="Q807" s="118"/>
      <c r="R807" s="118"/>
      <c r="S807" s="203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</row>
    <row r="808">
      <c r="A808" s="118"/>
      <c r="B808" s="118"/>
      <c r="C808" s="118"/>
      <c r="D808" s="203"/>
      <c r="E808" s="118"/>
      <c r="F808" s="118"/>
      <c r="G808" s="118"/>
      <c r="H808" s="118"/>
      <c r="I808" s="203"/>
      <c r="J808" s="118"/>
      <c r="K808" s="118"/>
      <c r="L808" s="118"/>
      <c r="M808" s="118"/>
      <c r="N808" s="203"/>
      <c r="O808" s="118"/>
      <c r="P808" s="118"/>
      <c r="Q808" s="118"/>
      <c r="R808" s="118"/>
      <c r="S808" s="203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</row>
    <row r="809">
      <c r="A809" s="118"/>
      <c r="B809" s="118"/>
      <c r="C809" s="118"/>
      <c r="D809" s="203"/>
      <c r="E809" s="118"/>
      <c r="F809" s="118"/>
      <c r="G809" s="118"/>
      <c r="H809" s="118"/>
      <c r="I809" s="203"/>
      <c r="J809" s="118"/>
      <c r="K809" s="118"/>
      <c r="L809" s="118"/>
      <c r="M809" s="118"/>
      <c r="N809" s="203"/>
      <c r="O809" s="118"/>
      <c r="P809" s="118"/>
      <c r="Q809" s="118"/>
      <c r="R809" s="118"/>
      <c r="S809" s="203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</row>
    <row r="810">
      <c r="A810" s="118"/>
      <c r="B810" s="118"/>
      <c r="C810" s="118"/>
      <c r="D810" s="203"/>
      <c r="E810" s="118"/>
      <c r="F810" s="118"/>
      <c r="G810" s="118"/>
      <c r="H810" s="118"/>
      <c r="I810" s="203"/>
      <c r="J810" s="118"/>
      <c r="K810" s="118"/>
      <c r="L810" s="118"/>
      <c r="M810" s="118"/>
      <c r="N810" s="203"/>
      <c r="O810" s="118"/>
      <c r="P810" s="118"/>
      <c r="Q810" s="118"/>
      <c r="R810" s="118"/>
      <c r="S810" s="203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</row>
    <row r="811">
      <c r="A811" s="118"/>
      <c r="B811" s="118"/>
      <c r="C811" s="118"/>
      <c r="D811" s="203"/>
      <c r="E811" s="118"/>
      <c r="F811" s="118"/>
      <c r="G811" s="118"/>
      <c r="H811" s="118"/>
      <c r="I811" s="203"/>
      <c r="J811" s="118"/>
      <c r="K811" s="118"/>
      <c r="L811" s="118"/>
      <c r="M811" s="118"/>
      <c r="N811" s="203"/>
      <c r="O811" s="118"/>
      <c r="P811" s="118"/>
      <c r="Q811" s="118"/>
      <c r="R811" s="118"/>
      <c r="S811" s="203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</row>
    <row r="812">
      <c r="A812" s="118"/>
      <c r="B812" s="118"/>
      <c r="C812" s="118"/>
      <c r="D812" s="203"/>
      <c r="E812" s="118"/>
      <c r="F812" s="118"/>
      <c r="G812" s="118"/>
      <c r="H812" s="118"/>
      <c r="I812" s="203"/>
      <c r="J812" s="118"/>
      <c r="K812" s="118"/>
      <c r="L812" s="118"/>
      <c r="M812" s="118"/>
      <c r="N812" s="203"/>
      <c r="O812" s="118"/>
      <c r="P812" s="118"/>
      <c r="Q812" s="118"/>
      <c r="R812" s="118"/>
      <c r="S812" s="203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</row>
    <row r="813">
      <c r="A813" s="118"/>
      <c r="B813" s="118"/>
      <c r="C813" s="118"/>
      <c r="D813" s="203"/>
      <c r="E813" s="118"/>
      <c r="F813" s="118"/>
      <c r="G813" s="118"/>
      <c r="H813" s="118"/>
      <c r="I813" s="203"/>
      <c r="J813" s="118"/>
      <c r="K813" s="118"/>
      <c r="L813" s="118"/>
      <c r="M813" s="118"/>
      <c r="N813" s="203"/>
      <c r="O813" s="118"/>
      <c r="P813" s="118"/>
      <c r="Q813" s="118"/>
      <c r="R813" s="118"/>
      <c r="S813" s="203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</row>
    <row r="814">
      <c r="A814" s="118"/>
      <c r="B814" s="118"/>
      <c r="C814" s="118"/>
      <c r="D814" s="203"/>
      <c r="E814" s="118"/>
      <c r="F814" s="118"/>
      <c r="G814" s="118"/>
      <c r="H814" s="118"/>
      <c r="I814" s="203"/>
      <c r="J814" s="118"/>
      <c r="K814" s="118"/>
      <c r="L814" s="118"/>
      <c r="M814" s="118"/>
      <c r="N814" s="203"/>
      <c r="O814" s="118"/>
      <c r="P814" s="118"/>
      <c r="Q814" s="118"/>
      <c r="R814" s="118"/>
      <c r="S814" s="203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</row>
    <row r="815">
      <c r="A815" s="118"/>
      <c r="B815" s="118"/>
      <c r="C815" s="118"/>
      <c r="D815" s="203"/>
      <c r="E815" s="118"/>
      <c r="F815" s="118"/>
      <c r="G815" s="118"/>
      <c r="H815" s="118"/>
      <c r="I815" s="203"/>
      <c r="J815" s="118"/>
      <c r="K815" s="118"/>
      <c r="L815" s="118"/>
      <c r="M815" s="118"/>
      <c r="N815" s="203"/>
      <c r="O815" s="118"/>
      <c r="P815" s="118"/>
      <c r="Q815" s="118"/>
      <c r="R815" s="118"/>
      <c r="S815" s="203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</row>
    <row r="816">
      <c r="A816" s="118"/>
      <c r="B816" s="118"/>
      <c r="C816" s="118"/>
      <c r="D816" s="203"/>
      <c r="E816" s="118"/>
      <c r="F816" s="118"/>
      <c r="G816" s="118"/>
      <c r="H816" s="118"/>
      <c r="I816" s="203"/>
      <c r="J816" s="118"/>
      <c r="K816" s="118"/>
      <c r="L816" s="118"/>
      <c r="M816" s="118"/>
      <c r="N816" s="203"/>
      <c r="O816" s="118"/>
      <c r="P816" s="118"/>
      <c r="Q816" s="118"/>
      <c r="R816" s="118"/>
      <c r="S816" s="203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</row>
    <row r="817">
      <c r="A817" s="118"/>
      <c r="B817" s="118"/>
      <c r="C817" s="118"/>
      <c r="D817" s="203"/>
      <c r="E817" s="118"/>
      <c r="F817" s="118"/>
      <c r="G817" s="118"/>
      <c r="H817" s="118"/>
      <c r="I817" s="203"/>
      <c r="J817" s="118"/>
      <c r="K817" s="118"/>
      <c r="L817" s="118"/>
      <c r="M817" s="118"/>
      <c r="N817" s="203"/>
      <c r="O817" s="118"/>
      <c r="P817" s="118"/>
      <c r="Q817" s="118"/>
      <c r="R817" s="118"/>
      <c r="S817" s="203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</row>
    <row r="818">
      <c r="A818" s="118"/>
      <c r="B818" s="118"/>
      <c r="C818" s="118"/>
      <c r="D818" s="203"/>
      <c r="E818" s="118"/>
      <c r="F818" s="118"/>
      <c r="G818" s="118"/>
      <c r="H818" s="118"/>
      <c r="I818" s="203"/>
      <c r="J818" s="118"/>
      <c r="K818" s="118"/>
      <c r="L818" s="118"/>
      <c r="M818" s="118"/>
      <c r="N818" s="203"/>
      <c r="O818" s="118"/>
      <c r="P818" s="118"/>
      <c r="Q818" s="118"/>
      <c r="R818" s="118"/>
      <c r="S818" s="203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</row>
    <row r="819">
      <c r="A819" s="118"/>
      <c r="B819" s="118"/>
      <c r="C819" s="118"/>
      <c r="D819" s="203"/>
      <c r="E819" s="118"/>
      <c r="F819" s="118"/>
      <c r="G819" s="118"/>
      <c r="H819" s="118"/>
      <c r="I819" s="203"/>
      <c r="J819" s="118"/>
      <c r="K819" s="118"/>
      <c r="L819" s="118"/>
      <c r="M819" s="118"/>
      <c r="N819" s="203"/>
      <c r="O819" s="118"/>
      <c r="P819" s="118"/>
      <c r="Q819" s="118"/>
      <c r="R819" s="118"/>
      <c r="S819" s="203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</row>
    <row r="820">
      <c r="A820" s="118"/>
      <c r="B820" s="118"/>
      <c r="C820" s="118"/>
      <c r="D820" s="203"/>
      <c r="E820" s="118"/>
      <c r="F820" s="118"/>
      <c r="G820" s="118"/>
      <c r="H820" s="118"/>
      <c r="I820" s="203"/>
      <c r="J820" s="118"/>
      <c r="K820" s="118"/>
      <c r="L820" s="118"/>
      <c r="M820" s="118"/>
      <c r="N820" s="203"/>
      <c r="O820" s="118"/>
      <c r="P820" s="118"/>
      <c r="Q820" s="118"/>
      <c r="R820" s="118"/>
      <c r="S820" s="203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</row>
    <row r="821">
      <c r="A821" s="118"/>
      <c r="B821" s="118"/>
      <c r="C821" s="118"/>
      <c r="D821" s="203"/>
      <c r="E821" s="118"/>
      <c r="F821" s="118"/>
      <c r="G821" s="118"/>
      <c r="H821" s="118"/>
      <c r="I821" s="203"/>
      <c r="J821" s="118"/>
      <c r="K821" s="118"/>
      <c r="L821" s="118"/>
      <c r="M821" s="118"/>
      <c r="N821" s="203"/>
      <c r="O821" s="118"/>
      <c r="P821" s="118"/>
      <c r="Q821" s="118"/>
      <c r="R821" s="118"/>
      <c r="S821" s="203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</row>
    <row r="822">
      <c r="A822" s="118"/>
      <c r="B822" s="118"/>
      <c r="C822" s="118"/>
      <c r="D822" s="203"/>
      <c r="E822" s="118"/>
      <c r="F822" s="118"/>
      <c r="G822" s="118"/>
      <c r="H822" s="118"/>
      <c r="I822" s="203"/>
      <c r="J822" s="118"/>
      <c r="K822" s="118"/>
      <c r="L822" s="118"/>
      <c r="M822" s="118"/>
      <c r="N822" s="203"/>
      <c r="O822" s="118"/>
      <c r="P822" s="118"/>
      <c r="Q822" s="118"/>
      <c r="R822" s="118"/>
      <c r="S822" s="203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</row>
    <row r="823">
      <c r="A823" s="118"/>
      <c r="B823" s="118"/>
      <c r="C823" s="118"/>
      <c r="D823" s="203"/>
      <c r="E823" s="118"/>
      <c r="F823" s="118"/>
      <c r="G823" s="118"/>
      <c r="H823" s="118"/>
      <c r="I823" s="203"/>
      <c r="J823" s="118"/>
      <c r="K823" s="118"/>
      <c r="L823" s="118"/>
      <c r="M823" s="118"/>
      <c r="N823" s="203"/>
      <c r="O823" s="118"/>
      <c r="P823" s="118"/>
      <c r="Q823" s="118"/>
      <c r="R823" s="118"/>
      <c r="S823" s="203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</row>
    <row r="824">
      <c r="A824" s="118"/>
      <c r="B824" s="118"/>
      <c r="C824" s="118"/>
      <c r="D824" s="203"/>
      <c r="E824" s="118"/>
      <c r="F824" s="118"/>
      <c r="G824" s="118"/>
      <c r="H824" s="118"/>
      <c r="I824" s="203"/>
      <c r="J824" s="118"/>
      <c r="K824" s="118"/>
      <c r="L824" s="118"/>
      <c r="M824" s="118"/>
      <c r="N824" s="203"/>
      <c r="O824" s="118"/>
      <c r="P824" s="118"/>
      <c r="Q824" s="118"/>
      <c r="R824" s="118"/>
      <c r="S824" s="203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</row>
    <row r="825">
      <c r="A825" s="118"/>
      <c r="B825" s="118"/>
      <c r="C825" s="118"/>
      <c r="D825" s="203"/>
      <c r="E825" s="118"/>
      <c r="F825" s="118"/>
      <c r="G825" s="118"/>
      <c r="H825" s="118"/>
      <c r="I825" s="203"/>
      <c r="J825" s="118"/>
      <c r="K825" s="118"/>
      <c r="L825" s="118"/>
      <c r="M825" s="118"/>
      <c r="N825" s="203"/>
      <c r="O825" s="118"/>
      <c r="P825" s="118"/>
      <c r="Q825" s="118"/>
      <c r="R825" s="118"/>
      <c r="S825" s="203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</row>
    <row r="826">
      <c r="A826" s="118"/>
      <c r="B826" s="118"/>
      <c r="C826" s="118"/>
      <c r="D826" s="203"/>
      <c r="E826" s="118"/>
      <c r="F826" s="118"/>
      <c r="G826" s="118"/>
      <c r="H826" s="118"/>
      <c r="I826" s="203"/>
      <c r="J826" s="118"/>
      <c r="K826" s="118"/>
      <c r="L826" s="118"/>
      <c r="M826" s="118"/>
      <c r="N826" s="203"/>
      <c r="O826" s="118"/>
      <c r="P826" s="118"/>
      <c r="Q826" s="118"/>
      <c r="R826" s="118"/>
      <c r="S826" s="203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</row>
    <row r="827">
      <c r="A827" s="118"/>
      <c r="B827" s="118"/>
      <c r="C827" s="118"/>
      <c r="D827" s="203"/>
      <c r="E827" s="118"/>
      <c r="F827" s="118"/>
      <c r="G827" s="118"/>
      <c r="H827" s="118"/>
      <c r="I827" s="203"/>
      <c r="J827" s="118"/>
      <c r="K827" s="118"/>
      <c r="L827" s="118"/>
      <c r="M827" s="118"/>
      <c r="N827" s="203"/>
      <c r="O827" s="118"/>
      <c r="P827" s="118"/>
      <c r="Q827" s="118"/>
      <c r="R827" s="118"/>
      <c r="S827" s="203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</row>
    <row r="828">
      <c r="A828" s="118"/>
      <c r="B828" s="118"/>
      <c r="C828" s="118"/>
      <c r="D828" s="203"/>
      <c r="E828" s="118"/>
      <c r="F828" s="118"/>
      <c r="G828" s="118"/>
      <c r="H828" s="118"/>
      <c r="I828" s="203"/>
      <c r="J828" s="118"/>
      <c r="K828" s="118"/>
      <c r="L828" s="118"/>
      <c r="M828" s="118"/>
      <c r="N828" s="203"/>
      <c r="O828" s="118"/>
      <c r="P828" s="118"/>
      <c r="Q828" s="118"/>
      <c r="R828" s="118"/>
      <c r="S828" s="203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</row>
    <row r="829">
      <c r="A829" s="118"/>
      <c r="B829" s="118"/>
      <c r="C829" s="118"/>
      <c r="D829" s="203"/>
      <c r="E829" s="118"/>
      <c r="F829" s="118"/>
      <c r="G829" s="118"/>
      <c r="H829" s="118"/>
      <c r="I829" s="203"/>
      <c r="J829" s="118"/>
      <c r="K829" s="118"/>
      <c r="L829" s="118"/>
      <c r="M829" s="118"/>
      <c r="N829" s="203"/>
      <c r="O829" s="118"/>
      <c r="P829" s="118"/>
      <c r="Q829" s="118"/>
      <c r="R829" s="118"/>
      <c r="S829" s="203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</row>
    <row r="830">
      <c r="A830" s="118"/>
      <c r="B830" s="118"/>
      <c r="C830" s="118"/>
      <c r="D830" s="203"/>
      <c r="E830" s="118"/>
      <c r="F830" s="118"/>
      <c r="G830" s="118"/>
      <c r="H830" s="118"/>
      <c r="I830" s="203"/>
      <c r="J830" s="118"/>
      <c r="K830" s="118"/>
      <c r="L830" s="118"/>
      <c r="M830" s="118"/>
      <c r="N830" s="203"/>
      <c r="O830" s="118"/>
      <c r="P830" s="118"/>
      <c r="Q830" s="118"/>
      <c r="R830" s="118"/>
      <c r="S830" s="203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</row>
    <row r="831">
      <c r="A831" s="118"/>
      <c r="B831" s="118"/>
      <c r="C831" s="118"/>
      <c r="D831" s="203"/>
      <c r="E831" s="118"/>
      <c r="F831" s="118"/>
      <c r="G831" s="118"/>
      <c r="H831" s="118"/>
      <c r="I831" s="203"/>
      <c r="J831" s="118"/>
      <c r="K831" s="118"/>
      <c r="L831" s="118"/>
      <c r="M831" s="118"/>
      <c r="N831" s="203"/>
      <c r="O831" s="118"/>
      <c r="P831" s="118"/>
      <c r="Q831" s="118"/>
      <c r="R831" s="118"/>
      <c r="S831" s="203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</row>
    <row r="832">
      <c r="A832" s="118"/>
      <c r="B832" s="118"/>
      <c r="C832" s="118"/>
      <c r="D832" s="203"/>
      <c r="E832" s="118"/>
      <c r="F832" s="118"/>
      <c r="G832" s="118"/>
      <c r="H832" s="118"/>
      <c r="I832" s="203"/>
      <c r="J832" s="118"/>
      <c r="K832" s="118"/>
      <c r="L832" s="118"/>
      <c r="M832" s="118"/>
      <c r="N832" s="203"/>
      <c r="O832" s="118"/>
      <c r="P832" s="118"/>
      <c r="Q832" s="118"/>
      <c r="R832" s="118"/>
      <c r="S832" s="203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</row>
    <row r="833">
      <c r="A833" s="118"/>
      <c r="B833" s="118"/>
      <c r="C833" s="118"/>
      <c r="D833" s="203"/>
      <c r="E833" s="118"/>
      <c r="F833" s="118"/>
      <c r="G833" s="118"/>
      <c r="H833" s="118"/>
      <c r="I833" s="203"/>
      <c r="J833" s="118"/>
      <c r="K833" s="118"/>
      <c r="L833" s="118"/>
      <c r="M833" s="118"/>
      <c r="N833" s="203"/>
      <c r="O833" s="118"/>
      <c r="P833" s="118"/>
      <c r="Q833" s="118"/>
      <c r="R833" s="118"/>
      <c r="S833" s="203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</row>
    <row r="834">
      <c r="A834" s="118"/>
      <c r="B834" s="118"/>
      <c r="C834" s="118"/>
      <c r="D834" s="203"/>
      <c r="E834" s="118"/>
      <c r="F834" s="118"/>
      <c r="G834" s="118"/>
      <c r="H834" s="118"/>
      <c r="I834" s="203"/>
      <c r="J834" s="118"/>
      <c r="K834" s="118"/>
      <c r="L834" s="118"/>
      <c r="M834" s="118"/>
      <c r="N834" s="203"/>
      <c r="O834" s="118"/>
      <c r="P834" s="118"/>
      <c r="Q834" s="118"/>
      <c r="R834" s="118"/>
      <c r="S834" s="203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</row>
    <row r="835">
      <c r="A835" s="118"/>
      <c r="B835" s="118"/>
      <c r="C835" s="118"/>
      <c r="D835" s="203"/>
      <c r="E835" s="118"/>
      <c r="F835" s="118"/>
      <c r="G835" s="118"/>
      <c r="H835" s="118"/>
      <c r="I835" s="203"/>
      <c r="J835" s="118"/>
      <c r="K835" s="118"/>
      <c r="L835" s="118"/>
      <c r="M835" s="118"/>
      <c r="N835" s="203"/>
      <c r="O835" s="118"/>
      <c r="P835" s="118"/>
      <c r="Q835" s="118"/>
      <c r="R835" s="118"/>
      <c r="S835" s="203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</row>
    <row r="836">
      <c r="A836" s="118"/>
      <c r="B836" s="118"/>
      <c r="C836" s="118"/>
      <c r="D836" s="203"/>
      <c r="E836" s="118"/>
      <c r="F836" s="118"/>
      <c r="G836" s="118"/>
      <c r="H836" s="118"/>
      <c r="I836" s="203"/>
      <c r="J836" s="118"/>
      <c r="K836" s="118"/>
      <c r="L836" s="118"/>
      <c r="M836" s="118"/>
      <c r="N836" s="203"/>
      <c r="O836" s="118"/>
      <c r="P836" s="118"/>
      <c r="Q836" s="118"/>
      <c r="R836" s="118"/>
      <c r="S836" s="203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</row>
    <row r="837">
      <c r="A837" s="118"/>
      <c r="B837" s="118"/>
      <c r="C837" s="118"/>
      <c r="D837" s="203"/>
      <c r="E837" s="118"/>
      <c r="F837" s="118"/>
      <c r="G837" s="118"/>
      <c r="H837" s="118"/>
      <c r="I837" s="203"/>
      <c r="J837" s="118"/>
      <c r="K837" s="118"/>
      <c r="L837" s="118"/>
      <c r="M837" s="118"/>
      <c r="N837" s="203"/>
      <c r="O837" s="118"/>
      <c r="P837" s="118"/>
      <c r="Q837" s="118"/>
      <c r="R837" s="118"/>
      <c r="S837" s="203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</row>
    <row r="838">
      <c r="A838" s="118"/>
      <c r="B838" s="118"/>
      <c r="C838" s="118"/>
      <c r="D838" s="203"/>
      <c r="E838" s="118"/>
      <c r="F838" s="118"/>
      <c r="G838" s="118"/>
      <c r="H838" s="118"/>
      <c r="I838" s="203"/>
      <c r="J838" s="118"/>
      <c r="K838" s="118"/>
      <c r="L838" s="118"/>
      <c r="M838" s="118"/>
      <c r="N838" s="203"/>
      <c r="O838" s="118"/>
      <c r="P838" s="118"/>
      <c r="Q838" s="118"/>
      <c r="R838" s="118"/>
      <c r="S838" s="203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</row>
    <row r="839">
      <c r="A839" s="118"/>
      <c r="B839" s="118"/>
      <c r="C839" s="118"/>
      <c r="D839" s="203"/>
      <c r="E839" s="118"/>
      <c r="F839" s="118"/>
      <c r="G839" s="118"/>
      <c r="H839" s="118"/>
      <c r="I839" s="203"/>
      <c r="J839" s="118"/>
      <c r="K839" s="118"/>
      <c r="L839" s="118"/>
      <c r="M839" s="118"/>
      <c r="N839" s="203"/>
      <c r="O839" s="118"/>
      <c r="P839" s="118"/>
      <c r="Q839" s="118"/>
      <c r="R839" s="118"/>
      <c r="S839" s="203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</row>
    <row r="840">
      <c r="A840" s="118"/>
      <c r="B840" s="118"/>
      <c r="C840" s="118"/>
      <c r="D840" s="203"/>
      <c r="E840" s="118"/>
      <c r="F840" s="118"/>
      <c r="G840" s="118"/>
      <c r="H840" s="118"/>
      <c r="I840" s="203"/>
      <c r="J840" s="118"/>
      <c r="K840" s="118"/>
      <c r="L840" s="118"/>
      <c r="M840" s="118"/>
      <c r="N840" s="203"/>
      <c r="O840" s="118"/>
      <c r="P840" s="118"/>
      <c r="Q840" s="118"/>
      <c r="R840" s="118"/>
      <c r="S840" s="203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</row>
    <row r="841">
      <c r="A841" s="118"/>
      <c r="B841" s="118"/>
      <c r="C841" s="118"/>
      <c r="D841" s="203"/>
      <c r="E841" s="118"/>
      <c r="F841" s="118"/>
      <c r="G841" s="118"/>
      <c r="H841" s="118"/>
      <c r="I841" s="203"/>
      <c r="J841" s="118"/>
      <c r="K841" s="118"/>
      <c r="L841" s="118"/>
      <c r="M841" s="118"/>
      <c r="N841" s="203"/>
      <c r="O841" s="118"/>
      <c r="P841" s="118"/>
      <c r="Q841" s="118"/>
      <c r="R841" s="118"/>
      <c r="S841" s="203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</row>
    <row r="842">
      <c r="A842" s="118"/>
      <c r="B842" s="118"/>
      <c r="C842" s="118"/>
      <c r="D842" s="203"/>
      <c r="E842" s="118"/>
      <c r="F842" s="118"/>
      <c r="G842" s="118"/>
      <c r="H842" s="118"/>
      <c r="I842" s="203"/>
      <c r="J842" s="118"/>
      <c r="K842" s="118"/>
      <c r="L842" s="118"/>
      <c r="M842" s="118"/>
      <c r="N842" s="203"/>
      <c r="O842" s="118"/>
      <c r="P842" s="118"/>
      <c r="Q842" s="118"/>
      <c r="R842" s="118"/>
      <c r="S842" s="203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</row>
    <row r="843">
      <c r="A843" s="118"/>
      <c r="B843" s="118"/>
      <c r="C843" s="118"/>
      <c r="D843" s="203"/>
      <c r="E843" s="118"/>
      <c r="F843" s="118"/>
      <c r="G843" s="118"/>
      <c r="H843" s="118"/>
      <c r="I843" s="203"/>
      <c r="J843" s="118"/>
      <c r="K843" s="118"/>
      <c r="L843" s="118"/>
      <c r="M843" s="118"/>
      <c r="N843" s="203"/>
      <c r="O843" s="118"/>
      <c r="P843" s="118"/>
      <c r="Q843" s="118"/>
      <c r="R843" s="118"/>
      <c r="S843" s="203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</row>
    <row r="844">
      <c r="A844" s="118"/>
      <c r="B844" s="118"/>
      <c r="C844" s="118"/>
      <c r="D844" s="203"/>
      <c r="E844" s="118"/>
      <c r="F844" s="118"/>
      <c r="G844" s="118"/>
      <c r="H844" s="118"/>
      <c r="I844" s="203"/>
      <c r="J844" s="118"/>
      <c r="K844" s="118"/>
      <c r="L844" s="118"/>
      <c r="M844" s="118"/>
      <c r="N844" s="203"/>
      <c r="O844" s="118"/>
      <c r="P844" s="118"/>
      <c r="Q844" s="118"/>
      <c r="R844" s="118"/>
      <c r="S844" s="203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</row>
    <row r="845">
      <c r="A845" s="118"/>
      <c r="B845" s="118"/>
      <c r="C845" s="118"/>
      <c r="D845" s="203"/>
      <c r="E845" s="118"/>
      <c r="F845" s="118"/>
      <c r="G845" s="118"/>
      <c r="H845" s="118"/>
      <c r="I845" s="203"/>
      <c r="J845" s="118"/>
      <c r="K845" s="118"/>
      <c r="L845" s="118"/>
      <c r="M845" s="118"/>
      <c r="N845" s="203"/>
      <c r="O845" s="118"/>
      <c r="P845" s="118"/>
      <c r="Q845" s="118"/>
      <c r="R845" s="118"/>
      <c r="S845" s="203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</row>
    <row r="846">
      <c r="A846" s="118"/>
      <c r="B846" s="118"/>
      <c r="C846" s="118"/>
      <c r="D846" s="203"/>
      <c r="E846" s="118"/>
      <c r="F846" s="118"/>
      <c r="G846" s="118"/>
      <c r="H846" s="118"/>
      <c r="I846" s="203"/>
      <c r="J846" s="118"/>
      <c r="K846" s="118"/>
      <c r="L846" s="118"/>
      <c r="M846" s="118"/>
      <c r="N846" s="203"/>
      <c r="O846" s="118"/>
      <c r="P846" s="118"/>
      <c r="Q846" s="118"/>
      <c r="R846" s="118"/>
      <c r="S846" s="203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</row>
    <row r="847">
      <c r="A847" s="118"/>
      <c r="B847" s="118"/>
      <c r="C847" s="118"/>
      <c r="D847" s="203"/>
      <c r="E847" s="118"/>
      <c r="F847" s="118"/>
      <c r="G847" s="118"/>
      <c r="H847" s="118"/>
      <c r="I847" s="203"/>
      <c r="J847" s="118"/>
      <c r="K847" s="118"/>
      <c r="L847" s="118"/>
      <c r="M847" s="118"/>
      <c r="N847" s="203"/>
      <c r="O847" s="118"/>
      <c r="P847" s="118"/>
      <c r="Q847" s="118"/>
      <c r="R847" s="118"/>
      <c r="S847" s="203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</row>
    <row r="848">
      <c r="A848" s="118"/>
      <c r="B848" s="118"/>
      <c r="C848" s="118"/>
      <c r="D848" s="203"/>
      <c r="E848" s="118"/>
      <c r="F848" s="118"/>
      <c r="G848" s="118"/>
      <c r="H848" s="118"/>
      <c r="I848" s="203"/>
      <c r="J848" s="118"/>
      <c r="K848" s="118"/>
      <c r="L848" s="118"/>
      <c r="M848" s="118"/>
      <c r="N848" s="203"/>
      <c r="O848" s="118"/>
      <c r="P848" s="118"/>
      <c r="Q848" s="118"/>
      <c r="R848" s="118"/>
      <c r="S848" s="203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</row>
    <row r="849">
      <c r="A849" s="118"/>
      <c r="B849" s="118"/>
      <c r="C849" s="118"/>
      <c r="D849" s="203"/>
      <c r="E849" s="118"/>
      <c r="F849" s="118"/>
      <c r="G849" s="118"/>
      <c r="H849" s="118"/>
      <c r="I849" s="203"/>
      <c r="J849" s="118"/>
      <c r="K849" s="118"/>
      <c r="L849" s="118"/>
      <c r="M849" s="118"/>
      <c r="N849" s="203"/>
      <c r="O849" s="118"/>
      <c r="P849" s="118"/>
      <c r="Q849" s="118"/>
      <c r="R849" s="118"/>
      <c r="S849" s="203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</row>
    <row r="850">
      <c r="A850" s="118"/>
      <c r="B850" s="118"/>
      <c r="C850" s="118"/>
      <c r="D850" s="203"/>
      <c r="E850" s="118"/>
      <c r="F850" s="118"/>
      <c r="G850" s="118"/>
      <c r="H850" s="118"/>
      <c r="I850" s="203"/>
      <c r="J850" s="118"/>
      <c r="K850" s="118"/>
      <c r="L850" s="118"/>
      <c r="M850" s="118"/>
      <c r="N850" s="203"/>
      <c r="O850" s="118"/>
      <c r="P850" s="118"/>
      <c r="Q850" s="118"/>
      <c r="R850" s="118"/>
      <c r="S850" s="203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</row>
    <row r="851">
      <c r="A851" s="118"/>
      <c r="B851" s="118"/>
      <c r="C851" s="118"/>
      <c r="D851" s="203"/>
      <c r="E851" s="118"/>
      <c r="F851" s="118"/>
      <c r="G851" s="118"/>
      <c r="H851" s="118"/>
      <c r="I851" s="203"/>
      <c r="J851" s="118"/>
      <c r="K851" s="118"/>
      <c r="L851" s="118"/>
      <c r="M851" s="118"/>
      <c r="N851" s="203"/>
      <c r="O851" s="118"/>
      <c r="P851" s="118"/>
      <c r="Q851" s="118"/>
      <c r="R851" s="118"/>
      <c r="S851" s="203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</row>
    <row r="852">
      <c r="A852" s="118"/>
      <c r="B852" s="118"/>
      <c r="C852" s="118"/>
      <c r="D852" s="203"/>
      <c r="E852" s="118"/>
      <c r="F852" s="118"/>
      <c r="G852" s="118"/>
      <c r="H852" s="118"/>
      <c r="I852" s="203"/>
      <c r="J852" s="118"/>
      <c r="K852" s="118"/>
      <c r="L852" s="118"/>
      <c r="M852" s="118"/>
      <c r="N852" s="203"/>
      <c r="O852" s="118"/>
      <c r="P852" s="118"/>
      <c r="Q852" s="118"/>
      <c r="R852" s="118"/>
      <c r="S852" s="203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</row>
    <row r="853">
      <c r="A853" s="118"/>
      <c r="B853" s="118"/>
      <c r="C853" s="118"/>
      <c r="D853" s="203"/>
      <c r="E853" s="118"/>
      <c r="F853" s="118"/>
      <c r="G853" s="118"/>
      <c r="H853" s="118"/>
      <c r="I853" s="203"/>
      <c r="J853" s="118"/>
      <c r="K853" s="118"/>
      <c r="L853" s="118"/>
      <c r="M853" s="118"/>
      <c r="N853" s="203"/>
      <c r="O853" s="118"/>
      <c r="P853" s="118"/>
      <c r="Q853" s="118"/>
      <c r="R853" s="118"/>
      <c r="S853" s="203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</row>
    <row r="854">
      <c r="A854" s="118"/>
      <c r="B854" s="118"/>
      <c r="C854" s="118"/>
      <c r="D854" s="203"/>
      <c r="E854" s="118"/>
      <c r="F854" s="118"/>
      <c r="G854" s="118"/>
      <c r="H854" s="118"/>
      <c r="I854" s="203"/>
      <c r="J854" s="118"/>
      <c r="K854" s="118"/>
      <c r="L854" s="118"/>
      <c r="M854" s="118"/>
      <c r="N854" s="203"/>
      <c r="O854" s="118"/>
      <c r="P854" s="118"/>
      <c r="Q854" s="118"/>
      <c r="R854" s="118"/>
      <c r="S854" s="203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</row>
    <row r="855">
      <c r="A855" s="118"/>
      <c r="B855" s="118"/>
      <c r="C855" s="118"/>
      <c r="D855" s="203"/>
      <c r="E855" s="118"/>
      <c r="F855" s="118"/>
      <c r="G855" s="118"/>
      <c r="H855" s="118"/>
      <c r="I855" s="203"/>
      <c r="J855" s="118"/>
      <c r="K855" s="118"/>
      <c r="L855" s="118"/>
      <c r="M855" s="118"/>
      <c r="N855" s="203"/>
      <c r="O855" s="118"/>
      <c r="P855" s="118"/>
      <c r="Q855" s="118"/>
      <c r="R855" s="118"/>
      <c r="S855" s="203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</row>
    <row r="856">
      <c r="A856" s="118"/>
      <c r="B856" s="118"/>
      <c r="C856" s="118"/>
      <c r="D856" s="203"/>
      <c r="E856" s="118"/>
      <c r="F856" s="118"/>
      <c r="G856" s="118"/>
      <c r="H856" s="118"/>
      <c r="I856" s="203"/>
      <c r="J856" s="118"/>
      <c r="K856" s="118"/>
      <c r="L856" s="118"/>
      <c r="M856" s="118"/>
      <c r="N856" s="203"/>
      <c r="O856" s="118"/>
      <c r="P856" s="118"/>
      <c r="Q856" s="118"/>
      <c r="R856" s="118"/>
      <c r="S856" s="203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</row>
    <row r="857">
      <c r="A857" s="118"/>
      <c r="B857" s="118"/>
      <c r="C857" s="118"/>
      <c r="D857" s="203"/>
      <c r="E857" s="118"/>
      <c r="F857" s="118"/>
      <c r="G857" s="118"/>
      <c r="H857" s="118"/>
      <c r="I857" s="203"/>
      <c r="J857" s="118"/>
      <c r="K857" s="118"/>
      <c r="L857" s="118"/>
      <c r="M857" s="118"/>
      <c r="N857" s="203"/>
      <c r="O857" s="118"/>
      <c r="P857" s="118"/>
      <c r="Q857" s="118"/>
      <c r="R857" s="118"/>
      <c r="S857" s="203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</row>
    <row r="858">
      <c r="A858" s="118"/>
      <c r="B858" s="118"/>
      <c r="C858" s="118"/>
      <c r="D858" s="203"/>
      <c r="E858" s="118"/>
      <c r="F858" s="118"/>
      <c r="G858" s="118"/>
      <c r="H858" s="118"/>
      <c r="I858" s="203"/>
      <c r="J858" s="118"/>
      <c r="K858" s="118"/>
      <c r="L858" s="118"/>
      <c r="M858" s="118"/>
      <c r="N858" s="203"/>
      <c r="O858" s="118"/>
      <c r="P858" s="118"/>
      <c r="Q858" s="118"/>
      <c r="R858" s="118"/>
      <c r="S858" s="203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  <c r="AL858" s="118"/>
      <c r="AM858" s="118"/>
      <c r="AN858" s="118"/>
      <c r="AO858" s="118"/>
    </row>
    <row r="859">
      <c r="A859" s="118"/>
      <c r="B859" s="118"/>
      <c r="C859" s="118"/>
      <c r="D859" s="203"/>
      <c r="E859" s="118"/>
      <c r="F859" s="118"/>
      <c r="G859" s="118"/>
      <c r="H859" s="118"/>
      <c r="I859" s="203"/>
      <c r="J859" s="118"/>
      <c r="K859" s="118"/>
      <c r="L859" s="118"/>
      <c r="M859" s="118"/>
      <c r="N859" s="203"/>
      <c r="O859" s="118"/>
      <c r="P859" s="118"/>
      <c r="Q859" s="118"/>
      <c r="R859" s="118"/>
      <c r="S859" s="203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  <c r="AL859" s="118"/>
      <c r="AM859" s="118"/>
      <c r="AN859" s="118"/>
      <c r="AO859" s="118"/>
    </row>
    <row r="860">
      <c r="A860" s="118"/>
      <c r="B860" s="118"/>
      <c r="C860" s="118"/>
      <c r="D860" s="203"/>
      <c r="E860" s="118"/>
      <c r="F860" s="118"/>
      <c r="G860" s="118"/>
      <c r="H860" s="118"/>
      <c r="I860" s="203"/>
      <c r="J860" s="118"/>
      <c r="K860" s="118"/>
      <c r="L860" s="118"/>
      <c r="M860" s="118"/>
      <c r="N860" s="203"/>
      <c r="O860" s="118"/>
      <c r="P860" s="118"/>
      <c r="Q860" s="118"/>
      <c r="R860" s="118"/>
      <c r="S860" s="203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  <c r="AL860" s="118"/>
      <c r="AM860" s="118"/>
      <c r="AN860" s="118"/>
      <c r="AO860" s="118"/>
    </row>
    <row r="861">
      <c r="A861" s="118"/>
      <c r="B861" s="118"/>
      <c r="C861" s="118"/>
      <c r="D861" s="203"/>
      <c r="E861" s="118"/>
      <c r="F861" s="118"/>
      <c r="G861" s="118"/>
      <c r="H861" s="118"/>
      <c r="I861" s="203"/>
      <c r="J861" s="118"/>
      <c r="K861" s="118"/>
      <c r="L861" s="118"/>
      <c r="M861" s="118"/>
      <c r="N861" s="203"/>
      <c r="O861" s="118"/>
      <c r="P861" s="118"/>
      <c r="Q861" s="118"/>
      <c r="R861" s="118"/>
      <c r="S861" s="203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  <c r="AL861" s="118"/>
      <c r="AM861" s="118"/>
      <c r="AN861" s="118"/>
      <c r="AO861" s="118"/>
    </row>
    <row r="862">
      <c r="A862" s="118"/>
      <c r="B862" s="118"/>
      <c r="C862" s="118"/>
      <c r="D862" s="203"/>
      <c r="E862" s="118"/>
      <c r="F862" s="118"/>
      <c r="G862" s="118"/>
      <c r="H862" s="118"/>
      <c r="I862" s="203"/>
      <c r="J862" s="118"/>
      <c r="K862" s="118"/>
      <c r="L862" s="118"/>
      <c r="M862" s="118"/>
      <c r="N862" s="203"/>
      <c r="O862" s="118"/>
      <c r="P862" s="118"/>
      <c r="Q862" s="118"/>
      <c r="R862" s="118"/>
      <c r="S862" s="203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  <c r="AL862" s="118"/>
      <c r="AM862" s="118"/>
      <c r="AN862" s="118"/>
      <c r="AO862" s="118"/>
    </row>
    <row r="863">
      <c r="A863" s="118"/>
      <c r="B863" s="118"/>
      <c r="C863" s="118"/>
      <c r="D863" s="203"/>
      <c r="E863" s="118"/>
      <c r="F863" s="118"/>
      <c r="G863" s="118"/>
      <c r="H863" s="118"/>
      <c r="I863" s="203"/>
      <c r="J863" s="118"/>
      <c r="K863" s="118"/>
      <c r="L863" s="118"/>
      <c r="M863" s="118"/>
      <c r="N863" s="203"/>
      <c r="O863" s="118"/>
      <c r="P863" s="118"/>
      <c r="Q863" s="118"/>
      <c r="R863" s="118"/>
      <c r="S863" s="203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</row>
    <row r="864">
      <c r="A864" s="118"/>
      <c r="B864" s="118"/>
      <c r="C864" s="118"/>
      <c r="D864" s="203"/>
      <c r="E864" s="118"/>
      <c r="F864" s="118"/>
      <c r="G864" s="118"/>
      <c r="H864" s="118"/>
      <c r="I864" s="203"/>
      <c r="J864" s="118"/>
      <c r="K864" s="118"/>
      <c r="L864" s="118"/>
      <c r="M864" s="118"/>
      <c r="N864" s="203"/>
      <c r="O864" s="118"/>
      <c r="P864" s="118"/>
      <c r="Q864" s="118"/>
      <c r="R864" s="118"/>
      <c r="S864" s="203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  <c r="AL864" s="118"/>
      <c r="AM864" s="118"/>
      <c r="AN864" s="118"/>
      <c r="AO864" s="118"/>
    </row>
    <row r="865">
      <c r="A865" s="118"/>
      <c r="B865" s="118"/>
      <c r="C865" s="118"/>
      <c r="D865" s="203"/>
      <c r="E865" s="118"/>
      <c r="F865" s="118"/>
      <c r="G865" s="118"/>
      <c r="H865" s="118"/>
      <c r="I865" s="203"/>
      <c r="J865" s="118"/>
      <c r="K865" s="118"/>
      <c r="L865" s="118"/>
      <c r="M865" s="118"/>
      <c r="N865" s="203"/>
      <c r="O865" s="118"/>
      <c r="P865" s="118"/>
      <c r="Q865" s="118"/>
      <c r="R865" s="118"/>
      <c r="S865" s="203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</row>
    <row r="866">
      <c r="A866" s="118"/>
      <c r="B866" s="118"/>
      <c r="C866" s="118"/>
      <c r="D866" s="203"/>
      <c r="E866" s="118"/>
      <c r="F866" s="118"/>
      <c r="G866" s="118"/>
      <c r="H866" s="118"/>
      <c r="I866" s="203"/>
      <c r="J866" s="118"/>
      <c r="K866" s="118"/>
      <c r="L866" s="118"/>
      <c r="M866" s="118"/>
      <c r="N866" s="203"/>
      <c r="O866" s="118"/>
      <c r="P866" s="118"/>
      <c r="Q866" s="118"/>
      <c r="R866" s="118"/>
      <c r="S866" s="203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  <c r="AL866" s="118"/>
      <c r="AM866" s="118"/>
      <c r="AN866" s="118"/>
      <c r="AO866" s="118"/>
    </row>
    <row r="867">
      <c r="A867" s="118"/>
      <c r="B867" s="118"/>
      <c r="C867" s="118"/>
      <c r="D867" s="203"/>
      <c r="E867" s="118"/>
      <c r="F867" s="118"/>
      <c r="G867" s="118"/>
      <c r="H867" s="118"/>
      <c r="I867" s="203"/>
      <c r="J867" s="118"/>
      <c r="K867" s="118"/>
      <c r="L867" s="118"/>
      <c r="M867" s="118"/>
      <c r="N867" s="203"/>
      <c r="O867" s="118"/>
      <c r="P867" s="118"/>
      <c r="Q867" s="118"/>
      <c r="R867" s="118"/>
      <c r="S867" s="203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  <c r="AL867" s="118"/>
      <c r="AM867" s="118"/>
      <c r="AN867" s="118"/>
      <c r="AO867" s="118"/>
    </row>
    <row r="868">
      <c r="A868" s="118"/>
      <c r="B868" s="118"/>
      <c r="C868" s="118"/>
      <c r="D868" s="203"/>
      <c r="E868" s="118"/>
      <c r="F868" s="118"/>
      <c r="G868" s="118"/>
      <c r="H868" s="118"/>
      <c r="I868" s="203"/>
      <c r="J868" s="118"/>
      <c r="K868" s="118"/>
      <c r="L868" s="118"/>
      <c r="M868" s="118"/>
      <c r="N868" s="203"/>
      <c r="O868" s="118"/>
      <c r="P868" s="118"/>
      <c r="Q868" s="118"/>
      <c r="R868" s="118"/>
      <c r="S868" s="203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  <c r="AL868" s="118"/>
      <c r="AM868" s="118"/>
      <c r="AN868" s="118"/>
      <c r="AO868" s="118"/>
    </row>
    <row r="869">
      <c r="A869" s="118"/>
      <c r="B869" s="118"/>
      <c r="C869" s="118"/>
      <c r="D869" s="203"/>
      <c r="E869" s="118"/>
      <c r="F869" s="118"/>
      <c r="G869" s="118"/>
      <c r="H869" s="118"/>
      <c r="I869" s="203"/>
      <c r="J869" s="118"/>
      <c r="K869" s="118"/>
      <c r="L869" s="118"/>
      <c r="M869" s="118"/>
      <c r="N869" s="203"/>
      <c r="O869" s="118"/>
      <c r="P869" s="118"/>
      <c r="Q869" s="118"/>
      <c r="R869" s="118"/>
      <c r="S869" s="203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  <c r="AL869" s="118"/>
      <c r="AM869" s="118"/>
      <c r="AN869" s="118"/>
      <c r="AO869" s="118"/>
    </row>
    <row r="870">
      <c r="A870" s="118"/>
      <c r="B870" s="118"/>
      <c r="C870" s="118"/>
      <c r="D870" s="203"/>
      <c r="E870" s="118"/>
      <c r="F870" s="118"/>
      <c r="G870" s="118"/>
      <c r="H870" s="118"/>
      <c r="I870" s="203"/>
      <c r="J870" s="118"/>
      <c r="K870" s="118"/>
      <c r="L870" s="118"/>
      <c r="M870" s="118"/>
      <c r="N870" s="203"/>
      <c r="O870" s="118"/>
      <c r="P870" s="118"/>
      <c r="Q870" s="118"/>
      <c r="R870" s="118"/>
      <c r="S870" s="203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  <c r="AL870" s="118"/>
      <c r="AM870" s="118"/>
      <c r="AN870" s="118"/>
      <c r="AO870" s="118"/>
    </row>
    <row r="871">
      <c r="A871" s="118"/>
      <c r="B871" s="118"/>
      <c r="C871" s="118"/>
      <c r="D871" s="203"/>
      <c r="E871" s="118"/>
      <c r="F871" s="118"/>
      <c r="G871" s="118"/>
      <c r="H871" s="118"/>
      <c r="I871" s="203"/>
      <c r="J871" s="118"/>
      <c r="K871" s="118"/>
      <c r="L871" s="118"/>
      <c r="M871" s="118"/>
      <c r="N871" s="203"/>
      <c r="O871" s="118"/>
      <c r="P871" s="118"/>
      <c r="Q871" s="118"/>
      <c r="R871" s="118"/>
      <c r="S871" s="203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</row>
    <row r="872">
      <c r="A872" s="118"/>
      <c r="B872" s="118"/>
      <c r="C872" s="118"/>
      <c r="D872" s="203"/>
      <c r="E872" s="118"/>
      <c r="F872" s="118"/>
      <c r="G872" s="118"/>
      <c r="H872" s="118"/>
      <c r="I872" s="203"/>
      <c r="J872" s="118"/>
      <c r="K872" s="118"/>
      <c r="L872" s="118"/>
      <c r="M872" s="118"/>
      <c r="N872" s="203"/>
      <c r="O872" s="118"/>
      <c r="P872" s="118"/>
      <c r="Q872" s="118"/>
      <c r="R872" s="118"/>
      <c r="S872" s="203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</row>
    <row r="873">
      <c r="A873" s="118"/>
      <c r="B873" s="118"/>
      <c r="C873" s="118"/>
      <c r="D873" s="203"/>
      <c r="E873" s="118"/>
      <c r="F873" s="118"/>
      <c r="G873" s="118"/>
      <c r="H873" s="118"/>
      <c r="I873" s="203"/>
      <c r="J873" s="118"/>
      <c r="K873" s="118"/>
      <c r="L873" s="118"/>
      <c r="M873" s="118"/>
      <c r="N873" s="203"/>
      <c r="O873" s="118"/>
      <c r="P873" s="118"/>
      <c r="Q873" s="118"/>
      <c r="R873" s="118"/>
      <c r="S873" s="203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</row>
    <row r="874">
      <c r="A874" s="118"/>
      <c r="B874" s="118"/>
      <c r="C874" s="118"/>
      <c r="D874" s="203"/>
      <c r="E874" s="118"/>
      <c r="F874" s="118"/>
      <c r="G874" s="118"/>
      <c r="H874" s="118"/>
      <c r="I874" s="203"/>
      <c r="J874" s="118"/>
      <c r="K874" s="118"/>
      <c r="L874" s="118"/>
      <c r="M874" s="118"/>
      <c r="N874" s="203"/>
      <c r="O874" s="118"/>
      <c r="P874" s="118"/>
      <c r="Q874" s="118"/>
      <c r="R874" s="118"/>
      <c r="S874" s="203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</row>
    <row r="875">
      <c r="A875" s="118"/>
      <c r="B875" s="118"/>
      <c r="C875" s="118"/>
      <c r="D875" s="203"/>
      <c r="E875" s="118"/>
      <c r="F875" s="118"/>
      <c r="G875" s="118"/>
      <c r="H875" s="118"/>
      <c r="I875" s="203"/>
      <c r="J875" s="118"/>
      <c r="K875" s="118"/>
      <c r="L875" s="118"/>
      <c r="M875" s="118"/>
      <c r="N875" s="203"/>
      <c r="O875" s="118"/>
      <c r="P875" s="118"/>
      <c r="Q875" s="118"/>
      <c r="R875" s="118"/>
      <c r="S875" s="203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</row>
    <row r="876">
      <c r="A876" s="118"/>
      <c r="B876" s="118"/>
      <c r="C876" s="118"/>
      <c r="D876" s="203"/>
      <c r="E876" s="118"/>
      <c r="F876" s="118"/>
      <c r="G876" s="118"/>
      <c r="H876" s="118"/>
      <c r="I876" s="203"/>
      <c r="J876" s="118"/>
      <c r="K876" s="118"/>
      <c r="L876" s="118"/>
      <c r="M876" s="118"/>
      <c r="N876" s="203"/>
      <c r="O876" s="118"/>
      <c r="P876" s="118"/>
      <c r="Q876" s="118"/>
      <c r="R876" s="118"/>
      <c r="S876" s="203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</row>
    <row r="877">
      <c r="A877" s="118"/>
      <c r="B877" s="118"/>
      <c r="C877" s="118"/>
      <c r="D877" s="203"/>
      <c r="E877" s="118"/>
      <c r="F877" s="118"/>
      <c r="G877" s="118"/>
      <c r="H877" s="118"/>
      <c r="I877" s="203"/>
      <c r="J877" s="118"/>
      <c r="K877" s="118"/>
      <c r="L877" s="118"/>
      <c r="M877" s="118"/>
      <c r="N877" s="203"/>
      <c r="O877" s="118"/>
      <c r="P877" s="118"/>
      <c r="Q877" s="118"/>
      <c r="R877" s="118"/>
      <c r="S877" s="203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</row>
    <row r="878">
      <c r="A878" s="118"/>
      <c r="B878" s="118"/>
      <c r="C878" s="118"/>
      <c r="D878" s="203"/>
      <c r="E878" s="118"/>
      <c r="F878" s="118"/>
      <c r="G878" s="118"/>
      <c r="H878" s="118"/>
      <c r="I878" s="203"/>
      <c r="J878" s="118"/>
      <c r="K878" s="118"/>
      <c r="L878" s="118"/>
      <c r="M878" s="118"/>
      <c r="N878" s="203"/>
      <c r="O878" s="118"/>
      <c r="P878" s="118"/>
      <c r="Q878" s="118"/>
      <c r="R878" s="118"/>
      <c r="S878" s="203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</row>
    <row r="879">
      <c r="A879" s="118"/>
      <c r="B879" s="118"/>
      <c r="C879" s="118"/>
      <c r="D879" s="203"/>
      <c r="E879" s="118"/>
      <c r="F879" s="118"/>
      <c r="G879" s="118"/>
      <c r="H879" s="118"/>
      <c r="I879" s="203"/>
      <c r="J879" s="118"/>
      <c r="K879" s="118"/>
      <c r="L879" s="118"/>
      <c r="M879" s="118"/>
      <c r="N879" s="203"/>
      <c r="O879" s="118"/>
      <c r="P879" s="118"/>
      <c r="Q879" s="118"/>
      <c r="R879" s="118"/>
      <c r="S879" s="203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  <c r="AL879" s="118"/>
      <c r="AM879" s="118"/>
      <c r="AN879" s="118"/>
      <c r="AO879" s="118"/>
    </row>
    <row r="880">
      <c r="A880" s="118"/>
      <c r="B880" s="118"/>
      <c r="C880" s="118"/>
      <c r="D880" s="203"/>
      <c r="E880" s="118"/>
      <c r="F880" s="118"/>
      <c r="G880" s="118"/>
      <c r="H880" s="118"/>
      <c r="I880" s="203"/>
      <c r="J880" s="118"/>
      <c r="K880" s="118"/>
      <c r="L880" s="118"/>
      <c r="M880" s="118"/>
      <c r="N880" s="203"/>
      <c r="O880" s="118"/>
      <c r="P880" s="118"/>
      <c r="Q880" s="118"/>
      <c r="R880" s="118"/>
      <c r="S880" s="203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  <c r="AL880" s="118"/>
      <c r="AM880" s="118"/>
      <c r="AN880" s="118"/>
      <c r="AO880" s="118"/>
    </row>
    <row r="881">
      <c r="A881" s="118"/>
      <c r="B881" s="118"/>
      <c r="C881" s="118"/>
      <c r="D881" s="203"/>
      <c r="E881" s="118"/>
      <c r="F881" s="118"/>
      <c r="G881" s="118"/>
      <c r="H881" s="118"/>
      <c r="I881" s="203"/>
      <c r="J881" s="118"/>
      <c r="K881" s="118"/>
      <c r="L881" s="118"/>
      <c r="M881" s="118"/>
      <c r="N881" s="203"/>
      <c r="O881" s="118"/>
      <c r="P881" s="118"/>
      <c r="Q881" s="118"/>
      <c r="R881" s="118"/>
      <c r="S881" s="203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  <c r="AL881" s="118"/>
      <c r="AM881" s="118"/>
      <c r="AN881" s="118"/>
      <c r="AO881" s="118"/>
    </row>
    <row r="882">
      <c r="A882" s="118"/>
      <c r="B882" s="118"/>
      <c r="C882" s="118"/>
      <c r="D882" s="203"/>
      <c r="E882" s="118"/>
      <c r="F882" s="118"/>
      <c r="G882" s="118"/>
      <c r="H882" s="118"/>
      <c r="I882" s="203"/>
      <c r="J882" s="118"/>
      <c r="K882" s="118"/>
      <c r="L882" s="118"/>
      <c r="M882" s="118"/>
      <c r="N882" s="203"/>
      <c r="O882" s="118"/>
      <c r="P882" s="118"/>
      <c r="Q882" s="118"/>
      <c r="R882" s="118"/>
      <c r="S882" s="203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  <c r="AL882" s="118"/>
      <c r="AM882" s="118"/>
      <c r="AN882" s="118"/>
      <c r="AO882" s="118"/>
    </row>
    <row r="883">
      <c r="A883" s="118"/>
      <c r="B883" s="118"/>
      <c r="C883" s="118"/>
      <c r="D883" s="203"/>
      <c r="E883" s="118"/>
      <c r="F883" s="118"/>
      <c r="G883" s="118"/>
      <c r="H883" s="118"/>
      <c r="I883" s="203"/>
      <c r="J883" s="118"/>
      <c r="K883" s="118"/>
      <c r="L883" s="118"/>
      <c r="M883" s="118"/>
      <c r="N883" s="203"/>
      <c r="O883" s="118"/>
      <c r="P883" s="118"/>
      <c r="Q883" s="118"/>
      <c r="R883" s="118"/>
      <c r="S883" s="203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  <c r="AL883" s="118"/>
      <c r="AM883" s="118"/>
      <c r="AN883" s="118"/>
      <c r="AO883" s="118"/>
    </row>
    <row r="884">
      <c r="A884" s="118"/>
      <c r="B884" s="118"/>
      <c r="C884" s="118"/>
      <c r="D884" s="203"/>
      <c r="E884" s="118"/>
      <c r="F884" s="118"/>
      <c r="G884" s="118"/>
      <c r="H884" s="118"/>
      <c r="I884" s="203"/>
      <c r="J884" s="118"/>
      <c r="K884" s="118"/>
      <c r="L884" s="118"/>
      <c r="M884" s="118"/>
      <c r="N884" s="203"/>
      <c r="O884" s="118"/>
      <c r="P884" s="118"/>
      <c r="Q884" s="118"/>
      <c r="R884" s="118"/>
      <c r="S884" s="203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  <c r="AL884" s="118"/>
      <c r="AM884" s="118"/>
      <c r="AN884" s="118"/>
      <c r="AO884" s="118"/>
    </row>
    <row r="885">
      <c r="A885" s="118"/>
      <c r="B885" s="118"/>
      <c r="C885" s="118"/>
      <c r="D885" s="203"/>
      <c r="E885" s="118"/>
      <c r="F885" s="118"/>
      <c r="G885" s="118"/>
      <c r="H885" s="118"/>
      <c r="I885" s="203"/>
      <c r="J885" s="118"/>
      <c r="K885" s="118"/>
      <c r="L885" s="118"/>
      <c r="M885" s="118"/>
      <c r="N885" s="203"/>
      <c r="O885" s="118"/>
      <c r="P885" s="118"/>
      <c r="Q885" s="118"/>
      <c r="R885" s="118"/>
      <c r="S885" s="203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  <c r="AL885" s="118"/>
      <c r="AM885" s="118"/>
      <c r="AN885" s="118"/>
      <c r="AO885" s="118"/>
    </row>
    <row r="886">
      <c r="A886" s="118"/>
      <c r="B886" s="118"/>
      <c r="C886" s="118"/>
      <c r="D886" s="203"/>
      <c r="E886" s="118"/>
      <c r="F886" s="118"/>
      <c r="G886" s="118"/>
      <c r="H886" s="118"/>
      <c r="I886" s="203"/>
      <c r="J886" s="118"/>
      <c r="K886" s="118"/>
      <c r="L886" s="118"/>
      <c r="M886" s="118"/>
      <c r="N886" s="203"/>
      <c r="O886" s="118"/>
      <c r="P886" s="118"/>
      <c r="Q886" s="118"/>
      <c r="R886" s="118"/>
      <c r="S886" s="203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  <c r="AL886" s="118"/>
      <c r="AM886" s="118"/>
      <c r="AN886" s="118"/>
      <c r="AO886" s="118"/>
    </row>
    <row r="887">
      <c r="A887" s="118"/>
      <c r="B887" s="118"/>
      <c r="C887" s="118"/>
      <c r="D887" s="203"/>
      <c r="E887" s="118"/>
      <c r="F887" s="118"/>
      <c r="G887" s="118"/>
      <c r="H887" s="118"/>
      <c r="I887" s="203"/>
      <c r="J887" s="118"/>
      <c r="K887" s="118"/>
      <c r="L887" s="118"/>
      <c r="M887" s="118"/>
      <c r="N887" s="203"/>
      <c r="O887" s="118"/>
      <c r="P887" s="118"/>
      <c r="Q887" s="118"/>
      <c r="R887" s="118"/>
      <c r="S887" s="203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  <c r="AL887" s="118"/>
      <c r="AM887" s="118"/>
      <c r="AN887" s="118"/>
      <c r="AO887" s="118"/>
    </row>
    <row r="888">
      <c r="A888" s="118"/>
      <c r="B888" s="118"/>
      <c r="C888" s="118"/>
      <c r="D888" s="203"/>
      <c r="E888" s="118"/>
      <c r="F888" s="118"/>
      <c r="G888" s="118"/>
      <c r="H888" s="118"/>
      <c r="I888" s="203"/>
      <c r="J888" s="118"/>
      <c r="K888" s="118"/>
      <c r="L888" s="118"/>
      <c r="M888" s="118"/>
      <c r="N888" s="203"/>
      <c r="O888" s="118"/>
      <c r="P888" s="118"/>
      <c r="Q888" s="118"/>
      <c r="R888" s="118"/>
      <c r="S888" s="203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  <c r="AL888" s="118"/>
      <c r="AM888" s="118"/>
      <c r="AN888" s="118"/>
      <c r="AO888" s="118"/>
    </row>
    <row r="889">
      <c r="A889" s="118"/>
      <c r="B889" s="118"/>
      <c r="C889" s="118"/>
      <c r="D889" s="203"/>
      <c r="E889" s="118"/>
      <c r="F889" s="118"/>
      <c r="G889" s="118"/>
      <c r="H889" s="118"/>
      <c r="I889" s="203"/>
      <c r="J889" s="118"/>
      <c r="K889" s="118"/>
      <c r="L889" s="118"/>
      <c r="M889" s="118"/>
      <c r="N889" s="203"/>
      <c r="O889" s="118"/>
      <c r="P889" s="118"/>
      <c r="Q889" s="118"/>
      <c r="R889" s="118"/>
      <c r="S889" s="203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  <c r="AL889" s="118"/>
      <c r="AM889" s="118"/>
      <c r="AN889" s="118"/>
      <c r="AO889" s="118"/>
    </row>
    <row r="890">
      <c r="A890" s="118"/>
      <c r="B890" s="118"/>
      <c r="C890" s="118"/>
      <c r="D890" s="203"/>
      <c r="E890" s="118"/>
      <c r="F890" s="118"/>
      <c r="G890" s="118"/>
      <c r="H890" s="118"/>
      <c r="I890" s="203"/>
      <c r="J890" s="118"/>
      <c r="K890" s="118"/>
      <c r="L890" s="118"/>
      <c r="M890" s="118"/>
      <c r="N890" s="203"/>
      <c r="O890" s="118"/>
      <c r="P890" s="118"/>
      <c r="Q890" s="118"/>
      <c r="R890" s="118"/>
      <c r="S890" s="203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  <c r="AL890" s="118"/>
      <c r="AM890" s="118"/>
      <c r="AN890" s="118"/>
      <c r="AO890" s="118"/>
    </row>
    <row r="891">
      <c r="A891" s="118"/>
      <c r="B891" s="118"/>
      <c r="C891" s="118"/>
      <c r="D891" s="203"/>
      <c r="E891" s="118"/>
      <c r="F891" s="118"/>
      <c r="G891" s="118"/>
      <c r="H891" s="118"/>
      <c r="I891" s="203"/>
      <c r="J891" s="118"/>
      <c r="K891" s="118"/>
      <c r="L891" s="118"/>
      <c r="M891" s="118"/>
      <c r="N891" s="203"/>
      <c r="O891" s="118"/>
      <c r="P891" s="118"/>
      <c r="Q891" s="118"/>
      <c r="R891" s="118"/>
      <c r="S891" s="203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  <c r="AL891" s="118"/>
      <c r="AM891" s="118"/>
      <c r="AN891" s="118"/>
      <c r="AO891" s="118"/>
    </row>
    <row r="892">
      <c r="A892" s="118"/>
      <c r="B892" s="118"/>
      <c r="C892" s="118"/>
      <c r="D892" s="203"/>
      <c r="E892" s="118"/>
      <c r="F892" s="118"/>
      <c r="G892" s="118"/>
      <c r="H892" s="118"/>
      <c r="I892" s="203"/>
      <c r="J892" s="118"/>
      <c r="K892" s="118"/>
      <c r="L892" s="118"/>
      <c r="M892" s="118"/>
      <c r="N892" s="203"/>
      <c r="O892" s="118"/>
      <c r="P892" s="118"/>
      <c r="Q892" s="118"/>
      <c r="R892" s="118"/>
      <c r="S892" s="203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  <c r="AL892" s="118"/>
      <c r="AM892" s="118"/>
      <c r="AN892" s="118"/>
      <c r="AO892" s="118"/>
    </row>
    <row r="893">
      <c r="A893" s="118"/>
      <c r="B893" s="118"/>
      <c r="C893" s="118"/>
      <c r="D893" s="203"/>
      <c r="E893" s="118"/>
      <c r="F893" s="118"/>
      <c r="G893" s="118"/>
      <c r="H893" s="118"/>
      <c r="I893" s="203"/>
      <c r="J893" s="118"/>
      <c r="K893" s="118"/>
      <c r="L893" s="118"/>
      <c r="M893" s="118"/>
      <c r="N893" s="203"/>
      <c r="O893" s="118"/>
      <c r="P893" s="118"/>
      <c r="Q893" s="118"/>
      <c r="R893" s="118"/>
      <c r="S893" s="203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  <c r="AL893" s="118"/>
      <c r="AM893" s="118"/>
      <c r="AN893" s="118"/>
      <c r="AO893" s="118"/>
    </row>
    <row r="894">
      <c r="A894" s="118"/>
      <c r="B894" s="118"/>
      <c r="C894" s="118"/>
      <c r="D894" s="203"/>
      <c r="E894" s="118"/>
      <c r="F894" s="118"/>
      <c r="G894" s="118"/>
      <c r="H894" s="118"/>
      <c r="I894" s="203"/>
      <c r="J894" s="118"/>
      <c r="K894" s="118"/>
      <c r="L894" s="118"/>
      <c r="M894" s="118"/>
      <c r="N894" s="203"/>
      <c r="O894" s="118"/>
      <c r="P894" s="118"/>
      <c r="Q894" s="118"/>
      <c r="R894" s="118"/>
      <c r="S894" s="203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  <c r="AL894" s="118"/>
      <c r="AM894" s="118"/>
      <c r="AN894" s="118"/>
      <c r="AO894" s="118"/>
    </row>
    <row r="895">
      <c r="A895" s="118"/>
      <c r="B895" s="118"/>
      <c r="C895" s="118"/>
      <c r="D895" s="203"/>
      <c r="E895" s="118"/>
      <c r="F895" s="118"/>
      <c r="G895" s="118"/>
      <c r="H895" s="118"/>
      <c r="I895" s="203"/>
      <c r="J895" s="118"/>
      <c r="K895" s="118"/>
      <c r="L895" s="118"/>
      <c r="M895" s="118"/>
      <c r="N895" s="203"/>
      <c r="O895" s="118"/>
      <c r="P895" s="118"/>
      <c r="Q895" s="118"/>
      <c r="R895" s="118"/>
      <c r="S895" s="203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  <c r="AL895" s="118"/>
      <c r="AM895" s="118"/>
      <c r="AN895" s="118"/>
      <c r="AO895" s="118"/>
    </row>
    <row r="896">
      <c r="A896" s="118"/>
      <c r="B896" s="118"/>
      <c r="C896" s="118"/>
      <c r="D896" s="203"/>
      <c r="E896" s="118"/>
      <c r="F896" s="118"/>
      <c r="G896" s="118"/>
      <c r="H896" s="118"/>
      <c r="I896" s="203"/>
      <c r="J896" s="118"/>
      <c r="K896" s="118"/>
      <c r="L896" s="118"/>
      <c r="M896" s="118"/>
      <c r="N896" s="203"/>
      <c r="O896" s="118"/>
      <c r="P896" s="118"/>
      <c r="Q896" s="118"/>
      <c r="R896" s="118"/>
      <c r="S896" s="203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  <c r="AL896" s="118"/>
      <c r="AM896" s="118"/>
      <c r="AN896" s="118"/>
      <c r="AO896" s="118"/>
    </row>
    <row r="897">
      <c r="A897" s="118"/>
      <c r="B897" s="118"/>
      <c r="C897" s="118"/>
      <c r="D897" s="203"/>
      <c r="E897" s="118"/>
      <c r="F897" s="118"/>
      <c r="G897" s="118"/>
      <c r="H897" s="118"/>
      <c r="I897" s="203"/>
      <c r="J897" s="118"/>
      <c r="K897" s="118"/>
      <c r="L897" s="118"/>
      <c r="M897" s="118"/>
      <c r="N897" s="203"/>
      <c r="O897" s="118"/>
      <c r="P897" s="118"/>
      <c r="Q897" s="118"/>
      <c r="R897" s="118"/>
      <c r="S897" s="203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  <c r="AL897" s="118"/>
      <c r="AM897" s="118"/>
      <c r="AN897" s="118"/>
      <c r="AO897" s="118"/>
    </row>
    <row r="898">
      <c r="A898" s="118"/>
      <c r="B898" s="118"/>
      <c r="C898" s="118"/>
      <c r="D898" s="203"/>
      <c r="E898" s="118"/>
      <c r="F898" s="118"/>
      <c r="G898" s="118"/>
      <c r="H898" s="118"/>
      <c r="I898" s="203"/>
      <c r="J898" s="118"/>
      <c r="K898" s="118"/>
      <c r="L898" s="118"/>
      <c r="M898" s="118"/>
      <c r="N898" s="203"/>
      <c r="O898" s="118"/>
      <c r="P898" s="118"/>
      <c r="Q898" s="118"/>
      <c r="R898" s="118"/>
      <c r="S898" s="203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  <c r="AL898" s="118"/>
      <c r="AM898" s="118"/>
      <c r="AN898" s="118"/>
      <c r="AO898" s="118"/>
    </row>
    <row r="899">
      <c r="A899" s="118"/>
      <c r="B899" s="118"/>
      <c r="C899" s="118"/>
      <c r="D899" s="203"/>
      <c r="E899" s="118"/>
      <c r="F899" s="118"/>
      <c r="G899" s="118"/>
      <c r="H899" s="118"/>
      <c r="I899" s="203"/>
      <c r="J899" s="118"/>
      <c r="K899" s="118"/>
      <c r="L899" s="118"/>
      <c r="M899" s="118"/>
      <c r="N899" s="203"/>
      <c r="O899" s="118"/>
      <c r="P899" s="118"/>
      <c r="Q899" s="118"/>
      <c r="R899" s="118"/>
      <c r="S899" s="203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  <c r="AL899" s="118"/>
      <c r="AM899" s="118"/>
      <c r="AN899" s="118"/>
      <c r="AO899" s="118"/>
    </row>
    <row r="900">
      <c r="A900" s="118"/>
      <c r="B900" s="118"/>
      <c r="C900" s="118"/>
      <c r="D900" s="203"/>
      <c r="E900" s="118"/>
      <c r="F900" s="118"/>
      <c r="G900" s="118"/>
      <c r="H900" s="118"/>
      <c r="I900" s="203"/>
      <c r="J900" s="118"/>
      <c r="K900" s="118"/>
      <c r="L900" s="118"/>
      <c r="M900" s="118"/>
      <c r="N900" s="203"/>
      <c r="O900" s="118"/>
      <c r="P900" s="118"/>
      <c r="Q900" s="118"/>
      <c r="R900" s="118"/>
      <c r="S900" s="203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  <c r="AL900" s="118"/>
      <c r="AM900" s="118"/>
      <c r="AN900" s="118"/>
      <c r="AO900" s="118"/>
    </row>
    <row r="901">
      <c r="A901" s="118"/>
      <c r="B901" s="118"/>
      <c r="C901" s="118"/>
      <c r="D901" s="203"/>
      <c r="E901" s="118"/>
      <c r="F901" s="118"/>
      <c r="G901" s="118"/>
      <c r="H901" s="118"/>
      <c r="I901" s="203"/>
      <c r="J901" s="118"/>
      <c r="K901" s="118"/>
      <c r="L901" s="118"/>
      <c r="M901" s="118"/>
      <c r="N901" s="203"/>
      <c r="O901" s="118"/>
      <c r="P901" s="118"/>
      <c r="Q901" s="118"/>
      <c r="R901" s="118"/>
      <c r="S901" s="203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  <c r="AL901" s="118"/>
      <c r="AM901" s="118"/>
      <c r="AN901" s="118"/>
      <c r="AO901" s="118"/>
    </row>
    <row r="902">
      <c r="A902" s="118"/>
      <c r="B902" s="118"/>
      <c r="C902" s="118"/>
      <c r="D902" s="203"/>
      <c r="E902" s="118"/>
      <c r="F902" s="118"/>
      <c r="G902" s="118"/>
      <c r="H902" s="118"/>
      <c r="I902" s="203"/>
      <c r="J902" s="118"/>
      <c r="K902" s="118"/>
      <c r="L902" s="118"/>
      <c r="M902" s="118"/>
      <c r="N902" s="203"/>
      <c r="O902" s="118"/>
      <c r="P902" s="118"/>
      <c r="Q902" s="118"/>
      <c r="R902" s="118"/>
      <c r="S902" s="203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  <c r="AL902" s="118"/>
      <c r="AM902" s="118"/>
      <c r="AN902" s="118"/>
      <c r="AO902" s="118"/>
    </row>
    <row r="903">
      <c r="A903" s="118"/>
      <c r="B903" s="118"/>
      <c r="C903" s="118"/>
      <c r="D903" s="203"/>
      <c r="E903" s="118"/>
      <c r="F903" s="118"/>
      <c r="G903" s="118"/>
      <c r="H903" s="118"/>
      <c r="I903" s="203"/>
      <c r="J903" s="118"/>
      <c r="K903" s="118"/>
      <c r="L903" s="118"/>
      <c r="M903" s="118"/>
      <c r="N903" s="203"/>
      <c r="O903" s="118"/>
      <c r="P903" s="118"/>
      <c r="Q903" s="118"/>
      <c r="R903" s="118"/>
      <c r="S903" s="203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  <c r="AL903" s="118"/>
      <c r="AM903" s="118"/>
      <c r="AN903" s="118"/>
      <c r="AO903" s="118"/>
    </row>
    <row r="904">
      <c r="A904" s="118"/>
      <c r="B904" s="118"/>
      <c r="C904" s="118"/>
      <c r="D904" s="203"/>
      <c r="E904" s="118"/>
      <c r="F904" s="118"/>
      <c r="G904" s="118"/>
      <c r="H904" s="118"/>
      <c r="I904" s="203"/>
      <c r="J904" s="118"/>
      <c r="K904" s="118"/>
      <c r="L904" s="118"/>
      <c r="M904" s="118"/>
      <c r="N904" s="203"/>
      <c r="O904" s="118"/>
      <c r="P904" s="118"/>
      <c r="Q904" s="118"/>
      <c r="R904" s="118"/>
      <c r="S904" s="203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  <c r="AL904" s="118"/>
      <c r="AM904" s="118"/>
      <c r="AN904" s="118"/>
      <c r="AO904" s="118"/>
    </row>
    <row r="905">
      <c r="A905" s="118"/>
      <c r="B905" s="118"/>
      <c r="C905" s="118"/>
      <c r="D905" s="203"/>
      <c r="E905" s="118"/>
      <c r="F905" s="118"/>
      <c r="G905" s="118"/>
      <c r="H905" s="118"/>
      <c r="I905" s="203"/>
      <c r="J905" s="118"/>
      <c r="K905" s="118"/>
      <c r="L905" s="118"/>
      <c r="M905" s="118"/>
      <c r="N905" s="203"/>
      <c r="O905" s="118"/>
      <c r="P905" s="118"/>
      <c r="Q905" s="118"/>
      <c r="R905" s="118"/>
      <c r="S905" s="203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  <c r="AL905" s="118"/>
      <c r="AM905" s="118"/>
      <c r="AN905" s="118"/>
      <c r="AO905" s="118"/>
    </row>
    <row r="906">
      <c r="A906" s="118"/>
      <c r="B906" s="118"/>
      <c r="C906" s="118"/>
      <c r="D906" s="203"/>
      <c r="E906" s="118"/>
      <c r="F906" s="118"/>
      <c r="G906" s="118"/>
      <c r="H906" s="118"/>
      <c r="I906" s="203"/>
      <c r="J906" s="118"/>
      <c r="K906" s="118"/>
      <c r="L906" s="118"/>
      <c r="M906" s="118"/>
      <c r="N906" s="203"/>
      <c r="O906" s="118"/>
      <c r="P906" s="118"/>
      <c r="Q906" s="118"/>
      <c r="R906" s="118"/>
      <c r="S906" s="203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  <c r="AL906" s="118"/>
      <c r="AM906" s="118"/>
      <c r="AN906" s="118"/>
      <c r="AO906" s="118"/>
    </row>
    <row r="907">
      <c r="A907" s="118"/>
      <c r="B907" s="118"/>
      <c r="C907" s="118"/>
      <c r="D907" s="203"/>
      <c r="E907" s="118"/>
      <c r="F907" s="118"/>
      <c r="G907" s="118"/>
      <c r="H907" s="118"/>
      <c r="I907" s="203"/>
      <c r="J907" s="118"/>
      <c r="K907" s="118"/>
      <c r="L907" s="118"/>
      <c r="M907" s="118"/>
      <c r="N907" s="203"/>
      <c r="O907" s="118"/>
      <c r="P907" s="118"/>
      <c r="Q907" s="118"/>
      <c r="R907" s="118"/>
      <c r="S907" s="203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  <c r="AL907" s="118"/>
      <c r="AM907" s="118"/>
      <c r="AN907" s="118"/>
      <c r="AO907" s="118"/>
    </row>
    <row r="908">
      <c r="A908" s="118"/>
      <c r="B908" s="118"/>
      <c r="C908" s="118"/>
      <c r="D908" s="203"/>
      <c r="E908" s="118"/>
      <c r="F908" s="118"/>
      <c r="G908" s="118"/>
      <c r="H908" s="118"/>
      <c r="I908" s="203"/>
      <c r="J908" s="118"/>
      <c r="K908" s="118"/>
      <c r="L908" s="118"/>
      <c r="M908" s="118"/>
      <c r="N908" s="203"/>
      <c r="O908" s="118"/>
      <c r="P908" s="118"/>
      <c r="Q908" s="118"/>
      <c r="R908" s="118"/>
      <c r="S908" s="203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  <c r="AL908" s="118"/>
      <c r="AM908" s="118"/>
      <c r="AN908" s="118"/>
      <c r="AO908" s="118"/>
    </row>
    <row r="909">
      <c r="A909" s="118"/>
      <c r="B909" s="118"/>
      <c r="C909" s="118"/>
      <c r="D909" s="203"/>
      <c r="E909" s="118"/>
      <c r="F909" s="118"/>
      <c r="G909" s="118"/>
      <c r="H909" s="118"/>
      <c r="I909" s="203"/>
      <c r="J909" s="118"/>
      <c r="K909" s="118"/>
      <c r="L909" s="118"/>
      <c r="M909" s="118"/>
      <c r="N909" s="203"/>
      <c r="O909" s="118"/>
      <c r="P909" s="118"/>
      <c r="Q909" s="118"/>
      <c r="R909" s="118"/>
      <c r="S909" s="203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  <c r="AL909" s="118"/>
      <c r="AM909" s="118"/>
      <c r="AN909" s="118"/>
      <c r="AO909" s="118"/>
    </row>
    <row r="910">
      <c r="A910" s="118"/>
      <c r="B910" s="118"/>
      <c r="C910" s="118"/>
      <c r="D910" s="203"/>
      <c r="E910" s="118"/>
      <c r="F910" s="118"/>
      <c r="G910" s="118"/>
      <c r="H910" s="118"/>
      <c r="I910" s="203"/>
      <c r="J910" s="118"/>
      <c r="K910" s="118"/>
      <c r="L910" s="118"/>
      <c r="M910" s="118"/>
      <c r="N910" s="203"/>
      <c r="O910" s="118"/>
      <c r="P910" s="118"/>
      <c r="Q910" s="118"/>
      <c r="R910" s="118"/>
      <c r="S910" s="203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  <c r="AL910" s="118"/>
      <c r="AM910" s="118"/>
      <c r="AN910" s="118"/>
      <c r="AO910" s="118"/>
    </row>
    <row r="911">
      <c r="A911" s="118"/>
      <c r="B911" s="118"/>
      <c r="C911" s="118"/>
      <c r="D911" s="203"/>
      <c r="E911" s="118"/>
      <c r="F911" s="118"/>
      <c r="G911" s="118"/>
      <c r="H911" s="118"/>
      <c r="I911" s="203"/>
      <c r="J911" s="118"/>
      <c r="K911" s="118"/>
      <c r="L911" s="118"/>
      <c r="M911" s="118"/>
      <c r="N911" s="203"/>
      <c r="O911" s="118"/>
      <c r="P911" s="118"/>
      <c r="Q911" s="118"/>
      <c r="R911" s="118"/>
      <c r="S911" s="203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  <c r="AL911" s="118"/>
      <c r="AM911" s="118"/>
      <c r="AN911" s="118"/>
      <c r="AO911" s="118"/>
    </row>
    <row r="912">
      <c r="A912" s="118"/>
      <c r="B912" s="118"/>
      <c r="C912" s="118"/>
      <c r="D912" s="203"/>
      <c r="E912" s="118"/>
      <c r="F912" s="118"/>
      <c r="G912" s="118"/>
      <c r="H912" s="118"/>
      <c r="I912" s="203"/>
      <c r="J912" s="118"/>
      <c r="K912" s="118"/>
      <c r="L912" s="118"/>
      <c r="M912" s="118"/>
      <c r="N912" s="203"/>
      <c r="O912" s="118"/>
      <c r="P912" s="118"/>
      <c r="Q912" s="118"/>
      <c r="R912" s="118"/>
      <c r="S912" s="203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  <c r="AL912" s="118"/>
      <c r="AM912" s="118"/>
      <c r="AN912" s="118"/>
      <c r="AO912" s="118"/>
    </row>
    <row r="913">
      <c r="A913" s="118"/>
      <c r="B913" s="118"/>
      <c r="C913" s="118"/>
      <c r="D913" s="203"/>
      <c r="E913" s="118"/>
      <c r="F913" s="118"/>
      <c r="G913" s="118"/>
      <c r="H913" s="118"/>
      <c r="I913" s="203"/>
      <c r="J913" s="118"/>
      <c r="K913" s="118"/>
      <c r="L913" s="118"/>
      <c r="M913" s="118"/>
      <c r="N913" s="203"/>
      <c r="O913" s="118"/>
      <c r="P913" s="118"/>
      <c r="Q913" s="118"/>
      <c r="R913" s="118"/>
      <c r="S913" s="203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  <c r="AL913" s="118"/>
      <c r="AM913" s="118"/>
      <c r="AN913" s="118"/>
      <c r="AO913" s="118"/>
    </row>
    <row r="914">
      <c r="A914" s="118"/>
      <c r="B914" s="118"/>
      <c r="C914" s="118"/>
      <c r="D914" s="203"/>
      <c r="E914" s="118"/>
      <c r="F914" s="118"/>
      <c r="G914" s="118"/>
      <c r="H914" s="118"/>
      <c r="I914" s="203"/>
      <c r="J914" s="118"/>
      <c r="K914" s="118"/>
      <c r="L914" s="118"/>
      <c r="M914" s="118"/>
      <c r="N914" s="203"/>
      <c r="O914" s="118"/>
      <c r="P914" s="118"/>
      <c r="Q914" s="118"/>
      <c r="R914" s="118"/>
      <c r="S914" s="203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  <c r="AL914" s="118"/>
      <c r="AM914" s="118"/>
      <c r="AN914" s="118"/>
      <c r="AO914" s="118"/>
    </row>
    <row r="915">
      <c r="A915" s="118"/>
      <c r="B915" s="118"/>
      <c r="C915" s="118"/>
      <c r="D915" s="203"/>
      <c r="E915" s="118"/>
      <c r="F915" s="118"/>
      <c r="G915" s="118"/>
      <c r="H915" s="118"/>
      <c r="I915" s="203"/>
      <c r="J915" s="118"/>
      <c r="K915" s="118"/>
      <c r="L915" s="118"/>
      <c r="M915" s="118"/>
      <c r="N915" s="203"/>
      <c r="O915" s="118"/>
      <c r="P915" s="118"/>
      <c r="Q915" s="118"/>
      <c r="R915" s="118"/>
      <c r="S915" s="203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  <c r="AL915" s="118"/>
      <c r="AM915" s="118"/>
      <c r="AN915" s="118"/>
      <c r="AO915" s="118"/>
    </row>
    <row r="916">
      <c r="A916" s="118"/>
      <c r="B916" s="118"/>
      <c r="C916" s="118"/>
      <c r="D916" s="203"/>
      <c r="E916" s="118"/>
      <c r="F916" s="118"/>
      <c r="G916" s="118"/>
      <c r="H916" s="118"/>
      <c r="I916" s="203"/>
      <c r="J916" s="118"/>
      <c r="K916" s="118"/>
      <c r="L916" s="118"/>
      <c r="M916" s="118"/>
      <c r="N916" s="203"/>
      <c r="O916" s="118"/>
      <c r="P916" s="118"/>
      <c r="Q916" s="118"/>
      <c r="R916" s="118"/>
      <c r="S916" s="203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  <c r="AL916" s="118"/>
      <c r="AM916" s="118"/>
      <c r="AN916" s="118"/>
      <c r="AO916" s="118"/>
    </row>
    <row r="917">
      <c r="A917" s="118"/>
      <c r="B917" s="118"/>
      <c r="C917" s="118"/>
      <c r="D917" s="203"/>
      <c r="E917" s="118"/>
      <c r="F917" s="118"/>
      <c r="G917" s="118"/>
      <c r="H917" s="118"/>
      <c r="I917" s="203"/>
      <c r="J917" s="118"/>
      <c r="K917" s="118"/>
      <c r="L917" s="118"/>
      <c r="M917" s="118"/>
      <c r="N917" s="203"/>
      <c r="O917" s="118"/>
      <c r="P917" s="118"/>
      <c r="Q917" s="118"/>
      <c r="R917" s="118"/>
      <c r="S917" s="203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  <c r="AL917" s="118"/>
      <c r="AM917" s="118"/>
      <c r="AN917" s="118"/>
      <c r="AO917" s="118"/>
    </row>
    <row r="918">
      <c r="A918" s="118"/>
      <c r="B918" s="118"/>
      <c r="C918" s="118"/>
      <c r="D918" s="203"/>
      <c r="E918" s="118"/>
      <c r="F918" s="118"/>
      <c r="G918" s="118"/>
      <c r="H918" s="118"/>
      <c r="I918" s="203"/>
      <c r="J918" s="118"/>
      <c r="K918" s="118"/>
      <c r="L918" s="118"/>
      <c r="M918" s="118"/>
      <c r="N918" s="203"/>
      <c r="O918" s="118"/>
      <c r="P918" s="118"/>
      <c r="Q918" s="118"/>
      <c r="R918" s="118"/>
      <c r="S918" s="203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  <c r="AL918" s="118"/>
      <c r="AM918" s="118"/>
      <c r="AN918" s="118"/>
      <c r="AO918" s="118"/>
    </row>
    <row r="919">
      <c r="A919" s="118"/>
      <c r="B919" s="118"/>
      <c r="C919" s="118"/>
      <c r="D919" s="203"/>
      <c r="E919" s="118"/>
      <c r="F919" s="118"/>
      <c r="G919" s="118"/>
      <c r="H919" s="118"/>
      <c r="I919" s="203"/>
      <c r="J919" s="118"/>
      <c r="K919" s="118"/>
      <c r="L919" s="118"/>
      <c r="M919" s="118"/>
      <c r="N919" s="203"/>
      <c r="O919" s="118"/>
      <c r="P919" s="118"/>
      <c r="Q919" s="118"/>
      <c r="R919" s="118"/>
      <c r="S919" s="203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  <c r="AL919" s="118"/>
      <c r="AM919" s="118"/>
      <c r="AN919" s="118"/>
      <c r="AO919" s="118"/>
    </row>
    <row r="920">
      <c r="A920" s="118"/>
      <c r="B920" s="118"/>
      <c r="C920" s="118"/>
      <c r="D920" s="203"/>
      <c r="E920" s="118"/>
      <c r="F920" s="118"/>
      <c r="G920" s="118"/>
      <c r="H920" s="118"/>
      <c r="I920" s="203"/>
      <c r="J920" s="118"/>
      <c r="K920" s="118"/>
      <c r="L920" s="118"/>
      <c r="M920" s="118"/>
      <c r="N920" s="203"/>
      <c r="O920" s="118"/>
      <c r="P920" s="118"/>
      <c r="Q920" s="118"/>
      <c r="R920" s="118"/>
      <c r="S920" s="203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  <c r="AL920" s="118"/>
      <c r="AM920" s="118"/>
      <c r="AN920" s="118"/>
      <c r="AO920" s="118"/>
    </row>
    <row r="921">
      <c r="A921" s="118"/>
      <c r="B921" s="118"/>
      <c r="C921" s="118"/>
      <c r="D921" s="203"/>
      <c r="E921" s="118"/>
      <c r="F921" s="118"/>
      <c r="G921" s="118"/>
      <c r="H921" s="118"/>
      <c r="I921" s="203"/>
      <c r="J921" s="118"/>
      <c r="K921" s="118"/>
      <c r="L921" s="118"/>
      <c r="M921" s="118"/>
      <c r="N921" s="203"/>
      <c r="O921" s="118"/>
      <c r="P921" s="118"/>
      <c r="Q921" s="118"/>
      <c r="R921" s="118"/>
      <c r="S921" s="203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  <c r="AL921" s="118"/>
      <c r="AM921" s="118"/>
      <c r="AN921" s="118"/>
      <c r="AO921" s="118"/>
    </row>
    <row r="922">
      <c r="A922" s="118"/>
      <c r="B922" s="118"/>
      <c r="C922" s="118"/>
      <c r="D922" s="203"/>
      <c r="E922" s="118"/>
      <c r="F922" s="118"/>
      <c r="G922" s="118"/>
      <c r="H922" s="118"/>
      <c r="I922" s="203"/>
      <c r="J922" s="118"/>
      <c r="K922" s="118"/>
      <c r="L922" s="118"/>
      <c r="M922" s="118"/>
      <c r="N922" s="203"/>
      <c r="O922" s="118"/>
      <c r="P922" s="118"/>
      <c r="Q922" s="118"/>
      <c r="R922" s="118"/>
      <c r="S922" s="203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  <c r="AL922" s="118"/>
      <c r="AM922" s="118"/>
      <c r="AN922" s="118"/>
      <c r="AO922" s="118"/>
    </row>
    <row r="923">
      <c r="A923" s="118"/>
      <c r="B923" s="118"/>
      <c r="C923" s="118"/>
      <c r="D923" s="203"/>
      <c r="E923" s="118"/>
      <c r="F923" s="118"/>
      <c r="G923" s="118"/>
      <c r="H923" s="118"/>
      <c r="I923" s="203"/>
      <c r="J923" s="118"/>
      <c r="K923" s="118"/>
      <c r="L923" s="118"/>
      <c r="M923" s="118"/>
      <c r="N923" s="203"/>
      <c r="O923" s="118"/>
      <c r="P923" s="118"/>
      <c r="Q923" s="118"/>
      <c r="R923" s="118"/>
      <c r="S923" s="203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  <c r="AL923" s="118"/>
      <c r="AM923" s="118"/>
      <c r="AN923" s="118"/>
      <c r="AO923" s="118"/>
    </row>
    <row r="924">
      <c r="A924" s="118"/>
      <c r="B924" s="118"/>
      <c r="C924" s="118"/>
      <c r="D924" s="203"/>
      <c r="E924" s="118"/>
      <c r="F924" s="118"/>
      <c r="G924" s="118"/>
      <c r="H924" s="118"/>
      <c r="I924" s="203"/>
      <c r="J924" s="118"/>
      <c r="K924" s="118"/>
      <c r="L924" s="118"/>
      <c r="M924" s="118"/>
      <c r="N924" s="203"/>
      <c r="O924" s="118"/>
      <c r="P924" s="118"/>
      <c r="Q924" s="118"/>
      <c r="R924" s="118"/>
      <c r="S924" s="203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</row>
    <row r="925">
      <c r="A925" s="118"/>
      <c r="B925" s="118"/>
      <c r="C925" s="118"/>
      <c r="D925" s="203"/>
      <c r="E925" s="118"/>
      <c r="F925" s="118"/>
      <c r="G925" s="118"/>
      <c r="H925" s="118"/>
      <c r="I925" s="203"/>
      <c r="J925" s="118"/>
      <c r="K925" s="118"/>
      <c r="L925" s="118"/>
      <c r="M925" s="118"/>
      <c r="N925" s="203"/>
      <c r="O925" s="118"/>
      <c r="P925" s="118"/>
      <c r="Q925" s="118"/>
      <c r="R925" s="118"/>
      <c r="S925" s="203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  <c r="AL925" s="118"/>
      <c r="AM925" s="118"/>
      <c r="AN925" s="118"/>
      <c r="AO925" s="118"/>
    </row>
    <row r="926">
      <c r="A926" s="118"/>
      <c r="B926" s="118"/>
      <c r="C926" s="118"/>
      <c r="D926" s="203"/>
      <c r="E926" s="118"/>
      <c r="F926" s="118"/>
      <c r="G926" s="118"/>
      <c r="H926" s="118"/>
      <c r="I926" s="203"/>
      <c r="J926" s="118"/>
      <c r="K926" s="118"/>
      <c r="L926" s="118"/>
      <c r="M926" s="118"/>
      <c r="N926" s="203"/>
      <c r="O926" s="118"/>
      <c r="P926" s="118"/>
      <c r="Q926" s="118"/>
      <c r="R926" s="118"/>
      <c r="S926" s="203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  <c r="AL926" s="118"/>
      <c r="AM926" s="118"/>
      <c r="AN926" s="118"/>
      <c r="AO926" s="118"/>
    </row>
    <row r="927">
      <c r="A927" s="118"/>
      <c r="B927" s="118"/>
      <c r="C927" s="118"/>
      <c r="D927" s="203"/>
      <c r="E927" s="118"/>
      <c r="F927" s="118"/>
      <c r="G927" s="118"/>
      <c r="H927" s="118"/>
      <c r="I927" s="203"/>
      <c r="J927" s="118"/>
      <c r="K927" s="118"/>
      <c r="L927" s="118"/>
      <c r="M927" s="118"/>
      <c r="N927" s="203"/>
      <c r="O927" s="118"/>
      <c r="P927" s="118"/>
      <c r="Q927" s="118"/>
      <c r="R927" s="118"/>
      <c r="S927" s="203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  <c r="AL927" s="118"/>
      <c r="AM927" s="118"/>
      <c r="AN927" s="118"/>
      <c r="AO927" s="118"/>
    </row>
    <row r="928">
      <c r="A928" s="118"/>
      <c r="B928" s="118"/>
      <c r="C928" s="118"/>
      <c r="D928" s="203"/>
      <c r="E928" s="118"/>
      <c r="F928" s="118"/>
      <c r="G928" s="118"/>
      <c r="H928" s="118"/>
      <c r="I928" s="203"/>
      <c r="J928" s="118"/>
      <c r="K928" s="118"/>
      <c r="L928" s="118"/>
      <c r="M928" s="118"/>
      <c r="N928" s="203"/>
      <c r="O928" s="118"/>
      <c r="P928" s="118"/>
      <c r="Q928" s="118"/>
      <c r="R928" s="118"/>
      <c r="S928" s="203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  <c r="AL928" s="118"/>
      <c r="AM928" s="118"/>
      <c r="AN928" s="118"/>
      <c r="AO928" s="118"/>
    </row>
    <row r="929">
      <c r="A929" s="118"/>
      <c r="B929" s="118"/>
      <c r="C929" s="118"/>
      <c r="D929" s="203"/>
      <c r="E929" s="118"/>
      <c r="F929" s="118"/>
      <c r="G929" s="118"/>
      <c r="H929" s="118"/>
      <c r="I929" s="203"/>
      <c r="J929" s="118"/>
      <c r="K929" s="118"/>
      <c r="L929" s="118"/>
      <c r="M929" s="118"/>
      <c r="N929" s="203"/>
      <c r="O929" s="118"/>
      <c r="P929" s="118"/>
      <c r="Q929" s="118"/>
      <c r="R929" s="118"/>
      <c r="S929" s="203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  <c r="AL929" s="118"/>
      <c r="AM929" s="118"/>
      <c r="AN929" s="118"/>
      <c r="AO929" s="118"/>
    </row>
    <row r="930">
      <c r="A930" s="118"/>
      <c r="B930" s="118"/>
      <c r="C930" s="118"/>
      <c r="D930" s="203"/>
      <c r="E930" s="118"/>
      <c r="F930" s="118"/>
      <c r="G930" s="118"/>
      <c r="H930" s="118"/>
      <c r="I930" s="203"/>
      <c r="J930" s="118"/>
      <c r="K930" s="118"/>
      <c r="L930" s="118"/>
      <c r="M930" s="118"/>
      <c r="N930" s="203"/>
      <c r="O930" s="118"/>
      <c r="P930" s="118"/>
      <c r="Q930" s="118"/>
      <c r="R930" s="118"/>
      <c r="S930" s="203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  <c r="AL930" s="118"/>
      <c r="AM930" s="118"/>
      <c r="AN930" s="118"/>
      <c r="AO930" s="118"/>
    </row>
    <row r="931">
      <c r="A931" s="118"/>
      <c r="B931" s="118"/>
      <c r="C931" s="118"/>
      <c r="D931" s="203"/>
      <c r="E931" s="118"/>
      <c r="F931" s="118"/>
      <c r="G931" s="118"/>
      <c r="H931" s="118"/>
      <c r="I931" s="203"/>
      <c r="J931" s="118"/>
      <c r="K931" s="118"/>
      <c r="L931" s="118"/>
      <c r="M931" s="118"/>
      <c r="N931" s="203"/>
      <c r="O931" s="118"/>
      <c r="P931" s="118"/>
      <c r="Q931" s="118"/>
      <c r="R931" s="118"/>
      <c r="S931" s="203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  <c r="AL931" s="118"/>
      <c r="AM931" s="118"/>
      <c r="AN931" s="118"/>
      <c r="AO931" s="118"/>
    </row>
    <row r="932">
      <c r="A932" s="118"/>
      <c r="B932" s="118"/>
      <c r="C932" s="118"/>
      <c r="D932" s="203"/>
      <c r="E932" s="118"/>
      <c r="F932" s="118"/>
      <c r="G932" s="118"/>
      <c r="H932" s="118"/>
      <c r="I932" s="203"/>
      <c r="J932" s="118"/>
      <c r="K932" s="118"/>
      <c r="L932" s="118"/>
      <c r="M932" s="118"/>
      <c r="N932" s="203"/>
      <c r="O932" s="118"/>
      <c r="P932" s="118"/>
      <c r="Q932" s="118"/>
      <c r="R932" s="118"/>
      <c r="S932" s="203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  <c r="AL932" s="118"/>
      <c r="AM932" s="118"/>
      <c r="AN932" s="118"/>
      <c r="AO932" s="118"/>
    </row>
    <row r="933">
      <c r="A933" s="118"/>
      <c r="B933" s="118"/>
      <c r="C933" s="118"/>
      <c r="D933" s="203"/>
      <c r="E933" s="118"/>
      <c r="F933" s="118"/>
      <c r="G933" s="118"/>
      <c r="H933" s="118"/>
      <c r="I933" s="203"/>
      <c r="J933" s="118"/>
      <c r="K933" s="118"/>
      <c r="L933" s="118"/>
      <c r="M933" s="118"/>
      <c r="N933" s="203"/>
      <c r="O933" s="118"/>
      <c r="P933" s="118"/>
      <c r="Q933" s="118"/>
      <c r="R933" s="118"/>
      <c r="S933" s="203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  <c r="AL933" s="118"/>
      <c r="AM933" s="118"/>
      <c r="AN933" s="118"/>
      <c r="AO933" s="118"/>
    </row>
    <row r="934">
      <c r="A934" s="118"/>
      <c r="B934" s="118"/>
      <c r="C934" s="118"/>
      <c r="D934" s="203"/>
      <c r="E934" s="118"/>
      <c r="F934" s="118"/>
      <c r="G934" s="118"/>
      <c r="H934" s="118"/>
      <c r="I934" s="203"/>
      <c r="J934" s="118"/>
      <c r="K934" s="118"/>
      <c r="L934" s="118"/>
      <c r="M934" s="118"/>
      <c r="N934" s="203"/>
      <c r="O934" s="118"/>
      <c r="P934" s="118"/>
      <c r="Q934" s="118"/>
      <c r="R934" s="118"/>
      <c r="S934" s="203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  <c r="AL934" s="118"/>
      <c r="AM934" s="118"/>
      <c r="AN934" s="118"/>
      <c r="AO934" s="118"/>
    </row>
    <row r="935">
      <c r="A935" s="118"/>
      <c r="B935" s="118"/>
      <c r="C935" s="118"/>
      <c r="D935" s="203"/>
      <c r="E935" s="118"/>
      <c r="F935" s="118"/>
      <c r="G935" s="118"/>
      <c r="H935" s="118"/>
      <c r="I935" s="203"/>
      <c r="J935" s="118"/>
      <c r="K935" s="118"/>
      <c r="L935" s="118"/>
      <c r="M935" s="118"/>
      <c r="N935" s="203"/>
      <c r="O935" s="118"/>
      <c r="P935" s="118"/>
      <c r="Q935" s="118"/>
      <c r="R935" s="118"/>
      <c r="S935" s="203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  <c r="AL935" s="118"/>
      <c r="AM935" s="118"/>
      <c r="AN935" s="118"/>
      <c r="AO935" s="118"/>
    </row>
    <row r="936">
      <c r="A936" s="118"/>
      <c r="B936" s="118"/>
      <c r="C936" s="118"/>
      <c r="D936" s="203"/>
      <c r="E936" s="118"/>
      <c r="F936" s="118"/>
      <c r="G936" s="118"/>
      <c r="H936" s="118"/>
      <c r="I936" s="203"/>
      <c r="J936" s="118"/>
      <c r="K936" s="118"/>
      <c r="L936" s="118"/>
      <c r="M936" s="118"/>
      <c r="N936" s="203"/>
      <c r="O936" s="118"/>
      <c r="P936" s="118"/>
      <c r="Q936" s="118"/>
      <c r="R936" s="118"/>
      <c r="S936" s="203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  <c r="AL936" s="118"/>
      <c r="AM936" s="118"/>
      <c r="AN936" s="118"/>
      <c r="AO936" s="118"/>
    </row>
    <row r="937">
      <c r="A937" s="118"/>
      <c r="B937" s="118"/>
      <c r="C937" s="118"/>
      <c r="D937" s="203"/>
      <c r="E937" s="118"/>
      <c r="F937" s="118"/>
      <c r="G937" s="118"/>
      <c r="H937" s="118"/>
      <c r="I937" s="203"/>
      <c r="J937" s="118"/>
      <c r="K937" s="118"/>
      <c r="L937" s="118"/>
      <c r="M937" s="118"/>
      <c r="N937" s="203"/>
      <c r="O937" s="118"/>
      <c r="P937" s="118"/>
      <c r="Q937" s="118"/>
      <c r="R937" s="118"/>
      <c r="S937" s="203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  <c r="AL937" s="118"/>
      <c r="AM937" s="118"/>
      <c r="AN937" s="118"/>
      <c r="AO937" s="118"/>
    </row>
    <row r="938">
      <c r="A938" s="118"/>
      <c r="B938" s="118"/>
      <c r="C938" s="118"/>
      <c r="D938" s="203"/>
      <c r="E938" s="118"/>
      <c r="F938" s="118"/>
      <c r="G938" s="118"/>
      <c r="H938" s="118"/>
      <c r="I938" s="203"/>
      <c r="J938" s="118"/>
      <c r="K938" s="118"/>
      <c r="L938" s="118"/>
      <c r="M938" s="118"/>
      <c r="N938" s="203"/>
      <c r="O938" s="118"/>
      <c r="P938" s="118"/>
      <c r="Q938" s="118"/>
      <c r="R938" s="118"/>
      <c r="S938" s="203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  <c r="AL938" s="118"/>
      <c r="AM938" s="118"/>
      <c r="AN938" s="118"/>
      <c r="AO938" s="118"/>
    </row>
    <row r="939">
      <c r="A939" s="118"/>
      <c r="B939" s="118"/>
      <c r="C939" s="118"/>
      <c r="D939" s="203"/>
      <c r="E939" s="118"/>
      <c r="F939" s="118"/>
      <c r="G939" s="118"/>
      <c r="H939" s="118"/>
      <c r="I939" s="203"/>
      <c r="J939" s="118"/>
      <c r="K939" s="118"/>
      <c r="L939" s="118"/>
      <c r="M939" s="118"/>
      <c r="N939" s="203"/>
      <c r="O939" s="118"/>
      <c r="P939" s="118"/>
      <c r="Q939" s="118"/>
      <c r="R939" s="118"/>
      <c r="S939" s="203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  <c r="AL939" s="118"/>
      <c r="AM939" s="118"/>
      <c r="AN939" s="118"/>
      <c r="AO939" s="118"/>
    </row>
    <row r="940">
      <c r="A940" s="118"/>
      <c r="B940" s="118"/>
      <c r="C940" s="118"/>
      <c r="D940" s="203"/>
      <c r="E940" s="118"/>
      <c r="F940" s="118"/>
      <c r="G940" s="118"/>
      <c r="H940" s="118"/>
      <c r="I940" s="203"/>
      <c r="J940" s="118"/>
      <c r="K940" s="118"/>
      <c r="L940" s="118"/>
      <c r="M940" s="118"/>
      <c r="N940" s="203"/>
      <c r="O940" s="118"/>
      <c r="P940" s="118"/>
      <c r="Q940" s="118"/>
      <c r="R940" s="118"/>
      <c r="S940" s="203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  <c r="AL940" s="118"/>
      <c r="AM940" s="118"/>
      <c r="AN940" s="118"/>
      <c r="AO940" s="118"/>
    </row>
    <row r="941">
      <c r="A941" s="118"/>
      <c r="B941" s="118"/>
      <c r="C941" s="118"/>
      <c r="D941" s="203"/>
      <c r="E941" s="118"/>
      <c r="F941" s="118"/>
      <c r="G941" s="118"/>
      <c r="H941" s="118"/>
      <c r="I941" s="203"/>
      <c r="J941" s="118"/>
      <c r="K941" s="118"/>
      <c r="L941" s="118"/>
      <c r="M941" s="118"/>
      <c r="N941" s="203"/>
      <c r="O941" s="118"/>
      <c r="P941" s="118"/>
      <c r="Q941" s="118"/>
      <c r="R941" s="118"/>
      <c r="S941" s="203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</row>
    <row r="942">
      <c r="A942" s="118"/>
      <c r="B942" s="118"/>
      <c r="C942" s="118"/>
      <c r="D942" s="203"/>
      <c r="E942" s="118"/>
      <c r="F942" s="118"/>
      <c r="G942" s="118"/>
      <c r="H942" s="118"/>
      <c r="I942" s="203"/>
      <c r="J942" s="118"/>
      <c r="K942" s="118"/>
      <c r="L942" s="118"/>
      <c r="M942" s="118"/>
      <c r="N942" s="203"/>
      <c r="O942" s="118"/>
      <c r="P942" s="118"/>
      <c r="Q942" s="118"/>
      <c r="R942" s="118"/>
      <c r="S942" s="203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  <c r="AL942" s="118"/>
      <c r="AM942" s="118"/>
      <c r="AN942" s="118"/>
      <c r="AO942" s="118"/>
    </row>
    <row r="943">
      <c r="A943" s="118"/>
      <c r="B943" s="118"/>
      <c r="C943" s="118"/>
      <c r="D943" s="203"/>
      <c r="E943" s="118"/>
      <c r="F943" s="118"/>
      <c r="G943" s="118"/>
      <c r="H943" s="118"/>
      <c r="I943" s="203"/>
      <c r="J943" s="118"/>
      <c r="K943" s="118"/>
      <c r="L943" s="118"/>
      <c r="M943" s="118"/>
      <c r="N943" s="203"/>
      <c r="O943" s="118"/>
      <c r="P943" s="118"/>
      <c r="Q943" s="118"/>
      <c r="R943" s="118"/>
      <c r="S943" s="203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</row>
    <row r="944">
      <c r="A944" s="118"/>
      <c r="B944" s="118"/>
      <c r="C944" s="118"/>
      <c r="D944" s="203"/>
      <c r="E944" s="118"/>
      <c r="F944" s="118"/>
      <c r="G944" s="118"/>
      <c r="H944" s="118"/>
      <c r="I944" s="203"/>
      <c r="J944" s="118"/>
      <c r="K944" s="118"/>
      <c r="L944" s="118"/>
      <c r="M944" s="118"/>
      <c r="N944" s="203"/>
      <c r="O944" s="118"/>
      <c r="P944" s="118"/>
      <c r="Q944" s="118"/>
      <c r="R944" s="118"/>
      <c r="S944" s="203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  <c r="AL944" s="118"/>
      <c r="AM944" s="118"/>
      <c r="AN944" s="118"/>
      <c r="AO944" s="118"/>
    </row>
    <row r="945">
      <c r="A945" s="118"/>
      <c r="B945" s="118"/>
      <c r="C945" s="118"/>
      <c r="D945" s="203"/>
      <c r="E945" s="118"/>
      <c r="F945" s="118"/>
      <c r="G945" s="118"/>
      <c r="H945" s="118"/>
      <c r="I945" s="203"/>
      <c r="J945" s="118"/>
      <c r="K945" s="118"/>
      <c r="L945" s="118"/>
      <c r="M945" s="118"/>
      <c r="N945" s="203"/>
      <c r="O945" s="118"/>
      <c r="P945" s="118"/>
      <c r="Q945" s="118"/>
      <c r="R945" s="118"/>
      <c r="S945" s="203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</row>
    <row r="946">
      <c r="A946" s="118"/>
      <c r="B946" s="118"/>
      <c r="C946" s="118"/>
      <c r="D946" s="203"/>
      <c r="E946" s="118"/>
      <c r="F946" s="118"/>
      <c r="G946" s="118"/>
      <c r="H946" s="118"/>
      <c r="I946" s="203"/>
      <c r="J946" s="118"/>
      <c r="K946" s="118"/>
      <c r="L946" s="118"/>
      <c r="M946" s="118"/>
      <c r="N946" s="203"/>
      <c r="O946" s="118"/>
      <c r="P946" s="118"/>
      <c r="Q946" s="118"/>
      <c r="R946" s="118"/>
      <c r="S946" s="203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</row>
    <row r="947">
      <c r="A947" s="118"/>
      <c r="B947" s="118"/>
      <c r="C947" s="118"/>
      <c r="D947" s="203"/>
      <c r="E947" s="118"/>
      <c r="F947" s="118"/>
      <c r="G947" s="118"/>
      <c r="H947" s="118"/>
      <c r="I947" s="203"/>
      <c r="J947" s="118"/>
      <c r="K947" s="118"/>
      <c r="L947" s="118"/>
      <c r="M947" s="118"/>
      <c r="N947" s="203"/>
      <c r="O947" s="118"/>
      <c r="P947" s="118"/>
      <c r="Q947" s="118"/>
      <c r="R947" s="118"/>
      <c r="S947" s="203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</row>
    <row r="948">
      <c r="A948" s="118"/>
      <c r="B948" s="118"/>
      <c r="C948" s="118"/>
      <c r="D948" s="203"/>
      <c r="E948" s="118"/>
      <c r="F948" s="118"/>
      <c r="G948" s="118"/>
      <c r="H948" s="118"/>
      <c r="I948" s="203"/>
      <c r="J948" s="118"/>
      <c r="K948" s="118"/>
      <c r="L948" s="118"/>
      <c r="M948" s="118"/>
      <c r="N948" s="203"/>
      <c r="O948" s="118"/>
      <c r="P948" s="118"/>
      <c r="Q948" s="118"/>
      <c r="R948" s="118"/>
      <c r="S948" s="203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  <c r="AL948" s="118"/>
      <c r="AM948" s="118"/>
      <c r="AN948" s="118"/>
      <c r="AO948" s="118"/>
    </row>
    <row r="949">
      <c r="A949" s="118"/>
      <c r="B949" s="118"/>
      <c r="C949" s="118"/>
      <c r="D949" s="203"/>
      <c r="E949" s="118"/>
      <c r="F949" s="118"/>
      <c r="G949" s="118"/>
      <c r="H949" s="118"/>
      <c r="I949" s="203"/>
      <c r="J949" s="118"/>
      <c r="K949" s="118"/>
      <c r="L949" s="118"/>
      <c r="M949" s="118"/>
      <c r="N949" s="203"/>
      <c r="O949" s="118"/>
      <c r="P949" s="118"/>
      <c r="Q949" s="118"/>
      <c r="R949" s="118"/>
      <c r="S949" s="203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  <c r="AL949" s="118"/>
      <c r="AM949" s="118"/>
      <c r="AN949" s="118"/>
      <c r="AO949" s="118"/>
    </row>
    <row r="950">
      <c r="A950" s="118"/>
      <c r="B950" s="118"/>
      <c r="C950" s="118"/>
      <c r="D950" s="203"/>
      <c r="E950" s="118"/>
      <c r="F950" s="118"/>
      <c r="G950" s="118"/>
      <c r="H950" s="118"/>
      <c r="I950" s="203"/>
      <c r="J950" s="118"/>
      <c r="K950" s="118"/>
      <c r="L950" s="118"/>
      <c r="M950" s="118"/>
      <c r="N950" s="203"/>
      <c r="O950" s="118"/>
      <c r="P950" s="118"/>
      <c r="Q950" s="118"/>
      <c r="R950" s="118"/>
      <c r="S950" s="203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  <c r="AL950" s="118"/>
      <c r="AM950" s="118"/>
      <c r="AN950" s="118"/>
      <c r="AO950" s="118"/>
    </row>
    <row r="951">
      <c r="A951" s="118"/>
      <c r="B951" s="118"/>
      <c r="C951" s="118"/>
      <c r="D951" s="203"/>
      <c r="E951" s="118"/>
      <c r="F951" s="118"/>
      <c r="G951" s="118"/>
      <c r="H951" s="118"/>
      <c r="I951" s="203"/>
      <c r="J951" s="118"/>
      <c r="K951" s="118"/>
      <c r="L951" s="118"/>
      <c r="M951" s="118"/>
      <c r="N951" s="203"/>
      <c r="O951" s="118"/>
      <c r="P951" s="118"/>
      <c r="Q951" s="118"/>
      <c r="R951" s="118"/>
      <c r="S951" s="203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</row>
    <row r="952">
      <c r="A952" s="118"/>
      <c r="B952" s="118"/>
      <c r="C952" s="118"/>
      <c r="D952" s="203"/>
      <c r="E952" s="118"/>
      <c r="F952" s="118"/>
      <c r="G952" s="118"/>
      <c r="H952" s="118"/>
      <c r="I952" s="203"/>
      <c r="J952" s="118"/>
      <c r="K952" s="118"/>
      <c r="L952" s="118"/>
      <c r="M952" s="118"/>
      <c r="N952" s="203"/>
      <c r="O952" s="118"/>
      <c r="P952" s="118"/>
      <c r="Q952" s="118"/>
      <c r="R952" s="118"/>
      <c r="S952" s="203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  <c r="AL952" s="118"/>
      <c r="AM952" s="118"/>
      <c r="AN952" s="118"/>
      <c r="AO952" s="118"/>
    </row>
    <row r="953">
      <c r="A953" s="118"/>
      <c r="B953" s="118"/>
      <c r="C953" s="118"/>
      <c r="D953" s="203"/>
      <c r="E953" s="118"/>
      <c r="F953" s="118"/>
      <c r="G953" s="118"/>
      <c r="H953" s="118"/>
      <c r="I953" s="203"/>
      <c r="J953" s="118"/>
      <c r="K953" s="118"/>
      <c r="L953" s="118"/>
      <c r="M953" s="118"/>
      <c r="N953" s="203"/>
      <c r="O953" s="118"/>
      <c r="P953" s="118"/>
      <c r="Q953" s="118"/>
      <c r="R953" s="118"/>
      <c r="S953" s="203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  <c r="AL953" s="118"/>
      <c r="AM953" s="118"/>
      <c r="AN953" s="118"/>
      <c r="AO953" s="118"/>
    </row>
  </sheetData>
  <mergeCells count="95">
    <mergeCell ref="B26:B27"/>
    <mergeCell ref="D26:D27"/>
    <mergeCell ref="B20:B21"/>
    <mergeCell ref="D20:D21"/>
    <mergeCell ref="Q20:S21"/>
    <mergeCell ref="L23:L24"/>
    <mergeCell ref="B24:B25"/>
    <mergeCell ref="A26:A27"/>
    <mergeCell ref="G26:G27"/>
    <mergeCell ref="G28:G29"/>
    <mergeCell ref="G30:G31"/>
    <mergeCell ref="G32:I33"/>
    <mergeCell ref="L33:L34"/>
    <mergeCell ref="N33:N34"/>
    <mergeCell ref="B28:B29"/>
    <mergeCell ref="C28:C29"/>
    <mergeCell ref="D28:D29"/>
    <mergeCell ref="I28:I29"/>
    <mergeCell ref="A30:A31"/>
    <mergeCell ref="B30:B31"/>
    <mergeCell ref="D30:D31"/>
    <mergeCell ref="B38:B39"/>
    <mergeCell ref="C38:C39"/>
    <mergeCell ref="D38:D39"/>
    <mergeCell ref="G38:G39"/>
    <mergeCell ref="I38:I39"/>
    <mergeCell ref="B34:B35"/>
    <mergeCell ref="G34:I35"/>
    <mergeCell ref="Q35:S36"/>
    <mergeCell ref="B36:B37"/>
    <mergeCell ref="D36:D37"/>
    <mergeCell ref="Q37:S38"/>
    <mergeCell ref="Q39:S40"/>
    <mergeCell ref="B52:D52"/>
    <mergeCell ref="B53:D53"/>
    <mergeCell ref="B54:D54"/>
    <mergeCell ref="B55:D55"/>
    <mergeCell ref="B56:D56"/>
    <mergeCell ref="B57:D57"/>
    <mergeCell ref="B58:D58"/>
    <mergeCell ref="B59:D59"/>
    <mergeCell ref="A36:A37"/>
    <mergeCell ref="A40:A41"/>
    <mergeCell ref="B40:B41"/>
    <mergeCell ref="D40:D41"/>
    <mergeCell ref="B49:D49"/>
    <mergeCell ref="B50:D50"/>
    <mergeCell ref="B51:D51"/>
    <mergeCell ref="H6:H7"/>
    <mergeCell ref="I6:I7"/>
    <mergeCell ref="G8:G9"/>
    <mergeCell ref="I8:I9"/>
    <mergeCell ref="G12:G13"/>
    <mergeCell ref="G14:G15"/>
    <mergeCell ref="I14:I15"/>
    <mergeCell ref="L6:L7"/>
    <mergeCell ref="N6:N7"/>
    <mergeCell ref="L10:N11"/>
    <mergeCell ref="Q11:Q12"/>
    <mergeCell ref="S11:S12"/>
    <mergeCell ref="L12:N13"/>
    <mergeCell ref="B2:S2"/>
    <mergeCell ref="B4:B5"/>
    <mergeCell ref="G4:G5"/>
    <mergeCell ref="I4:I5"/>
    <mergeCell ref="D6:D7"/>
    <mergeCell ref="G6:G7"/>
    <mergeCell ref="P7:S8"/>
    <mergeCell ref="B16:B17"/>
    <mergeCell ref="D16:D17"/>
    <mergeCell ref="G16:G17"/>
    <mergeCell ref="H16:H17"/>
    <mergeCell ref="I16:I17"/>
    <mergeCell ref="L16:L17"/>
    <mergeCell ref="N16:N17"/>
    <mergeCell ref="Q16:S17"/>
    <mergeCell ref="B18:B19"/>
    <mergeCell ref="C18:C19"/>
    <mergeCell ref="D18:D19"/>
    <mergeCell ref="G18:G19"/>
    <mergeCell ref="I18:I19"/>
    <mergeCell ref="Q18:S19"/>
    <mergeCell ref="N23:N24"/>
    <mergeCell ref="L27:N28"/>
    <mergeCell ref="Q27:Q28"/>
    <mergeCell ref="S27:S28"/>
    <mergeCell ref="L29:N30"/>
    <mergeCell ref="P31:S31"/>
    <mergeCell ref="B6:B7"/>
    <mergeCell ref="B8:B9"/>
    <mergeCell ref="C8:C9"/>
    <mergeCell ref="D8:D9"/>
    <mergeCell ref="B10:B11"/>
    <mergeCell ref="D10:D11"/>
    <mergeCell ref="B14:B15"/>
  </mergeCells>
  <conditionalFormatting sqref="Q37:S38">
    <cfRule type="expression" dxfId="9" priority="1">
      <formula>Q39=" "</formula>
    </cfRule>
  </conditionalFormatting>
  <conditionalFormatting sqref="Q35:S36">
    <cfRule type="expression" dxfId="9" priority="2">
      <formula>Q39=" "</formula>
    </cfRule>
  </conditionalFormatting>
  <conditionalFormatting sqref="B6:B7">
    <cfRule type="expression" dxfId="11" priority="3">
      <formula>B49=0</formula>
    </cfRule>
  </conditionalFormatting>
  <conditionalFormatting sqref="B10:B11">
    <cfRule type="expression" dxfId="11" priority="4">
      <formula>B49=0</formula>
    </cfRule>
  </conditionalFormatting>
  <conditionalFormatting sqref="B16:B17 B20:B21 B20:B21">
    <cfRule type="expression" dxfId="11" priority="5">
      <formula>B49=1</formula>
    </cfRule>
  </conditionalFormatting>
  <conditionalFormatting sqref="G4:G5 G8:G9 G8:G9">
    <cfRule type="expression" dxfId="11" priority="6">
      <formula>B49=2</formula>
    </cfRule>
  </conditionalFormatting>
  <conditionalFormatting sqref="G14:G15 G18:G19 G18:G19">
    <cfRule type="expression" dxfId="11" priority="7">
      <formula>B49=3</formula>
    </cfRule>
  </conditionalFormatting>
  <conditionalFormatting sqref="B26:B27 B30:B31 B30:B31">
    <cfRule type="expression" dxfId="11" priority="8">
      <formula>B49=4</formula>
    </cfRule>
  </conditionalFormatting>
  <conditionalFormatting sqref="B36:B37 B40:B41 B40:B41">
    <cfRule type="expression" dxfId="11" priority="9">
      <formula>B49=5</formula>
    </cfRule>
  </conditionalFormatting>
  <conditionalFormatting sqref="L6:L7 L16:L17 L16:L17">
    <cfRule type="expression" dxfId="11" priority="10">
      <formula>B49=6</formula>
    </cfRule>
  </conditionalFormatting>
  <conditionalFormatting sqref="G28:G29 G38:G39 G38:G39">
    <cfRule type="expression" dxfId="11" priority="11">
      <formula>B49=7</formula>
    </cfRule>
  </conditionalFormatting>
  <conditionalFormatting sqref="L23:L24 L33:L34 L33:L34">
    <cfRule type="expression" dxfId="11" priority="12">
      <formula>B49=8</formula>
    </cfRule>
  </conditionalFormatting>
  <drawing r:id="rId1"/>
</worksheet>
</file>