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<sst xmlns="http://schemas.openxmlformats.org/spreadsheetml/2006/main" count="163" uniqueCount="67">
  <si>
    <t>明治　トロメイクコンパクト</t>
  </si>
  <si>
    <t>1.5</t>
  </si>
  <si>
    <t>・通常のとろみ剤よりも少量（1/2量）でとろみがつくタイプを使用しています。
・嚥下調整食の食事には毎食とろみ茶が付いています。
・とろみの程度は「濃いとろみ」で調整しています。</t>
  </si>
  <si>
    <t>糸魚川総合病院</t>
  </si>
  <si>
    <t>糸魚川市竹ヶ花457番地1</t>
  </si>
  <si>
    <t>栄養科</t>
  </si>
  <si>
    <t>1</t>
  </si>
  <si>
    <t>025-552-0280</t>
  </si>
  <si>
    <t>ミキサー粥</t>
  </si>
  <si>
    <t>全粥をミキサーにかけたもの。
全粥重量１％のスベラカーゼライト（フードケア）と８％のPFCパウダー（フードケア）を使用。</t>
  </si>
  <si>
    <t>訓練食</t>
  </si>
  <si>
    <t>ソフトアガロリーゼリー（キッセイ）とトロミ茶の２品。３食とも２品のみ。</t>
  </si>
  <si>
    <t>ミキサー食</t>
  </si>
  <si>
    <t xml:space="preserve">ミキサーをかけた後、トロメイクコンパクト（明治）を使用してとろみ具合を調整。その後、栄養量アップのため、PFCパウダー（フードケア）を使用。
３食とろみ茶付き。　</t>
  </si>
  <si>
    <t>きざみ食
+
とろみだし</t>
  </si>
  <si>
    <t>とろみ粥</t>
  </si>
  <si>
    <t>手でほぐす、またはフードプロセッサーで細かくする。
別添えでとろみ付きのだしを提供。食事の際にきざみ食にとろみだしをかけて食べる。
３食とろみ茶付き。</t>
  </si>
  <si>
    <t>トロメイクコンパクト（明治）を使用。0.3％程度の濃度で調節。</t>
  </si>
  <si>
    <t>全粥</t>
  </si>
  <si>
    <t>移行食</t>
  </si>
  <si>
    <t>一口大＋汁トロミ対応。煮る、蒸す、茹でるが基本の調理法。硬い食品は提供しない。３食とろみ茶付き。
魚はカラスガレイ、銀鮭、メルルーサ、赤魚、やわらか豆乳つみれのみ使用。肉は肉団子やハンバーグなど、ひき肉を固めたもののみ使用。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</si>
  <si>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</si>
  <si>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</si>
  <si>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</si>
  <si>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</si>
  <si>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</si>
  <si>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</si>
  <si>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</si>
  <si>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</si>
  <si>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</si>
  <si>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</si>
  <si>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</si>
  <si>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</si>
  <si>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</si>
  <si>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</si>
  <si>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</si>
  <si>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</si>
  <si>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</si>
  <si>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</si>
  <si>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</si>
  <si>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</si>
  <si>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</si>
  <si>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</si>
  <si>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</si>
  <si>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</si>
  <si>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</si>
  <si>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</si>
  <si>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</si>
  <si>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</si>
  <si>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</si>
  <si>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</si>
  <si>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</si>
  <si>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</si>
  <si>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</si>
  <si>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</si>
  <si>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</si>
  <si>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</si>
  <si>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小山佳菜実</t>
  </si>
  <si>
    <t>作業記録</t>
  </si>
  <si>
    <t>名前</t>
  </si>
  <si>
    <t>山澤</t>
  </si>
  <si>
    <t>小山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</si>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</sst>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@ 杯"/>
    <numFmt numFmtId="166" formatCode="yyyy/MM/dd"/>
    <numFmt numFmtId="167" formatCode="m/d/yyyy h:mm:ss"/>
  </numFmts>
  <fonts count="16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2.0"/>
      <color theme="1"/>
      <name val="Calibri"/>
    </font>
    <font/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horizontal="center" readingOrder="0" vertical="center"/>
    </xf>
    <xf borderId="4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vertical="center"/>
    </xf>
    <xf borderId="2" fillId="2" fontId="2" numFmtId="0" xfId="0" applyAlignment="1" applyBorder="1" applyFill="1" applyFont="1">
      <alignment horizontal="center" vertical="center"/>
    </xf>
    <xf borderId="5" fillId="2" fontId="2" numFmtId="0" xfId="0" applyAlignment="1" applyBorder="1" applyFill="1" applyFont="1">
      <alignment horizontal="center" vertical="center"/>
    </xf>
    <xf borderId="6" fillId="0" fontId="4" numFmtId="0" xfId="0" applyBorder="1" applyFont="1"/>
    <xf borderId="0" fillId="0" fontId="2" numFmtId="0" xfId="0" applyAlignment="1" applyFont="1">
      <alignment vertical="bottom"/>
    </xf>
    <xf borderId="2" fillId="3" fontId="5" numFmtId="49" xfId="0" applyAlignment="1" applyBorder="1" applyFill="1" applyFont="1" applyNumberFormat="1">
      <alignment horizontal="center" readingOrder="0" vertical="center"/>
    </xf>
    <xf borderId="2" fillId="2" fontId="2" numFmtId="0" xfId="0" applyAlignment="1" applyBorder="1" applyFill="1" applyFont="1">
      <alignment horizontal="center" readingOrder="0" vertical="center"/>
    </xf>
    <xf borderId="2" fillId="3" fontId="6" numFmtId="49" xfId="0" applyAlignment="1" applyBorder="1" applyFill="1" applyFont="1" applyNumberForma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vertical="center"/>
    </xf>
    <xf borderId="2" fillId="4" fontId="7" numFmtId="0" xfId="0" applyAlignment="1" applyBorder="1" applyFill="1" applyFont="1">
      <alignment readingOrder="0" shrinkToFit="0" vertical="center" wrapText="1"/>
    </xf>
    <xf borderId="6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7" fillId="0" fontId="3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vertical="center"/>
    </xf>
    <xf borderId="8" fillId="0" fontId="4" numFmtId="0" xfId="0" applyBorder="1" applyFont="1"/>
    <xf borderId="2" fillId="0" fontId="3" numFmtId="164" xfId="0" applyAlignment="1" applyBorder="1" applyFont="1" applyNumberFormat="1">
      <alignment horizontal="center" readingOrder="0" vertical="center"/>
    </xf>
    <xf borderId="2" fillId="0" fontId="3" numFmtId="165" xfId="0" applyAlignment="1" applyBorder="1" applyFont="1" applyNumberFormat="1">
      <alignment horizontal="center" readingOrder="0" vertical="center"/>
    </xf>
    <xf borderId="2" fillId="0" fontId="1" numFmtId="0" xfId="0" applyAlignment="1" applyBorder="1" applyFont="1">
      <alignment horizontal="center" shrinkToFit="0" vertical="center" wrapText="1"/>
    </xf>
    <xf borderId="7" fillId="4" fontId="3" numFmtId="166" xfId="0" applyAlignment="1" applyBorder="1" applyFill="1" applyFont="1" applyNumberFormat="1">
      <alignment horizontal="center" readingOrder="0" vertical="center"/>
    </xf>
    <xf borderId="2" fillId="5" fontId="5" numFmtId="49" xfId="0" applyAlignment="1" applyBorder="1" applyFill="1" applyFont="1" applyNumberFormat="1">
      <alignment horizontal="center" readingOrder="0" vertical="center"/>
    </xf>
    <xf borderId="0" fillId="0" fontId="2" numFmtId="0" xfId="0" applyFont="1"/>
    <xf borderId="2" fillId="5" fontId="6" numFmtId="49" xfId="0" applyAlignment="1" applyBorder="1" applyFill="1" applyFont="1" applyNumberFormat="1">
      <alignment horizontal="center" readingOrder="0" vertical="center"/>
    </xf>
    <xf borderId="2" fillId="6" fontId="5" numFmtId="49" xfId="0" applyAlignment="1" applyBorder="1" applyFill="1" applyFont="1" applyNumberFormat="1">
      <alignment horizontal="center" readingOrder="0" vertical="center"/>
    </xf>
    <xf borderId="2" fillId="6" fontId="6" numFmtId="49" xfId="0" applyAlignment="1" applyBorder="1" applyFill="1" applyFont="1" applyNumberFormat="1">
      <alignment horizontal="center" readingOrder="0" vertical="center"/>
    </xf>
    <xf borderId="2" fillId="0" fontId="8" numFmtId="0" xfId="0" applyBorder="1" applyFont="1"/>
    <xf borderId="1" fillId="2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4" numFmtId="0" xfId="0" applyBorder="1" applyFont="1"/>
    <xf borderId="3" fillId="2" fontId="9" numFmtId="0" xfId="0" applyAlignment="1" applyBorder="1" applyFill="1" applyFont="1">
      <alignment horizontal="center" readingOrder="0" vertical="center"/>
    </xf>
    <xf borderId="3" fillId="0" fontId="9" numFmtId="0" xfId="0" applyAlignment="1" applyBorder="1" applyFont="1">
      <alignment horizontal="center" readingOrder="0" vertical="center"/>
    </xf>
    <xf borderId="1" fillId="0" fontId="9" numFmtId="166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4" numFmtId="0" xfId="0" applyBorder="1" applyFont="1"/>
    <xf borderId="7" fillId="0" fontId="4" numFmtId="0" xfId="0" applyBorder="1" applyFont="1"/>
    <xf borderId="12" fillId="7" fontId="10" numFmtId="0" xfId="0" applyAlignment="1" applyBorder="1" applyFill="1" applyFont="1">
      <alignment horizontal="center" vertical="center"/>
    </xf>
    <xf borderId="12" fillId="0" fontId="4" numFmtId="0" xfId="0" applyBorder="1" applyFont="1"/>
    <xf borderId="2" fillId="2" fontId="9" numFmtId="0" xfId="0" applyAlignment="1" applyBorder="1" applyFill="1" applyFont="1">
      <alignment horizontal="center" readingOrder="0" vertical="center"/>
    </xf>
    <xf borderId="3" fillId="0" fontId="9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3" fillId="2" fontId="1" numFmtId="0" xfId="0" applyAlignment="1" applyBorder="1" applyFill="1" applyFont="1">
      <alignment horizontal="center" readingOrder="0" vertical="center"/>
    </xf>
    <xf borderId="2" fillId="2" fontId="12" numFmtId="0" xfId="0" applyAlignment="1" applyBorder="1" applyFill="1" applyFont="1">
      <alignment horizontal="center" readingOrder="0" vertical="center"/>
    </xf>
    <xf borderId="3" fillId="2" fontId="12" numFmtId="0" xfId="0" applyAlignment="1" applyBorder="1" applyFill="1" applyFont="1">
      <alignment horizontal="center" readingOrder="0" vertical="center"/>
    </xf>
    <xf borderId="2" fillId="0" fontId="1" numFmtId="0" xfId="0" applyAlignment="1" applyBorder="1" applyFont="1">
      <alignment horizontal="left" readingOrder="0" shrinkToFit="0" vertical="center" wrapText="1"/>
    </xf>
    <xf borderId="3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5" fontId="5" numFmtId="49" xfId="0" applyAlignment="1" applyBorder="1" applyFill="1" applyFont="1" applyNumberFormat="1">
      <alignment horizontal="center" readingOrder="0" vertical="top"/>
    </xf>
    <xf borderId="1" fillId="6" fontId="5" numFmtId="49" xfId="0" applyAlignment="1" applyBorder="1" applyFill="1" applyFont="1" applyNumberFormat="1">
      <alignment horizontal="center" readingOrder="0" vertical="top"/>
    </xf>
    <xf borderId="3" fillId="0" fontId="11" numFmtId="0" xfId="0" applyAlignment="1" applyBorder="1" applyFont="1">
      <alignment horizontal="left" readingOrder="0" vertical="center"/>
    </xf>
    <xf borderId="1" fillId="2" fontId="12" numFmtId="0" xfId="0" applyAlignment="1" applyBorder="1" applyFill="1" applyFont="1">
      <alignment horizontal="center" readingOrder="0" vertical="center"/>
    </xf>
    <xf borderId="3" fillId="0" fontId="9" numFmtId="164" xfId="0" applyAlignment="1" applyBorder="1" applyFont="1" applyNumberFormat="1">
      <alignment horizontal="center" readingOrder="0" vertical="center"/>
    </xf>
    <xf borderId="14" fillId="0" fontId="9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2" fillId="0" fontId="9" numFmtId="164" xfId="0" applyAlignment="1" applyBorder="1" applyFont="1" applyNumberFormat="1">
      <alignment horizontal="center" vertical="center"/>
    </xf>
    <xf borderId="3" fillId="0" fontId="9" numFmtId="164" xfId="0" applyAlignment="1" applyBorder="1" applyFont="1" applyNumberFormat="1">
      <alignment horizontal="center" vertical="center"/>
    </xf>
    <xf borderId="2" fillId="2" fontId="1" numFmtId="0" xfId="0" applyAlignment="1" applyBorder="1" applyFill="1" applyFont="1">
      <alignment horizontal="center" readingOrder="0" shrinkToFit="0" vertical="center" wrapText="1"/>
    </xf>
    <xf borderId="2" fillId="0" fontId="9" numFmtId="165" xfId="0" applyAlignment="1" applyBorder="1" applyFont="1" applyNumberFormat="1">
      <alignment horizontal="center" vertical="center"/>
    </xf>
    <xf borderId="3" fillId="0" fontId="9" numFmtId="165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1" fillId="8" fontId="13" numFmtId="0" xfId="0" applyAlignment="1" applyBorder="1" applyFill="1" applyFont="1">
      <alignment vertical="bottom"/>
    </xf>
    <xf borderId="7" fillId="8" fontId="13" numFmtId="0" xfId="0" applyAlignment="1" applyBorder="1" applyFill="1" applyFont="1">
      <alignment vertical="bottom"/>
    </xf>
    <xf borderId="7" fillId="8" fontId="14" numFmtId="0" xfId="0" applyAlignment="1" applyBorder="1" applyFill="1" applyFont="1">
      <alignment horizontal="center" vertical="bottom"/>
    </xf>
    <xf borderId="11" fillId="0" fontId="15" numFmtId="0" xfId="0" applyAlignment="1" applyBorder="1" applyFont="1">
      <alignment shrinkToFit="0" vertical="bottom" wrapText="0"/>
    </xf>
    <xf borderId="7" fillId="0" fontId="13" numFmtId="0" xfId="0" applyAlignment="1" applyBorder="1" applyFont="1">
      <alignment vertical="bottom"/>
    </xf>
    <xf borderId="7" fillId="0" fontId="13" numFmtId="0" xfId="0" applyAlignment="1" applyBorder="1" applyFont="1">
      <alignment horizontal="center" readingOrder="0"/>
    </xf>
    <xf borderId="7" fillId="0" fontId="13" numFmtId="0" xfId="0" applyAlignment="1" applyBorder="1" applyFont="1">
      <alignment readingOrder="0" vertical="bottom"/>
    </xf>
    <xf borderId="0" fillId="0" fontId="13" numFmtId="0" xfId="0" applyAlignment="1" applyFont="1">
      <alignment horizontal="center" vertical="bottom"/>
    </xf>
    <xf borderId="0" fillId="0" fontId="13" numFmtId="14" xfId="0" applyAlignment="1" applyFont="1" applyNumberFormat="1">
      <alignment readingOrder="0" vertical="bottom"/>
    </xf>
    <xf borderId="0" fillId="0" fontId="13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167" xfId="0" applyAlignment="1" applyFont="1" applyNumberFormat="1">
      <alignment readingOrder="0"/>
    </xf>
    <xf borderId="7" fillId="0" fontId="3" numFmtId="166" xfId="0" applyAlignment="1" applyBorder="1" applyFont="1" applyNumberFormat="1">
      <alignment horizontal="center" readingOrder="0" vertical="center"/>
    </xf>
    <xf borderId="2" fillId="0" fontId="7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13" numFmtId="0" xfId="0" applyAlignment="1" applyBorder="1" applyFont="1">
      <alignment horizontal="center" readingOrder="0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0" fillId="0" fontId="13" numFmtId="0" xfId="0" applyFont="1"/>
    <xf borderId="7" fillId="2" fontId="2" numFmtId="0" xfId="0" applyAlignment="1" applyBorder="1" applyFill="1" applyFont="1">
      <alignment horizontal="center" shrinkToFit="0" vertical="center" wrapText="1"/>
    </xf>
    <xf borderId="12" fillId="0" fontId="13" numFmtId="164" xfId="0" applyAlignment="1" applyBorder="1" applyFont="1" applyNumberFormat="1">
      <alignment horizontal="center" readingOrder="0" shrinkToFit="0" vertical="center" wrapText="1"/>
    </xf>
    <xf borderId="15" fillId="0" fontId="13" numFmtId="0" xfId="0" applyAlignment="1" applyBorder="1" applyFont="1">
      <alignment horizontal="left" readingOrder="0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7" fillId="0" fontId="13" numFmtId="164" xfId="0" applyAlignment="1" applyBorder="1" applyFont="1" applyNumberFormat="1">
      <alignment horizontal="center" shrinkToFit="0" vertical="center" wrapText="1"/>
    </xf>
    <xf borderId="7" fillId="0" fontId="13" numFmtId="164" xfId="0" applyAlignment="1" applyBorder="1" applyFont="1" applyNumberFormat="1">
      <alignment horizontal="center" readingOrder="0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2" fillId="0" fontId="13" numFmtId="165" xfId="0" applyAlignment="1" applyBorder="1" applyFont="1" applyNumberFormat="1">
      <alignment horizontal="center" shrinkToFit="0" vertical="center" wrapText="1"/>
    </xf>
    <xf borderId="2" fillId="0" fontId="13" numFmtId="165" xfId="0" applyAlignment="1" applyBorder="1" applyFont="1" applyNumberFormat="1">
      <alignment horizontal="center" readingOrder="0" shrinkToFit="0" vertical="center" wrapText="1"/>
    </xf>
    <xf borderId="0" fillId="0" fontId="13" numFmtId="0" xfId="0" applyFont="1"/>
    <xf borderId="0" fillId="0" fontId="13" numFmtId="165" xfId="0" applyFont="1" applyNumberFormat="1"/>
    <xf borderId="0" fillId="0" fontId="1" numFmtId="0" xfId="0" applyAlignment="1" applyFont="1">
      <alignment readingOrder="0"/>
    </xf>
    <xf borderId="3" fillId="0" fontId="1" numFmtId="0" xfId="0" applyAlignment="1" applyBorder="1" applyFont="1">
      <alignment readingOrder="0" shrinkToFit="0" vertical="center" wrapText="1"/>
    </xf>
    <xf borderId="14" fillId="0" fontId="9" numFmtId="0" xfId="0" applyAlignment="1" applyBorder="1" applyFont="1">
      <alignment readingOrder="0" shrinkToFit="0" vertical="center" wrapText="1"/>
    </xf>
    <xf borderId="2" fillId="0" fontId="9" numFmtId="164" xfId="0" applyAlignment="1" applyBorder="1" applyFont="1" applyNumberFormat="1">
      <alignment horizontal="center" readingOrder="0" vertical="center"/>
    </xf>
    <xf borderId="2" fillId="0" fontId="9" numFmtId="165" xfId="0" applyAlignment="1" applyBorder="1" applyFont="1" applyNumberFormat="1">
      <alignment horizontal="center" readingOrder="0" vertical="center"/>
    </xf>
    <xf borderId="3" fillId="0" fontId="9" numFmtId="165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5.jpg"/><Relationship Id="rId3" Type="http://schemas.openxmlformats.org/officeDocument/2006/relationships/image" Target="../media/image4.jpg"/><Relationship Id="rId4" Type="http://schemas.openxmlformats.org/officeDocument/2006/relationships/image" Target="../media/image7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5.jpg"/><Relationship Id="rId3" Type="http://schemas.openxmlformats.org/officeDocument/2006/relationships/image" Target="../media/image4.jpg"/><Relationship Id="rId4" Type="http://schemas.openxmlformats.org/officeDocument/2006/relationships/image" Target="../media/image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438275" cy="95250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23925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23925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66825" cy="9525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9239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942975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895350" cy="95250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438275" cy="95250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923925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23925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66825" cy="9525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9239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942975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895350" cy="95250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4" t="str">
        <f>IFERROR(__xludf.DUMMYFUNCTION("IMPORTRANGE(""https://docs.google.com/spreadsheets/d/1gkRepGJi8YSf_9GBJuQGTAy9KAk4_wUsZeeKx4jozwg/edit?usp=sharing"",""施設情報!A1"")"),"名称")</f>
        <v>名称</v>
      </c>
      <c r="B1" s="10" t="str">
        <f>IFERROR(__xludf.DUMMYFUNCTION("IMPORTRANGE(""https://docs.google.com/spreadsheets/d/1gkRepGJi8YSf_9GBJuQGTAy9KAk4_wUsZeeKx4jozwg/edit?usp=sharing"",""施設情報!B1"")"),"入力欄")</f>
        <v>入力欄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0.0" customHeight="1">
      <c r="A2" s="18" t="str">
        <f>IFERROR(__xludf.DUMMYFUNCTION("IMPORTRANGE(""https://docs.google.com/spreadsheets/d/1gkRepGJi8YSf_9GBJuQGTAy9KAk4_wUsZeeKx4jozwg/edit?usp=sharing"",""施設情報!A2"")"),"施設名")</f>
        <v>施設名</v>
      </c>
      <c r="B2" s="2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30.0" customHeight="1">
      <c r="A3" s="18" t="str">
        <f>IFERROR(__xludf.DUMMYFUNCTION("IMPORTRANGE(""https://docs.google.com/spreadsheets/d/1gkRepGJi8YSf_9GBJuQGTAy9KAk4_wUsZeeKx4jozwg/edit?usp=sharing"",""施設情報!A3"")"),"住所")</f>
        <v>住所</v>
      </c>
      <c r="B3" s="21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30.0" customHeight="1">
      <c r="A4" s="18" t="str">
        <f>IFERROR(__xludf.DUMMYFUNCTION("IMPORTRANGE(""https://docs.google.com/spreadsheets/d/1gkRepGJi8YSf_9GBJuQGTAy9KAk4_wUsZeeKx4jozwg/edit?usp=sharing"",""施設情報!A4"")"),"連絡先")</f>
        <v>連絡先</v>
      </c>
      <c r="B4" s="21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30.0" customHeight="1">
      <c r="A5" s="18" t="str">
        <f>IFERROR(__xludf.DUMMYFUNCTION("IMPORTRANGE(""https://docs.google.com/spreadsheets/d/1gkRepGJi8YSf_9GBJuQGTAy9KAk4_wUsZeeKx4jozwg/edit?usp=sharing"",""施設情報!A5"")"),"電話番号")</f>
        <v>電話番号</v>
      </c>
      <c r="B5" s="21" t="s">
        <v>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0.0" customHeight="1">
      <c r="A6" s="18" t="str">
        <f>IFERROR(__xludf.DUMMYFUNCTION("IMPORTRANGE(""https://docs.google.com/spreadsheets/d/1gkRepGJi8YSf_9GBJuQGTAy9KAk4_wUsZeeKx4jozwg/edit?usp=sharing"",""施設情報!A6"")"),"更新日")</f>
        <v>更新日</v>
      </c>
      <c r="B6" s="29">
        <v>45650.0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3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3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3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3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3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3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3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3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3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3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3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3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3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3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3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3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3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3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3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3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3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3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3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3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3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3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3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3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3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3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3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3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3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3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3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3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3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3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3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3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3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3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3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3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3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3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3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3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3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3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3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3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3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3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3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3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3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3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3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3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3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3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3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3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3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3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3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3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3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3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3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3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3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3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3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3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3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3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3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3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3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3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3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3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3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3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3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3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3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3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3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3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3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3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3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3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3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3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3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3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3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3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3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3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3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3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3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3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3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3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3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3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3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3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3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3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3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3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3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3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3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3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3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3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3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3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3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3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3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3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3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3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3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3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3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3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3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3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3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3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3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3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3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3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3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3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3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3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3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3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3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3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3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3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3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3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3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3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3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3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3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3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3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3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3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3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3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3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3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3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3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3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3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3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3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3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3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3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3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3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3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3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3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3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3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3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3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3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3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3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3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3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3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3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3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3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3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3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3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3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3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3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3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3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3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3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3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3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3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3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3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3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3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3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3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3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3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3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3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3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3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3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3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3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3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3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3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3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3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3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3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3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3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3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3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3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3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3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3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3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3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3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3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3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3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3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3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3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3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3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3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3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3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3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3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3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3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3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3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3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3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3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3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3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3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3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3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3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3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3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3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3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3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3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3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3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3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3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3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3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3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3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3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3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3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3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3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3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3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3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3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3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3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3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3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3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3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3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3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3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3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3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3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3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3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3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3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3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3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3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3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3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3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3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3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3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3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3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3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3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3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3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3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3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3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3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3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3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3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3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3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3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3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3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3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3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3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3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3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3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3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3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3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3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3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3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3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3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3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3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3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3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3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3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3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3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3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3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3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3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3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3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3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3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3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3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3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3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3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3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3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3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3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3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3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3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3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3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3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3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3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3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3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3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3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3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3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3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3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3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3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3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3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3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3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3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3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3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3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3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3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3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3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3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3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3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3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3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3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3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3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3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3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3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3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3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3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3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3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3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3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3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3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3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3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3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3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3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3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3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3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3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3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3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3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3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3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3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3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3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3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3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3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3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3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3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3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3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3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3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3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3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3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3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3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3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3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3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3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3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3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3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3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3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3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3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3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3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3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3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3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3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3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3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3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3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3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3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3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3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3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3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3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3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3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3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3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3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3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3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3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3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3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3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3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3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3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3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3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3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3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3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3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3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3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3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3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3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3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3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3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3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3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3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3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3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3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3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3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3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3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3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3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3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3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3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3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3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3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3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3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3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3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3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3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3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3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3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3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3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3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3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3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3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3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3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3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3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3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3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3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3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3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3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3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3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3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3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3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3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3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3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3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3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3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3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3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3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3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3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3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3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3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3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3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3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3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3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3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3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3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3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3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3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3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3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3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3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3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3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3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3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3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3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3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3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3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3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3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3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3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3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3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3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3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3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3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3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3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3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3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3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3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3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3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3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3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3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3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3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3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3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3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3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3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3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3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3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3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3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3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3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3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3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3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3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3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3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3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3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3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3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3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3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3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3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3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3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3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3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3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3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3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3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3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3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3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3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3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3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3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3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3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3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3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3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3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3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3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3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3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3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3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3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3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3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3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3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3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3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3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3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3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3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3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3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3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3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3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3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3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3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3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3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3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3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3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3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3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3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3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3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3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3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3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3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3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3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3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3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3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3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3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3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3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3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3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3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3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3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3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3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3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3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3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3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3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3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3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3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3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3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3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3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3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3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3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3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3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3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3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3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3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3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3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3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3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3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3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3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3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3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3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3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3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3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3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3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3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3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3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3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3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3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3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3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3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3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3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3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3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3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3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3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3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3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3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3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3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3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3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3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3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3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3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3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3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3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3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3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3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3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3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3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3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3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3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3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3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3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3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3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3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3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3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3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3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3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3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3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3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3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3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3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3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3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3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3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3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3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3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3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3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3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3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3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3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3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3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3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3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3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3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3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3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3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3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3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3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3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3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3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3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3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3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3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3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3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3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3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3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3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3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3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3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3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3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3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3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3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3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3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3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3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3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3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3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3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3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3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3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3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3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3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3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3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3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3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3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3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3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3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3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3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3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3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3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3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3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3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3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3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3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3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3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3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3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3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3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3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3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3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3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3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3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3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3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3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3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3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3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3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3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3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3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3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3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3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3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3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3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3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3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3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3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3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3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3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3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3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3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3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3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3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3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3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3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3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3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3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3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3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3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3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3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3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3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3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3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3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3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3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3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3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3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3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3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3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3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3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3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3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3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3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3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3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3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3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3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3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3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3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3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3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3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3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3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3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3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3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3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3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3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3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3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3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3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3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3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3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3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3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3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>
      <c r="A1001" s="31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5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7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9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5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7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8"/>
      <c r="E3" s="22" t="s">
        <v>10</v>
      </c>
      <c r="F3" s="23" t="s">
        <v>11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0" t="str">
        <f>IFERROR(__xludf.DUMMYFUNCTION("IMPORTRANGE(""https://docs.google.com/spreadsheets/d/1gkRepGJi8YSf_9GBJuQGTAy9KAk4_wUsZeeKx4jozwg/edit?usp=sharing"",""副食!A4"")"),"2-1")</f>
        <v>2-1</v>
      </c>
      <c r="B4" s="32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7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8"/>
      <c r="E4" s="22" t="s">
        <v>12</v>
      </c>
      <c r="F4" s="23" t="s">
        <v>13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0" t="str">
        <f>IFERROR(__xludf.DUMMYFUNCTION("IMPORTRANGE(""https://docs.google.com/spreadsheets/d/1gkRepGJi8YSf_9GBJuQGTAy9KAk4_wUsZeeKx4jozwg/edit?usp=sharing"",""副食!A5"")"),"2-2")</f>
        <v>2-2</v>
      </c>
      <c r="B5" s="32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7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8"/>
      <c r="E5" s="22" t="s">
        <v>14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0" t="str">
        <f>IFERROR(__xludf.DUMMYFUNCTION("IMPORTRANGE(""https://docs.google.com/spreadsheets/d/1gkRepGJi8YSf_9GBJuQGTAy9KAk4_wUsZeeKx4jozwg/edit?usp=sharing"",""副食!A6"")"),"3")</f>
        <v>3</v>
      </c>
      <c r="B6" s="32" t="str">
        <f>IFERROR(__xludf.DUMMYFUNCTION("IMPORTRANGE(""https://docs.google.com/spreadsheets/d/1gkRepGJi8YSf_9GBJuQGTAy9KAk4_wUsZeeKx4jozwg/edit?usp=sharing"",""副食!B6"")"),"舌でつぶせる")</f>
        <v>舌でつぶせる</v>
      </c>
      <c r="C6" s="17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8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7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8"/>
      <c r="E7" s="22" t="s">
        <v>19</v>
      </c>
      <c r="F7" s="23" t="s">
        <v>20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7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5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7" t="str">
        <f>IFERROR(__xludf.DUMMYFUNCTION("IMPORTRANGE(""https://docs.google.com/spreadsheets/d/1gkRepGJi8YSf_9GBJuQGTAy9KAk4_wUsZeeKx4jozwg/edit?usp=sharing"",""主食!C2"")"),"")</f>
        <v/>
      </c>
      <c r="D2" s="19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5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7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8"/>
      <c r="E3" s="22" t="s">
        <v>8</v>
      </c>
      <c r="F3" s="23" t="s">
        <v>9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0" t="str">
        <f>IFERROR(__xludf.DUMMYFUNCTION("IMPORTRANGE(""https://docs.google.com/spreadsheets/d/1gkRepGJi8YSf_9GBJuQGTAy9KAk4_wUsZeeKx4jozwg/edit?usp=sharing"",""主食!A4"")"),"2-1")</f>
        <v>2-1</v>
      </c>
      <c r="B4" s="32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7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8"/>
      <c r="E4" s="22"/>
      <c r="F4" s="23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0" t="str">
        <f>IFERROR(__xludf.DUMMYFUNCTION("IMPORTRANGE(""https://docs.google.com/spreadsheets/d/1gkRepGJi8YSf_9GBJuQGTAy9KAk4_wUsZeeKx4jozwg/edit?usp=sharing"",""主食!A5"")"),"2-2")</f>
        <v>2-2</v>
      </c>
      <c r="B5" s="32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7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8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0" t="str">
        <f>IFERROR(__xludf.DUMMYFUNCTION("IMPORTRANGE(""https://docs.google.com/spreadsheets/d/1gkRepGJi8YSf_9GBJuQGTAy9KAk4_wUsZeeKx4jozwg/edit?usp=sharing"",""主食!A6"")"),"3")</f>
        <v>3</v>
      </c>
      <c r="B6" s="32" t="str">
        <f>IFERROR(__xludf.DUMMYFUNCTION("IMPORTRANGE(""https://docs.google.com/spreadsheets/d/1gkRepGJi8YSf_9GBJuQGTAy9KAk4_wUsZeeKx4jozwg/edit?usp=sharing"",""主食!B6"")"),"舌でつぶせる")</f>
        <v>舌でつぶせる</v>
      </c>
      <c r="C6" s="17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8"/>
      <c r="E6" s="22" t="s">
        <v>15</v>
      </c>
      <c r="F6" s="23" t="s">
        <v>17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7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8"/>
      <c r="E7" s="22" t="s">
        <v>18</v>
      </c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7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8"/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2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5" t="s">
        <v>0</v>
      </c>
      <c r="C1" s="6"/>
      <c r="D1" s="7"/>
      <c r="E1" s="9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1"/>
      <c r="B2" s="14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6" t="s">
        <v>1</v>
      </c>
      <c r="D2" s="7"/>
      <c r="E2" s="20" t="s">
        <v>2</v>
      </c>
    </row>
    <row r="3" ht="30.0" customHeight="1">
      <c r="A3" s="9" t="str">
        <f>IFERROR(__xludf.DUMMYFUNCTION("IMPORTRANGE(""https://docs.google.com/spreadsheets/d/1gkRepGJi8YSf_9GBJuQGTAy9KAk4_wUsZeeKx4jozwg/edit?usp=sharing"",""水分とろみ!A3"")"),"学会分類")</f>
        <v>学会分類</v>
      </c>
      <c r="B3" s="9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9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9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5"/>
    </row>
    <row r="4" ht="45.0" customHeight="1">
      <c r="A4" s="14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26"/>
      <c r="C4" s="26"/>
      <c r="D4" s="26" t="s">
        <v>1</v>
      </c>
      <c r="E4" s="25"/>
    </row>
    <row r="5" ht="45.0" customHeight="1">
      <c r="A5" s="14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27"/>
      <c r="C5" s="27"/>
      <c r="D5" s="27" t="s">
        <v>6</v>
      </c>
      <c r="E5" s="11"/>
    </row>
  </sheetData>
  <mergeCells count="4">
    <mergeCell ref="A1:A2"/>
    <mergeCell ref="B1:D1"/>
    <mergeCell ref="C2:D2"/>
    <mergeCell ref="E2:E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6" t="s">
        <v>21</v>
      </c>
      <c r="B1" s="37" t="str">
        <f>'施設情報'!B2</f>
        <v>糸魚川総合病院</v>
      </c>
      <c r="C1" s="38"/>
      <c r="D1" s="39" t="s">
        <v>22</v>
      </c>
      <c r="E1" s="7"/>
      <c r="F1" s="40" t="str">
        <f>'施設情報'!B3</f>
        <v>糸魚川市竹ヶ花457番地1</v>
      </c>
      <c r="G1" s="6"/>
      <c r="H1" s="6"/>
      <c r="I1" s="6"/>
      <c r="J1" s="6"/>
      <c r="K1" s="7"/>
      <c r="L1" s="36" t="s">
        <v>23</v>
      </c>
      <c r="M1" s="41">
        <f>'施設情報'!B6</f>
        <v>45650</v>
      </c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ht="22.5" customHeight="1">
      <c r="A2" s="11"/>
      <c r="B2" s="43"/>
      <c r="C2" s="44"/>
      <c r="D2" s="39" t="s">
        <v>24</v>
      </c>
      <c r="E2" s="7"/>
      <c r="F2" s="45" t="str">
        <f>'施設情報'!B4</f>
        <v>栄養科</v>
      </c>
      <c r="G2" s="46"/>
      <c r="H2" s="44"/>
      <c r="I2" s="47" t="s">
        <v>25</v>
      </c>
      <c r="J2" s="48" t="str">
        <f>'施設情報'!B5</f>
        <v>025-552-0280</v>
      </c>
      <c r="K2" s="7"/>
      <c r="L2" s="11"/>
      <c r="M2" s="1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ht="7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ht="22.5" customHeight="1">
      <c r="A4" s="49" t="s">
        <v>26</v>
      </c>
      <c r="B4" s="50"/>
      <c r="C4" s="50"/>
      <c r="D4" s="50"/>
      <c r="E4" s="50"/>
      <c r="F4" s="38"/>
      <c r="G4" s="51"/>
      <c r="H4" s="49" t="s">
        <v>27</v>
      </c>
      <c r="I4" s="50"/>
      <c r="J4" s="50"/>
      <c r="K4" s="50"/>
      <c r="L4" s="50"/>
      <c r="M4" s="38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ht="15.0" customHeight="1">
      <c r="A5" s="3" t="s">
        <v>28</v>
      </c>
      <c r="B5" s="3" t="s">
        <v>29</v>
      </c>
      <c r="C5" s="3" t="s">
        <v>30</v>
      </c>
      <c r="D5" s="3" t="s">
        <v>31</v>
      </c>
      <c r="E5" s="53" t="s">
        <v>32</v>
      </c>
      <c r="F5" s="7"/>
      <c r="G5" s="51"/>
      <c r="H5" s="54" t="s">
        <v>28</v>
      </c>
      <c r="I5" s="54" t="s">
        <v>29</v>
      </c>
      <c r="J5" s="54" t="s">
        <v>30</v>
      </c>
      <c r="K5" s="54" t="s">
        <v>31</v>
      </c>
      <c r="L5" s="55" t="s">
        <v>32</v>
      </c>
      <c r="M5" s="7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ht="90.0" customHeight="1">
      <c r="A6" s="13" t="s">
        <v>33</v>
      </c>
      <c r="B6" s="56" t="str">
        <f>'副食'!C2</f>
        <v>均質で、べたつきなどないゼリー。
離水が少なく、スライス状にすくうことが可能なもの。
たんぱく質含有量が少ないもの。</v>
      </c>
      <c r="C6" s="28" t="str">
        <f>'副食'!D2</f>
        <v/>
      </c>
      <c r="D6" s="28" t="str">
        <f>'副食'!E2</f>
        <v/>
      </c>
      <c r="E6" s="57" t="str">
        <f>'副食'!F2</f>
        <v/>
      </c>
      <c r="F6" s="7"/>
      <c r="G6" s="58"/>
      <c r="H6" s="13" t="s">
        <v>33</v>
      </c>
      <c r="I6" s="56" t="str">
        <f>'主食'!C2</f>
        <v/>
      </c>
      <c r="J6" s="28" t="str">
        <f>'主食'!D2</f>
        <v/>
      </c>
      <c r="K6" s="28" t="str">
        <f>'主食'!E2</f>
        <v/>
      </c>
      <c r="L6" s="57" t="str">
        <f>'主食'!F2</f>
        <v/>
      </c>
      <c r="M6" s="7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ht="90.0" customHeight="1">
      <c r="A7" s="13" t="s">
        <v>34</v>
      </c>
      <c r="B7" s="56" t="str">
        <f>'副食'!C3</f>
        <v>均質で、べたつきなどないゼリー・プリン・ムース。</v>
      </c>
      <c r="C7" s="28" t="str">
        <f>'副食'!D3</f>
        <v/>
      </c>
      <c r="D7" s="28" t="str">
        <f>'副食'!E3</f>
        <v>訓練食</v>
      </c>
      <c r="E7" s="57" t="str">
        <f>'副食'!F3</f>
        <v>ソフトアガロリーゼリー（キッセイ）とトロミ茶の２品。３食とも２品のみ。</v>
      </c>
      <c r="F7" s="7"/>
      <c r="G7" s="58"/>
      <c r="H7" s="13" t="s">
        <v>34</v>
      </c>
      <c r="I7" s="56" t="str">
        <f>'主食'!C3</f>
        <v>ミキサーを使用したもの。
粒が残らずなめらかで均一な状態で、ゲル化剤を混ぜ、ゼリー状にした粥。　　　　　　　　</v>
      </c>
      <c r="J7" s="28" t="str">
        <f>'主食'!D3</f>
        <v/>
      </c>
      <c r="K7" s="28" t="str">
        <f>'主食'!E3</f>
        <v>ミキサー粥</v>
      </c>
      <c r="L7" s="57" t="str">
        <f>'主食'!F3</f>
        <v>全粥をミキサーにかけたもの。
全粥重量１％のスベラカーゼライト（フードケア）と８％のPFCパウダー（フードケア）を使用。</v>
      </c>
      <c r="M7" s="7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ht="90.0" customHeight="1">
      <c r="A8" s="30" t="s">
        <v>35</v>
      </c>
      <c r="B8" s="56" t="str">
        <f>'副食'!C4</f>
        <v>ミキサーを使用し、粒が残らずなめらかに均一な状態。
ゲル化剤・とろみ剤でまとめたもの。</v>
      </c>
      <c r="C8" s="28" t="str">
        <f>'副食'!D4</f>
        <v/>
      </c>
      <c r="D8" s="28" t="str">
        <f>'副食'!E4</f>
        <v>ミキサー食</v>
      </c>
      <c r="E8" s="57" t="str">
        <f>'副食'!F4</f>
        <v>ミキサーをかけた後、トロメイクコンパクト（明治）を使用してとろみ具合を調整。その後、栄養量アップのため、PFCパウダー（フードケア）を使用。
３食とろみ茶付き。　</v>
      </c>
      <c r="F8" s="7"/>
      <c r="G8" s="58"/>
      <c r="H8" s="30" t="s">
        <v>36</v>
      </c>
      <c r="I8" s="56" t="str">
        <f>'主食'!C4</f>
        <v>ミキサーを使用し、粒が残らずなめらかに均一な状態。ゲル化剤・とろみ剤でまとめたもの。</v>
      </c>
      <c r="J8" s="28" t="str">
        <f>'主食'!D4</f>
        <v/>
      </c>
      <c r="K8" s="28" t="str">
        <f>'主食'!E4</f>
        <v/>
      </c>
      <c r="L8" s="57" t="str">
        <f>'主食'!F4</f>
        <v/>
      </c>
      <c r="M8" s="7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ht="90.0" customHeight="1">
      <c r="A9" s="30" t="s">
        <v>37</v>
      </c>
      <c r="B9" s="56" t="str">
        <f>'副食'!C5</f>
        <v>フードプロセッサーやミキサー等を使用したもので、若干の粒が残った状態。
ゲル化剤・とろみ剤でまとめたもの。</v>
      </c>
      <c r="C9" s="28" t="str">
        <f>'副食'!D5</f>
        <v/>
      </c>
      <c r="D9" s="28" t="str">
        <f>'副食'!E5</f>
        <v>きざみ食
+
とろみだし</v>
      </c>
      <c r="E9" s="57" t="str">
        <f>'副食'!F5</f>
        <v>手でほぐす、またはフードプロセッサーで細かくする。
別添えでとろみ付きのだしを提供。食事の際にきざみ食にとろみだしをかけて食べる。
３食とろみ茶付き。</v>
      </c>
      <c r="F9" s="7"/>
      <c r="G9" s="58"/>
      <c r="H9" s="30" t="s">
        <v>38</v>
      </c>
      <c r="I9" s="56" t="str">
        <f>'主食'!C5</f>
        <v>フードプロセッサーやミキサー等を使用したもので、若干の粒が残った状態。離水や粘度、付着性に配慮した粥。</v>
      </c>
      <c r="J9" s="28" t="str">
        <f>'主食'!D5</f>
        <v/>
      </c>
      <c r="K9" s="28" t="str">
        <f>'主食'!E5</f>
        <v/>
      </c>
      <c r="L9" s="57" t="str">
        <f>'主食'!F5</f>
        <v/>
      </c>
      <c r="M9" s="7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ht="90.0" customHeight="1">
      <c r="A10" s="59" t="s">
        <v>39</v>
      </c>
      <c r="B10" s="56" t="str">
        <f>'副食'!C6</f>
        <v>フードプロセッサーやミキサー等を使用したものを、ゲル化剤で固めたもの。
舌や口蓋で押しつぶせる程度の硬さ。</v>
      </c>
      <c r="C10" s="28" t="str">
        <f>'副食'!D6</f>
        <v/>
      </c>
      <c r="D10" s="28" t="str">
        <f>'副食'!E6</f>
        <v/>
      </c>
      <c r="E10" s="57" t="str">
        <f>'副食'!F6</f>
        <v/>
      </c>
      <c r="F10" s="7"/>
      <c r="G10" s="58"/>
      <c r="H10" s="59" t="s">
        <v>39</v>
      </c>
      <c r="I10" s="56" t="str">
        <f>'主食'!C6</f>
        <v>全粥に離水防止のとろみ剤やゲル化剤を混ぜたもの。</v>
      </c>
      <c r="J10" s="28" t="str">
        <f>'主食'!D6</f>
        <v/>
      </c>
      <c r="K10" s="28" t="str">
        <f>'主食'!E6</f>
        <v>とろみ粥</v>
      </c>
      <c r="L10" s="57" t="str">
        <f>'主食'!F6</f>
        <v>トロメイクコンパクト（明治）を使用。0.3％程度の濃度で調節。</v>
      </c>
      <c r="M10" s="7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ht="90.0" customHeight="1">
      <c r="A11" s="60" t="s">
        <v>40</v>
      </c>
      <c r="B11" s="5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8" t="str">
        <f>'副食'!D7</f>
        <v/>
      </c>
      <c r="D11" s="28" t="str">
        <f>'副食'!E7</f>
        <v>移行食</v>
      </c>
      <c r="E11" s="57" t="str">
        <f>'副食'!F7</f>
        <v>一口大＋汁トロミ対応。煮る、蒸す、茹でるが基本の調理法。硬い食品は提供しない。３食とろみ茶付き。
魚はカラスガレイ、銀鮭、メルルーサ、赤魚、やわらか豆乳つみれのみ使用。肉は肉団子やハンバーグなど、ひき肉を固めたもののみ使用。</v>
      </c>
      <c r="F11" s="7"/>
      <c r="G11" s="58"/>
      <c r="H11" s="60" t="s">
        <v>40</v>
      </c>
      <c r="I11" s="56" t="str">
        <f>'主食'!C7</f>
        <v>米重量に対し5倍の水分量。または、米飯重量の2倍の水分量で炊いた粥。粒が残っている不均一な状態。</v>
      </c>
      <c r="J11" s="28" t="str">
        <f>'主食'!D7</f>
        <v/>
      </c>
      <c r="K11" s="28" t="str">
        <f>'主食'!E7</f>
        <v>全粥</v>
      </c>
      <c r="L11" s="57" t="str">
        <f>'主食'!F7</f>
        <v/>
      </c>
      <c r="M11" s="7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ht="90.0" customHeight="1">
      <c r="A12" s="11"/>
      <c r="B12" s="5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8" t="str">
        <f>'副食'!D8</f>
        <v/>
      </c>
      <c r="D12" s="28" t="str">
        <f>'副食'!E8</f>
        <v/>
      </c>
      <c r="E12" s="57" t="str">
        <f>'副食'!F8</f>
        <v/>
      </c>
      <c r="F12" s="7"/>
      <c r="G12" s="58"/>
      <c r="H12" s="11"/>
      <c r="I12" s="56" t="str">
        <f>'主食'!C8</f>
        <v>水分量をやや多めに、軟らかく炊いたご飯。</v>
      </c>
      <c r="J12" s="28" t="str">
        <f>'主食'!D8</f>
        <v/>
      </c>
      <c r="K12" s="28" t="str">
        <f>'主食'!E8</f>
        <v/>
      </c>
      <c r="L12" s="57" t="str">
        <f>'主食'!F8</f>
        <v/>
      </c>
      <c r="M12" s="7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ht="7.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ht="22.5" customHeight="1">
      <c r="A14" s="61" t="s">
        <v>41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ht="22.5" customHeight="1">
      <c r="A15" s="62" t="s">
        <v>42</v>
      </c>
      <c r="B15" s="48" t="str">
        <f>'水分とろみ'!B1</f>
        <v>明治　トロメイクコンパクト</v>
      </c>
      <c r="C15" s="6"/>
      <c r="D15" s="6"/>
      <c r="E15" s="7"/>
      <c r="F15" s="55" t="s">
        <v>32</v>
      </c>
      <c r="G15" s="6"/>
      <c r="H15" s="6"/>
      <c r="I15" s="6"/>
      <c r="J15" s="6"/>
      <c r="K15" s="6"/>
      <c r="L15" s="6"/>
      <c r="M15" s="7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ht="22.5" customHeight="1">
      <c r="A16" s="11"/>
      <c r="B16" s="54" t="s">
        <v>43</v>
      </c>
      <c r="C16" s="63" t="str">
        <f>'水分とろみ'!C2</f>
        <v>1.5</v>
      </c>
      <c r="D16" s="6"/>
      <c r="E16" s="7"/>
      <c r="F16" s="64" t="str">
        <f>'水分とろみ'!E2</f>
        <v>・通常のとろみ剤よりも少量（1/2量）でとろみがつくタイプを使用しています。
・嚥下調整食の食事には毎食とろみ茶が付いています。
・とろみの程度は「濃いとろみ」で調整しています。</v>
      </c>
      <c r="M16" s="65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ht="22.5" customHeight="1">
      <c r="A17" s="54" t="s">
        <v>44</v>
      </c>
      <c r="B17" s="54" t="s">
        <v>45</v>
      </c>
      <c r="C17" s="54" t="s">
        <v>46</v>
      </c>
      <c r="D17" s="55" t="s">
        <v>47</v>
      </c>
      <c r="E17" s="7"/>
      <c r="F17" s="66"/>
      <c r="M17" s="65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ht="37.5" customHeight="1">
      <c r="A18" s="3" t="s">
        <v>48</v>
      </c>
      <c r="B18" s="67" t="str">
        <f>'水分とろみ'!B4</f>
        <v/>
      </c>
      <c r="C18" s="67" t="str">
        <f>'水分とろみ'!C4</f>
        <v/>
      </c>
      <c r="D18" s="68" t="str">
        <f>'水分とろみ'!D4</f>
        <v>1.5</v>
      </c>
      <c r="E18" s="7"/>
      <c r="F18" s="66"/>
      <c r="M18" s="65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ht="37.5" customHeight="1">
      <c r="A19" s="69" t="s">
        <v>49</v>
      </c>
      <c r="B19" s="70" t="str">
        <f>'水分とろみ'!B5</f>
        <v/>
      </c>
      <c r="C19" s="70" t="str">
        <f>'水分とろみ'!C5</f>
        <v/>
      </c>
      <c r="D19" s="71" t="str">
        <f>'水分とろみ'!D5</f>
        <v>1</v>
      </c>
      <c r="E19" s="7"/>
      <c r="F19" s="43"/>
      <c r="G19" s="46"/>
      <c r="H19" s="46"/>
      <c r="I19" s="46"/>
      <c r="J19" s="46"/>
      <c r="K19" s="46"/>
      <c r="L19" s="46"/>
      <c r="M19" s="44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  <row r="10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</row>
    <row r="106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</row>
    <row r="107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</row>
    <row r="108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</row>
    <row r="109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</row>
    <row r="110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  <row r="11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</row>
    <row r="11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</row>
    <row r="113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</row>
    <row r="123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</row>
    <row r="124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</row>
    <row r="1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</row>
    <row r="126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</row>
    <row r="127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</row>
    <row r="128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</row>
    <row r="129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</row>
    <row r="13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</row>
    <row r="13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</row>
    <row r="133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</row>
    <row r="134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</row>
    <row r="13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</row>
    <row r="136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37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</row>
    <row r="138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</row>
    <row r="139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</row>
    <row r="140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</row>
    <row r="14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</row>
    <row r="14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</row>
    <row r="143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</row>
    <row r="144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</row>
    <row r="14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</row>
    <row r="146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</row>
    <row r="147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</row>
    <row r="148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</row>
    <row r="149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</row>
    <row r="150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</row>
    <row r="15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</row>
    <row r="15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</row>
    <row r="153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</row>
    <row r="154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</row>
    <row r="15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</row>
    <row r="156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</row>
    <row r="157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</row>
    <row r="158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</row>
    <row r="159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</row>
    <row r="160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</row>
    <row r="16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</row>
    <row r="16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</row>
    <row r="163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</row>
    <row r="164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</row>
    <row r="16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</row>
    <row r="166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</row>
    <row r="167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</row>
    <row r="168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</row>
    <row r="169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</row>
    <row r="170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</row>
    <row r="17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</row>
    <row r="17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</row>
    <row r="173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</row>
    <row r="174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</row>
    <row r="17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</row>
    <row r="176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</row>
    <row r="177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</row>
    <row r="178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</row>
    <row r="179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</row>
    <row r="180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</row>
    <row r="18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</row>
    <row r="18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</row>
    <row r="183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</row>
    <row r="184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</row>
    <row r="18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</row>
    <row r="186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</row>
    <row r="187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</row>
    <row r="188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</row>
    <row r="189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</row>
    <row r="190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</row>
    <row r="19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</row>
    <row r="19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</row>
    <row r="193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</row>
    <row r="194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</row>
    <row r="19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</row>
    <row r="196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</row>
    <row r="197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</row>
    <row r="198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</row>
    <row r="199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</row>
    <row r="200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</row>
    <row r="20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</row>
    <row r="20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</row>
    <row r="204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</row>
    <row r="20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</row>
    <row r="206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</row>
    <row r="207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</row>
    <row r="208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</row>
    <row r="209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</row>
    <row r="210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</row>
    <row r="21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</row>
    <row r="21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</row>
    <row r="213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</row>
    <row r="214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</row>
    <row r="21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</row>
    <row r="216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</row>
    <row r="217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</row>
    <row r="218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</row>
    <row r="219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</row>
    <row r="220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</row>
    <row r="22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</row>
    <row r="22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</row>
    <row r="223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</row>
    <row r="224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</row>
    <row r="2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</row>
    <row r="226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</row>
    <row r="227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</row>
    <row r="228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</row>
    <row r="229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</row>
    <row r="230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</row>
    <row r="23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</row>
    <row r="23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</row>
    <row r="233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</row>
    <row r="234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</row>
    <row r="23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</row>
    <row r="236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</row>
    <row r="237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</row>
    <row r="24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</row>
    <row r="246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</row>
    <row r="247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</row>
    <row r="248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</row>
    <row r="249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</row>
    <row r="250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</row>
    <row r="25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</row>
    <row r="25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</row>
    <row r="253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</row>
    <row r="254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</row>
    <row r="25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</row>
    <row r="256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</row>
    <row r="257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</row>
    <row r="258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</row>
    <row r="259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</row>
    <row r="260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</row>
    <row r="26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</row>
    <row r="26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</row>
    <row r="263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</row>
    <row r="264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</row>
    <row r="26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</row>
    <row r="266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</row>
    <row r="267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</row>
    <row r="268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</row>
    <row r="269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</row>
    <row r="270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</row>
    <row r="27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</row>
    <row r="27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</row>
    <row r="273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</row>
    <row r="274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</row>
    <row r="27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</row>
    <row r="276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</row>
    <row r="277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</row>
    <row r="278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</row>
    <row r="279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</row>
    <row r="280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</row>
    <row r="28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</row>
    <row r="28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</row>
    <row r="283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</row>
    <row r="284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</row>
    <row r="28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</row>
    <row r="286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</row>
    <row r="287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</row>
    <row r="288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</row>
    <row r="289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</row>
    <row r="290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</row>
    <row r="29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</row>
    <row r="29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</row>
    <row r="293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</row>
    <row r="294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</row>
    <row r="29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</row>
    <row r="296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</row>
    <row r="297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</row>
    <row r="298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</row>
    <row r="299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</row>
    <row r="300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</row>
    <row r="30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</row>
    <row r="30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</row>
    <row r="303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</row>
    <row r="313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</row>
    <row r="314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</row>
    <row r="31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</row>
    <row r="316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</row>
    <row r="317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</row>
    <row r="318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</row>
    <row r="319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</row>
    <row r="320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</row>
    <row r="32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</row>
    <row r="32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</row>
    <row r="323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</row>
    <row r="324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</row>
    <row r="3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</row>
    <row r="326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</row>
    <row r="327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</row>
    <row r="328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</row>
    <row r="329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</row>
    <row r="330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</row>
    <row r="33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</row>
    <row r="33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</row>
    <row r="333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</row>
    <row r="334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</row>
    <row r="33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</row>
    <row r="336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</row>
    <row r="337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</row>
    <row r="338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</row>
    <row r="339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</row>
    <row r="349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</row>
    <row r="350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</row>
    <row r="35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</row>
    <row r="35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</row>
    <row r="353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</row>
    <row r="354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</row>
    <row r="35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</row>
    <row r="356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</row>
    <row r="357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</row>
    <row r="358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</row>
    <row r="359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</row>
    <row r="360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</row>
    <row r="36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</row>
    <row r="36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</row>
    <row r="363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</row>
    <row r="364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</row>
    <row r="36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</row>
    <row r="366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</row>
    <row r="367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</row>
    <row r="368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</row>
    <row r="369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</row>
    <row r="370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</row>
    <row r="37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</row>
    <row r="37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</row>
    <row r="373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</row>
    <row r="374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</row>
    <row r="37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</row>
    <row r="376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</row>
    <row r="377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</row>
    <row r="378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</row>
    <row r="379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</row>
    <row r="380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</row>
    <row r="38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</row>
    <row r="38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</row>
    <row r="383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</row>
    <row r="384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</row>
    <row r="38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</row>
    <row r="386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</row>
    <row r="387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</row>
    <row r="388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</row>
    <row r="389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</row>
    <row r="390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</row>
    <row r="39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</row>
    <row r="39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</row>
    <row r="393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</row>
    <row r="394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</row>
    <row r="39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</row>
    <row r="396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</row>
    <row r="397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</row>
    <row r="398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</row>
    <row r="399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</row>
    <row r="400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</row>
    <row r="40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</row>
    <row r="40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</row>
    <row r="403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</row>
    <row r="404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</row>
    <row r="40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</row>
    <row r="406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</row>
    <row r="407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</row>
    <row r="408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</row>
    <row r="409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</row>
    <row r="410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</row>
    <row r="41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</row>
    <row r="41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</row>
    <row r="413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</row>
    <row r="414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</row>
    <row r="41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</row>
    <row r="416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</row>
    <row r="417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</row>
    <row r="418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</row>
    <row r="419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</row>
    <row r="420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</row>
    <row r="42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</row>
    <row r="42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</row>
    <row r="423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</row>
    <row r="424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</row>
    <row r="4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</row>
    <row r="426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</row>
    <row r="427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</row>
    <row r="428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</row>
    <row r="429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</row>
    <row r="430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</row>
    <row r="43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</row>
    <row r="43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</row>
    <row r="433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</row>
    <row r="434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</row>
    <row r="43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</row>
    <row r="436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</row>
    <row r="437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</row>
    <row r="438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</row>
    <row r="439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</row>
    <row r="440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</row>
    <row r="44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</row>
    <row r="44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</row>
    <row r="443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</row>
    <row r="444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</row>
    <row r="44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</row>
    <row r="446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</row>
    <row r="447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</row>
    <row r="448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</row>
    <row r="449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</row>
    <row r="45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</row>
    <row r="45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</row>
    <row r="454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</row>
    <row r="45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</row>
    <row r="457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</row>
    <row r="458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</row>
    <row r="460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</row>
    <row r="46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</row>
    <row r="463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</row>
    <row r="464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</row>
    <row r="466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</row>
    <row r="467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</row>
    <row r="469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</row>
    <row r="470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</row>
    <row r="47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</row>
    <row r="473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</row>
    <row r="47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</row>
    <row r="476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</row>
    <row r="478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</row>
    <row r="479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</row>
    <row r="48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</row>
    <row r="48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</row>
    <row r="484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</row>
    <row r="48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</row>
    <row r="487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</row>
    <row r="488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</row>
    <row r="490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</row>
    <row r="49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</row>
    <row r="493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</row>
    <row r="494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</row>
    <row r="49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</row>
    <row r="496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</row>
    <row r="497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</row>
    <row r="498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</row>
    <row r="499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</row>
    <row r="500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</row>
    <row r="50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</row>
    <row r="50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</row>
    <row r="503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</row>
    <row r="504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</row>
    <row r="50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</row>
    <row r="506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</row>
    <row r="507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</row>
    <row r="508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</row>
    <row r="509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</row>
    <row r="510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</row>
    <row r="51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</row>
    <row r="51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</row>
    <row r="513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</row>
    <row r="514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</row>
    <row r="51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</row>
    <row r="516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</row>
    <row r="517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</row>
    <row r="518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</row>
    <row r="520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</row>
    <row r="52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</row>
    <row r="523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</row>
    <row r="524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</row>
    <row r="526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</row>
    <row r="527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</row>
    <row r="529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</row>
    <row r="530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</row>
    <row r="53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</row>
    <row r="533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</row>
    <row r="53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</row>
    <row r="536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</row>
    <row r="538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</row>
    <row r="539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</row>
    <row r="54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</row>
    <row r="54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</row>
    <row r="544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</row>
    <row r="54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</row>
    <row r="547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</row>
    <row r="548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</row>
    <row r="557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</row>
    <row r="559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</row>
    <row r="560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</row>
    <row r="56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</row>
    <row r="563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</row>
    <row r="574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</row>
    <row r="57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</row>
    <row r="577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</row>
    <row r="578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</row>
    <row r="579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</row>
    <row r="580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</row>
    <row r="58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</row>
    <row r="58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</row>
    <row r="584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</row>
    <row r="58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</row>
    <row r="588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</row>
    <row r="589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</row>
    <row r="590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</row>
    <row r="59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</row>
    <row r="59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</row>
    <row r="593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</row>
    <row r="594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</row>
    <row r="59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</row>
    <row r="596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</row>
    <row r="597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</row>
    <row r="598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</row>
    <row r="599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</row>
    <row r="600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</row>
    <row r="60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</row>
    <row r="60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</row>
    <row r="604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</row>
    <row r="60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</row>
    <row r="610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</row>
    <row r="61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</row>
    <row r="613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</row>
    <row r="614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</row>
    <row r="616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</row>
    <row r="617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</row>
    <row r="62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</row>
    <row r="623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</row>
    <row r="6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</row>
    <row r="626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</row>
    <row r="628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</row>
    <row r="629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</row>
    <row r="63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</row>
    <row r="63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</row>
    <row r="634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</row>
    <row r="6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</row>
    <row r="637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</row>
    <row r="638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</row>
    <row r="640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</row>
    <row r="64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</row>
    <row r="643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</row>
    <row r="644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</row>
    <row r="646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</row>
    <row r="647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</row>
    <row r="649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</row>
    <row r="650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</row>
    <row r="65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</row>
    <row r="653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</row>
    <row r="65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</row>
    <row r="656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</row>
    <row r="658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</row>
    <row r="659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</row>
    <row r="66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</row>
    <row r="66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</row>
    <row r="663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</row>
    <row r="664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</row>
    <row r="66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</row>
    <row r="666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</row>
    <row r="667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</row>
    <row r="668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</row>
    <row r="669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</row>
    <row r="670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</row>
    <row r="67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</row>
    <row r="67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</row>
    <row r="673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</row>
    <row r="674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</row>
    <row r="67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</row>
    <row r="676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</row>
    <row r="677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</row>
    <row r="678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</row>
    <row r="679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</row>
    <row r="680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</row>
    <row r="68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</row>
    <row r="68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</row>
    <row r="683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</row>
    <row r="684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</row>
    <row r="68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</row>
    <row r="686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</row>
    <row r="688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</row>
    <row r="689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</row>
    <row r="694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</row>
    <row r="69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</row>
    <row r="696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</row>
    <row r="697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</row>
    <row r="698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</row>
    <row r="699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</row>
    <row r="700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</row>
    <row r="70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</row>
    <row r="70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</row>
    <row r="703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</row>
    <row r="704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</row>
    <row r="70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</row>
    <row r="706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</row>
    <row r="707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</row>
    <row r="708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</row>
    <row r="709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</row>
    <row r="710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</row>
    <row r="71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</row>
    <row r="71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</row>
    <row r="713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</row>
    <row r="714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</row>
    <row r="71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</row>
    <row r="716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</row>
    <row r="717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</row>
    <row r="718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</row>
    <row r="719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</row>
    <row r="720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</row>
    <row r="72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</row>
    <row r="72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</row>
    <row r="723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</row>
    <row r="724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</row>
    <row r="7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</row>
    <row r="726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</row>
    <row r="727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</row>
    <row r="728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</row>
    <row r="729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</row>
    <row r="730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</row>
    <row r="73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</row>
    <row r="73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</row>
    <row r="733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</row>
    <row r="734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</row>
    <row r="73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</row>
    <row r="736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</row>
    <row r="737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</row>
    <row r="738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</row>
    <row r="739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</row>
    <row r="740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</row>
    <row r="74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</row>
    <row r="74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</row>
    <row r="743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</row>
    <row r="744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</row>
    <row r="74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</row>
    <row r="746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</row>
    <row r="747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</row>
    <row r="748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</row>
    <row r="749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</row>
    <row r="750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</row>
    <row r="75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</row>
    <row r="75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</row>
    <row r="753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</row>
    <row r="754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</row>
    <row r="75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</row>
    <row r="756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</row>
    <row r="757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</row>
    <row r="758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</row>
    <row r="759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</row>
    <row r="760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</row>
    <row r="76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</row>
    <row r="76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</row>
    <row r="763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</row>
    <row r="764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</row>
    <row r="76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</row>
    <row r="766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</row>
    <row r="767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</row>
    <row r="768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</row>
    <row r="769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</row>
    <row r="770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</row>
    <row r="77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</row>
    <row r="77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</row>
    <row r="773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</row>
    <row r="774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</row>
    <row r="77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</row>
    <row r="776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</row>
    <row r="777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</row>
    <row r="778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</row>
    <row r="779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</row>
    <row r="780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</row>
    <row r="78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</row>
    <row r="78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</row>
    <row r="783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</row>
    <row r="784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</row>
    <row r="78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</row>
    <row r="786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</row>
    <row r="787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</row>
    <row r="788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</row>
    <row r="789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</row>
    <row r="790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</row>
    <row r="79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</row>
    <row r="79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</row>
    <row r="793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</row>
    <row r="794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</row>
    <row r="79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</row>
    <row r="796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</row>
    <row r="797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</row>
    <row r="798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</row>
    <row r="799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</row>
    <row r="800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</row>
    <row r="80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</row>
    <row r="80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</row>
    <row r="803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</row>
    <row r="804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</row>
    <row r="80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</row>
    <row r="806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</row>
    <row r="807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</row>
    <row r="808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</row>
    <row r="809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</row>
    <row r="810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</row>
    <row r="81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</row>
    <row r="81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</row>
    <row r="813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</row>
    <row r="814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</row>
    <row r="81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</row>
    <row r="816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</row>
    <row r="817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</row>
    <row r="818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</row>
    <row r="819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</row>
    <row r="820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</row>
    <row r="82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</row>
    <row r="82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</row>
    <row r="823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</row>
    <row r="824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</row>
    <row r="8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</row>
    <row r="826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</row>
    <row r="827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</row>
    <row r="828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</row>
    <row r="829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</row>
    <row r="830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</row>
    <row r="83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</row>
    <row r="83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</row>
    <row r="833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</row>
    <row r="834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</row>
    <row r="83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</row>
    <row r="836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</row>
    <row r="837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</row>
    <row r="838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</row>
    <row r="839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</row>
    <row r="840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</row>
    <row r="84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</row>
    <row r="84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</row>
    <row r="843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</row>
    <row r="844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</row>
    <row r="84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</row>
    <row r="846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</row>
    <row r="847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</row>
    <row r="848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</row>
    <row r="849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</row>
    <row r="850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</row>
    <row r="85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</row>
    <row r="85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</row>
    <row r="853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</row>
    <row r="854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</row>
    <row r="85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</row>
    <row r="856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</row>
    <row r="857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</row>
    <row r="858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</row>
    <row r="859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</row>
    <row r="860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</row>
    <row r="86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</row>
    <row r="86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</row>
    <row r="863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</row>
    <row r="864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</row>
    <row r="86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</row>
    <row r="866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</row>
    <row r="867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</row>
    <row r="868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</row>
    <row r="869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</row>
    <row r="870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</row>
    <row r="87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</row>
    <row r="87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</row>
    <row r="873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</row>
    <row r="874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</row>
    <row r="87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</row>
    <row r="876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</row>
    <row r="877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</row>
    <row r="878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</row>
    <row r="879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</row>
    <row r="880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</row>
    <row r="88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</row>
    <row r="88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</row>
    <row r="883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</row>
    <row r="884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</row>
    <row r="88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</row>
    <row r="886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</row>
    <row r="887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</row>
    <row r="888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</row>
    <row r="889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</row>
    <row r="890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</row>
    <row r="89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</row>
    <row r="89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</row>
    <row r="893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</row>
    <row r="894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</row>
    <row r="89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</row>
    <row r="896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</row>
    <row r="897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</row>
    <row r="898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</row>
    <row r="899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</row>
    <row r="900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</row>
    <row r="90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</row>
    <row r="90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</row>
    <row r="903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</row>
    <row r="904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</row>
    <row r="90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</row>
    <row r="906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</row>
    <row r="907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</row>
    <row r="908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</row>
    <row r="909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</row>
    <row r="910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</row>
    <row r="91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</row>
    <row r="91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</row>
    <row r="913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</row>
    <row r="914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</row>
    <row r="91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</row>
    <row r="916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</row>
    <row r="917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</row>
    <row r="918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</row>
    <row r="919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</row>
    <row r="920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</row>
    <row r="92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</row>
    <row r="92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</row>
    <row r="923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</row>
    <row r="924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</row>
    <row r="9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</row>
    <row r="926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</row>
    <row r="927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</row>
    <row r="928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</row>
    <row r="929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</row>
    <row r="930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</row>
    <row r="93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</row>
    <row r="93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</row>
    <row r="933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</row>
    <row r="934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</row>
    <row r="93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</row>
    <row r="936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</row>
    <row r="937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</row>
    <row r="938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</row>
    <row r="939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</row>
    <row r="940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</row>
    <row r="94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</row>
    <row r="94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</row>
    <row r="943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</row>
    <row r="944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</row>
    <row r="94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</row>
    <row r="946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</row>
    <row r="947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</row>
    <row r="948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</row>
    <row r="949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</row>
    <row r="950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</row>
    <row r="95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</row>
    <row r="95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</row>
    <row r="953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</row>
    <row r="954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</row>
    <row r="95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</row>
    <row r="956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</row>
    <row r="957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</row>
    <row r="958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</row>
    <row r="959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</row>
    <row r="960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</row>
    <row r="96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</row>
    <row r="96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</row>
    <row r="963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</row>
    <row r="964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</row>
    <row r="96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</row>
    <row r="966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</row>
    <row r="967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</row>
    <row r="968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</row>
    <row r="969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</row>
    <row r="970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</row>
    <row r="97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</row>
    <row r="97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</row>
    <row r="973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</row>
    <row r="974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</row>
    <row r="97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</row>
    <row r="976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</row>
    <row r="977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</row>
    <row r="978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</row>
    <row r="979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</row>
    <row r="980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</row>
    <row r="98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</row>
    <row r="98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</row>
    <row r="983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</row>
    <row r="984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</row>
    <row r="98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</row>
    <row r="986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</row>
    <row r="987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</row>
    <row r="988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</row>
    <row r="989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</row>
    <row r="990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</row>
    <row r="99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</row>
    <row r="99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</row>
    <row r="993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</row>
    <row r="994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</row>
    <row r="99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</row>
    <row r="996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</row>
    <row r="997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</row>
    <row r="998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</row>
    <row r="999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</row>
    <row r="1000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</row>
    <row r="1001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</row>
    <row r="100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2" t="s">
        <v>50</v>
      </c>
      <c r="B1" s="72"/>
      <c r="C1" s="72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>
      <c r="A2" s="74" t="s">
        <v>51</v>
      </c>
      <c r="B2" s="75"/>
      <c r="C2" s="76" t="s">
        <v>52</v>
      </c>
      <c r="D2" s="76" t="s">
        <v>53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>
      <c r="A3" s="77" t="s">
        <v>54</v>
      </c>
      <c r="B3" s="78"/>
      <c r="C3" s="79" t="b">
        <v>0</v>
      </c>
      <c r="D3" s="80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>
      <c r="A5" s="81" t="s">
        <v>55</v>
      </c>
      <c r="B5" s="81" t="s">
        <v>56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>
      <c r="A6" s="82">
        <v>45650.50252043981</v>
      </c>
      <c r="B6" s="83" t="s">
        <v>57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>
      <c r="A7" s="82"/>
      <c r="B7" s="8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>
      <c r="A8" s="82"/>
      <c r="B8" s="8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>
      <c r="A9" s="82"/>
      <c r="B9" s="8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>
      <c r="A10" s="82"/>
      <c r="B10" s="8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>
      <c r="A11" s="82"/>
      <c r="B11" s="8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>
      <c r="A12" s="82"/>
      <c r="B12" s="8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>
      <c r="A13" s="82"/>
      <c r="B13" s="8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>
      <c r="A14" s="82"/>
      <c r="B14" s="8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4" t="s">
        <v>58</v>
      </c>
    </row>
    <row r="2">
      <c r="A2" s="84" t="s">
        <v>55</v>
      </c>
      <c r="B2" s="84" t="s">
        <v>59</v>
      </c>
    </row>
    <row r="3">
      <c r="A3" s="85">
        <v>45608.58884614584</v>
      </c>
      <c r="B3" s="84" t="s">
        <v>60</v>
      </c>
    </row>
    <row r="4">
      <c r="A4" s="85">
        <v>45623.684485046295</v>
      </c>
      <c r="B4" s="84" t="s">
        <v>61</v>
      </c>
    </row>
    <row r="5">
      <c r="A5" s="85">
        <v>45628.6775371875</v>
      </c>
      <c r="B5" s="84" t="s">
        <v>61</v>
      </c>
    </row>
    <row r="6">
      <c r="A6" s="85">
        <v>45628.70766115741</v>
      </c>
      <c r="B6" s="84" t="s">
        <v>61</v>
      </c>
    </row>
    <row r="7">
      <c r="A7" s="85">
        <v>45636.50895851852</v>
      </c>
      <c r="B7" s="84" t="s">
        <v>61</v>
      </c>
    </row>
    <row r="8">
      <c r="A8" s="85">
        <v>45636.533089282406</v>
      </c>
      <c r="B8" s="84" t="s">
        <v>61</v>
      </c>
    </row>
    <row r="9">
      <c r="A9" s="85">
        <v>45636.69062329861</v>
      </c>
      <c r="B9" s="84" t="s">
        <v>61</v>
      </c>
    </row>
    <row r="10">
      <c r="A10" s="85">
        <v>45645.463239247685</v>
      </c>
      <c r="B10" s="84" t="s">
        <v>61</v>
      </c>
    </row>
    <row r="11">
      <c r="A11" s="85">
        <v>45650.49724452547</v>
      </c>
      <c r="B11" s="84" t="s">
        <v>61</v>
      </c>
    </row>
    <row r="12">
      <c r="A12" s="85">
        <v>45650.49822233796</v>
      </c>
      <c r="B12" s="84" t="s">
        <v>61</v>
      </c>
    </row>
    <row r="13">
      <c r="A13" s="85">
        <v>45650.50052887731</v>
      </c>
      <c r="B13" s="84" t="s">
        <v>61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4" t="str">
        <f>IFERROR(__xludf.DUMMYFUNCTION("IMPORTRANGE(""https://docs.google.com/spreadsheets/d/1gkRepGJi8YSf_9GBJuQGTAy9KAk4_wUsZeeKx4jozwg/edit?usp=sharing"",""施設情報!A1"")"),"名称")</f>
        <v>名称</v>
      </c>
      <c r="B1" s="10" t="str">
        <f>IFERROR(__xludf.DUMMYFUNCTION("IMPORTRANGE(""https://docs.google.com/spreadsheets/d/1gkRepGJi8YSf_9GBJuQGTAy9KAk4_wUsZeeKx4jozwg/edit?usp=sharing"",""施設情報!B1"")"),"入力欄")</f>
        <v>入力欄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0.0" customHeight="1">
      <c r="A2" s="18" t="str">
        <f>IFERROR(__xludf.DUMMYFUNCTION("IMPORTRANGE(""https://docs.google.com/spreadsheets/d/1gkRepGJi8YSf_9GBJuQGTAy9KAk4_wUsZeeKx4jozwg/edit?usp=sharing"",""施設情報!A2"")"),"施設名")</f>
        <v>施設名</v>
      </c>
      <c r="B2" s="21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30.0" customHeight="1">
      <c r="A3" s="18" t="str">
        <f>IFERROR(__xludf.DUMMYFUNCTION("IMPORTRANGE(""https://docs.google.com/spreadsheets/d/1gkRepGJi8YSf_9GBJuQGTAy9KAk4_wUsZeeKx4jozwg/edit?usp=sharing"",""施設情報!A3"")"),"住所")</f>
        <v>住所</v>
      </c>
      <c r="B3" s="21" t="s">
        <v>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30.0" customHeight="1">
      <c r="A4" s="18" t="str">
        <f>IFERROR(__xludf.DUMMYFUNCTION("IMPORTRANGE(""https://docs.google.com/spreadsheets/d/1gkRepGJi8YSf_9GBJuQGTAy9KAk4_wUsZeeKx4jozwg/edit?usp=sharing"",""施設情報!A4"")"),"連絡先")</f>
        <v>連絡先</v>
      </c>
      <c r="B4" s="21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30.0" customHeight="1">
      <c r="A5" s="18" t="str">
        <f>IFERROR(__xludf.DUMMYFUNCTION("IMPORTRANGE(""https://docs.google.com/spreadsheets/d/1gkRepGJi8YSf_9GBJuQGTAy9KAk4_wUsZeeKx4jozwg/edit?usp=sharing"",""施設情報!A5"")"),"電話番号")</f>
        <v>電話番号</v>
      </c>
      <c r="B5" s="21" t="s">
        <v>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0.0" customHeight="1">
      <c r="A6" s="18" t="str">
        <f>IFERROR(__xludf.DUMMYFUNCTION("IMPORTRANGE(""https://docs.google.com/spreadsheets/d/1gkRepGJi8YSf_9GBJuQGTAy9KAk4_wUsZeeKx4jozwg/edit?usp=sharing"",""施設情報!A6"")"),"更新日")</f>
        <v>更新日</v>
      </c>
      <c r="B6" s="86">
        <v>45650.0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3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3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3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3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3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3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3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3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3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3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3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3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3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3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3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3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3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3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3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3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3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3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3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3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3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3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3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3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3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3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3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3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3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3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3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3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3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3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3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3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3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3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3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3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3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3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3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3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3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3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3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3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3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3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3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3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3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3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3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3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3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3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3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3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3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3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3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3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3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3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3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3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3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3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3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3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3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3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3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3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3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3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3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3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3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3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3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3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3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3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3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3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3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3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3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3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3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3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3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3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3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3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3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3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3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3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3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3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3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3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3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3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3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3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3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3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3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3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3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3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3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3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3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3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3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3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3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3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3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3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3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3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3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3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3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3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3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3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3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3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3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3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3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3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3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3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3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3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3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3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3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3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3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3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3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3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3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3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3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3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3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3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3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3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3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3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3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3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3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3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3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3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3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3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3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3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3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3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3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3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3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3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3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3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3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3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3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3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3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3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3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3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3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3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3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3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3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3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3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3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3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3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3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3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3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3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3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3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3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3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3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3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3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3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3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3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3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3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3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3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3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3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3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3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3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3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3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3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3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3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3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3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3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3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3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3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3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3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3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3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3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3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3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3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3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3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3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3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3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3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3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3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3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3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3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3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3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3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3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3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3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3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3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3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3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3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3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3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3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3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3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3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3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3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3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3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3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3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3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3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3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3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3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3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3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3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3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3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3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3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3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3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3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3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3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3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3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3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3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3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3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3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3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3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3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3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3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3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3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3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3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3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3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3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3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3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3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3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3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3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3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3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3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3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3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3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3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3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3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3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3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3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3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3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3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3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3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3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3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3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3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3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3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3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3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3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3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3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3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3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3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3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3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3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3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3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3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3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3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3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3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3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3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3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3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3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3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3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3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3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3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3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3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3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3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3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3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3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3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3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3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3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3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3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3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3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3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3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3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3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3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3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3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3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3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3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3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3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3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3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3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3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3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3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3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3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3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3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3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3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3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3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3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3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3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3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3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3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3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3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3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3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3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3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3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3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3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3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3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3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3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3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3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3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3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3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3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3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3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3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3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3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3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3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3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3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3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3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3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3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3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3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3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3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3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3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3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3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3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3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3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3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3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3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3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3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3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3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3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3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3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3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3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3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3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3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3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3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3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3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3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3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3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3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3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3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3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3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3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3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3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3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3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3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3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3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3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3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3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3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3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3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3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3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3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3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3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3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3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3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3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3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3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3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3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3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3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3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3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3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3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3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3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3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3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3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3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3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3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3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3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3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3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3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3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3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3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3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3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3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3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3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3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3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3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3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3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3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3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3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3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3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3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3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3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3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3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3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3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3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3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3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3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3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3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3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3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3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3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3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3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3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3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3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3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3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3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3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3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3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3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3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3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3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3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3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3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3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3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3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3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3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3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3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3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3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3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3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3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3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3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3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3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3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3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3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3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3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3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3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3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3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3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3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3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3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3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3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3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3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3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3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3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3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3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3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3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3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3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3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3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3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3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3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3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3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3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3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3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3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3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3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3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3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3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3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3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3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3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3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3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3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3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3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3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3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3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3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3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3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3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3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3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3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3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3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3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3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3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3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3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3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3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3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3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3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3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3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3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3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3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3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3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3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3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3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3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3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3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3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3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3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3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3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3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3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3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3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3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3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3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3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3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3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3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3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3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3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3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3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3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3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3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3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3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3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3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3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3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3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3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3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3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3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3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3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3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3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3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3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3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3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3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3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3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3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3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3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3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3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3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3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3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3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3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3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3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3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3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3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3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3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3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3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3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3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3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3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3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3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3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3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3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3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3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3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3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3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3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3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3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3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3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3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3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3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3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3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3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3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3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3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3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3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3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3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3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3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3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3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3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3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3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3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3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3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3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3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3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3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3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3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3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3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3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3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3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3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3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3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3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3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3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3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3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3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3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3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3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3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3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3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3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3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3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3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3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3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3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3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3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3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3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3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3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3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3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3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3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3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3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3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3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3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3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3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3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3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3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3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3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3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3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3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3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3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3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3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3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3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3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3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3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3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3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3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3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3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3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3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3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3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3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3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3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3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3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3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3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3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3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3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3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3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3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3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3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3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3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3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3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3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3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3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3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3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3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3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3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3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3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3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3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3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3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3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3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3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3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3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3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3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3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3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3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3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3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3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3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3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3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3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3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3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3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3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3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3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3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3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3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3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3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3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3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3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3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3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3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3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3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3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3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3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3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3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3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3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3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3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3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3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3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3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3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3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3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3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3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3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3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3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3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3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3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3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3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3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3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3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3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3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3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3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3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3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3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3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3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3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3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3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3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3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3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3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3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3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3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3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3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3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3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>
      <c r="A1001" s="31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5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7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19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5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7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8"/>
      <c r="E3" s="22" t="s">
        <v>10</v>
      </c>
      <c r="F3" s="23" t="s">
        <v>11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0" t="str">
        <f>IFERROR(__xludf.DUMMYFUNCTION("IMPORTRANGE(""https://docs.google.com/spreadsheets/d/1gkRepGJi8YSf_9GBJuQGTAy9KAk4_wUsZeeKx4jozwg/edit?usp=sharing"",""副食!A4"")"),"2-1")</f>
        <v>2-1</v>
      </c>
      <c r="B4" s="32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7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8"/>
      <c r="E4" s="22" t="s">
        <v>12</v>
      </c>
      <c r="F4" s="23" t="s">
        <v>13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0" t="str">
        <f>IFERROR(__xludf.DUMMYFUNCTION("IMPORTRANGE(""https://docs.google.com/spreadsheets/d/1gkRepGJi8YSf_9GBJuQGTAy9KAk4_wUsZeeKx4jozwg/edit?usp=sharing"",""副食!A5"")"),"2-2")</f>
        <v>2-2</v>
      </c>
      <c r="B5" s="32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7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8"/>
      <c r="E5" s="22" t="s">
        <v>14</v>
      </c>
      <c r="F5" s="23" t="s">
        <v>16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0" t="str">
        <f>IFERROR(__xludf.DUMMYFUNCTION("IMPORTRANGE(""https://docs.google.com/spreadsheets/d/1gkRepGJi8YSf_9GBJuQGTAy9KAk4_wUsZeeKx4jozwg/edit?usp=sharing"",""副食!A6"")"),"3")</f>
        <v>3</v>
      </c>
      <c r="B6" s="32" t="str">
        <f>IFERROR(__xludf.DUMMYFUNCTION("IMPORTRANGE(""https://docs.google.com/spreadsheets/d/1gkRepGJi8YSf_9GBJuQGTAy9KAk4_wUsZeeKx4jozwg/edit?usp=sharing"",""副食!B6"")"),"舌でつぶせる")</f>
        <v>舌でつぶせる</v>
      </c>
      <c r="C6" s="87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8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IFERROR(__xludf.DUMMYFUNCTION("IMPORTRANGE(""https://docs.google.com/spreadsheets/d/1gkRepGJi8YSf_9GBJuQGTAy9KAk4_wUsZeeKx4jozwg/edit?usp=sharing"",""副食!A7"")"),"4")</f>
        <v>4</v>
      </c>
      <c r="B7" s="3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7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8"/>
      <c r="E7" s="22" t="s">
        <v>19</v>
      </c>
      <c r="F7" s="23" t="s">
        <v>20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IFERROR(__xludf.DUMMYFUNCTION("IMPORTRANGE(""https://docs.google.com/spreadsheets/d/1gkRepGJi8YSf_9GBJuQGTAy9KAk4_wUsZeeKx4jozwg/edit?usp=sharing"",""副食!A8"")"),"4")</f>
        <v>4</v>
      </c>
      <c r="B8" s="3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7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5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7" t="str">
        <f>IFERROR(__xludf.DUMMYFUNCTION("IMPORTRANGE(""https://docs.google.com/spreadsheets/d/1gkRepGJi8YSf_9GBJuQGTAy9KAk4_wUsZeeKx4jozwg/edit?usp=sharing"",""主食!C2"")"),"")</f>
        <v/>
      </c>
      <c r="D2" s="19"/>
      <c r="E2" s="22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5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7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8"/>
      <c r="E3" s="22" t="s">
        <v>8</v>
      </c>
      <c r="F3" s="23" t="s">
        <v>9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75.0" customHeight="1">
      <c r="A4" s="30" t="str">
        <f>IFERROR(__xludf.DUMMYFUNCTION("IMPORTRANGE(""https://docs.google.com/spreadsheets/d/1gkRepGJi8YSf_9GBJuQGTAy9KAk4_wUsZeeKx4jozwg/edit?usp=sharing"",""主食!A4"")"),"2-1")</f>
        <v>2-1</v>
      </c>
      <c r="B4" s="32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7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8"/>
      <c r="E4" s="22"/>
      <c r="F4" s="23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ht="75.0" customHeight="1">
      <c r="A5" s="30" t="str">
        <f>IFERROR(__xludf.DUMMYFUNCTION("IMPORTRANGE(""https://docs.google.com/spreadsheets/d/1gkRepGJi8YSf_9GBJuQGTAy9KAk4_wUsZeeKx4jozwg/edit?usp=sharing"",""主食!A5"")"),"2-2")</f>
        <v>2-2</v>
      </c>
      <c r="B5" s="32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7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8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75.0" customHeight="1">
      <c r="A6" s="30" t="str">
        <f>IFERROR(__xludf.DUMMYFUNCTION("IMPORTRANGE(""https://docs.google.com/spreadsheets/d/1gkRepGJi8YSf_9GBJuQGTAy9KAk4_wUsZeeKx4jozwg/edit?usp=sharing"",""主食!A6"")"),"3")</f>
        <v>3</v>
      </c>
      <c r="B6" s="32" t="str">
        <f>IFERROR(__xludf.DUMMYFUNCTION("IMPORTRANGE(""https://docs.google.com/spreadsheets/d/1gkRepGJi8YSf_9GBJuQGTAy9KAk4_wUsZeeKx4jozwg/edit?usp=sharing"",""主食!B6"")"),"舌でつぶせる")</f>
        <v>舌でつぶせる</v>
      </c>
      <c r="C6" s="87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8"/>
      <c r="E6" s="22" t="s">
        <v>15</v>
      </c>
      <c r="F6" s="23" t="s">
        <v>17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ht="75.0" customHeight="1">
      <c r="A7" s="33" t="str">
        <f>IFERROR(__xludf.DUMMYFUNCTION("IMPORTRANGE(""https://docs.google.com/spreadsheets/d/1gkRepGJi8YSf_9GBJuQGTAy9KAk4_wUsZeeKx4jozwg/edit?usp=sharing"",""主食!A7"")"),"4")</f>
        <v>4</v>
      </c>
      <c r="B7" s="3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7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8"/>
      <c r="E7" s="22" t="s">
        <v>18</v>
      </c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75.0" customHeight="1">
      <c r="A8" s="33" t="str">
        <f>IFERROR(__xludf.DUMMYFUNCTION("IMPORTRANGE(""https://docs.google.com/spreadsheets/d/1gkRepGJi8YSf_9GBJuQGTAy9KAk4_wUsZeeKx4jozwg/edit?usp=sharing"",""主食!A8"")"),"4")</f>
        <v>4</v>
      </c>
      <c r="B8" s="3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7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8"/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62.63"/>
  </cols>
  <sheetData>
    <row r="1" ht="30.0" customHeight="1">
      <c r="A1" s="88" t="str">
        <f>'水分とろみ'!A1</f>
        <v>とろみ調整食品</v>
      </c>
      <c r="B1" s="89" t="s">
        <v>0</v>
      </c>
      <c r="C1" s="46"/>
      <c r="D1" s="44"/>
      <c r="E1" s="90" t="str">
        <f>'水分とろみ'!E1</f>
        <v>備考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ht="30.0" customHeight="1">
      <c r="A2" s="11"/>
      <c r="B2" s="92" t="str">
        <f>'水分とろみ'!B2</f>
        <v>小さじ1杯の量 (g)</v>
      </c>
      <c r="C2" s="93" t="s">
        <v>1</v>
      </c>
      <c r="D2" s="44"/>
      <c r="E2" s="94" t="s">
        <v>2</v>
      </c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ht="30.0" customHeight="1">
      <c r="A3" s="95" t="str">
        <f>'水分とろみ'!A3</f>
        <v>学会分類</v>
      </c>
      <c r="B3" s="92" t="str">
        <f>'水分とろみ'!B3</f>
        <v>薄いとろみ</v>
      </c>
      <c r="C3" s="92" t="str">
        <f>'水分とろみ'!C3</f>
        <v>中間のとろみ</v>
      </c>
      <c r="D3" s="92" t="str">
        <f>'水分とろみ'!D3</f>
        <v>濃いとろみ</v>
      </c>
      <c r="E3" s="65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ht="45.0" customHeight="1">
      <c r="A4" s="95" t="str">
        <f>'水分とろみ'!A4</f>
        <v>使用目安量 (g)
水100mlあたり</v>
      </c>
      <c r="B4" s="96"/>
      <c r="C4" s="96"/>
      <c r="D4" s="97" t="s">
        <v>1</v>
      </c>
      <c r="E4" s="65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ht="45.0" customHeight="1">
      <c r="A5" s="98" t="str">
        <f>'水分とろみ'!A5</f>
        <v>使用目安量
(小さじ)
水100mlあたり</v>
      </c>
      <c r="B5" s="99"/>
      <c r="C5" s="99"/>
      <c r="D5" s="100" t="s">
        <v>6</v>
      </c>
      <c r="E5" s="44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ht="60.0" customHeight="1">
      <c r="A6" s="101"/>
      <c r="B6" s="102"/>
      <c r="C6" s="102"/>
      <c r="D6" s="102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</row>
    <row r="991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</row>
    <row r="992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</row>
    <row r="993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</row>
    <row r="994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</row>
    <row r="995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</row>
    <row r="996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</row>
    <row r="997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</row>
    <row r="998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</row>
    <row r="999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</row>
    <row r="1000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6" t="s">
        <v>21</v>
      </c>
      <c r="B1" s="37" t="str">
        <f>'施設情報ウェブ出力'!B2</f>
        <v>糸魚川総合病院</v>
      </c>
      <c r="C1" s="38"/>
      <c r="D1" s="39" t="s">
        <v>22</v>
      </c>
      <c r="E1" s="7"/>
      <c r="F1" s="40" t="str">
        <f>'施設情報ウェブ出力'!B3</f>
        <v>糸魚川市竹ヶ花457番地1</v>
      </c>
      <c r="G1" s="6"/>
      <c r="H1" s="6"/>
      <c r="I1" s="6"/>
      <c r="J1" s="6"/>
      <c r="K1" s="7"/>
      <c r="L1" s="36" t="s">
        <v>23</v>
      </c>
      <c r="M1" s="41">
        <f>'施設情報ウェブ出力'!B6</f>
        <v>45650</v>
      </c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ht="22.5" customHeight="1">
      <c r="A2" s="11"/>
      <c r="B2" s="43"/>
      <c r="C2" s="44"/>
      <c r="D2" s="39" t="s">
        <v>24</v>
      </c>
      <c r="E2" s="7"/>
      <c r="F2" s="45" t="str">
        <f>'施設情報ウェブ出力'!B4</f>
        <v>栄養科</v>
      </c>
      <c r="G2" s="46"/>
      <c r="H2" s="44"/>
      <c r="I2" s="47" t="s">
        <v>25</v>
      </c>
      <c r="J2" s="48" t="str">
        <f>'施設情報ウェブ出力'!B5</f>
        <v>025-552-0280</v>
      </c>
      <c r="K2" s="7"/>
      <c r="L2" s="11"/>
      <c r="M2" s="1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ht="7.5" customHeight="1">
      <c r="A3" s="42"/>
      <c r="B3" s="42"/>
      <c r="C3" s="103" t="s">
        <v>62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ht="22.5" customHeight="1">
      <c r="A4" s="49" t="s">
        <v>26</v>
      </c>
      <c r="B4" s="50"/>
      <c r="C4" s="50"/>
      <c r="D4" s="50"/>
      <c r="E4" s="50"/>
      <c r="F4" s="38"/>
      <c r="G4" s="51"/>
      <c r="H4" s="49" t="s">
        <v>27</v>
      </c>
      <c r="I4" s="50"/>
      <c r="J4" s="50"/>
      <c r="K4" s="50"/>
      <c r="L4" s="50"/>
      <c r="M4" s="38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ht="15.0" customHeight="1">
      <c r="A5" s="3" t="s">
        <v>28</v>
      </c>
      <c r="B5" s="3" t="s">
        <v>29</v>
      </c>
      <c r="C5" s="3" t="s">
        <v>30</v>
      </c>
      <c r="D5" s="3" t="s">
        <v>31</v>
      </c>
      <c r="E5" s="53" t="s">
        <v>32</v>
      </c>
      <c r="F5" s="7"/>
      <c r="G5" s="51"/>
      <c r="H5" s="54" t="s">
        <v>28</v>
      </c>
      <c r="I5" s="54" t="s">
        <v>29</v>
      </c>
      <c r="J5" s="54" t="s">
        <v>30</v>
      </c>
      <c r="K5" s="54" t="s">
        <v>31</v>
      </c>
      <c r="L5" s="55" t="s">
        <v>32</v>
      </c>
      <c r="M5" s="7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ht="90.0" customHeight="1">
      <c r="A6" s="13" t="s">
        <v>33</v>
      </c>
      <c r="B6" s="56" t="str">
        <f>'副食'!C2</f>
        <v>均質で、べたつきなどないゼリー。
離水が少なく、スライス状にすくうことが可能なもの。
たんぱく質含有量が少ないもの。</v>
      </c>
      <c r="C6" s="28" t="str">
        <f>'副食'!D2</f>
        <v/>
      </c>
      <c r="D6" s="22"/>
      <c r="E6" s="104"/>
      <c r="F6" s="7"/>
      <c r="G6" s="58"/>
      <c r="H6" s="13" t="s">
        <v>33</v>
      </c>
      <c r="I6" s="56" t="str">
        <f>'主食'!C2</f>
        <v/>
      </c>
      <c r="J6" s="28" t="str">
        <f>'主食'!D2</f>
        <v/>
      </c>
      <c r="K6" s="28"/>
      <c r="L6" s="57"/>
      <c r="M6" s="7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ht="90.0" customHeight="1">
      <c r="A7" s="13" t="s">
        <v>34</v>
      </c>
      <c r="B7" s="56" t="str">
        <f>'副食'!C3</f>
        <v>均質で、べたつきなどないゼリー・プリン・ムース。</v>
      </c>
      <c r="C7" s="28" t="str">
        <f>'副食'!D3</f>
        <v/>
      </c>
      <c r="D7" s="22" t="s">
        <v>10</v>
      </c>
      <c r="E7" s="104" t="s">
        <v>11</v>
      </c>
      <c r="F7" s="7"/>
      <c r="G7" s="58"/>
      <c r="H7" s="13" t="s">
        <v>34</v>
      </c>
      <c r="I7" s="56" t="str">
        <f>'主食'!C3</f>
        <v>ミキサーを使用したもの。
粒が残らずなめらかで均一な状態で、ゲル化剤を混ぜ、ゼリー状にした粥。　　　　　　　　</v>
      </c>
      <c r="J7" s="28" t="str">
        <f>'主食'!D3</f>
        <v/>
      </c>
      <c r="K7" s="22" t="s">
        <v>8</v>
      </c>
      <c r="L7" s="104" t="s">
        <v>9</v>
      </c>
      <c r="M7" s="7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ht="90.0" customHeight="1">
      <c r="A8" s="30" t="s">
        <v>63</v>
      </c>
      <c r="B8" s="56" t="str">
        <f>'副食'!C4</f>
        <v>ミキサーを使用し、粒が残らずなめらかに均一な状態。
ゲル化剤・とろみ剤でまとめたもの。</v>
      </c>
      <c r="C8" s="28" t="str">
        <f>'副食'!D4</f>
        <v/>
      </c>
      <c r="D8" s="22" t="s">
        <v>12</v>
      </c>
      <c r="E8" s="104" t="s">
        <v>13</v>
      </c>
      <c r="F8" s="7"/>
      <c r="G8" s="58"/>
      <c r="H8" s="30" t="s">
        <v>64</v>
      </c>
      <c r="I8" s="56" t="str">
        <f>'主食'!C4</f>
        <v>ミキサーを使用し、粒が残らずなめらかに均一な状態。ゲル化剤・とろみ剤でまとめたもの。</v>
      </c>
      <c r="J8" s="28" t="str">
        <f>'主食'!D4</f>
        <v/>
      </c>
      <c r="K8" s="22"/>
      <c r="L8" s="104"/>
      <c r="M8" s="7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ht="90.0" customHeight="1">
      <c r="A9" s="30" t="s">
        <v>65</v>
      </c>
      <c r="B9" s="56" t="str">
        <f>'副食'!C5</f>
        <v>フードプロセッサーやミキサー等を使用したもので、若干の粒が残った状態。
ゲル化剤・とろみ剤でまとめたもの。</v>
      </c>
      <c r="C9" s="28" t="str">
        <f>'副食'!D5</f>
        <v/>
      </c>
      <c r="D9" s="22" t="s">
        <v>14</v>
      </c>
      <c r="E9" s="104" t="s">
        <v>16</v>
      </c>
      <c r="F9" s="7"/>
      <c r="G9" s="58"/>
      <c r="H9" s="30" t="s">
        <v>66</v>
      </c>
      <c r="I9" s="56" t="str">
        <f>'主食'!C5</f>
        <v>フードプロセッサーやミキサー等を使用したもので、若干の粒が残った状態。離水や粘度、付着性に配慮した粥。</v>
      </c>
      <c r="J9" s="28" t="str">
        <f>'主食'!D5</f>
        <v/>
      </c>
      <c r="K9" s="28"/>
      <c r="L9" s="57"/>
      <c r="M9" s="7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ht="90.0" customHeight="1">
      <c r="A10" s="59" t="s">
        <v>39</v>
      </c>
      <c r="B10" s="56" t="str">
        <f>'副食'!C6</f>
        <v>フードプロセッサーやミキサー等を使用したものを、ゲル化剤で固めたもの。
舌や口蓋で押しつぶせる程度の硬さ。</v>
      </c>
      <c r="C10" s="28" t="str">
        <f>'副食'!D6</f>
        <v/>
      </c>
      <c r="D10" s="22"/>
      <c r="E10" s="104"/>
      <c r="F10" s="7"/>
      <c r="G10" s="58"/>
      <c r="H10" s="59" t="s">
        <v>39</v>
      </c>
      <c r="I10" s="56" t="str">
        <f>'主食'!C6</f>
        <v>全粥に離水防止のとろみ剤やゲル化剤を混ぜたもの。</v>
      </c>
      <c r="J10" s="28" t="str">
        <f>'主食'!D6</f>
        <v/>
      </c>
      <c r="K10" s="22" t="s">
        <v>15</v>
      </c>
      <c r="L10" s="104" t="s">
        <v>17</v>
      </c>
      <c r="M10" s="7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ht="90.0" customHeight="1">
      <c r="A11" s="60" t="s">
        <v>40</v>
      </c>
      <c r="B11" s="56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8" t="str">
        <f>'副食'!D7</f>
        <v/>
      </c>
      <c r="D11" s="22" t="s">
        <v>19</v>
      </c>
      <c r="E11" s="104" t="s">
        <v>20</v>
      </c>
      <c r="F11" s="7"/>
      <c r="G11" s="58"/>
      <c r="H11" s="60" t="s">
        <v>40</v>
      </c>
      <c r="I11" s="56" t="str">
        <f>'主食'!C7</f>
        <v>米重量に対し5倍の水分量。または、米飯重量の2倍の水分量で炊いた粥。粒が残っている不均一な状態。</v>
      </c>
      <c r="J11" s="28" t="str">
        <f>'主食'!D7</f>
        <v/>
      </c>
      <c r="K11" s="22" t="s">
        <v>18</v>
      </c>
      <c r="L11" s="104"/>
      <c r="M11" s="7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ht="90.0" customHeight="1">
      <c r="A12" s="11"/>
      <c r="B12" s="56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8" t="str">
        <f>'副食'!D8</f>
        <v/>
      </c>
      <c r="D12" s="22"/>
      <c r="E12" s="104"/>
      <c r="F12" s="7"/>
      <c r="G12" s="58"/>
      <c r="H12" s="11"/>
      <c r="I12" s="56" t="str">
        <f>'主食'!C8</f>
        <v>水分量をやや多めに、軟らかく炊いたご飯。</v>
      </c>
      <c r="J12" s="28" t="str">
        <f>'主食'!D8</f>
        <v/>
      </c>
      <c r="K12" s="22"/>
      <c r="L12" s="104"/>
      <c r="M12" s="7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ht="7.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ht="22.5" customHeight="1">
      <c r="A14" s="61" t="s">
        <v>41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ht="22.5" customHeight="1">
      <c r="A15" s="62" t="s">
        <v>42</v>
      </c>
      <c r="B15" s="40" t="s">
        <v>0</v>
      </c>
      <c r="C15" s="6"/>
      <c r="D15" s="6"/>
      <c r="E15" s="7"/>
      <c r="F15" s="55" t="s">
        <v>32</v>
      </c>
      <c r="G15" s="6"/>
      <c r="H15" s="6"/>
      <c r="I15" s="6"/>
      <c r="J15" s="6"/>
      <c r="K15" s="6"/>
      <c r="L15" s="6"/>
      <c r="M15" s="7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ht="22.5" customHeight="1">
      <c r="A16" s="11"/>
      <c r="B16" s="54" t="s">
        <v>43</v>
      </c>
      <c r="C16" s="63" t="s">
        <v>1</v>
      </c>
      <c r="D16" s="6"/>
      <c r="E16" s="7"/>
      <c r="F16" s="105" t="s">
        <v>2</v>
      </c>
      <c r="M16" s="65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ht="22.5" customHeight="1">
      <c r="A17" s="54" t="s">
        <v>44</v>
      </c>
      <c r="B17" s="54" t="s">
        <v>45</v>
      </c>
      <c r="C17" s="54" t="s">
        <v>46</v>
      </c>
      <c r="D17" s="55" t="s">
        <v>47</v>
      </c>
      <c r="E17" s="7"/>
      <c r="F17" s="66"/>
      <c r="M17" s="65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ht="37.5" customHeight="1">
      <c r="A18" s="3" t="s">
        <v>48</v>
      </c>
      <c r="B18" s="106"/>
      <c r="C18" s="106"/>
      <c r="D18" s="63" t="s">
        <v>1</v>
      </c>
      <c r="E18" s="7"/>
      <c r="F18" s="66"/>
      <c r="M18" s="65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ht="37.5" customHeight="1">
      <c r="A19" s="69" t="s">
        <v>49</v>
      </c>
      <c r="B19" s="107"/>
      <c r="C19" s="107"/>
      <c r="D19" s="108" t="s">
        <v>6</v>
      </c>
      <c r="E19" s="7"/>
      <c r="F19" s="43"/>
      <c r="G19" s="46"/>
      <c r="H19" s="46"/>
      <c r="I19" s="46"/>
      <c r="J19" s="46"/>
      <c r="K19" s="46"/>
      <c r="L19" s="46"/>
      <c r="M19" s="44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  <row r="7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</row>
    <row r="76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</row>
    <row r="77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</row>
    <row r="78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</row>
    <row r="79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</row>
    <row r="8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</row>
    <row r="8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</row>
    <row r="8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</row>
    <row r="8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</row>
    <row r="84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</row>
    <row r="8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</row>
    <row r="86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</row>
    <row r="87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</row>
    <row r="8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</row>
    <row r="89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</row>
    <row r="9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</row>
    <row r="9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</row>
    <row r="9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</row>
    <row r="9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</row>
    <row r="10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</row>
    <row r="104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</row>
    <row r="10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</row>
    <row r="106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</row>
    <row r="107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</row>
    <row r="108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</row>
    <row r="109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</row>
    <row r="110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  <row r="11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</row>
    <row r="11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</row>
    <row r="113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</row>
    <row r="123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</row>
    <row r="124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</row>
    <row r="1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</row>
    <row r="126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</row>
    <row r="127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</row>
    <row r="128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</row>
    <row r="129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</row>
    <row r="130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</row>
    <row r="13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</row>
    <row r="13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</row>
    <row r="133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</row>
    <row r="134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</row>
    <row r="13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</row>
    <row r="136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37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</row>
    <row r="138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</row>
    <row r="139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</row>
    <row r="140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</row>
    <row r="14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</row>
    <row r="14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</row>
    <row r="143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</row>
    <row r="144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</row>
    <row r="14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</row>
    <row r="146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</row>
    <row r="147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</row>
    <row r="148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</row>
    <row r="149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</row>
    <row r="150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</row>
    <row r="15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</row>
    <row r="15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</row>
    <row r="153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</row>
    <row r="154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</row>
    <row r="15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</row>
    <row r="156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</row>
    <row r="157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</row>
    <row r="158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</row>
    <row r="159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</row>
    <row r="160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</row>
    <row r="16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</row>
    <row r="16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</row>
    <row r="163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</row>
    <row r="164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</row>
    <row r="16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</row>
    <row r="166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</row>
    <row r="167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</row>
    <row r="168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</row>
    <row r="169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</row>
    <row r="170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</row>
    <row r="17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</row>
    <row r="17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</row>
    <row r="173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</row>
    <row r="174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</row>
    <row r="17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</row>
    <row r="176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</row>
    <row r="177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</row>
    <row r="178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</row>
    <row r="179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</row>
    <row r="180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</row>
    <row r="18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</row>
    <row r="18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</row>
    <row r="183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</row>
    <row r="184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</row>
    <row r="18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</row>
    <row r="186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</row>
    <row r="187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</row>
    <row r="188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</row>
    <row r="189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</row>
    <row r="190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</row>
    <row r="19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</row>
    <row r="19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</row>
    <row r="193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</row>
    <row r="194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</row>
    <row r="19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</row>
    <row r="196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</row>
    <row r="197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</row>
    <row r="198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</row>
    <row r="199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</row>
    <row r="200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</row>
    <row r="20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</row>
    <row r="203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</row>
    <row r="204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</row>
    <row r="20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</row>
    <row r="206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</row>
    <row r="207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</row>
    <row r="208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</row>
    <row r="209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</row>
    <row r="210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</row>
    <row r="21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</row>
    <row r="21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</row>
    <row r="213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</row>
    <row r="214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</row>
    <row r="21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</row>
    <row r="216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</row>
    <row r="217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</row>
    <row r="218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</row>
    <row r="219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</row>
    <row r="220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</row>
    <row r="22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</row>
    <row r="22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</row>
    <row r="223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</row>
    <row r="224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</row>
    <row r="2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</row>
    <row r="226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</row>
    <row r="227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</row>
    <row r="228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</row>
    <row r="229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</row>
    <row r="230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</row>
    <row r="23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</row>
    <row r="23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</row>
    <row r="233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</row>
    <row r="234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</row>
    <row r="23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</row>
    <row r="236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</row>
    <row r="237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</row>
    <row r="24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</row>
    <row r="246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</row>
    <row r="247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</row>
    <row r="248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</row>
    <row r="249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</row>
    <row r="250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</row>
    <row r="25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</row>
    <row r="25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</row>
    <row r="253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</row>
    <row r="254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</row>
    <row r="25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</row>
    <row r="256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</row>
    <row r="257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</row>
    <row r="258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</row>
    <row r="259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</row>
    <row r="260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</row>
    <row r="26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</row>
    <row r="26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</row>
    <row r="263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</row>
    <row r="264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</row>
    <row r="26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</row>
    <row r="266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</row>
    <row r="267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</row>
    <row r="268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</row>
    <row r="269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</row>
    <row r="270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</row>
    <row r="27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</row>
    <row r="27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</row>
    <row r="273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</row>
    <row r="274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</row>
    <row r="27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</row>
    <row r="276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</row>
    <row r="277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</row>
    <row r="278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</row>
    <row r="279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</row>
    <row r="280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</row>
    <row r="28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</row>
    <row r="28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</row>
    <row r="283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</row>
    <row r="284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</row>
    <row r="28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</row>
    <row r="286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</row>
    <row r="287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</row>
    <row r="288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</row>
    <row r="289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</row>
    <row r="290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</row>
    <row r="29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</row>
    <row r="29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</row>
    <row r="293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</row>
    <row r="294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</row>
    <row r="29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</row>
    <row r="296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</row>
    <row r="297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</row>
    <row r="298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</row>
    <row r="299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</row>
    <row r="300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</row>
    <row r="30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</row>
    <row r="30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</row>
    <row r="303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</row>
    <row r="313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</row>
    <row r="314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</row>
    <row r="31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</row>
    <row r="316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</row>
    <row r="317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</row>
    <row r="318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</row>
    <row r="319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</row>
    <row r="320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</row>
    <row r="32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</row>
    <row r="32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</row>
    <row r="323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</row>
    <row r="324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</row>
    <row r="3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</row>
    <row r="326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</row>
    <row r="327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</row>
    <row r="328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</row>
    <row r="329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</row>
    <row r="330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</row>
    <row r="33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</row>
    <row r="33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</row>
    <row r="333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</row>
    <row r="334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</row>
    <row r="33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</row>
    <row r="336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</row>
    <row r="337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</row>
    <row r="338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</row>
    <row r="339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</row>
    <row r="349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</row>
    <row r="350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</row>
    <row r="35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</row>
    <row r="35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</row>
    <row r="353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</row>
    <row r="354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</row>
    <row r="35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</row>
    <row r="356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</row>
    <row r="357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</row>
    <row r="358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</row>
    <row r="359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</row>
    <row r="360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</row>
    <row r="36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</row>
    <row r="36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</row>
    <row r="363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</row>
    <row r="364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</row>
    <row r="36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</row>
    <row r="366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</row>
    <row r="367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</row>
    <row r="368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</row>
    <row r="369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</row>
    <row r="370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</row>
    <row r="37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</row>
    <row r="37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</row>
    <row r="373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</row>
    <row r="374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</row>
    <row r="37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</row>
    <row r="376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</row>
    <row r="377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</row>
    <row r="378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</row>
    <row r="379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</row>
    <row r="380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</row>
    <row r="38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</row>
    <row r="38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</row>
    <row r="383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</row>
    <row r="384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</row>
    <row r="38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</row>
    <row r="386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</row>
    <row r="387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</row>
    <row r="388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</row>
    <row r="389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</row>
    <row r="390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</row>
    <row r="39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</row>
    <row r="39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</row>
    <row r="393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</row>
    <row r="394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</row>
    <row r="39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</row>
    <row r="396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</row>
    <row r="397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</row>
    <row r="398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</row>
    <row r="399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</row>
    <row r="400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</row>
    <row r="40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</row>
    <row r="40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</row>
    <row r="403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</row>
    <row r="404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</row>
    <row r="40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</row>
    <row r="406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</row>
    <row r="407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</row>
    <row r="408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</row>
    <row r="409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</row>
    <row r="410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</row>
    <row r="41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</row>
    <row r="41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</row>
    <row r="413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</row>
    <row r="414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</row>
    <row r="41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</row>
    <row r="416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</row>
    <row r="417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</row>
    <row r="418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</row>
    <row r="419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</row>
    <row r="420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</row>
    <row r="42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</row>
    <row r="42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</row>
    <row r="423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</row>
    <row r="424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</row>
    <row r="4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</row>
    <row r="426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</row>
    <row r="427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</row>
    <row r="428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</row>
    <row r="429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</row>
    <row r="430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</row>
    <row r="43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</row>
    <row r="43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</row>
    <row r="433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</row>
    <row r="434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</row>
    <row r="43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</row>
    <row r="436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</row>
    <row r="437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</row>
    <row r="438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</row>
    <row r="439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</row>
    <row r="440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</row>
    <row r="44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</row>
    <row r="44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</row>
    <row r="443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</row>
    <row r="444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</row>
    <row r="44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</row>
    <row r="446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</row>
    <row r="447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</row>
    <row r="448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</row>
    <row r="449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</row>
    <row r="45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</row>
    <row r="45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</row>
    <row r="454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</row>
    <row r="45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</row>
    <row r="457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</row>
    <row r="458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</row>
    <row r="460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</row>
    <row r="46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</row>
    <row r="463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</row>
    <row r="464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</row>
    <row r="466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</row>
    <row r="467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</row>
    <row r="469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</row>
    <row r="470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</row>
    <row r="47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</row>
    <row r="473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</row>
    <row r="47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</row>
    <row r="476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</row>
    <row r="478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</row>
    <row r="479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</row>
    <row r="48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</row>
    <row r="48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</row>
    <row r="484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</row>
    <row r="48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</row>
    <row r="487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</row>
    <row r="488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</row>
    <row r="490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</row>
    <row r="49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</row>
    <row r="493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</row>
    <row r="494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</row>
    <row r="49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</row>
    <row r="496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</row>
    <row r="497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</row>
    <row r="498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</row>
    <row r="499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</row>
    <row r="500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</row>
    <row r="50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</row>
    <row r="50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</row>
    <row r="503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</row>
    <row r="504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</row>
    <row r="50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</row>
    <row r="506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</row>
    <row r="507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</row>
    <row r="508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</row>
    <row r="509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</row>
    <row r="510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</row>
    <row r="51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</row>
    <row r="51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</row>
    <row r="513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</row>
    <row r="514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</row>
    <row r="51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</row>
    <row r="516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</row>
    <row r="517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</row>
    <row r="518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</row>
    <row r="520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</row>
    <row r="52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</row>
    <row r="523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</row>
    <row r="524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</row>
    <row r="526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</row>
    <row r="527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</row>
    <row r="529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</row>
    <row r="530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</row>
    <row r="53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</row>
    <row r="533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</row>
    <row r="53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</row>
    <row r="536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</row>
    <row r="538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</row>
    <row r="539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</row>
    <row r="54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</row>
    <row r="54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</row>
    <row r="544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</row>
    <row r="54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</row>
    <row r="547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</row>
    <row r="548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</row>
    <row r="557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</row>
    <row r="559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</row>
    <row r="560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</row>
    <row r="56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</row>
    <row r="563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</row>
    <row r="574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</row>
    <row r="57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</row>
    <row r="577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</row>
    <row r="578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</row>
    <row r="579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</row>
    <row r="580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</row>
    <row r="58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</row>
    <row r="58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</row>
    <row r="584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</row>
    <row r="58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</row>
    <row r="588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</row>
    <row r="589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</row>
    <row r="590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</row>
    <row r="59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</row>
    <row r="59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</row>
    <row r="593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</row>
    <row r="594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</row>
    <row r="59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</row>
    <row r="596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</row>
    <row r="597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</row>
    <row r="598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</row>
    <row r="599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</row>
    <row r="600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</row>
    <row r="60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</row>
    <row r="60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</row>
    <row r="604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</row>
    <row r="60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</row>
    <row r="610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</row>
    <row r="61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</row>
    <row r="613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</row>
    <row r="614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</row>
    <row r="616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</row>
    <row r="617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</row>
    <row r="62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</row>
    <row r="623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</row>
    <row r="6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</row>
    <row r="626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</row>
    <row r="628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</row>
    <row r="629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</row>
    <row r="63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</row>
    <row r="63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</row>
    <row r="634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</row>
    <row r="6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</row>
    <row r="637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</row>
    <row r="638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</row>
    <row r="640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</row>
    <row r="64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</row>
    <row r="643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</row>
    <row r="644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</row>
    <row r="646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</row>
    <row r="647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</row>
    <row r="649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</row>
    <row r="650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</row>
    <row r="65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</row>
    <row r="653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</row>
    <row r="65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</row>
    <row r="656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</row>
    <row r="658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</row>
    <row r="659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</row>
    <row r="66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</row>
    <row r="66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</row>
    <row r="663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</row>
    <row r="664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</row>
    <row r="66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</row>
    <row r="666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</row>
    <row r="667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</row>
    <row r="668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</row>
    <row r="669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</row>
    <row r="670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</row>
    <row r="67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</row>
    <row r="67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</row>
    <row r="673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</row>
    <row r="674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</row>
    <row r="67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</row>
    <row r="676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</row>
    <row r="677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</row>
    <row r="678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</row>
    <row r="679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</row>
    <row r="680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</row>
    <row r="68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</row>
    <row r="68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</row>
    <row r="683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</row>
    <row r="684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</row>
    <row r="68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</row>
    <row r="686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</row>
    <row r="688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</row>
    <row r="689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</row>
    <row r="694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</row>
    <row r="69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</row>
    <row r="696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</row>
    <row r="697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</row>
    <row r="698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</row>
    <row r="699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</row>
    <row r="700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</row>
    <row r="70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</row>
    <row r="70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</row>
    <row r="703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</row>
    <row r="704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</row>
    <row r="70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</row>
    <row r="706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</row>
    <row r="707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</row>
    <row r="708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</row>
    <row r="709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</row>
    <row r="710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</row>
    <row r="71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</row>
    <row r="71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</row>
    <row r="713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</row>
    <row r="714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</row>
    <row r="71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</row>
    <row r="716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</row>
    <row r="717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</row>
    <row r="718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</row>
    <row r="719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</row>
    <row r="720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</row>
    <row r="72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</row>
    <row r="72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</row>
    <row r="723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</row>
    <row r="724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</row>
    <row r="7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</row>
    <row r="726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</row>
    <row r="727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</row>
    <row r="728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</row>
    <row r="729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</row>
    <row r="730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</row>
    <row r="73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</row>
    <row r="73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</row>
    <row r="733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</row>
    <row r="734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</row>
    <row r="73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</row>
    <row r="736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</row>
    <row r="737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</row>
    <row r="738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</row>
    <row r="739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</row>
    <row r="740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</row>
    <row r="74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</row>
    <row r="74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</row>
    <row r="743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</row>
    <row r="744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</row>
    <row r="74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</row>
    <row r="746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</row>
    <row r="747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</row>
    <row r="748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</row>
    <row r="749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</row>
    <row r="750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</row>
    <row r="75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</row>
    <row r="75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</row>
    <row r="753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</row>
    <row r="754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</row>
    <row r="75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</row>
    <row r="756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</row>
    <row r="757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</row>
    <row r="758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</row>
    <row r="759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</row>
    <row r="760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</row>
    <row r="76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</row>
    <row r="76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</row>
    <row r="763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</row>
    <row r="764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</row>
    <row r="76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</row>
    <row r="766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</row>
    <row r="767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</row>
    <row r="768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</row>
    <row r="769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</row>
    <row r="770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</row>
    <row r="77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</row>
    <row r="77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</row>
    <row r="773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</row>
    <row r="774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</row>
    <row r="77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</row>
    <row r="776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</row>
    <row r="777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</row>
    <row r="778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</row>
    <row r="779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</row>
    <row r="780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</row>
    <row r="78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</row>
    <row r="78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</row>
    <row r="783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</row>
    <row r="784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</row>
    <row r="78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</row>
    <row r="786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</row>
    <row r="787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</row>
    <row r="788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</row>
    <row r="789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</row>
    <row r="790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</row>
    <row r="79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</row>
    <row r="79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</row>
    <row r="793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</row>
    <row r="794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</row>
    <row r="79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</row>
    <row r="796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</row>
    <row r="797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</row>
    <row r="798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</row>
    <row r="799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</row>
    <row r="800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</row>
    <row r="80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</row>
    <row r="80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</row>
    <row r="803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</row>
    <row r="804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</row>
    <row r="80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</row>
    <row r="806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</row>
    <row r="807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</row>
    <row r="808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</row>
    <row r="809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</row>
    <row r="810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</row>
    <row r="81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</row>
    <row r="81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</row>
    <row r="813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</row>
    <row r="814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</row>
    <row r="81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</row>
    <row r="816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</row>
    <row r="817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</row>
    <row r="818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</row>
    <row r="819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</row>
    <row r="820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</row>
    <row r="82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</row>
    <row r="82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</row>
    <row r="823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</row>
    <row r="824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</row>
    <row r="8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</row>
    <row r="826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</row>
    <row r="827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</row>
    <row r="828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</row>
    <row r="829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</row>
    <row r="830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</row>
    <row r="83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</row>
    <row r="83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</row>
    <row r="833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</row>
    <row r="834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</row>
    <row r="83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</row>
    <row r="836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</row>
    <row r="837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</row>
    <row r="838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</row>
    <row r="839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</row>
    <row r="840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</row>
    <row r="84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</row>
    <row r="84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</row>
    <row r="843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</row>
    <row r="844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</row>
    <row r="84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</row>
    <row r="846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</row>
    <row r="847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</row>
    <row r="848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</row>
    <row r="849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</row>
    <row r="850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</row>
    <row r="85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</row>
    <row r="85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</row>
    <row r="853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</row>
    <row r="854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</row>
    <row r="85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</row>
    <row r="856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</row>
    <row r="857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</row>
    <row r="858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</row>
    <row r="859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</row>
    <row r="860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</row>
    <row r="86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</row>
    <row r="86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</row>
    <row r="863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</row>
    <row r="864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</row>
    <row r="86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</row>
    <row r="866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</row>
    <row r="867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</row>
    <row r="868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</row>
    <row r="869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</row>
    <row r="870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</row>
    <row r="87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</row>
    <row r="87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</row>
    <row r="873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</row>
    <row r="874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</row>
    <row r="87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</row>
    <row r="876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</row>
    <row r="877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</row>
    <row r="878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</row>
    <row r="879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</row>
    <row r="880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</row>
    <row r="88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</row>
    <row r="88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</row>
    <row r="883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</row>
    <row r="884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</row>
    <row r="88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</row>
    <row r="886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</row>
    <row r="887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</row>
    <row r="888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</row>
    <row r="889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</row>
    <row r="890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</row>
    <row r="89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</row>
    <row r="89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</row>
    <row r="893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</row>
    <row r="894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</row>
    <row r="89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</row>
    <row r="896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</row>
    <row r="897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</row>
    <row r="898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</row>
    <row r="899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</row>
    <row r="900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</row>
    <row r="90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</row>
    <row r="90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</row>
    <row r="903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</row>
    <row r="904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</row>
    <row r="90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</row>
    <row r="906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</row>
    <row r="907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</row>
    <row r="908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</row>
    <row r="909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</row>
    <row r="910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</row>
    <row r="91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</row>
    <row r="91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</row>
    <row r="913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</row>
    <row r="914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</row>
    <row r="91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</row>
    <row r="916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</row>
    <row r="917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</row>
    <row r="918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</row>
    <row r="919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</row>
    <row r="920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</row>
    <row r="92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</row>
    <row r="92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</row>
    <row r="923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</row>
    <row r="924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</row>
    <row r="92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</row>
    <row r="926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</row>
    <row r="927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</row>
    <row r="928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</row>
    <row r="929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</row>
    <row r="930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</row>
    <row r="93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</row>
    <row r="93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</row>
    <row r="933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</row>
    <row r="934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</row>
    <row r="93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</row>
    <row r="936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</row>
    <row r="937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</row>
    <row r="938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</row>
    <row r="939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</row>
    <row r="940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</row>
    <row r="94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</row>
    <row r="94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</row>
    <row r="943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</row>
    <row r="944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</row>
    <row r="94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</row>
    <row r="946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</row>
    <row r="947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</row>
    <row r="948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</row>
    <row r="949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</row>
    <row r="950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</row>
    <row r="95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</row>
    <row r="95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</row>
    <row r="953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</row>
    <row r="954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</row>
    <row r="95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</row>
    <row r="956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</row>
    <row r="957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</row>
    <row r="958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</row>
    <row r="959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</row>
    <row r="960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</row>
    <row r="96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</row>
    <row r="96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</row>
    <row r="963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</row>
    <row r="964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</row>
    <row r="96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</row>
    <row r="966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</row>
    <row r="967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</row>
    <row r="968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</row>
    <row r="969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</row>
    <row r="970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</row>
    <row r="97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</row>
    <row r="97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</row>
    <row r="973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</row>
    <row r="974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</row>
    <row r="97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</row>
    <row r="976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</row>
    <row r="977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</row>
    <row r="978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</row>
    <row r="979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</row>
    <row r="980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</row>
    <row r="98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</row>
    <row r="98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</row>
    <row r="983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</row>
    <row r="984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</row>
    <row r="98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</row>
    <row r="986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</row>
    <row r="987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</row>
    <row r="988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</row>
    <row r="989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</row>
    <row r="990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</row>
    <row r="99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</row>
    <row r="99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</row>
    <row r="993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</row>
    <row r="994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</row>
    <row r="99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</row>
    <row r="996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</row>
    <row r="997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</row>
    <row r="998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</row>
    <row r="999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</row>
    <row r="1000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</row>
    <row r="1001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</row>
    <row r="100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