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73" yWindow="563" windowWidth="21225" windowHeight="11265"/>
  </bookViews>
  <sheets>
    <sheet name="2026 해외주식 양도세 계산기" sheetId="1" r:id="rId1"/>
  </sheets>
  <calcPr calcId="144525"/>
</workbook>
</file>

<file path=xl/calcChain.xml><?xml version="1.0" encoding="utf-8"?>
<calcChain xmlns="http://schemas.openxmlformats.org/spreadsheetml/2006/main">
  <c r="I24" i="1" l="1"/>
  <c r="J17" i="1"/>
  <c r="L17" i="1" s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L11" i="1" l="1"/>
  <c r="L12" i="1"/>
  <c r="L13" i="1"/>
  <c r="L14" i="1"/>
  <c r="L15" i="1"/>
  <c r="L16" i="1"/>
  <c r="L10" i="1"/>
  <c r="I19" i="1" l="1"/>
  <c r="I21" i="1" s="1"/>
  <c r="I23" i="1" s="1"/>
  <c r="I25" i="1" s="1"/>
</calcChain>
</file>

<file path=xl/sharedStrings.xml><?xml version="1.0" encoding="utf-8"?>
<sst xmlns="http://schemas.openxmlformats.org/spreadsheetml/2006/main" count="29" uniqueCount="29">
  <si>
    <t>💡 사용 방법:</t>
  </si>
  <si>
    <t>🚀 2026 국내복귀(U-turn) 감면 선택</t>
  </si>
  <si>
    <t>1. 노란색 배경의 셀(종목명, 일자, 금액, 환율)에만 데이터를 입력하세요.</t>
  </si>
  <si>
    <t>감면 시기 (매도일 기준)</t>
  </si>
  <si>
    <t>2. '매수/매도 원화금액'과 '양도차익'은 자동 계산됩니다.</t>
  </si>
  <si>
    <t>※ 입력 예시: '1분기', '2분기', '하반기', '해당없음'</t>
  </si>
  <si>
    <t>종목명</t>
  </si>
  <si>
    <t>매수일</t>
  </si>
  <si>
    <t>매수금액($)</t>
  </si>
  <si>
    <t>매수환율(￦/$)</t>
  </si>
  <si>
    <t>매수원화금액(￦)</t>
  </si>
  <si>
    <t>매도일</t>
  </si>
  <si>
    <t>매도금액($)</t>
  </si>
  <si>
    <t>매도환율(￦/$)</t>
  </si>
  <si>
    <t>매도원화금액(￦)</t>
  </si>
  <si>
    <t>제비용(￦)</t>
  </si>
  <si>
    <t>양도차익(￦)</t>
  </si>
  <si>
    <t>총 양도차익</t>
  </si>
  <si>
    <t>기본공제</t>
  </si>
  <si>
    <t>과세표준</t>
  </si>
  <si>
    <t>세율(지방세포함)</t>
  </si>
  <si>
    <t>22%</t>
  </si>
  <si>
    <t>산출세액</t>
  </si>
  <si>
    <t>감면율 (선택)</t>
  </si>
  <si>
    <t>최종 납부세액</t>
  </si>
  <si>
    <t>TESLA</t>
    <phoneticPr fontId="6" type="noConversion"/>
  </si>
  <si>
    <t>3. 2026년 국내복귀(U-turn) 감면 대상인 경우, 아래 선택박스에서 해당 분기를 선택하세요.</t>
    <phoneticPr fontId="6" type="noConversion"/>
  </si>
  <si>
    <t>1분기 (100% 면제)</t>
  </si>
  <si>
    <t>2026년 해외주식 양도소득세 계산기 (v1.2)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</si>
</sst>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7">
    <font>
      <sz val="11"/>
      <color theme="1"/>
      <name val="맑은 고딕"/>
      <family val="2"/>
      <scheme val="minor"/>
    </font>
    <font>
      <b/>
      <sz val="18"/>
      <color rgb="FF1A237E"/>
      <name val="맑은 고딕"/>
      <family val="3"/>
      <charset val="129"/>
    </font>
    <font>
      <b/>
      <sz val="11"/>
      <color rgb="FFD32F2F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3CD"/>
        <bgColor rgb="FFFFF3CD"/>
      </patternFill>
    </fill>
    <fill>
      <patternFill patternType="solid">
        <fgColor rgb="FF1A237E"/>
        <bgColor rgb="FF1A237E"/>
      </patternFill>
    </fill>
    <fill>
      <patternFill patternType="solid">
        <fgColor rgb="FFFFFFE0"/>
        <bgColor rgb="FFFFFFE0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2" fontId="5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1" xfId="0" applyBorder="1" applyAlignment="1">
      <alignment horizontal="right"/>
    </xf>
    <xf numFmtId="9" fontId="0" fillId="0" borderId="1" xfId="0" applyNumberFormat="1" applyBorder="1" applyAlignment="1">
      <alignment horizontal="right"/>
    </xf>
    <xf numFmtId="42" fontId="0" fillId="0" borderId="1" xfId="1" applyFont="1" applyBorder="1" applyAlignment="1">
      <alignment horizontal="right"/>
    </xf>
    <xf numFmtId="0" fontId="0" fillId="0" borderId="0" xfId="0" applyBorder="1"/>
    <xf numFmtId="0" fontId="2" fillId="0" borderId="0" xfId="0" applyFont="1" applyBorder="1"/>
    <xf numFmtId="0" fontId="3" fillId="2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176" fontId="0" fillId="4" borderId="0" xfId="0" applyNumberFormat="1" applyFill="1" applyBorder="1"/>
    <xf numFmtId="3" fontId="0" fillId="4" borderId="0" xfId="0" applyNumberFormat="1" applyFill="1" applyBorder="1"/>
    <xf numFmtId="3" fontId="0" fillId="0" borderId="0" xfId="0" applyNumberFormat="1" applyBorder="1"/>
    <xf numFmtId="0" fontId="0" fillId="4" borderId="0" xfId="0" applyFill="1" applyBorder="1"/>
    <xf numFmtId="0" fontId="3" fillId="0" borderId="0" xfId="0" applyFont="1" applyBorder="1" applyAlignment="1">
      <alignment horizontal="right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4" borderId="6" xfId="0" applyFill="1" applyBorder="1"/>
    <xf numFmtId="3" fontId="0" fillId="0" borderId="7" xfId="0" applyNumberFormat="1" applyBorder="1"/>
    <xf numFmtId="0" fontId="0" fillId="0" borderId="8" xfId="0" applyBorder="1"/>
    <xf numFmtId="0" fontId="3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0" fillId="0" borderId="9" xfId="0" applyBorder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</cellXfs>
  <cellStyles count="2">
    <cellStyle name="통화 [0]" xfId="1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728663</xdr:colOff>
      <xdr:row>6</xdr:row>
      <xdr:rowOff>104775</xdr:rowOff>
    </xdr:from>
    <xdr:to>
      <xdr:col>8</xdr:col>
      <xdr:colOff>638175</xdr:colOff>
      <xdr:row>6</xdr:row>
      <xdr:rowOff>104775</xdr:rowOff>
    </xdr:to>
    <xdr:cxnSp macro="">
      <xdr:nvCxnSpPr>
        <xdr:cNvPr id="15" name="직선 연결선 14"/>
        <xdr:cNvCxnSpPr/>
      </xdr:nvCxnSpPr>
      <xdr:spPr>
        <a:xfrm>
          <a:off x="5900738" y="1538288"/>
          <a:ext cx="4029075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5</xdr:row>
      <xdr:rowOff>52389</xdr:rowOff>
    </xdr:from>
    <xdr:to>
      <xdr:col>8</xdr:col>
      <xdr:colOff>619125</xdr:colOff>
      <xdr:row>6</xdr:row>
      <xdr:rowOff>85726</xdr:rowOff>
    </xdr:to>
    <xdr:cxnSp macro="">
      <xdr:nvCxnSpPr>
        <xdr:cNvPr id="17" name="직선 화살표 연결선 16"/>
        <xdr:cNvCxnSpPr/>
      </xdr:nvCxnSpPr>
      <xdr:spPr>
        <a:xfrm flipV="1">
          <a:off x="9910763" y="1271589"/>
          <a:ext cx="0" cy="24765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abSelected="1" workbookViewId="0">
      <selection activeCell="E4" sqref="E4"/>
    </sheetView>
  </sheetViews>
  <sheetFormatPr defaultRowHeight="16.899999999999999"/>
  <cols>
    <col min="1" max="1" width="1.875" customWidth="1"/>
    <col min="2" max="2" width="15" customWidth="1"/>
    <col min="3" max="5" width="12" customWidth="1"/>
    <col min="6" max="6" width="15" customWidth="1"/>
    <col min="7" max="7" width="12" customWidth="1"/>
    <col min="8" max="8" width="42.0625" bestFit="1" customWidth="1"/>
    <col min="9" max="9" width="12" customWidth="1"/>
    <col min="10" max="10" width="15" customWidth="1"/>
    <col min="11" max="11" width="10" customWidth="1"/>
    <col min="12" max="12" width="13.375" customWidth="1"/>
  </cols>
  <sheetData>
    <row r="1" spans="2:12" ht="17.25" thickBot="1"/>
    <row r="2" spans="2:12" ht="27.75" thickTop="1" thickBot="1"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2" ht="17.25" thickTop="1">
      <c r="B3" s="14"/>
      <c r="C3" s="4"/>
      <c r="D3" s="4"/>
      <c r="E3" s="4"/>
      <c r="F3" s="4"/>
      <c r="G3" s="4"/>
      <c r="H3" s="4"/>
      <c r="I3" s="4"/>
      <c r="J3" s="4"/>
      <c r="K3" s="4"/>
      <c r="L3" s="15"/>
    </row>
    <row r="4" spans="2:12">
      <c r="B4" s="14" t="s">
        <v>0</v>
      </c>
      <c r="C4" s="4"/>
      <c r="D4" s="4"/>
      <c r="E4" s="4"/>
      <c r="F4" s="4"/>
      <c r="G4" s="4"/>
      <c r="H4" s="5" t="s">
        <v>1</v>
      </c>
      <c r="I4" s="4"/>
      <c r="J4" s="4"/>
      <c r="K4" s="4"/>
      <c r="L4" s="15"/>
    </row>
    <row r="5" spans="2:12">
      <c r="B5" s="14" t="s">
        <v>2</v>
      </c>
      <c r="C5" s="4"/>
      <c r="D5" s="4"/>
      <c r="E5" s="4"/>
      <c r="F5" s="4"/>
      <c r="G5" s="4"/>
      <c r="H5" s="4" t="s">
        <v>3</v>
      </c>
      <c r="I5" s="6" t="s">
        <v>27</v>
      </c>
      <c r="J5" s="4"/>
      <c r="K5" s="4"/>
      <c r="L5" s="15"/>
    </row>
    <row r="6" spans="2:12">
      <c r="B6" s="14" t="s">
        <v>4</v>
      </c>
      <c r="C6" s="4"/>
      <c r="D6" s="4"/>
      <c r="E6" s="4"/>
      <c r="F6" s="4"/>
      <c r="G6" s="4"/>
      <c r="H6" s="4" t="s">
        <v>5</v>
      </c>
      <c r="I6" s="4"/>
      <c r="J6" s="4"/>
      <c r="K6" s="4"/>
      <c r="L6" s="15"/>
    </row>
    <row r="7" spans="2:12">
      <c r="B7" s="14" t="s">
        <v>26</v>
      </c>
      <c r="C7" s="4"/>
      <c r="D7" s="4"/>
      <c r="E7" s="4"/>
      <c r="F7" s="4"/>
      <c r="G7" s="4"/>
      <c r="H7" s="4"/>
      <c r="I7" s="4"/>
      <c r="J7" s="4"/>
      <c r="K7" s="4"/>
      <c r="L7" s="15"/>
    </row>
    <row r="8" spans="2:12">
      <c r="B8" s="14"/>
      <c r="C8" s="4"/>
      <c r="D8" s="4"/>
      <c r="E8" s="4"/>
      <c r="F8" s="4"/>
      <c r="G8" s="4"/>
      <c r="H8" s="4"/>
      <c r="I8" s="4"/>
      <c r="J8" s="4"/>
      <c r="K8" s="4"/>
      <c r="L8" s="15"/>
    </row>
    <row r="9" spans="2:12">
      <c r="B9" s="1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17" t="s">
        <v>16</v>
      </c>
    </row>
    <row r="10" spans="2:12">
      <c r="B10" s="18" t="s">
        <v>25</v>
      </c>
      <c r="C10" s="8">
        <v>45778</v>
      </c>
      <c r="D10" s="9">
        <v>10000</v>
      </c>
      <c r="E10" s="9">
        <v>1300</v>
      </c>
      <c r="F10" s="10">
        <f t="shared" ref="F10:F17" si="0">IF(AND(D10&lt;&gt;"",E10&lt;&gt;""), D10*E10, 0)</f>
        <v>13000000</v>
      </c>
      <c r="G10" s="8">
        <v>46058</v>
      </c>
      <c r="H10" s="9">
        <v>15000</v>
      </c>
      <c r="I10" s="9">
        <v>1450</v>
      </c>
      <c r="J10" s="10">
        <f t="shared" ref="J10:J17" si="1">IF(AND(H10&lt;&gt;"",I10&lt;&gt;""), H10*I10, 0)</f>
        <v>21750000</v>
      </c>
      <c r="K10" s="9"/>
      <c r="L10" s="19">
        <f t="shared" ref="L10:L17" si="2">J10-F10-K10</f>
        <v>8750000</v>
      </c>
    </row>
    <row r="11" spans="2:12">
      <c r="B11" s="18"/>
      <c r="C11" s="11"/>
      <c r="D11" s="9"/>
      <c r="E11" s="9"/>
      <c r="F11" s="10">
        <f t="shared" si="0"/>
        <v>0</v>
      </c>
      <c r="G11" s="11"/>
      <c r="H11" s="9"/>
      <c r="I11" s="9"/>
      <c r="J11" s="10">
        <f t="shared" si="1"/>
        <v>0</v>
      </c>
      <c r="K11" s="9"/>
      <c r="L11" s="19">
        <f t="shared" si="2"/>
        <v>0</v>
      </c>
    </row>
    <row r="12" spans="2:12">
      <c r="B12" s="18"/>
      <c r="C12" s="11"/>
      <c r="D12" s="9"/>
      <c r="E12" s="9"/>
      <c r="F12" s="10">
        <f t="shared" si="0"/>
        <v>0</v>
      </c>
      <c r="G12" s="11"/>
      <c r="H12" s="9"/>
      <c r="I12" s="9"/>
      <c r="J12" s="10">
        <f t="shared" si="1"/>
        <v>0</v>
      </c>
      <c r="K12" s="9"/>
      <c r="L12" s="19">
        <f t="shared" si="2"/>
        <v>0</v>
      </c>
    </row>
    <row r="13" spans="2:12">
      <c r="B13" s="18"/>
      <c r="C13" s="11"/>
      <c r="D13" s="9"/>
      <c r="E13" s="9"/>
      <c r="F13" s="10">
        <f t="shared" si="0"/>
        <v>0</v>
      </c>
      <c r="G13" s="11"/>
      <c r="H13" s="9"/>
      <c r="I13" s="9"/>
      <c r="J13" s="10">
        <f t="shared" si="1"/>
        <v>0</v>
      </c>
      <c r="K13" s="9"/>
      <c r="L13" s="19">
        <f t="shared" si="2"/>
        <v>0</v>
      </c>
    </row>
    <row r="14" spans="2:12">
      <c r="B14" s="18"/>
      <c r="C14" s="11"/>
      <c r="D14" s="9"/>
      <c r="E14" s="9"/>
      <c r="F14" s="10">
        <f t="shared" si="0"/>
        <v>0</v>
      </c>
      <c r="G14" s="11"/>
      <c r="H14" s="9"/>
      <c r="I14" s="9"/>
      <c r="J14" s="10">
        <f t="shared" si="1"/>
        <v>0</v>
      </c>
      <c r="K14" s="9"/>
      <c r="L14" s="19">
        <f t="shared" si="2"/>
        <v>0</v>
      </c>
    </row>
    <row r="15" spans="2:12">
      <c r="B15" s="18"/>
      <c r="C15" s="11"/>
      <c r="D15" s="9"/>
      <c r="E15" s="9"/>
      <c r="F15" s="10">
        <f t="shared" si="0"/>
        <v>0</v>
      </c>
      <c r="G15" s="11"/>
      <c r="H15" s="9"/>
      <c r="I15" s="9"/>
      <c r="J15" s="10">
        <f t="shared" si="1"/>
        <v>0</v>
      </c>
      <c r="K15" s="9"/>
      <c r="L15" s="19">
        <f t="shared" si="2"/>
        <v>0</v>
      </c>
    </row>
    <row r="16" spans="2:12">
      <c r="B16" s="18"/>
      <c r="C16" s="11"/>
      <c r="D16" s="9"/>
      <c r="E16" s="9"/>
      <c r="F16" s="10">
        <f t="shared" si="0"/>
        <v>0</v>
      </c>
      <c r="G16" s="11"/>
      <c r="H16" s="9"/>
      <c r="I16" s="9"/>
      <c r="J16" s="10">
        <f t="shared" si="1"/>
        <v>0</v>
      </c>
      <c r="K16" s="9"/>
      <c r="L16" s="19">
        <f t="shared" si="2"/>
        <v>0</v>
      </c>
    </row>
    <row r="17" spans="2:12">
      <c r="B17" s="18"/>
      <c r="C17" s="11"/>
      <c r="D17" s="9"/>
      <c r="E17" s="9"/>
      <c r="F17" s="10">
        <f t="shared" si="0"/>
        <v>0</v>
      </c>
      <c r="G17" s="11"/>
      <c r="H17" s="9"/>
      <c r="I17" s="9"/>
      <c r="J17" s="10">
        <f t="shared" si="1"/>
        <v>0</v>
      </c>
      <c r="K17" s="9"/>
      <c r="L17" s="19">
        <f t="shared" si="2"/>
        <v>0</v>
      </c>
    </row>
    <row r="18" spans="2:12">
      <c r="B18" s="14"/>
      <c r="C18" s="4"/>
      <c r="D18" s="4"/>
      <c r="E18" s="4"/>
      <c r="F18" s="4"/>
      <c r="G18" s="4"/>
      <c r="H18" s="4"/>
      <c r="I18" s="4"/>
      <c r="J18" s="4"/>
      <c r="K18" s="4"/>
      <c r="L18" s="15"/>
    </row>
    <row r="19" spans="2:12">
      <c r="B19" s="14"/>
      <c r="C19" s="4"/>
      <c r="D19" s="4"/>
      <c r="E19" s="4"/>
      <c r="F19" s="4"/>
      <c r="G19" s="4"/>
      <c r="H19" s="12" t="s">
        <v>17</v>
      </c>
      <c r="I19" s="3">
        <f>SUM(L10:L17)</f>
        <v>8750000</v>
      </c>
      <c r="J19" s="4"/>
      <c r="K19" s="4"/>
      <c r="L19" s="15"/>
    </row>
    <row r="20" spans="2:12">
      <c r="B20" s="14"/>
      <c r="C20" s="4"/>
      <c r="D20" s="4"/>
      <c r="E20" s="4"/>
      <c r="F20" s="4"/>
      <c r="G20" s="4"/>
      <c r="H20" s="12" t="s">
        <v>18</v>
      </c>
      <c r="I20" s="3">
        <v>2500000</v>
      </c>
      <c r="J20" s="4"/>
      <c r="K20" s="4"/>
      <c r="L20" s="15"/>
    </row>
    <row r="21" spans="2:12">
      <c r="B21" s="14"/>
      <c r="C21" s="4"/>
      <c r="D21" s="4"/>
      <c r="E21" s="4"/>
      <c r="F21" s="4"/>
      <c r="G21" s="4"/>
      <c r="H21" s="12" t="s">
        <v>19</v>
      </c>
      <c r="I21" s="3">
        <f>MAX(0, I19-I20)</f>
        <v>6250000</v>
      </c>
      <c r="J21" s="4"/>
      <c r="K21" s="4"/>
      <c r="L21" s="15"/>
    </row>
    <row r="22" spans="2:12">
      <c r="B22" s="14"/>
      <c r="C22" s="4"/>
      <c r="D22" s="4"/>
      <c r="E22" s="4"/>
      <c r="F22" s="4"/>
      <c r="G22" s="4"/>
      <c r="H22" s="12" t="s">
        <v>20</v>
      </c>
      <c r="I22" s="1" t="s">
        <v>21</v>
      </c>
      <c r="J22" s="4"/>
      <c r="K22" s="4"/>
      <c r="L22" s="15"/>
    </row>
    <row r="23" spans="2:12">
      <c r="B23" s="14"/>
      <c r="C23" s="4"/>
      <c r="D23" s="4"/>
      <c r="E23" s="4"/>
      <c r="F23" s="4"/>
      <c r="G23" s="4"/>
      <c r="H23" s="12" t="s">
        <v>22</v>
      </c>
      <c r="I23" s="3">
        <f>I21*0.22</f>
        <v>1375000</v>
      </c>
      <c r="J23" s="4"/>
      <c r="K23" s="4"/>
      <c r="L23" s="15"/>
    </row>
    <row r="24" spans="2:12">
      <c r="B24" s="14"/>
      <c r="C24" s="4"/>
      <c r="D24" s="4"/>
      <c r="E24" s="4"/>
      <c r="F24" s="4"/>
      <c r="G24" s="4"/>
      <c r="H24" s="12" t="s">
        <v>23</v>
      </c>
      <c r="I24" s="2">
        <f>IF(ISNUMBER(SEARCH("1분기", I5)), 1, IF(ISNUMBER(SEARCH("2분기", I5)), 0.8, IF(ISNUMBER(SEARCH("하반기", I5)), 0.5, 0)))</f>
        <v>1</v>
      </c>
      <c r="J24" s="4"/>
      <c r="K24" s="4"/>
      <c r="L24" s="15"/>
    </row>
    <row r="25" spans="2:12" ht="17.25" thickBot="1">
      <c r="B25" s="20"/>
      <c r="C25" s="13"/>
      <c r="D25" s="13"/>
      <c r="E25" s="13"/>
      <c r="F25" s="13"/>
      <c r="G25" s="13"/>
      <c r="H25" s="21" t="s">
        <v>24</v>
      </c>
      <c r="I25" s="22">
        <f>I23*(1-I24)</f>
        <v>0</v>
      </c>
      <c r="J25" s="13"/>
      <c r="K25" s="13"/>
      <c r="L25" s="23"/>
    </row>
    <row r="26" spans="2:12" ht="17.25" thickTop="1"/>
  </sheetData>
  <mergeCells count="1">
    <mergeCell ref="B2:L2"/>
  </mergeCells>
  <phoneticPr fontId="6" type="noConversion"/>
  <dataValidations count="1">
    <dataValidation type="list" allowBlank="1" showInputMessage="1" showErrorMessage="1" sqref="I5">
      <formula1>"1분기 (100% 면제),2분기 (80% 감면),하반기 (50% 감면),해당없음"</formula1>
    </dataValidation>
  </dataValidation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해외주식 양도세 계산기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서승균</cp:lastModifiedBy>
  <dcterms:created xsi:type="dcterms:W3CDTF">2026-02-07T10:27:40Z</dcterms:created>
  <dcterms:modified xsi:type="dcterms:W3CDTF">2026-02-07T10:44:46Z</dcterms:modified>
</cp:coreProperties>
</file>